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LOTES 2021\mod-3\pesajes\liquidador sem-60\"/>
    </mc:Choice>
  </mc:AlternateContent>
  <bookViews>
    <workbookView xWindow="0" yWindow="0" windowWidth="20490" windowHeight="7545" tabRatio="742" firstSheet="57" activeTab="62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SEM 46" sheetId="55" r:id="rId47"/>
    <sheet name="SEM 47" sheetId="56" r:id="rId48"/>
    <sheet name="SEM 48" sheetId="57" r:id="rId49"/>
    <sheet name="SEM 49" sheetId="58" r:id="rId50"/>
    <sheet name="SEM 50" sheetId="59" r:id="rId51"/>
    <sheet name="SEM 51" sheetId="60" r:id="rId52"/>
    <sheet name="SEM 52" sheetId="61" r:id="rId53"/>
    <sheet name="SEM 53" sheetId="62" r:id="rId54"/>
    <sheet name="SEM 54" sheetId="63" r:id="rId55"/>
    <sheet name="SEM 55" sheetId="64" r:id="rId56"/>
    <sheet name="SEM 56" sheetId="65" r:id="rId57"/>
    <sheet name="SEM 57" sheetId="66" r:id="rId58"/>
    <sheet name="SEM 58" sheetId="67" r:id="rId59"/>
    <sheet name="SEM 59" sheetId="68" r:id="rId60"/>
    <sheet name="SEM 60" sheetId="69" r:id="rId61"/>
    <sheet name="SEM 61" sheetId="70" r:id="rId62"/>
    <sheet name="SEM 62" sheetId="71" r:id="rId63"/>
    <sheet name="IMPRIMIR" sheetId="2" r:id="rId64"/>
    <sheet name="Calcio_Imprimir" sheetId="36" r:id="rId65"/>
    <sheet name="Calcio" sheetId="34" r:id="rId66"/>
    <sheet name="Carbonato de calcio" sheetId="33" r:id="rId67"/>
  </sheets>
  <definedNames>
    <definedName name="_xlnm.Print_Area" localSheetId="66">'Carbonato de calcio'!$A$1:$D$10</definedName>
    <definedName name="_xlnm.Print_Area" localSheetId="63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  <definedName name="_xlnm.Print_Area" localSheetId="46">'SEM 46'!$A$1:$W$70</definedName>
    <definedName name="_xlnm.Print_Area" localSheetId="47">'SEM 47'!$A$1:$W$70</definedName>
    <definedName name="_xlnm.Print_Area" localSheetId="48">'SEM 48'!$A$1:$W$70</definedName>
    <definedName name="_xlnm.Print_Area" localSheetId="49">'SEM 49'!$A$1:$W$70</definedName>
    <definedName name="_xlnm.Print_Area" localSheetId="50">'SEM 50'!$A$1:$W$70</definedName>
    <definedName name="_xlnm.Print_Area" localSheetId="51">'SEM 51'!$A$1:$W$70</definedName>
    <definedName name="_xlnm.Print_Area" localSheetId="52">'SEM 52'!$A$1:$W$70</definedName>
    <definedName name="_xlnm.Print_Area" localSheetId="53">'SEM 53'!$A$1:$W$70</definedName>
    <definedName name="_xlnm.Print_Area" localSheetId="54">'SEM 54'!$A$1:$W$70</definedName>
    <definedName name="_xlnm.Print_Area" localSheetId="55">'SEM 55'!$A$1:$W$70</definedName>
    <definedName name="_xlnm.Print_Area" localSheetId="56">'SEM 56'!$A$1:$W$70</definedName>
    <definedName name="_xlnm.Print_Area" localSheetId="57">'SEM 57'!$A$1:$W$70</definedName>
    <definedName name="_xlnm.Print_Area" localSheetId="58">'SEM 58'!$A$1:$W$70</definedName>
    <definedName name="_xlnm.Print_Area" localSheetId="59">'SEM 59'!$A$1:$W$70</definedName>
    <definedName name="_xlnm.Print_Area" localSheetId="60">'SEM 60'!$A$1:$W$70</definedName>
    <definedName name="_xlnm.Print_Area" localSheetId="61">'SEM 61'!$A$1:$W$70</definedName>
    <definedName name="_xlnm.Print_Area" localSheetId="62">'SEM 62'!$A$1:$W$70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8" i="71" l="1"/>
  <c r="S69" i="71"/>
  <c r="R69" i="71"/>
  <c r="Q69" i="71"/>
  <c r="P69" i="71"/>
  <c r="O69" i="71"/>
  <c r="N69" i="71"/>
  <c r="M69" i="71"/>
  <c r="L69" i="71"/>
  <c r="K69" i="71"/>
  <c r="J69" i="71"/>
  <c r="I69" i="71"/>
  <c r="H69" i="71"/>
  <c r="G69" i="71"/>
  <c r="F69" i="71"/>
  <c r="E69" i="71"/>
  <c r="D69" i="71"/>
  <c r="C69" i="71"/>
  <c r="B69" i="71"/>
  <c r="S68" i="71"/>
  <c r="R68" i="71"/>
  <c r="Q68" i="71"/>
  <c r="P68" i="71"/>
  <c r="O68" i="71"/>
  <c r="N68" i="71"/>
  <c r="M68" i="71"/>
  <c r="L68" i="71"/>
  <c r="K68" i="71"/>
  <c r="J68" i="71"/>
  <c r="I68" i="71"/>
  <c r="H68" i="71"/>
  <c r="G68" i="71"/>
  <c r="F68" i="71"/>
  <c r="E68" i="71"/>
  <c r="D68" i="71"/>
  <c r="C68" i="71"/>
  <c r="B68" i="71"/>
  <c r="T67" i="71"/>
  <c r="S65" i="71"/>
  <c r="S70" i="71" s="1"/>
  <c r="R65" i="71"/>
  <c r="R70" i="71" s="1"/>
  <c r="Q65" i="71"/>
  <c r="Q70" i="71" s="1"/>
  <c r="P65" i="71"/>
  <c r="P70" i="71" s="1"/>
  <c r="O65" i="71"/>
  <c r="O70" i="71" s="1"/>
  <c r="N65" i="71"/>
  <c r="N70" i="71" s="1"/>
  <c r="M65" i="71"/>
  <c r="M70" i="71" s="1"/>
  <c r="L65" i="71"/>
  <c r="L70" i="71" s="1"/>
  <c r="K65" i="71"/>
  <c r="K70" i="71" s="1"/>
  <c r="J65" i="71"/>
  <c r="J70" i="71" s="1"/>
  <c r="I65" i="71"/>
  <c r="I70" i="71" s="1"/>
  <c r="H65" i="71"/>
  <c r="H70" i="71" s="1"/>
  <c r="G65" i="71"/>
  <c r="G70" i="71" s="1"/>
  <c r="F65" i="71"/>
  <c r="F70" i="71" s="1"/>
  <c r="E65" i="71"/>
  <c r="E70" i="71" s="1"/>
  <c r="D65" i="71"/>
  <c r="D70" i="71" s="1"/>
  <c r="C65" i="71"/>
  <c r="C70" i="71" s="1"/>
  <c r="B65" i="71"/>
  <c r="B70" i="71" s="1"/>
  <c r="T64" i="71"/>
  <c r="T63" i="71"/>
  <c r="T62" i="71"/>
  <c r="T61" i="71"/>
  <c r="T60" i="71"/>
  <c r="T59" i="71"/>
  <c r="T58" i="71"/>
  <c r="H51" i="71"/>
  <c r="R50" i="71"/>
  <c r="Q50" i="71"/>
  <c r="P50" i="71"/>
  <c r="O50" i="71"/>
  <c r="N50" i="71"/>
  <c r="M50" i="71"/>
  <c r="I50" i="71"/>
  <c r="H50" i="71"/>
  <c r="G50" i="71"/>
  <c r="F50" i="71"/>
  <c r="E50" i="71"/>
  <c r="D50" i="71"/>
  <c r="C50" i="71"/>
  <c r="B50" i="71"/>
  <c r="R49" i="71"/>
  <c r="Q49" i="71"/>
  <c r="P49" i="71"/>
  <c r="O49" i="71"/>
  <c r="N49" i="71"/>
  <c r="M49" i="71"/>
  <c r="I49" i="71"/>
  <c r="H49" i="71"/>
  <c r="G49" i="71"/>
  <c r="F49" i="71"/>
  <c r="E49" i="71"/>
  <c r="D49" i="71"/>
  <c r="C49" i="71"/>
  <c r="B49" i="71"/>
  <c r="S48" i="71"/>
  <c r="J48" i="71"/>
  <c r="R46" i="71"/>
  <c r="R51" i="71" s="1"/>
  <c r="Q46" i="71"/>
  <c r="Q51" i="71" s="1"/>
  <c r="P46" i="71"/>
  <c r="P51" i="71" s="1"/>
  <c r="O46" i="71"/>
  <c r="O51" i="71" s="1"/>
  <c r="N46" i="71"/>
  <c r="N51" i="71" s="1"/>
  <c r="M46" i="71"/>
  <c r="M51" i="71" s="1"/>
  <c r="I46" i="71"/>
  <c r="I51" i="71" s="1"/>
  <c r="H46" i="71"/>
  <c r="G46" i="71"/>
  <c r="G51" i="71" s="1"/>
  <c r="F46" i="71"/>
  <c r="F51" i="71" s="1"/>
  <c r="E46" i="71"/>
  <c r="E51" i="71" s="1"/>
  <c r="D46" i="71"/>
  <c r="D51" i="71" s="1"/>
  <c r="C46" i="71"/>
  <c r="C51" i="71" s="1"/>
  <c r="B46" i="71"/>
  <c r="B51" i="71" s="1"/>
  <c r="S45" i="71"/>
  <c r="J45" i="71"/>
  <c r="S44" i="71"/>
  <c r="J44" i="71"/>
  <c r="S43" i="71"/>
  <c r="J43" i="71"/>
  <c r="S42" i="71"/>
  <c r="J42" i="71"/>
  <c r="S41" i="71"/>
  <c r="J41" i="71"/>
  <c r="S40" i="71"/>
  <c r="J40" i="71"/>
  <c r="S39" i="71"/>
  <c r="J39" i="71"/>
  <c r="S29" i="71"/>
  <c r="R29" i="71"/>
  <c r="Q29" i="71"/>
  <c r="P29" i="71"/>
  <c r="O29" i="71"/>
  <c r="N29" i="71"/>
  <c r="M29" i="71"/>
  <c r="L29" i="71"/>
  <c r="K29" i="71"/>
  <c r="J29" i="71"/>
  <c r="I29" i="71"/>
  <c r="H29" i="71"/>
  <c r="G29" i="71"/>
  <c r="F29" i="71"/>
  <c r="E29" i="71"/>
  <c r="D29" i="71"/>
  <c r="C29" i="71"/>
  <c r="B29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T27" i="71"/>
  <c r="S25" i="71"/>
  <c r="S30" i="71" s="1"/>
  <c r="R25" i="71"/>
  <c r="R30" i="71" s="1"/>
  <c r="Q25" i="71"/>
  <c r="Q30" i="71" s="1"/>
  <c r="P25" i="71"/>
  <c r="P30" i="71" s="1"/>
  <c r="O25" i="71"/>
  <c r="O30" i="71" s="1"/>
  <c r="N25" i="71"/>
  <c r="N30" i="71" s="1"/>
  <c r="M25" i="71"/>
  <c r="M30" i="71" s="1"/>
  <c r="L25" i="71"/>
  <c r="L30" i="71" s="1"/>
  <c r="K25" i="71"/>
  <c r="K30" i="71" s="1"/>
  <c r="J25" i="71"/>
  <c r="J30" i="71" s="1"/>
  <c r="I25" i="71"/>
  <c r="I30" i="71" s="1"/>
  <c r="H25" i="71"/>
  <c r="H30" i="71" s="1"/>
  <c r="G25" i="71"/>
  <c r="G30" i="71" s="1"/>
  <c r="F25" i="71"/>
  <c r="F30" i="71" s="1"/>
  <c r="E25" i="71"/>
  <c r="E30" i="71" s="1"/>
  <c r="D25" i="71"/>
  <c r="D30" i="71" s="1"/>
  <c r="C25" i="71"/>
  <c r="C30" i="71" s="1"/>
  <c r="B25" i="71"/>
  <c r="B30" i="71" s="1"/>
  <c r="T24" i="71"/>
  <c r="T23" i="71"/>
  <c r="T22" i="71"/>
  <c r="T21" i="71"/>
  <c r="T20" i="71"/>
  <c r="T19" i="71"/>
  <c r="T18" i="71"/>
  <c r="S46" i="71" l="1"/>
  <c r="T25" i="71"/>
  <c r="J46" i="71"/>
  <c r="T65" i="71"/>
  <c r="S69" i="70"/>
  <c r="R69" i="70"/>
  <c r="Q69" i="70"/>
  <c r="P69" i="70"/>
  <c r="O69" i="70"/>
  <c r="N69" i="70"/>
  <c r="M69" i="70"/>
  <c r="L69" i="70"/>
  <c r="K69" i="70"/>
  <c r="J69" i="70"/>
  <c r="I69" i="70"/>
  <c r="H69" i="70"/>
  <c r="G69" i="70"/>
  <c r="F69" i="70"/>
  <c r="E69" i="70"/>
  <c r="D69" i="70"/>
  <c r="C69" i="70"/>
  <c r="B69" i="70"/>
  <c r="S68" i="70"/>
  <c r="R68" i="70"/>
  <c r="Q68" i="70"/>
  <c r="P68" i="70"/>
  <c r="O68" i="70"/>
  <c r="N68" i="70"/>
  <c r="M68" i="70"/>
  <c r="L68" i="70"/>
  <c r="K68" i="70"/>
  <c r="J68" i="70"/>
  <c r="I68" i="70"/>
  <c r="H68" i="70"/>
  <c r="G68" i="70"/>
  <c r="F68" i="70"/>
  <c r="E68" i="70"/>
  <c r="D68" i="70"/>
  <c r="C68" i="70"/>
  <c r="B68" i="70"/>
  <c r="T67" i="70"/>
  <c r="S65" i="70"/>
  <c r="S70" i="70" s="1"/>
  <c r="R65" i="70"/>
  <c r="R70" i="70" s="1"/>
  <c r="Q65" i="70"/>
  <c r="Q70" i="70" s="1"/>
  <c r="P65" i="70"/>
  <c r="P70" i="70" s="1"/>
  <c r="O65" i="70"/>
  <c r="O70" i="70" s="1"/>
  <c r="N65" i="70"/>
  <c r="N70" i="70" s="1"/>
  <c r="M65" i="70"/>
  <c r="M70" i="70" s="1"/>
  <c r="L65" i="70"/>
  <c r="L70" i="70" s="1"/>
  <c r="K65" i="70"/>
  <c r="K70" i="70" s="1"/>
  <c r="J65" i="70"/>
  <c r="J70" i="70" s="1"/>
  <c r="I65" i="70"/>
  <c r="I70" i="70" s="1"/>
  <c r="H65" i="70"/>
  <c r="H70" i="70" s="1"/>
  <c r="G65" i="70"/>
  <c r="G70" i="70" s="1"/>
  <c r="F65" i="70"/>
  <c r="F70" i="70" s="1"/>
  <c r="E65" i="70"/>
  <c r="E70" i="70" s="1"/>
  <c r="D65" i="70"/>
  <c r="D70" i="70" s="1"/>
  <c r="C65" i="70"/>
  <c r="C70" i="70" s="1"/>
  <c r="B65" i="70"/>
  <c r="B70" i="70" s="1"/>
  <c r="T64" i="70"/>
  <c r="T63" i="70"/>
  <c r="T62" i="70"/>
  <c r="T61" i="70"/>
  <c r="T60" i="70"/>
  <c r="T59" i="70"/>
  <c r="T58" i="70"/>
  <c r="R50" i="70"/>
  <c r="Q50" i="70"/>
  <c r="P50" i="70"/>
  <c r="O50" i="70"/>
  <c r="N50" i="70"/>
  <c r="M50" i="70"/>
  <c r="I50" i="70"/>
  <c r="H50" i="70"/>
  <c r="G50" i="70"/>
  <c r="F50" i="70"/>
  <c r="E50" i="70"/>
  <c r="D50" i="70"/>
  <c r="C50" i="70"/>
  <c r="B50" i="70"/>
  <c r="R49" i="70"/>
  <c r="Q49" i="70"/>
  <c r="P49" i="70"/>
  <c r="O49" i="70"/>
  <c r="N49" i="70"/>
  <c r="M49" i="70"/>
  <c r="I49" i="70"/>
  <c r="H49" i="70"/>
  <c r="G49" i="70"/>
  <c r="F49" i="70"/>
  <c r="E49" i="70"/>
  <c r="D49" i="70"/>
  <c r="C49" i="70"/>
  <c r="B49" i="70"/>
  <c r="S48" i="70"/>
  <c r="J48" i="70"/>
  <c r="R46" i="70"/>
  <c r="R51" i="70" s="1"/>
  <c r="Q46" i="70"/>
  <c r="Q51" i="70" s="1"/>
  <c r="P46" i="70"/>
  <c r="P51" i="70" s="1"/>
  <c r="O46" i="70"/>
  <c r="O51" i="70" s="1"/>
  <c r="N46" i="70"/>
  <c r="N51" i="70" s="1"/>
  <c r="M46" i="70"/>
  <c r="M51" i="70" s="1"/>
  <c r="I46" i="70"/>
  <c r="I51" i="70" s="1"/>
  <c r="H46" i="70"/>
  <c r="H51" i="70" s="1"/>
  <c r="G46" i="70"/>
  <c r="G51" i="70" s="1"/>
  <c r="F46" i="70"/>
  <c r="F51" i="70" s="1"/>
  <c r="E46" i="70"/>
  <c r="E51" i="70" s="1"/>
  <c r="D46" i="70"/>
  <c r="D51" i="70" s="1"/>
  <c r="C46" i="70"/>
  <c r="C51" i="70" s="1"/>
  <c r="B46" i="70"/>
  <c r="B51" i="70" s="1"/>
  <c r="S45" i="70"/>
  <c r="J45" i="70"/>
  <c r="S44" i="70"/>
  <c r="J44" i="70"/>
  <c r="S43" i="70"/>
  <c r="J43" i="70"/>
  <c r="S42" i="70"/>
  <c r="J42" i="70"/>
  <c r="S41" i="70"/>
  <c r="J41" i="70"/>
  <c r="S40" i="70"/>
  <c r="J40" i="70"/>
  <c r="S39" i="70"/>
  <c r="J39" i="70"/>
  <c r="S29" i="70"/>
  <c r="R29" i="70"/>
  <c r="Q29" i="70"/>
  <c r="P29" i="70"/>
  <c r="O29" i="70"/>
  <c r="N29" i="70"/>
  <c r="M29" i="70"/>
  <c r="L29" i="70"/>
  <c r="K29" i="70"/>
  <c r="J29" i="70"/>
  <c r="I29" i="70"/>
  <c r="H29" i="70"/>
  <c r="G29" i="70"/>
  <c r="F29" i="70"/>
  <c r="E29" i="70"/>
  <c r="D29" i="70"/>
  <c r="C29" i="70"/>
  <c r="B29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T27" i="70"/>
  <c r="S25" i="70"/>
  <c r="S30" i="70" s="1"/>
  <c r="R25" i="70"/>
  <c r="R30" i="70" s="1"/>
  <c r="Q25" i="70"/>
  <c r="Q30" i="70" s="1"/>
  <c r="P25" i="70"/>
  <c r="P30" i="70" s="1"/>
  <c r="O25" i="70"/>
  <c r="O30" i="70" s="1"/>
  <c r="N25" i="70"/>
  <c r="N30" i="70" s="1"/>
  <c r="M25" i="70"/>
  <c r="M30" i="70" s="1"/>
  <c r="L25" i="70"/>
  <c r="L30" i="70" s="1"/>
  <c r="K25" i="70"/>
  <c r="K30" i="70" s="1"/>
  <c r="J25" i="70"/>
  <c r="J30" i="70" s="1"/>
  <c r="I25" i="70"/>
  <c r="I30" i="70" s="1"/>
  <c r="H25" i="70"/>
  <c r="H30" i="70" s="1"/>
  <c r="G25" i="70"/>
  <c r="G30" i="70" s="1"/>
  <c r="F25" i="70"/>
  <c r="F30" i="70" s="1"/>
  <c r="E25" i="70"/>
  <c r="E30" i="70" s="1"/>
  <c r="D25" i="70"/>
  <c r="D30" i="70" s="1"/>
  <c r="C25" i="70"/>
  <c r="C30" i="70" s="1"/>
  <c r="B25" i="70"/>
  <c r="B30" i="70" s="1"/>
  <c r="T24" i="70"/>
  <c r="T23" i="70"/>
  <c r="T22" i="70"/>
  <c r="T21" i="70"/>
  <c r="T20" i="70"/>
  <c r="T19" i="70"/>
  <c r="T18" i="70"/>
  <c r="T68" i="71" l="1"/>
  <c r="T66" i="71"/>
  <c r="J49" i="71"/>
  <c r="J47" i="71"/>
  <c r="T26" i="71"/>
  <c r="U27" i="71"/>
  <c r="S47" i="71"/>
  <c r="S49" i="71"/>
  <c r="S46" i="70"/>
  <c r="T25" i="70"/>
  <c r="J46" i="70"/>
  <c r="T65" i="70"/>
  <c r="S69" i="69"/>
  <c r="R69" i="69"/>
  <c r="Q69" i="69"/>
  <c r="P69" i="69"/>
  <c r="O69" i="69"/>
  <c r="N69" i="69"/>
  <c r="M69" i="69"/>
  <c r="L69" i="69"/>
  <c r="K69" i="69"/>
  <c r="J69" i="69"/>
  <c r="I69" i="69"/>
  <c r="H69" i="69"/>
  <c r="G69" i="69"/>
  <c r="F69" i="69"/>
  <c r="E69" i="69"/>
  <c r="D69" i="69"/>
  <c r="C69" i="69"/>
  <c r="B69" i="69"/>
  <c r="S68" i="69"/>
  <c r="R68" i="69"/>
  <c r="Q68" i="69"/>
  <c r="P68" i="69"/>
  <c r="O68" i="69"/>
  <c r="N68" i="69"/>
  <c r="M68" i="69"/>
  <c r="L68" i="69"/>
  <c r="K68" i="69"/>
  <c r="J68" i="69"/>
  <c r="I68" i="69"/>
  <c r="H68" i="69"/>
  <c r="G68" i="69"/>
  <c r="F68" i="69"/>
  <c r="E68" i="69"/>
  <c r="D68" i="69"/>
  <c r="C68" i="69"/>
  <c r="B68" i="69"/>
  <c r="T67" i="69"/>
  <c r="S65" i="69"/>
  <c r="S70" i="69" s="1"/>
  <c r="R65" i="69"/>
  <c r="R70" i="69" s="1"/>
  <c r="Q65" i="69"/>
  <c r="Q70" i="69" s="1"/>
  <c r="P65" i="69"/>
  <c r="P70" i="69" s="1"/>
  <c r="O65" i="69"/>
  <c r="O70" i="69" s="1"/>
  <c r="N65" i="69"/>
  <c r="N70" i="69" s="1"/>
  <c r="M65" i="69"/>
  <c r="M70" i="69" s="1"/>
  <c r="L65" i="69"/>
  <c r="L70" i="69" s="1"/>
  <c r="K65" i="69"/>
  <c r="K70" i="69" s="1"/>
  <c r="J65" i="69"/>
  <c r="J70" i="69" s="1"/>
  <c r="I65" i="69"/>
  <c r="I70" i="69" s="1"/>
  <c r="H65" i="69"/>
  <c r="H70" i="69" s="1"/>
  <c r="G65" i="69"/>
  <c r="G70" i="69" s="1"/>
  <c r="F65" i="69"/>
  <c r="F70" i="69" s="1"/>
  <c r="E65" i="69"/>
  <c r="E70" i="69" s="1"/>
  <c r="D65" i="69"/>
  <c r="D70" i="69" s="1"/>
  <c r="C65" i="69"/>
  <c r="C70" i="69" s="1"/>
  <c r="B65" i="69"/>
  <c r="B70" i="69" s="1"/>
  <c r="T64" i="69"/>
  <c r="T63" i="69"/>
  <c r="T62" i="69"/>
  <c r="T61" i="69"/>
  <c r="T60" i="69"/>
  <c r="T59" i="69"/>
  <c r="T58" i="69"/>
  <c r="I51" i="69"/>
  <c r="R50" i="69"/>
  <c r="Q50" i="69"/>
  <c r="P50" i="69"/>
  <c r="O50" i="69"/>
  <c r="N50" i="69"/>
  <c r="M50" i="69"/>
  <c r="I50" i="69"/>
  <c r="H50" i="69"/>
  <c r="G50" i="69"/>
  <c r="F50" i="69"/>
  <c r="E50" i="69"/>
  <c r="D50" i="69"/>
  <c r="C50" i="69"/>
  <c r="B50" i="69"/>
  <c r="R49" i="69"/>
  <c r="Q49" i="69"/>
  <c r="P49" i="69"/>
  <c r="O49" i="69"/>
  <c r="N49" i="69"/>
  <c r="M49" i="69"/>
  <c r="I49" i="69"/>
  <c r="H49" i="69"/>
  <c r="G49" i="69"/>
  <c r="F49" i="69"/>
  <c r="E49" i="69"/>
  <c r="D49" i="69"/>
  <c r="C49" i="69"/>
  <c r="B49" i="69"/>
  <c r="S48" i="69"/>
  <c r="J48" i="69"/>
  <c r="R46" i="69"/>
  <c r="R51" i="69" s="1"/>
  <c r="Q46" i="69"/>
  <c r="Q51" i="69" s="1"/>
  <c r="P46" i="69"/>
  <c r="P51" i="69" s="1"/>
  <c r="O46" i="69"/>
  <c r="O51" i="69" s="1"/>
  <c r="N46" i="69"/>
  <c r="N51" i="69" s="1"/>
  <c r="M46" i="69"/>
  <c r="M51" i="69" s="1"/>
  <c r="I46" i="69"/>
  <c r="H46" i="69"/>
  <c r="H51" i="69" s="1"/>
  <c r="G46" i="69"/>
  <c r="G51" i="69" s="1"/>
  <c r="F46" i="69"/>
  <c r="F51" i="69" s="1"/>
  <c r="E46" i="69"/>
  <c r="E51" i="69" s="1"/>
  <c r="D46" i="69"/>
  <c r="D51" i="69" s="1"/>
  <c r="C46" i="69"/>
  <c r="C51" i="69" s="1"/>
  <c r="B46" i="69"/>
  <c r="B51" i="69" s="1"/>
  <c r="S45" i="69"/>
  <c r="J45" i="69"/>
  <c r="S44" i="69"/>
  <c r="J44" i="69"/>
  <c r="S43" i="69"/>
  <c r="J43" i="69"/>
  <c r="S42" i="69"/>
  <c r="J42" i="69"/>
  <c r="S41" i="69"/>
  <c r="J41" i="69"/>
  <c r="S40" i="69"/>
  <c r="J40" i="69"/>
  <c r="S39" i="69"/>
  <c r="J3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29" i="69"/>
  <c r="B29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T27" i="69"/>
  <c r="S25" i="69"/>
  <c r="S30" i="69" s="1"/>
  <c r="R25" i="69"/>
  <c r="R30" i="69" s="1"/>
  <c r="Q25" i="69"/>
  <c r="Q30" i="69" s="1"/>
  <c r="P25" i="69"/>
  <c r="P30" i="69" s="1"/>
  <c r="O25" i="69"/>
  <c r="O30" i="69" s="1"/>
  <c r="N25" i="69"/>
  <c r="N30" i="69" s="1"/>
  <c r="M25" i="69"/>
  <c r="M30" i="69" s="1"/>
  <c r="L25" i="69"/>
  <c r="L30" i="69" s="1"/>
  <c r="K25" i="69"/>
  <c r="K30" i="69" s="1"/>
  <c r="J25" i="69"/>
  <c r="J30" i="69" s="1"/>
  <c r="I25" i="69"/>
  <c r="I30" i="69" s="1"/>
  <c r="H25" i="69"/>
  <c r="H30" i="69" s="1"/>
  <c r="G25" i="69"/>
  <c r="G30" i="69" s="1"/>
  <c r="F25" i="69"/>
  <c r="F30" i="69" s="1"/>
  <c r="E25" i="69"/>
  <c r="E30" i="69" s="1"/>
  <c r="D25" i="69"/>
  <c r="D30" i="69" s="1"/>
  <c r="C25" i="69"/>
  <c r="C30" i="69" s="1"/>
  <c r="B25" i="69"/>
  <c r="B30" i="69" s="1"/>
  <c r="T24" i="69"/>
  <c r="T23" i="69"/>
  <c r="T22" i="69"/>
  <c r="T21" i="69"/>
  <c r="T20" i="69"/>
  <c r="T19" i="69"/>
  <c r="T18" i="69"/>
  <c r="T66" i="70" l="1"/>
  <c r="T68" i="70"/>
  <c r="J47" i="70"/>
  <c r="J49" i="70"/>
  <c r="T26" i="70"/>
  <c r="U27" i="70"/>
  <c r="S47" i="70"/>
  <c r="S49" i="70"/>
  <c r="J46" i="69"/>
  <c r="J49" i="69" s="1"/>
  <c r="T65" i="69"/>
  <c r="S46" i="69"/>
  <c r="T25" i="69"/>
  <c r="J47" i="69" l="1"/>
  <c r="U27" i="69"/>
  <c r="T26" i="69"/>
  <c r="S49" i="69"/>
  <c r="S47" i="69"/>
  <c r="T68" i="69"/>
  <c r="T66" i="69"/>
  <c r="S69" i="68" l="1"/>
  <c r="R69" i="68"/>
  <c r="Q69" i="68"/>
  <c r="P69" i="68"/>
  <c r="O69" i="68"/>
  <c r="N69" i="68"/>
  <c r="M69" i="68"/>
  <c r="L69" i="68"/>
  <c r="K69" i="68"/>
  <c r="J69" i="68"/>
  <c r="I69" i="68"/>
  <c r="H69" i="68"/>
  <c r="G69" i="68"/>
  <c r="F69" i="68"/>
  <c r="E69" i="68"/>
  <c r="D69" i="68"/>
  <c r="C69" i="68"/>
  <c r="B69" i="68"/>
  <c r="S68" i="68"/>
  <c r="R68" i="68"/>
  <c r="Q68" i="68"/>
  <c r="P68" i="68"/>
  <c r="O68" i="68"/>
  <c r="N68" i="68"/>
  <c r="M68" i="68"/>
  <c r="L68" i="68"/>
  <c r="K68" i="68"/>
  <c r="J68" i="68"/>
  <c r="I68" i="68"/>
  <c r="H68" i="68"/>
  <c r="G68" i="68"/>
  <c r="F68" i="68"/>
  <c r="E68" i="68"/>
  <c r="D68" i="68"/>
  <c r="C68" i="68"/>
  <c r="B68" i="68"/>
  <c r="T67" i="68"/>
  <c r="S65" i="68"/>
  <c r="S70" i="68" s="1"/>
  <c r="R65" i="68"/>
  <c r="R70" i="68" s="1"/>
  <c r="Q65" i="68"/>
  <c r="Q70" i="68" s="1"/>
  <c r="P65" i="68"/>
  <c r="P70" i="68" s="1"/>
  <c r="O65" i="68"/>
  <c r="O70" i="68" s="1"/>
  <c r="N65" i="68"/>
  <c r="N70" i="68" s="1"/>
  <c r="M65" i="68"/>
  <c r="M70" i="68" s="1"/>
  <c r="L65" i="68"/>
  <c r="L70" i="68" s="1"/>
  <c r="K65" i="68"/>
  <c r="K70" i="68" s="1"/>
  <c r="J65" i="68"/>
  <c r="J70" i="68" s="1"/>
  <c r="I65" i="68"/>
  <c r="I70" i="68" s="1"/>
  <c r="H65" i="68"/>
  <c r="H70" i="68" s="1"/>
  <c r="G65" i="68"/>
  <c r="G70" i="68" s="1"/>
  <c r="F65" i="68"/>
  <c r="F70" i="68" s="1"/>
  <c r="E65" i="68"/>
  <c r="E70" i="68" s="1"/>
  <c r="D65" i="68"/>
  <c r="D70" i="68" s="1"/>
  <c r="C65" i="68"/>
  <c r="C70" i="68" s="1"/>
  <c r="B65" i="68"/>
  <c r="B70" i="68" s="1"/>
  <c r="T64" i="68"/>
  <c r="T63" i="68"/>
  <c r="T62" i="68"/>
  <c r="T61" i="68"/>
  <c r="T60" i="68"/>
  <c r="T59" i="68"/>
  <c r="T58" i="68"/>
  <c r="R50" i="68"/>
  <c r="Q50" i="68"/>
  <c r="P50" i="68"/>
  <c r="O50" i="68"/>
  <c r="N50" i="68"/>
  <c r="M50" i="68"/>
  <c r="I50" i="68"/>
  <c r="H50" i="68"/>
  <c r="G50" i="68"/>
  <c r="F50" i="68"/>
  <c r="E50" i="68"/>
  <c r="D50" i="68"/>
  <c r="C50" i="68"/>
  <c r="B50" i="68"/>
  <c r="R49" i="68"/>
  <c r="Q49" i="68"/>
  <c r="P49" i="68"/>
  <c r="O49" i="68"/>
  <c r="N49" i="68"/>
  <c r="M49" i="68"/>
  <c r="I49" i="68"/>
  <c r="H49" i="68"/>
  <c r="G49" i="68"/>
  <c r="F49" i="68"/>
  <c r="E49" i="68"/>
  <c r="D49" i="68"/>
  <c r="C49" i="68"/>
  <c r="B49" i="68"/>
  <c r="S48" i="68"/>
  <c r="J48" i="68"/>
  <c r="R46" i="68"/>
  <c r="R51" i="68" s="1"/>
  <c r="Q46" i="68"/>
  <c r="Q51" i="68" s="1"/>
  <c r="P46" i="68"/>
  <c r="P51" i="68" s="1"/>
  <c r="O46" i="68"/>
  <c r="O51" i="68" s="1"/>
  <c r="N46" i="68"/>
  <c r="N51" i="68" s="1"/>
  <c r="M46" i="68"/>
  <c r="M51" i="68" s="1"/>
  <c r="I46" i="68"/>
  <c r="I51" i="68" s="1"/>
  <c r="H46" i="68"/>
  <c r="H51" i="68" s="1"/>
  <c r="G46" i="68"/>
  <c r="G51" i="68" s="1"/>
  <c r="F46" i="68"/>
  <c r="F51" i="68" s="1"/>
  <c r="E46" i="68"/>
  <c r="E51" i="68" s="1"/>
  <c r="D46" i="68"/>
  <c r="D51" i="68" s="1"/>
  <c r="C46" i="68"/>
  <c r="C51" i="68" s="1"/>
  <c r="B46" i="68"/>
  <c r="B51" i="68" s="1"/>
  <c r="S45" i="68"/>
  <c r="J45" i="68"/>
  <c r="S44" i="68"/>
  <c r="J44" i="68"/>
  <c r="S43" i="68"/>
  <c r="J43" i="68"/>
  <c r="S42" i="68"/>
  <c r="J42" i="68"/>
  <c r="S41" i="68"/>
  <c r="J41" i="68"/>
  <c r="S40" i="68"/>
  <c r="J40" i="68"/>
  <c r="S39" i="68"/>
  <c r="J39" i="68"/>
  <c r="S29" i="68"/>
  <c r="R29" i="68"/>
  <c r="Q29" i="68"/>
  <c r="P29" i="68"/>
  <c r="O29" i="68"/>
  <c r="N29" i="68"/>
  <c r="M29" i="68"/>
  <c r="L29" i="68"/>
  <c r="K29" i="68"/>
  <c r="J29" i="68"/>
  <c r="I29" i="68"/>
  <c r="H29" i="68"/>
  <c r="G29" i="68"/>
  <c r="F29" i="68"/>
  <c r="E29" i="68"/>
  <c r="D29" i="68"/>
  <c r="C29" i="68"/>
  <c r="B29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T27" i="68"/>
  <c r="S25" i="68"/>
  <c r="S30" i="68" s="1"/>
  <c r="R25" i="68"/>
  <c r="R30" i="68" s="1"/>
  <c r="Q25" i="68"/>
  <c r="Q30" i="68" s="1"/>
  <c r="P25" i="68"/>
  <c r="P30" i="68" s="1"/>
  <c r="O25" i="68"/>
  <c r="O30" i="68" s="1"/>
  <c r="N25" i="68"/>
  <c r="N30" i="68" s="1"/>
  <c r="M25" i="68"/>
  <c r="M30" i="68" s="1"/>
  <c r="L25" i="68"/>
  <c r="L30" i="68" s="1"/>
  <c r="K25" i="68"/>
  <c r="K30" i="68" s="1"/>
  <c r="J25" i="68"/>
  <c r="J30" i="68" s="1"/>
  <c r="I25" i="68"/>
  <c r="I30" i="68" s="1"/>
  <c r="H25" i="68"/>
  <c r="H30" i="68" s="1"/>
  <c r="G25" i="68"/>
  <c r="G30" i="68" s="1"/>
  <c r="F25" i="68"/>
  <c r="F30" i="68" s="1"/>
  <c r="E25" i="68"/>
  <c r="E30" i="68" s="1"/>
  <c r="D25" i="68"/>
  <c r="D30" i="68" s="1"/>
  <c r="C25" i="68"/>
  <c r="C30" i="68" s="1"/>
  <c r="B25" i="68"/>
  <c r="B30" i="68" s="1"/>
  <c r="T24" i="68"/>
  <c r="T23" i="68"/>
  <c r="T22" i="68"/>
  <c r="T21" i="68"/>
  <c r="T20" i="68"/>
  <c r="T19" i="68"/>
  <c r="T18" i="68"/>
  <c r="S46" i="68" l="1"/>
  <c r="S47" i="68" s="1"/>
  <c r="T25" i="68"/>
  <c r="J46" i="68"/>
  <c r="T65" i="68"/>
  <c r="S69" i="67"/>
  <c r="R69" i="67"/>
  <c r="Q69" i="67"/>
  <c r="P69" i="67"/>
  <c r="O69" i="67"/>
  <c r="N69" i="67"/>
  <c r="M69" i="67"/>
  <c r="L69" i="67"/>
  <c r="K69" i="67"/>
  <c r="J69" i="67"/>
  <c r="I69" i="67"/>
  <c r="H69" i="67"/>
  <c r="G69" i="67"/>
  <c r="F69" i="67"/>
  <c r="E69" i="67"/>
  <c r="D69" i="67"/>
  <c r="C69" i="67"/>
  <c r="B69" i="67"/>
  <c r="S68" i="67"/>
  <c r="R68" i="67"/>
  <c r="Q68" i="67"/>
  <c r="P68" i="67"/>
  <c r="O68" i="67"/>
  <c r="N68" i="67"/>
  <c r="M68" i="67"/>
  <c r="L68" i="67"/>
  <c r="K68" i="67"/>
  <c r="J68" i="67"/>
  <c r="I68" i="67"/>
  <c r="H68" i="67"/>
  <c r="G68" i="67"/>
  <c r="F68" i="67"/>
  <c r="E68" i="67"/>
  <c r="D68" i="67"/>
  <c r="C68" i="67"/>
  <c r="B68" i="67"/>
  <c r="T67" i="67"/>
  <c r="S65" i="67"/>
  <c r="S70" i="67" s="1"/>
  <c r="R65" i="67"/>
  <c r="R70" i="67" s="1"/>
  <c r="Q65" i="67"/>
  <c r="Q70" i="67" s="1"/>
  <c r="P65" i="67"/>
  <c r="P70" i="67" s="1"/>
  <c r="O65" i="67"/>
  <c r="O70" i="67" s="1"/>
  <c r="N65" i="67"/>
  <c r="N70" i="67" s="1"/>
  <c r="M65" i="67"/>
  <c r="M70" i="67" s="1"/>
  <c r="L65" i="67"/>
  <c r="L70" i="67" s="1"/>
  <c r="K65" i="67"/>
  <c r="K70" i="67" s="1"/>
  <c r="J65" i="67"/>
  <c r="J70" i="67" s="1"/>
  <c r="I65" i="67"/>
  <c r="I70" i="67" s="1"/>
  <c r="H65" i="67"/>
  <c r="H70" i="67" s="1"/>
  <c r="G65" i="67"/>
  <c r="G70" i="67" s="1"/>
  <c r="F65" i="67"/>
  <c r="F70" i="67" s="1"/>
  <c r="E65" i="67"/>
  <c r="E70" i="67" s="1"/>
  <c r="D65" i="67"/>
  <c r="D70" i="67" s="1"/>
  <c r="C65" i="67"/>
  <c r="C70" i="67" s="1"/>
  <c r="B65" i="67"/>
  <c r="B70" i="67" s="1"/>
  <c r="T64" i="67"/>
  <c r="T63" i="67"/>
  <c r="T62" i="67"/>
  <c r="T61" i="67"/>
  <c r="T60" i="67"/>
  <c r="T59" i="67"/>
  <c r="T58" i="67"/>
  <c r="R50" i="67"/>
  <c r="Q50" i="67"/>
  <c r="P50" i="67"/>
  <c r="O50" i="67"/>
  <c r="N50" i="67"/>
  <c r="M50" i="67"/>
  <c r="I50" i="67"/>
  <c r="H50" i="67"/>
  <c r="G50" i="67"/>
  <c r="F50" i="67"/>
  <c r="E50" i="67"/>
  <c r="D50" i="67"/>
  <c r="C50" i="67"/>
  <c r="B50" i="67"/>
  <c r="R49" i="67"/>
  <c r="Q49" i="67"/>
  <c r="P49" i="67"/>
  <c r="O49" i="67"/>
  <c r="N49" i="67"/>
  <c r="M49" i="67"/>
  <c r="I49" i="67"/>
  <c r="H49" i="67"/>
  <c r="G49" i="67"/>
  <c r="F49" i="67"/>
  <c r="E49" i="67"/>
  <c r="D49" i="67"/>
  <c r="C49" i="67"/>
  <c r="B49" i="67"/>
  <c r="S48" i="67"/>
  <c r="J48" i="67"/>
  <c r="R46" i="67"/>
  <c r="R51" i="67" s="1"/>
  <c r="Q46" i="67"/>
  <c r="Q51" i="67" s="1"/>
  <c r="P46" i="67"/>
  <c r="P51" i="67" s="1"/>
  <c r="O46" i="67"/>
  <c r="O51" i="67" s="1"/>
  <c r="N46" i="67"/>
  <c r="N51" i="67" s="1"/>
  <c r="M46" i="67"/>
  <c r="M51" i="67" s="1"/>
  <c r="I46" i="67"/>
  <c r="I51" i="67" s="1"/>
  <c r="H46" i="67"/>
  <c r="H51" i="67" s="1"/>
  <c r="G46" i="67"/>
  <c r="G51" i="67" s="1"/>
  <c r="F46" i="67"/>
  <c r="F51" i="67" s="1"/>
  <c r="E46" i="67"/>
  <c r="E51" i="67" s="1"/>
  <c r="D46" i="67"/>
  <c r="D51" i="67" s="1"/>
  <c r="C46" i="67"/>
  <c r="C51" i="67" s="1"/>
  <c r="B46" i="67"/>
  <c r="B51" i="67" s="1"/>
  <c r="S45" i="67"/>
  <c r="J45" i="67"/>
  <c r="S44" i="67"/>
  <c r="J44" i="67"/>
  <c r="S43" i="67"/>
  <c r="J43" i="67"/>
  <c r="S42" i="67"/>
  <c r="J42" i="67"/>
  <c r="S41" i="67"/>
  <c r="J41" i="67"/>
  <c r="S40" i="67"/>
  <c r="J40" i="67"/>
  <c r="S39" i="67"/>
  <c r="J39" i="67"/>
  <c r="S29" i="67"/>
  <c r="R29" i="67"/>
  <c r="Q29" i="67"/>
  <c r="P29" i="67"/>
  <c r="O29" i="67"/>
  <c r="N29" i="67"/>
  <c r="M29" i="67"/>
  <c r="L29" i="67"/>
  <c r="K29" i="67"/>
  <c r="J29" i="67"/>
  <c r="I29" i="67"/>
  <c r="H29" i="67"/>
  <c r="G29" i="67"/>
  <c r="F29" i="67"/>
  <c r="E29" i="67"/>
  <c r="D29" i="67"/>
  <c r="C29" i="67"/>
  <c r="B29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T27" i="67"/>
  <c r="S25" i="67"/>
  <c r="S30" i="67" s="1"/>
  <c r="R25" i="67"/>
  <c r="R30" i="67" s="1"/>
  <c r="Q25" i="67"/>
  <c r="Q30" i="67" s="1"/>
  <c r="P25" i="67"/>
  <c r="P30" i="67" s="1"/>
  <c r="O25" i="67"/>
  <c r="O30" i="67" s="1"/>
  <c r="N25" i="67"/>
  <c r="N30" i="67" s="1"/>
  <c r="M25" i="67"/>
  <c r="M30" i="67" s="1"/>
  <c r="L25" i="67"/>
  <c r="L30" i="67" s="1"/>
  <c r="K25" i="67"/>
  <c r="K30" i="67" s="1"/>
  <c r="J25" i="67"/>
  <c r="J30" i="67" s="1"/>
  <c r="I25" i="67"/>
  <c r="I30" i="67" s="1"/>
  <c r="H25" i="67"/>
  <c r="H30" i="67" s="1"/>
  <c r="G25" i="67"/>
  <c r="G30" i="67" s="1"/>
  <c r="F25" i="67"/>
  <c r="F30" i="67" s="1"/>
  <c r="E25" i="67"/>
  <c r="E30" i="67" s="1"/>
  <c r="D25" i="67"/>
  <c r="D30" i="67" s="1"/>
  <c r="C25" i="67"/>
  <c r="C30" i="67" s="1"/>
  <c r="B25" i="67"/>
  <c r="B30" i="67" s="1"/>
  <c r="T24" i="67"/>
  <c r="T23" i="67"/>
  <c r="T22" i="67"/>
  <c r="T21" i="67"/>
  <c r="T20" i="67"/>
  <c r="T19" i="67"/>
  <c r="T18" i="67"/>
  <c r="S49" i="68" l="1"/>
  <c r="T66" i="68"/>
  <c r="T68" i="68"/>
  <c r="J47" i="68"/>
  <c r="J49" i="68"/>
  <c r="T26" i="68"/>
  <c r="U27" i="68"/>
  <c r="S46" i="67"/>
  <c r="T25" i="67"/>
  <c r="J46" i="67"/>
  <c r="T65" i="67"/>
  <c r="S68" i="66"/>
  <c r="R68" i="66"/>
  <c r="Q68" i="66"/>
  <c r="P68" i="66"/>
  <c r="O68" i="66"/>
  <c r="N68" i="66"/>
  <c r="M68" i="66"/>
  <c r="L68" i="66"/>
  <c r="K68" i="66"/>
  <c r="J68" i="66"/>
  <c r="I68" i="66"/>
  <c r="H68" i="66"/>
  <c r="G68" i="66"/>
  <c r="F68" i="66"/>
  <c r="E68" i="66"/>
  <c r="D68" i="66"/>
  <c r="C68" i="66"/>
  <c r="B68" i="66"/>
  <c r="R49" i="66"/>
  <c r="Q49" i="66"/>
  <c r="P49" i="66"/>
  <c r="O49" i="66"/>
  <c r="N49" i="66"/>
  <c r="M49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S69" i="66"/>
  <c r="R69" i="66"/>
  <c r="Q69" i="66"/>
  <c r="P69" i="66"/>
  <c r="O69" i="66"/>
  <c r="N69" i="66"/>
  <c r="M69" i="66"/>
  <c r="L69" i="66"/>
  <c r="K69" i="66"/>
  <c r="J69" i="66"/>
  <c r="I69" i="66"/>
  <c r="H69" i="66"/>
  <c r="G69" i="66"/>
  <c r="F69" i="66"/>
  <c r="E69" i="66"/>
  <c r="D69" i="66"/>
  <c r="C69" i="66"/>
  <c r="B69" i="66"/>
  <c r="T67" i="66"/>
  <c r="S65" i="66"/>
  <c r="S70" i="66" s="1"/>
  <c r="R65" i="66"/>
  <c r="R70" i="66" s="1"/>
  <c r="Q65" i="66"/>
  <c r="Q70" i="66" s="1"/>
  <c r="P65" i="66"/>
  <c r="P70" i="66" s="1"/>
  <c r="O65" i="66"/>
  <c r="O70" i="66" s="1"/>
  <c r="N65" i="66"/>
  <c r="N70" i="66" s="1"/>
  <c r="M65" i="66"/>
  <c r="M70" i="66" s="1"/>
  <c r="L65" i="66"/>
  <c r="L70" i="66" s="1"/>
  <c r="K65" i="66"/>
  <c r="K70" i="66" s="1"/>
  <c r="J65" i="66"/>
  <c r="J70" i="66" s="1"/>
  <c r="I65" i="66"/>
  <c r="I70" i="66" s="1"/>
  <c r="H65" i="66"/>
  <c r="H70" i="66" s="1"/>
  <c r="G65" i="66"/>
  <c r="G70" i="66" s="1"/>
  <c r="F65" i="66"/>
  <c r="F70" i="66" s="1"/>
  <c r="E65" i="66"/>
  <c r="E70" i="66" s="1"/>
  <c r="D65" i="66"/>
  <c r="D70" i="66" s="1"/>
  <c r="C65" i="66"/>
  <c r="C70" i="66" s="1"/>
  <c r="B65" i="66"/>
  <c r="B70" i="66" s="1"/>
  <c r="T64" i="66"/>
  <c r="T63" i="66"/>
  <c r="T62" i="66"/>
  <c r="T61" i="66"/>
  <c r="T60" i="66"/>
  <c r="T59" i="66"/>
  <c r="T58" i="66"/>
  <c r="H51" i="66"/>
  <c r="R50" i="66"/>
  <c r="Q50" i="66"/>
  <c r="P50" i="66"/>
  <c r="O50" i="66"/>
  <c r="N50" i="66"/>
  <c r="M50" i="66"/>
  <c r="I50" i="66"/>
  <c r="H50" i="66"/>
  <c r="G50" i="66"/>
  <c r="F50" i="66"/>
  <c r="E50" i="66"/>
  <c r="D50" i="66"/>
  <c r="C50" i="66"/>
  <c r="B50" i="66"/>
  <c r="I49" i="66"/>
  <c r="H49" i="66"/>
  <c r="G49" i="66"/>
  <c r="F49" i="66"/>
  <c r="E49" i="66"/>
  <c r="D49" i="66"/>
  <c r="C49" i="66"/>
  <c r="B49" i="66"/>
  <c r="S48" i="66"/>
  <c r="J48" i="66"/>
  <c r="R46" i="66"/>
  <c r="R51" i="66" s="1"/>
  <c r="Q46" i="66"/>
  <c r="Q51" i="66" s="1"/>
  <c r="P46" i="66"/>
  <c r="O46" i="66"/>
  <c r="O51" i="66" s="1"/>
  <c r="N46" i="66"/>
  <c r="N51" i="66" s="1"/>
  <c r="M46" i="66"/>
  <c r="M51" i="66" s="1"/>
  <c r="I46" i="66"/>
  <c r="I51" i="66" s="1"/>
  <c r="H46" i="66"/>
  <c r="G46" i="66"/>
  <c r="G51" i="66" s="1"/>
  <c r="F46" i="66"/>
  <c r="F51" i="66" s="1"/>
  <c r="E46" i="66"/>
  <c r="E51" i="66" s="1"/>
  <c r="D46" i="66"/>
  <c r="D51" i="66" s="1"/>
  <c r="C46" i="66"/>
  <c r="C51" i="66" s="1"/>
  <c r="B46" i="66"/>
  <c r="S45" i="66"/>
  <c r="J45" i="66"/>
  <c r="S44" i="66"/>
  <c r="J44" i="66"/>
  <c r="S43" i="66"/>
  <c r="J43" i="66"/>
  <c r="S42" i="66"/>
  <c r="J42" i="66"/>
  <c r="S41" i="66"/>
  <c r="J41" i="66"/>
  <c r="S40" i="66"/>
  <c r="J40" i="66"/>
  <c r="S39" i="66"/>
  <c r="J39" i="66"/>
  <c r="S29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T27" i="66"/>
  <c r="S25" i="66"/>
  <c r="S30" i="66" s="1"/>
  <c r="R25" i="66"/>
  <c r="R30" i="66" s="1"/>
  <c r="Q25" i="66"/>
  <c r="Q30" i="66" s="1"/>
  <c r="P25" i="66"/>
  <c r="P30" i="66" s="1"/>
  <c r="O25" i="66"/>
  <c r="O30" i="66" s="1"/>
  <c r="N25" i="66"/>
  <c r="N30" i="66" s="1"/>
  <c r="M25" i="66"/>
  <c r="M30" i="66" s="1"/>
  <c r="L25" i="66"/>
  <c r="L30" i="66" s="1"/>
  <c r="K25" i="66"/>
  <c r="K30" i="66" s="1"/>
  <c r="J25" i="66"/>
  <c r="J30" i="66" s="1"/>
  <c r="I25" i="66"/>
  <c r="I30" i="66" s="1"/>
  <c r="H25" i="66"/>
  <c r="H30" i="66" s="1"/>
  <c r="G25" i="66"/>
  <c r="G30" i="66" s="1"/>
  <c r="F25" i="66"/>
  <c r="F30" i="66" s="1"/>
  <c r="E25" i="66"/>
  <c r="E30" i="66" s="1"/>
  <c r="D25" i="66"/>
  <c r="D30" i="66" s="1"/>
  <c r="C25" i="66"/>
  <c r="B25" i="66"/>
  <c r="B30" i="66" s="1"/>
  <c r="T24" i="66"/>
  <c r="T23" i="66"/>
  <c r="T22" i="66"/>
  <c r="T21" i="66"/>
  <c r="T20" i="66"/>
  <c r="T19" i="66"/>
  <c r="T18" i="66"/>
  <c r="S47" i="67" l="1"/>
  <c r="S49" i="67"/>
  <c r="T26" i="67"/>
  <c r="U27" i="67"/>
  <c r="T66" i="67"/>
  <c r="T68" i="67"/>
  <c r="J47" i="67"/>
  <c r="J49" i="67"/>
  <c r="S46" i="66"/>
  <c r="S47" i="66" s="1"/>
  <c r="P51" i="66"/>
  <c r="J46" i="66"/>
  <c r="J49" i="66" s="1"/>
  <c r="T25" i="66"/>
  <c r="U27" i="66" s="1"/>
  <c r="B51" i="66"/>
  <c r="C30" i="66"/>
  <c r="T65" i="66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S49" i="66" l="1"/>
  <c r="J47" i="66"/>
  <c r="T26" i="66"/>
  <c r="T68" i="66"/>
  <c r="T66" i="66"/>
  <c r="S69" i="65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D70" i="65" s="1"/>
  <c r="C65" i="65"/>
  <c r="C70" i="65" s="1"/>
  <c r="B65" i="65"/>
  <c r="B70" i="65" s="1"/>
  <c r="T64" i="65"/>
  <c r="T63" i="65"/>
  <c r="T62" i="65"/>
  <c r="T61" i="65"/>
  <c r="T60" i="65"/>
  <c r="T59" i="65"/>
  <c r="T58" i="65"/>
  <c r="R50" i="65"/>
  <c r="Q50" i="65"/>
  <c r="P50" i="65"/>
  <c r="O50" i="65"/>
  <c r="N50" i="65"/>
  <c r="M50" i="65"/>
  <c r="I50" i="65"/>
  <c r="H50" i="65"/>
  <c r="G50" i="65"/>
  <c r="F50" i="65"/>
  <c r="E50" i="65"/>
  <c r="D50" i="65"/>
  <c r="C50" i="65"/>
  <c r="B50" i="65"/>
  <c r="R49" i="65"/>
  <c r="Q49" i="65"/>
  <c r="P49" i="65"/>
  <c r="O49" i="65"/>
  <c r="N49" i="65"/>
  <c r="M49" i="65"/>
  <c r="I49" i="65"/>
  <c r="H49" i="65"/>
  <c r="G49" i="65"/>
  <c r="F49" i="65"/>
  <c r="E49" i="65"/>
  <c r="D49" i="65"/>
  <c r="C49" i="65"/>
  <c r="B49" i="65"/>
  <c r="S48" i="65"/>
  <c r="J48" i="65"/>
  <c r="R46" i="65"/>
  <c r="R51" i="65" s="1"/>
  <c r="Q46" i="65"/>
  <c r="Q51" i="65" s="1"/>
  <c r="P46" i="65"/>
  <c r="P51" i="65" s="1"/>
  <c r="O46" i="65"/>
  <c r="O51" i="65" s="1"/>
  <c r="N46" i="65"/>
  <c r="N51" i="65" s="1"/>
  <c r="M46" i="65"/>
  <c r="M51" i="65" s="1"/>
  <c r="I46" i="65"/>
  <c r="I51" i="65" s="1"/>
  <c r="H46" i="65"/>
  <c r="H51" i="65" s="1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S45" i="65"/>
  <c r="J45" i="65"/>
  <c r="S44" i="65"/>
  <c r="J44" i="65"/>
  <c r="S43" i="65"/>
  <c r="J43" i="65"/>
  <c r="S42" i="65"/>
  <c r="J42" i="65"/>
  <c r="S41" i="65"/>
  <c r="J41" i="65"/>
  <c r="S40" i="65"/>
  <c r="J40" i="65"/>
  <c r="S39" i="65"/>
  <c r="J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S46" i="65" l="1"/>
  <c r="T25" i="65"/>
  <c r="J46" i="65"/>
  <c r="T65" i="65"/>
  <c r="U27" i="65" l="1"/>
  <c r="T26" i="65"/>
  <c r="T66" i="65"/>
  <c r="T68" i="65"/>
  <c r="J47" i="65"/>
  <c r="J49" i="65"/>
  <c r="S47" i="65"/>
  <c r="S49" i="65"/>
  <c r="S69" i="64" l="1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C65" i="64"/>
  <c r="C70" i="64" s="1"/>
  <c r="B65" i="64"/>
  <c r="B70" i="64" s="1"/>
  <c r="T64" i="64"/>
  <c r="T63" i="64"/>
  <c r="T62" i="64"/>
  <c r="T61" i="64"/>
  <c r="T60" i="64"/>
  <c r="T59" i="64"/>
  <c r="T58" i="64"/>
  <c r="I51" i="64"/>
  <c r="R50" i="64"/>
  <c r="Q50" i="64"/>
  <c r="P50" i="64"/>
  <c r="O50" i="64"/>
  <c r="N50" i="64"/>
  <c r="M50" i="64"/>
  <c r="I50" i="64"/>
  <c r="H50" i="64"/>
  <c r="G50" i="64"/>
  <c r="F50" i="64"/>
  <c r="E50" i="64"/>
  <c r="D50" i="64"/>
  <c r="C50" i="64"/>
  <c r="B50" i="64"/>
  <c r="R49" i="64"/>
  <c r="Q49" i="64"/>
  <c r="P49" i="64"/>
  <c r="O49" i="64"/>
  <c r="N49" i="64"/>
  <c r="M49" i="64"/>
  <c r="I49" i="64"/>
  <c r="H49" i="64"/>
  <c r="G49" i="64"/>
  <c r="F49" i="64"/>
  <c r="E49" i="64"/>
  <c r="D49" i="64"/>
  <c r="C49" i="64"/>
  <c r="B49" i="64"/>
  <c r="S48" i="64"/>
  <c r="J48" i="64"/>
  <c r="R46" i="64"/>
  <c r="R51" i="64" s="1"/>
  <c r="Q46" i="64"/>
  <c r="Q51" i="64" s="1"/>
  <c r="P46" i="64"/>
  <c r="P51" i="64" s="1"/>
  <c r="O46" i="64"/>
  <c r="O51" i="64" s="1"/>
  <c r="N46" i="64"/>
  <c r="N51" i="64" s="1"/>
  <c r="M46" i="64"/>
  <c r="M51" i="64" s="1"/>
  <c r="I46" i="64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S45" i="64"/>
  <c r="J45" i="64"/>
  <c r="S44" i="64"/>
  <c r="J44" i="64"/>
  <c r="S43" i="64"/>
  <c r="J43" i="64"/>
  <c r="S42" i="64"/>
  <c r="J42" i="64"/>
  <c r="S41" i="64"/>
  <c r="J41" i="64"/>
  <c r="S40" i="64"/>
  <c r="J40" i="64"/>
  <c r="S39" i="64"/>
  <c r="J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5" i="64" l="1"/>
  <c r="T68" i="64" s="1"/>
  <c r="D70" i="64"/>
  <c r="S46" i="64"/>
  <c r="T25" i="64"/>
  <c r="J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R50" i="63"/>
  <c r="Q50" i="63"/>
  <c r="P50" i="63"/>
  <c r="O50" i="63"/>
  <c r="N50" i="63"/>
  <c r="M50" i="63"/>
  <c r="I50" i="63"/>
  <c r="H50" i="63"/>
  <c r="G50" i="63"/>
  <c r="F50" i="63"/>
  <c r="E50" i="63"/>
  <c r="D50" i="63"/>
  <c r="C50" i="63"/>
  <c r="B50" i="63"/>
  <c r="R49" i="63"/>
  <c r="Q49" i="63"/>
  <c r="P49" i="63"/>
  <c r="O49" i="63"/>
  <c r="N49" i="63"/>
  <c r="M49" i="63"/>
  <c r="I49" i="63"/>
  <c r="H49" i="63"/>
  <c r="G49" i="63"/>
  <c r="F49" i="63"/>
  <c r="E49" i="63"/>
  <c r="D49" i="63"/>
  <c r="C49" i="63"/>
  <c r="B49" i="63"/>
  <c r="S48" i="63"/>
  <c r="J48" i="63"/>
  <c r="R46" i="63"/>
  <c r="R51" i="63" s="1"/>
  <c r="Q46" i="63"/>
  <c r="Q51" i="63" s="1"/>
  <c r="P46" i="63"/>
  <c r="P51" i="63" s="1"/>
  <c r="O46" i="63"/>
  <c r="O51" i="63" s="1"/>
  <c r="N46" i="63"/>
  <c r="N51" i="63" s="1"/>
  <c r="M46" i="63"/>
  <c r="M51" i="63" s="1"/>
  <c r="I46" i="63"/>
  <c r="I51" i="63" s="1"/>
  <c r="H46" i="63"/>
  <c r="G46" i="63"/>
  <c r="G51" i="63" s="1"/>
  <c r="F46" i="63"/>
  <c r="F51" i="63" s="1"/>
  <c r="E46" i="63"/>
  <c r="E51" i="63" s="1"/>
  <c r="D46" i="63"/>
  <c r="D51" i="63" s="1"/>
  <c r="C46" i="63"/>
  <c r="C51" i="63" s="1"/>
  <c r="B46" i="63"/>
  <c r="S45" i="63"/>
  <c r="J45" i="63"/>
  <c r="S44" i="63"/>
  <c r="J44" i="63"/>
  <c r="S43" i="63"/>
  <c r="J43" i="63"/>
  <c r="S42" i="63"/>
  <c r="J42" i="63"/>
  <c r="S41" i="63"/>
  <c r="J41" i="63"/>
  <c r="S40" i="63"/>
  <c r="J40" i="63"/>
  <c r="S39" i="63"/>
  <c r="J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26" i="64"/>
  <c r="U27" i="64"/>
  <c r="J47" i="64"/>
  <c r="J49" i="64"/>
  <c r="S47" i="64"/>
  <c r="S49" i="64"/>
  <c r="S46" i="63"/>
  <c r="S47" i="63" s="1"/>
  <c r="J46" i="63"/>
  <c r="J49" i="63" s="1"/>
  <c r="T25" i="63"/>
  <c r="U27" i="63" s="1"/>
  <c r="D30" i="63"/>
  <c r="B51" i="63"/>
  <c r="T65" i="63"/>
  <c r="S49" i="63" l="1"/>
  <c r="J47" i="63"/>
  <c r="T26" i="63"/>
  <c r="T68" i="63"/>
  <c r="T66" i="63"/>
  <c r="T27" i="62" l="1"/>
  <c r="S69" i="62" l="1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D70" i="62" s="1"/>
  <c r="C65" i="62"/>
  <c r="C70" i="62" s="1"/>
  <c r="B65" i="62"/>
  <c r="B70" i="62" s="1"/>
  <c r="T64" i="62"/>
  <c r="T63" i="62"/>
  <c r="T62" i="62"/>
  <c r="T61" i="62"/>
  <c r="T60" i="62"/>
  <c r="T59" i="62"/>
  <c r="T58" i="62"/>
  <c r="R50" i="62"/>
  <c r="Q50" i="62"/>
  <c r="P50" i="62"/>
  <c r="O50" i="62"/>
  <c r="N50" i="62"/>
  <c r="M50" i="62"/>
  <c r="I50" i="62"/>
  <c r="H50" i="62"/>
  <c r="G50" i="62"/>
  <c r="F50" i="62"/>
  <c r="E50" i="62"/>
  <c r="D50" i="62"/>
  <c r="C50" i="62"/>
  <c r="B50" i="62"/>
  <c r="R49" i="62"/>
  <c r="Q49" i="62"/>
  <c r="P49" i="62"/>
  <c r="O49" i="62"/>
  <c r="N49" i="62"/>
  <c r="M49" i="62"/>
  <c r="I49" i="62"/>
  <c r="H49" i="62"/>
  <c r="G49" i="62"/>
  <c r="F49" i="62"/>
  <c r="E49" i="62"/>
  <c r="D49" i="62"/>
  <c r="C49" i="62"/>
  <c r="B49" i="62"/>
  <c r="S48" i="62"/>
  <c r="J48" i="62"/>
  <c r="R46" i="62"/>
  <c r="R51" i="62" s="1"/>
  <c r="Q46" i="62"/>
  <c r="Q51" i="62" s="1"/>
  <c r="P46" i="62"/>
  <c r="P51" i="62" s="1"/>
  <c r="O46" i="62"/>
  <c r="O51" i="62" s="1"/>
  <c r="N46" i="62"/>
  <c r="N51" i="62" s="1"/>
  <c r="M46" i="62"/>
  <c r="M51" i="62" s="1"/>
  <c r="I46" i="62"/>
  <c r="I51" i="62" s="1"/>
  <c r="H46" i="62"/>
  <c r="H51" i="62" s="1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S45" i="62"/>
  <c r="J45" i="62"/>
  <c r="S44" i="62"/>
  <c r="J44" i="62"/>
  <c r="S43" i="62"/>
  <c r="J43" i="62"/>
  <c r="S42" i="62"/>
  <c r="J42" i="62"/>
  <c r="S41" i="62"/>
  <c r="J41" i="62"/>
  <c r="S40" i="62"/>
  <c r="J40" i="62"/>
  <c r="S39" i="62"/>
  <c r="J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S46" i="62" l="1"/>
  <c r="S47" i="62" s="1"/>
  <c r="T65" i="62"/>
  <c r="T25" i="62"/>
  <c r="U27" i="62" s="1"/>
  <c r="J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I51" i="61"/>
  <c r="R50" i="61"/>
  <c r="Q50" i="61"/>
  <c r="P50" i="61"/>
  <c r="O50" i="61"/>
  <c r="N50" i="61"/>
  <c r="M50" i="61"/>
  <c r="I50" i="61"/>
  <c r="H50" i="61"/>
  <c r="G50" i="61"/>
  <c r="F50" i="61"/>
  <c r="E50" i="61"/>
  <c r="D50" i="61"/>
  <c r="C50" i="61"/>
  <c r="B50" i="61"/>
  <c r="R49" i="61"/>
  <c r="Q49" i="61"/>
  <c r="P49" i="61"/>
  <c r="O49" i="61"/>
  <c r="N49" i="61"/>
  <c r="M49" i="61"/>
  <c r="I49" i="61"/>
  <c r="H49" i="61"/>
  <c r="G49" i="61"/>
  <c r="F49" i="61"/>
  <c r="E49" i="61"/>
  <c r="D49" i="61"/>
  <c r="C49" i="61"/>
  <c r="B49" i="61"/>
  <c r="S48" i="61"/>
  <c r="J48" i="61"/>
  <c r="R46" i="61"/>
  <c r="R51" i="61" s="1"/>
  <c r="Q46" i="61"/>
  <c r="Q51" i="61" s="1"/>
  <c r="P46" i="61"/>
  <c r="P51" i="61" s="1"/>
  <c r="O46" i="61"/>
  <c r="O51" i="61" s="1"/>
  <c r="N46" i="61"/>
  <c r="N51" i="61" s="1"/>
  <c r="M46" i="61"/>
  <c r="M51" i="61" s="1"/>
  <c r="I46" i="61"/>
  <c r="H46" i="61"/>
  <c r="H51" i="61" s="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S45" i="61"/>
  <c r="J45" i="61"/>
  <c r="S44" i="61"/>
  <c r="J44" i="61"/>
  <c r="S43" i="61"/>
  <c r="J43" i="61"/>
  <c r="S42" i="61"/>
  <c r="J42" i="61"/>
  <c r="S41" i="61"/>
  <c r="J41" i="61"/>
  <c r="S40" i="61"/>
  <c r="J40" i="61"/>
  <c r="S39" i="61"/>
  <c r="J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S49" i="62" l="1"/>
  <c r="T66" i="62"/>
  <c r="T68" i="62"/>
  <c r="J47" i="62"/>
  <c r="J49" i="62"/>
  <c r="T26" i="62"/>
  <c r="J46" i="61"/>
  <c r="J49" i="61" s="1"/>
  <c r="T65" i="61"/>
  <c r="T66" i="61" s="1"/>
  <c r="B51" i="61"/>
  <c r="S46" i="61"/>
  <c r="T25" i="61"/>
  <c r="S70" i="60"/>
  <c r="L70" i="60"/>
  <c r="K70" i="60"/>
  <c r="D70" i="60"/>
  <c r="C70" i="60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K65" i="60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C65" i="60"/>
  <c r="B65" i="60"/>
  <c r="B70" i="60" s="1"/>
  <c r="T64" i="60"/>
  <c r="T63" i="60"/>
  <c r="T62" i="60"/>
  <c r="T61" i="60"/>
  <c r="T60" i="60"/>
  <c r="T59" i="60"/>
  <c r="T58" i="60"/>
  <c r="T68" i="61" l="1"/>
  <c r="J47" i="61"/>
  <c r="T26" i="61"/>
  <c r="U27" i="61"/>
  <c r="S47" i="61"/>
  <c r="S49" i="61"/>
  <c r="T65" i="60"/>
  <c r="T68" i="60" l="1"/>
  <c r="T66" i="60"/>
  <c r="R50" i="60" l="1"/>
  <c r="Q50" i="60"/>
  <c r="P50" i="60"/>
  <c r="O50" i="60"/>
  <c r="N50" i="60"/>
  <c r="M50" i="60"/>
  <c r="I50" i="60"/>
  <c r="H50" i="60"/>
  <c r="G50" i="60"/>
  <c r="F50" i="60"/>
  <c r="E50" i="60"/>
  <c r="D50" i="60"/>
  <c r="C50" i="60"/>
  <c r="B50" i="60"/>
  <c r="R49" i="60"/>
  <c r="Q49" i="60"/>
  <c r="P49" i="60"/>
  <c r="O49" i="60"/>
  <c r="N49" i="60"/>
  <c r="M49" i="60"/>
  <c r="I49" i="60"/>
  <c r="H49" i="60"/>
  <c r="G49" i="60"/>
  <c r="F49" i="60"/>
  <c r="E49" i="60"/>
  <c r="D49" i="60"/>
  <c r="C49" i="60"/>
  <c r="B49" i="60"/>
  <c r="S48" i="60"/>
  <c r="J48" i="60"/>
  <c r="R46" i="60"/>
  <c r="R51" i="60" s="1"/>
  <c r="Q46" i="60"/>
  <c r="Q51" i="60" s="1"/>
  <c r="P46" i="60"/>
  <c r="O46" i="60"/>
  <c r="O51" i="60" s="1"/>
  <c r="N46" i="60"/>
  <c r="N51" i="60" s="1"/>
  <c r="M46" i="60"/>
  <c r="M51" i="60" s="1"/>
  <c r="I46" i="60"/>
  <c r="I51" i="60" s="1"/>
  <c r="H46" i="60"/>
  <c r="H51" i="60" s="1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S45" i="60"/>
  <c r="J45" i="60"/>
  <c r="S44" i="60"/>
  <c r="J44" i="60"/>
  <c r="S43" i="60"/>
  <c r="J43" i="60"/>
  <c r="S42" i="60"/>
  <c r="J42" i="60"/>
  <c r="S41" i="60"/>
  <c r="J41" i="60"/>
  <c r="S40" i="60"/>
  <c r="J40" i="60"/>
  <c r="S39" i="60"/>
  <c r="J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D30" i="60" s="1"/>
  <c r="C25" i="60"/>
  <c r="C30" i="60" s="1"/>
  <c r="B25" i="60"/>
  <c r="B30" i="60" s="1"/>
  <c r="T24" i="60"/>
  <c r="T23" i="60"/>
  <c r="T22" i="60"/>
  <c r="T21" i="60"/>
  <c r="T20" i="60"/>
  <c r="T19" i="60"/>
  <c r="T18" i="60"/>
  <c r="S46" i="60" l="1"/>
  <c r="S47" i="60"/>
  <c r="S49" i="60"/>
  <c r="P51" i="60"/>
  <c r="T25" i="60"/>
  <c r="J46" i="60"/>
  <c r="S69" i="59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B65" i="59"/>
  <c r="B70" i="59" s="1"/>
  <c r="T64" i="59"/>
  <c r="T63" i="59"/>
  <c r="T62" i="59"/>
  <c r="T61" i="59"/>
  <c r="T60" i="59"/>
  <c r="T59" i="59"/>
  <c r="T58" i="59"/>
  <c r="I51" i="59"/>
  <c r="H51" i="59"/>
  <c r="R50" i="59"/>
  <c r="Q50" i="59"/>
  <c r="P50" i="59"/>
  <c r="O50" i="59"/>
  <c r="N50" i="59"/>
  <c r="M50" i="59"/>
  <c r="I50" i="59"/>
  <c r="H50" i="59"/>
  <c r="G50" i="59"/>
  <c r="F50" i="59"/>
  <c r="E50" i="59"/>
  <c r="D50" i="59"/>
  <c r="C50" i="59"/>
  <c r="B50" i="59"/>
  <c r="R49" i="59"/>
  <c r="Q49" i="59"/>
  <c r="P49" i="59"/>
  <c r="O49" i="59"/>
  <c r="N49" i="59"/>
  <c r="M49" i="59"/>
  <c r="I49" i="59"/>
  <c r="H49" i="59"/>
  <c r="G49" i="59"/>
  <c r="F49" i="59"/>
  <c r="E49" i="59"/>
  <c r="D49" i="59"/>
  <c r="C49" i="59"/>
  <c r="B49" i="59"/>
  <c r="S48" i="59"/>
  <c r="J48" i="59"/>
  <c r="R46" i="59"/>
  <c r="R51" i="59" s="1"/>
  <c r="Q46" i="59"/>
  <c r="Q51" i="59" s="1"/>
  <c r="P46" i="59"/>
  <c r="P51" i="59" s="1"/>
  <c r="O46" i="59"/>
  <c r="O51" i="59" s="1"/>
  <c r="N46" i="59"/>
  <c r="N51" i="59" s="1"/>
  <c r="M46" i="59"/>
  <c r="I46" i="59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S45" i="59"/>
  <c r="J45" i="59"/>
  <c r="S44" i="59"/>
  <c r="J44" i="59"/>
  <c r="S43" i="59"/>
  <c r="J43" i="59"/>
  <c r="S42" i="59"/>
  <c r="J42" i="59"/>
  <c r="S41" i="59"/>
  <c r="J41" i="59"/>
  <c r="S40" i="59"/>
  <c r="J40" i="59"/>
  <c r="S39" i="59"/>
  <c r="J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T24" i="59"/>
  <c r="T23" i="59"/>
  <c r="T22" i="59"/>
  <c r="T21" i="59"/>
  <c r="T20" i="59"/>
  <c r="T19" i="59"/>
  <c r="T18" i="59"/>
  <c r="J49" i="60" l="1"/>
  <c r="J47" i="60"/>
  <c r="T26" i="60"/>
  <c r="U27" i="60"/>
  <c r="T65" i="59"/>
  <c r="T68" i="59" s="1"/>
  <c r="S46" i="59"/>
  <c r="S49" i="59" s="1"/>
  <c r="J46" i="59"/>
  <c r="J47" i="59" s="1"/>
  <c r="T25" i="59"/>
  <c r="T26" i="59" s="1"/>
  <c r="B30" i="59"/>
  <c r="C70" i="59"/>
  <c r="M51" i="59"/>
  <c r="T66" i="59" l="1"/>
  <c r="S47" i="59"/>
  <c r="J49" i="59"/>
  <c r="U27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C70" i="58" s="1"/>
  <c r="B65" i="58"/>
  <c r="B70" i="58" s="1"/>
  <c r="T64" i="58"/>
  <c r="T63" i="58"/>
  <c r="T62" i="58"/>
  <c r="T61" i="58"/>
  <c r="T60" i="58"/>
  <c r="T59" i="58"/>
  <c r="T58" i="58"/>
  <c r="R50" i="58"/>
  <c r="Q50" i="58"/>
  <c r="P50" i="58"/>
  <c r="O50" i="58"/>
  <c r="N50" i="58"/>
  <c r="M50" i="58"/>
  <c r="I50" i="58"/>
  <c r="H50" i="58"/>
  <c r="G50" i="58"/>
  <c r="F50" i="58"/>
  <c r="E50" i="58"/>
  <c r="D50" i="58"/>
  <c r="C50" i="58"/>
  <c r="B50" i="58"/>
  <c r="R49" i="58"/>
  <c r="Q49" i="58"/>
  <c r="P49" i="58"/>
  <c r="O49" i="58"/>
  <c r="N49" i="58"/>
  <c r="M49" i="58"/>
  <c r="I49" i="58"/>
  <c r="H49" i="58"/>
  <c r="G49" i="58"/>
  <c r="F49" i="58"/>
  <c r="E49" i="58"/>
  <c r="D49" i="58"/>
  <c r="C49" i="58"/>
  <c r="B49" i="58"/>
  <c r="S48" i="58"/>
  <c r="J48" i="58"/>
  <c r="R46" i="58"/>
  <c r="R51" i="58" s="1"/>
  <c r="Q46" i="58"/>
  <c r="Q51" i="58" s="1"/>
  <c r="P46" i="58"/>
  <c r="P51" i="58" s="1"/>
  <c r="O46" i="58"/>
  <c r="O51" i="58" s="1"/>
  <c r="N46" i="58"/>
  <c r="M46" i="58"/>
  <c r="M51" i="58" s="1"/>
  <c r="I46" i="58"/>
  <c r="I51" i="58" s="1"/>
  <c r="H46" i="58"/>
  <c r="H51" i="58" s="1"/>
  <c r="G46" i="58"/>
  <c r="G51" i="58" s="1"/>
  <c r="F46" i="58"/>
  <c r="F51" i="58" s="1"/>
  <c r="E46" i="58"/>
  <c r="E51" i="58" s="1"/>
  <c r="D46" i="58"/>
  <c r="D51" i="58" s="1"/>
  <c r="C46" i="58"/>
  <c r="C51" i="58" s="1"/>
  <c r="B46" i="58"/>
  <c r="S45" i="58"/>
  <c r="J45" i="58"/>
  <c r="S44" i="58"/>
  <c r="J44" i="58"/>
  <c r="S43" i="58"/>
  <c r="J43" i="58"/>
  <c r="S42" i="58"/>
  <c r="J42" i="58"/>
  <c r="S41" i="58"/>
  <c r="J41" i="58"/>
  <c r="S40" i="58"/>
  <c r="J40" i="58"/>
  <c r="S39" i="58"/>
  <c r="J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J46" i="58" l="1"/>
  <c r="S46" i="58"/>
  <c r="S47" i="58" s="1"/>
  <c r="B51" i="58"/>
  <c r="J47" i="58"/>
  <c r="J49" i="58"/>
  <c r="N51" i="58"/>
  <c r="T25" i="58"/>
  <c r="T65" i="58"/>
  <c r="S49" i="58" l="1"/>
  <c r="T26" i="58"/>
  <c r="U27" i="58"/>
  <c r="T66" i="58"/>
  <c r="T68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H51" i="57"/>
  <c r="R50" i="57"/>
  <c r="Q50" i="57"/>
  <c r="P50" i="57"/>
  <c r="O50" i="57"/>
  <c r="N50" i="57"/>
  <c r="M50" i="57"/>
  <c r="I50" i="57"/>
  <c r="H50" i="57"/>
  <c r="G50" i="57"/>
  <c r="F50" i="57"/>
  <c r="E50" i="57"/>
  <c r="D50" i="57"/>
  <c r="C50" i="57"/>
  <c r="B50" i="57"/>
  <c r="R49" i="57"/>
  <c r="Q49" i="57"/>
  <c r="P49" i="57"/>
  <c r="O49" i="57"/>
  <c r="N49" i="57"/>
  <c r="M49" i="57"/>
  <c r="I49" i="57"/>
  <c r="H49" i="57"/>
  <c r="G49" i="57"/>
  <c r="F49" i="57"/>
  <c r="E49" i="57"/>
  <c r="D49" i="57"/>
  <c r="C49" i="57"/>
  <c r="B49" i="57"/>
  <c r="S48" i="57"/>
  <c r="J48" i="57"/>
  <c r="R46" i="57"/>
  <c r="R51" i="57" s="1"/>
  <c r="Q46" i="57"/>
  <c r="Q51" i="57" s="1"/>
  <c r="P46" i="57"/>
  <c r="P51" i="57" s="1"/>
  <c r="O46" i="57"/>
  <c r="O51" i="57" s="1"/>
  <c r="N46" i="57"/>
  <c r="N51" i="57" s="1"/>
  <c r="M46" i="57"/>
  <c r="M51" i="57" s="1"/>
  <c r="I46" i="57"/>
  <c r="I51" i="57" s="1"/>
  <c r="H46" i="57"/>
  <c r="G46" i="57"/>
  <c r="G51" i="57" s="1"/>
  <c r="F46" i="57"/>
  <c r="F51" i="57" s="1"/>
  <c r="E46" i="57"/>
  <c r="E51" i="57" s="1"/>
  <c r="D46" i="57"/>
  <c r="D51" i="57" s="1"/>
  <c r="C46" i="57"/>
  <c r="C51" i="57" s="1"/>
  <c r="B46" i="57"/>
  <c r="S45" i="57"/>
  <c r="J45" i="57"/>
  <c r="S44" i="57"/>
  <c r="J44" i="57"/>
  <c r="S43" i="57"/>
  <c r="J43" i="57"/>
  <c r="S42" i="57"/>
  <c r="J42" i="57"/>
  <c r="S41" i="57"/>
  <c r="J41" i="57"/>
  <c r="S40" i="57"/>
  <c r="J40" i="57"/>
  <c r="S39" i="57"/>
  <c r="J39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M30" i="57" s="1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C25" i="57"/>
  <c r="C30" i="57" s="1"/>
  <c r="B25" i="57"/>
  <c r="B30" i="57" s="1"/>
  <c r="T24" i="57"/>
  <c r="T23" i="57"/>
  <c r="T22" i="57"/>
  <c r="T21" i="57"/>
  <c r="T20" i="57"/>
  <c r="T19" i="57"/>
  <c r="T18" i="57"/>
  <c r="J46" i="57" l="1"/>
  <c r="J47" i="57" s="1"/>
  <c r="B51" i="57"/>
  <c r="S46" i="57"/>
  <c r="S47" i="57" s="1"/>
  <c r="T25" i="57"/>
  <c r="T26" i="57" s="1"/>
  <c r="D30" i="57"/>
  <c r="T65" i="57"/>
  <c r="S48" i="55"/>
  <c r="J49" i="57" l="1"/>
  <c r="S49" i="57"/>
  <c r="U27" i="57"/>
  <c r="T68" i="57"/>
  <c r="T66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C70" i="56" s="1"/>
  <c r="B65" i="56"/>
  <c r="B70" i="56" s="1"/>
  <c r="T64" i="56"/>
  <c r="T63" i="56"/>
  <c r="T62" i="56"/>
  <c r="T61" i="56"/>
  <c r="T60" i="56"/>
  <c r="T59" i="56"/>
  <c r="T58" i="56"/>
  <c r="H51" i="56"/>
  <c r="R50" i="56"/>
  <c r="Q50" i="56"/>
  <c r="P50" i="56"/>
  <c r="O50" i="56"/>
  <c r="N50" i="56"/>
  <c r="M50" i="56"/>
  <c r="I50" i="56"/>
  <c r="H50" i="56"/>
  <c r="G50" i="56"/>
  <c r="F50" i="56"/>
  <c r="E50" i="56"/>
  <c r="D50" i="56"/>
  <c r="C50" i="56"/>
  <c r="B50" i="56"/>
  <c r="R49" i="56"/>
  <c r="Q49" i="56"/>
  <c r="P49" i="56"/>
  <c r="O49" i="56"/>
  <c r="N49" i="56"/>
  <c r="M49" i="56"/>
  <c r="I49" i="56"/>
  <c r="H49" i="56"/>
  <c r="G49" i="56"/>
  <c r="F49" i="56"/>
  <c r="E49" i="56"/>
  <c r="D49" i="56"/>
  <c r="C49" i="56"/>
  <c r="B49" i="56"/>
  <c r="S48" i="56"/>
  <c r="J48" i="56"/>
  <c r="R46" i="56"/>
  <c r="R51" i="56" s="1"/>
  <c r="Q46" i="56"/>
  <c r="Q51" i="56" s="1"/>
  <c r="P46" i="56"/>
  <c r="P51" i="56" s="1"/>
  <c r="O46" i="56"/>
  <c r="O51" i="56" s="1"/>
  <c r="N46" i="56"/>
  <c r="N51" i="56" s="1"/>
  <c r="M46" i="56"/>
  <c r="I46" i="56"/>
  <c r="I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S45" i="56"/>
  <c r="J45" i="56"/>
  <c r="S44" i="56"/>
  <c r="J44" i="56"/>
  <c r="S43" i="56"/>
  <c r="J43" i="56"/>
  <c r="S42" i="56"/>
  <c r="J42" i="56"/>
  <c r="S41" i="56"/>
  <c r="J41" i="56"/>
  <c r="S40" i="56"/>
  <c r="J40" i="56"/>
  <c r="S39" i="56"/>
  <c r="J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B30" i="56" s="1"/>
  <c r="T24" i="56"/>
  <c r="T23" i="56"/>
  <c r="T22" i="56"/>
  <c r="T21" i="56"/>
  <c r="T20" i="56"/>
  <c r="T19" i="56"/>
  <c r="T18" i="56"/>
  <c r="T67" i="55"/>
  <c r="S46" i="56" l="1"/>
  <c r="S47" i="56" s="1"/>
  <c r="M51" i="56"/>
  <c r="T25" i="56"/>
  <c r="J46" i="56"/>
  <c r="T65" i="56"/>
  <c r="C28" i="55"/>
  <c r="B29" i="55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C70" i="55" s="1"/>
  <c r="B65" i="55"/>
  <c r="B70" i="55" s="1"/>
  <c r="T64" i="55"/>
  <c r="T63" i="55"/>
  <c r="T62" i="55"/>
  <c r="T61" i="55"/>
  <c r="T60" i="55"/>
  <c r="T59" i="55"/>
  <c r="T58" i="55"/>
  <c r="D51" i="55"/>
  <c r="C51" i="55"/>
  <c r="R50" i="55"/>
  <c r="Q50" i="55"/>
  <c r="P50" i="55"/>
  <c r="O50" i="55"/>
  <c r="N50" i="55"/>
  <c r="M50" i="55"/>
  <c r="I50" i="55"/>
  <c r="H50" i="55"/>
  <c r="G50" i="55"/>
  <c r="F50" i="55"/>
  <c r="E50" i="55"/>
  <c r="D50" i="55"/>
  <c r="C50" i="55"/>
  <c r="B50" i="55"/>
  <c r="R49" i="55"/>
  <c r="Q49" i="55"/>
  <c r="P49" i="55"/>
  <c r="O49" i="55"/>
  <c r="N49" i="55"/>
  <c r="M49" i="55"/>
  <c r="I49" i="55"/>
  <c r="H49" i="55"/>
  <c r="G49" i="55"/>
  <c r="F49" i="55"/>
  <c r="E49" i="55"/>
  <c r="D49" i="55"/>
  <c r="C49" i="55"/>
  <c r="B49" i="55"/>
  <c r="J48" i="55"/>
  <c r="R46" i="55"/>
  <c r="R51" i="55" s="1"/>
  <c r="Q46" i="55"/>
  <c r="Q51" i="55" s="1"/>
  <c r="P46" i="55"/>
  <c r="P51" i="55" s="1"/>
  <c r="O46" i="55"/>
  <c r="O51" i="55" s="1"/>
  <c r="N46" i="55"/>
  <c r="N51" i="55" s="1"/>
  <c r="M46" i="55"/>
  <c r="M51" i="55" s="1"/>
  <c r="I46" i="55"/>
  <c r="I51" i="55" s="1"/>
  <c r="H46" i="55"/>
  <c r="H51" i="55" s="1"/>
  <c r="G46" i="55"/>
  <c r="G51" i="55" s="1"/>
  <c r="F46" i="55"/>
  <c r="F51" i="55" s="1"/>
  <c r="E46" i="55"/>
  <c r="E51" i="55" s="1"/>
  <c r="D46" i="55"/>
  <c r="C46" i="55"/>
  <c r="B46" i="55"/>
  <c r="B51" i="55" s="1"/>
  <c r="S45" i="55"/>
  <c r="J45" i="55"/>
  <c r="S44" i="55"/>
  <c r="J44" i="55"/>
  <c r="S43" i="55"/>
  <c r="J43" i="55"/>
  <c r="S42" i="55"/>
  <c r="J42" i="55"/>
  <c r="S41" i="55"/>
  <c r="J41" i="55"/>
  <c r="S40" i="55"/>
  <c r="J40" i="55"/>
  <c r="S39" i="55"/>
  <c r="J39" i="55"/>
  <c r="S25" i="55"/>
  <c r="R25" i="55"/>
  <c r="Q25" i="55"/>
  <c r="P25" i="55"/>
  <c r="O25" i="55"/>
  <c r="N25" i="55"/>
  <c r="M25" i="55"/>
  <c r="L25" i="55"/>
  <c r="K25" i="55"/>
  <c r="J25" i="55"/>
  <c r="I25" i="55"/>
  <c r="H25" i="55"/>
  <c r="G25" i="55"/>
  <c r="F25" i="55"/>
  <c r="E25" i="55"/>
  <c r="D25" i="55"/>
  <c r="C25" i="55"/>
  <c r="B25" i="55"/>
  <c r="T24" i="55"/>
  <c r="T23" i="55"/>
  <c r="T22" i="55"/>
  <c r="T21" i="55"/>
  <c r="T20" i="55"/>
  <c r="T19" i="55"/>
  <c r="T18" i="55"/>
  <c r="S49" i="56" l="1"/>
  <c r="T66" i="56"/>
  <c r="T68" i="56"/>
  <c r="J47" i="56"/>
  <c r="J49" i="56"/>
  <c r="T26" i="56"/>
  <c r="U27" i="56"/>
  <c r="B30" i="55"/>
  <c r="C30" i="55"/>
  <c r="C29" i="55"/>
  <c r="T27" i="55"/>
  <c r="B28" i="55"/>
  <c r="S46" i="55"/>
  <c r="S49" i="55" s="1"/>
  <c r="J46" i="55"/>
  <c r="J49" i="55" s="1"/>
  <c r="T25" i="55"/>
  <c r="T65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S47" i="55" l="1"/>
  <c r="D28" i="55"/>
  <c r="D29" i="55"/>
  <c r="D30" i="55"/>
  <c r="E28" i="55"/>
  <c r="E30" i="55"/>
  <c r="E29" i="55"/>
  <c r="J47" i="55"/>
  <c r="T66" i="55"/>
  <c r="T68" i="55"/>
  <c r="T26" i="55"/>
  <c r="U27" i="55"/>
  <c r="T65" i="54"/>
  <c r="T66" i="54" s="1"/>
  <c r="D70" i="54"/>
  <c r="S46" i="54"/>
  <c r="T25" i="54"/>
  <c r="J46" i="54"/>
  <c r="G29" i="55" l="1"/>
  <c r="G28" i="55"/>
  <c r="G30" i="55"/>
  <c r="F29" i="55"/>
  <c r="F28" i="55"/>
  <c r="F30" i="55"/>
  <c r="T68" i="54"/>
  <c r="J47" i="54"/>
  <c r="J49" i="54"/>
  <c r="S49" i="54"/>
  <c r="S47" i="54"/>
  <c r="U27" i="54"/>
  <c r="T26" i="54"/>
  <c r="I28" i="55" l="1"/>
  <c r="I29" i="55"/>
  <c r="I30" i="55"/>
  <c r="H29" i="55"/>
  <c r="H28" i="55"/>
  <c r="H30" i="55"/>
  <c r="S69" i="53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J29" i="55" l="1"/>
  <c r="J28" i="55"/>
  <c r="J30" i="55"/>
  <c r="K28" i="55"/>
  <c r="K29" i="55"/>
  <c r="K30" i="55"/>
  <c r="S46" i="53"/>
  <c r="S47" i="53" s="1"/>
  <c r="J46" i="53"/>
  <c r="J49" i="53" s="1"/>
  <c r="B51" i="53"/>
  <c r="N51" i="53"/>
  <c r="T25" i="53"/>
  <c r="T65" i="53"/>
  <c r="L28" i="55" l="1"/>
  <c r="L30" i="55"/>
  <c r="L29" i="55"/>
  <c r="M30" i="55"/>
  <c r="M28" i="55"/>
  <c r="M29" i="55"/>
  <c r="S49" i="53"/>
  <c r="J47" i="53"/>
  <c r="T26" i="53"/>
  <c r="U27" i="53"/>
  <c r="T68" i="53"/>
  <c r="T66" i="53"/>
  <c r="N29" i="55" l="1"/>
  <c r="N28" i="55"/>
  <c r="N30" i="55"/>
  <c r="O29" i="55"/>
  <c r="O28" i="55"/>
  <c r="O30" i="55"/>
  <c r="S69" i="52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P29" i="55" l="1"/>
  <c r="P28" i="55"/>
  <c r="P30" i="55"/>
  <c r="Q29" i="55"/>
  <c r="Q28" i="55"/>
  <c r="Q30" i="55"/>
  <c r="T65" i="52"/>
  <c r="T66" i="52" s="1"/>
  <c r="S46" i="52"/>
  <c r="J46" i="52"/>
  <c r="T25" i="52"/>
  <c r="S29" i="55" l="1"/>
  <c r="S28" i="55"/>
  <c r="S30" i="55"/>
  <c r="R29" i="55"/>
  <c r="R28" i="55"/>
  <c r="R30" i="55"/>
  <c r="T68" i="52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H40" i="2"/>
  <c r="H41" i="2"/>
  <c r="H35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<sst xmlns="http://schemas.openxmlformats.org/spreadsheetml/2006/main" count="5239" uniqueCount="174">
  <si>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</si>
  <si>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</si>
  <si>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</si>
  <si>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</si>
  <si>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</si>
  <si>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</si>
  <si>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</si>
  <si>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</si>
  <si>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</si>
  <si>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</si>
  <si>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</si>
  <si>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</si>
  <si>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</si>
  <si>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</si>
  <si>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</si>
  <si>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</si>
  <si>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</si>
  <si>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</si>
  <si>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</si>
  <si>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</si>
  <si>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</si>
  <si>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</si>
  <si>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</si>
  <si>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</si>
  <si>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</si>
  <si>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</si>
  <si>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</si>
  <si>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</si>
  <si>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</si>
  <si>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</si>
  <si>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</si>
  <si>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</si>
  <si>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</si>
  <si>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</si>
  <si>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</si>
  <si>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</si>
  <si>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</si>
  <si>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</si>
  <si>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</si>
  <si>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</si>
  <si>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</si>
  <si>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</si>
  <si>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</si>
  <si>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</si>
  <si>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</si>
  <si>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</si>
  <si>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</si>
  <si>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</si>
  <si>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</si>
  <si>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</si>
  <si>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</si>
  <si>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</si>
  <si>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</si>
  <si>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</si>
  <si>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</si>
  <si>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</si>
  <si>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</si>
  <si>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</si>
  <si>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</si>
  <si>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</si>
  <si>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</si>
  <si>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</si>
  <si>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</si>
  <si>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</si>
  <si>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</si>
  <si>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</si>
  <si>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</si>
  <si>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</si>
  <si>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</si>
  <si>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</si>
  <si>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</si>
  <si>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</si>
  <si>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</si>
  <si>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</si>
  <si>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</si>
  <si>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</si>
  <si>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</si>
  <si>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</si>
  <si>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</si>
  <si>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</si>
  <si>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</si>
  <si>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</si>
  <si>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</si>
  <si>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</si>
  <si>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</si>
  <si>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</si>
  <si>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</si>
  <si>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</si>
  <si>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</si>
  <si>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</si>
  <si>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</si>
  <si>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</si>
  <si>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</si>
  <si>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</si>
  <si>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</si>
  <si>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</si>
  <si>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</si>
  <si>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</si>
  <si>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</si>
  <si>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</si>
  <si>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</si>
  <si>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</si>
  <si>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</si>
  <si>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</si>
  <si>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</si>
  <si>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</si>
  <si>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</si>
  <si>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</si>
  <si>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</si>
  <si>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</si>
  <si>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</si>
  <si>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</si>
  <si>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</si>
  <si>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</si>
  <si>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</si>
  <si>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</si>
  <si>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</si>
  <si>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</si>
  <si>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</si>
  <si>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</si>
  <si>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</si>
  <si>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</si>
  <si>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</si>
  <si>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</si>
  <si>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</si>
  <si>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</si>
  <si>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</si>
  <si>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</si>
  <si>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</si>
  <si>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</si>
  <si>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</si>
  <si>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</si>
  <si>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</si>
  <si>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</si>
  <si>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</si>
  <si>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</si>
  <si>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</si>
  <si>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</si>
  <si>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</si>
  <si>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</si>
  <si>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</si>
  <si>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</si>
  <si>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</si>
  <si>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</si>
  <si>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</si>
  <si>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</si>
  <si>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</si>
  <si>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</si>
  <si>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</si>
  <si>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</si>
  <si>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</si>
  <si>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</si>
  <si>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</si>
  <si>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</si>
  <si>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</si>
  <si>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NO PERMITIR EL ROBO DE COMIDA AL MACHO POR PARTE DE LA HEMBRA</t>
  </si>
  <si>
    <t>SEMANA 46</t>
  </si>
  <si>
    <t>SEMANA 47</t>
  </si>
  <si>
    <t>SEMANA 48</t>
  </si>
  <si>
    <t>SEMANA 49</t>
  </si>
  <si>
    <t>SEMANA 50</t>
  </si>
  <si>
    <t>SEMANA 51</t>
  </si>
  <si>
    <t>SEMANA 52</t>
  </si>
  <si>
    <t>SEMANA 53</t>
  </si>
  <si>
    <t>SEMANA 54</t>
  </si>
  <si>
    <t>SEMANA 56</t>
  </si>
  <si>
    <t>F4 - MACHOS</t>
  </si>
  <si>
    <t>SEMANA 57</t>
  </si>
  <si>
    <t>SEMANA 58</t>
  </si>
  <si>
    <t>SEMANA 59</t>
  </si>
  <si>
    <t>SEMANA 60</t>
  </si>
  <si>
    <t>SEMANA 61</t>
  </si>
  <si>
    <t>15 AL 21 DE JUL</t>
  </si>
  <si>
    <t>SEMANA 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</si>
</sst>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4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7" fillId="0" borderId="0"/>
  </cellStyleXfs>
  <cellXfs count="59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4">
    <cellStyle name="Millares" xfId="2" builtinId="3"/>
    <cellStyle name="Normal" xfId="0" builtinId="0"/>
    <cellStyle name="Normal 2 2" xfId="3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530" t="s">
        <v>5</v>
      </c>
      <c r="L11" s="530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0"/>
      <c r="J15" s="540"/>
      <c r="K15" s="541"/>
      <c r="L15" s="533" t="s">
        <v>50</v>
      </c>
      <c r="M15" s="534"/>
      <c r="N15" s="534"/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1" t="s">
        <v>25</v>
      </c>
      <c r="C36" s="532"/>
      <c r="D36" s="532"/>
      <c r="E36" s="532"/>
      <c r="F36" s="532"/>
      <c r="G36" s="532"/>
      <c r="H36" s="97"/>
      <c r="I36" s="52" t="s">
        <v>26</v>
      </c>
      <c r="J36" s="105"/>
      <c r="K36" s="537" t="s">
        <v>25</v>
      </c>
      <c r="L36" s="537"/>
      <c r="M36" s="537"/>
      <c r="N36" s="537"/>
      <c r="O36" s="531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U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530" t="s">
        <v>52</v>
      </c>
      <c r="L11" s="530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1"/>
      <c r="J15" s="533" t="s">
        <v>50</v>
      </c>
      <c r="K15" s="534"/>
      <c r="L15" s="534"/>
      <c r="M15" s="534"/>
      <c r="N15" s="534"/>
      <c r="O15" s="534"/>
      <c r="P15" s="534"/>
      <c r="Q15" s="535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1" t="s">
        <v>25</v>
      </c>
      <c r="C36" s="532"/>
      <c r="D36" s="532"/>
      <c r="E36" s="532"/>
      <c r="F36" s="532"/>
      <c r="G36" s="532"/>
      <c r="H36" s="97"/>
      <c r="I36" s="52" t="s">
        <v>26</v>
      </c>
      <c r="J36" s="105"/>
      <c r="K36" s="537" t="s">
        <v>25</v>
      </c>
      <c r="L36" s="537"/>
      <c r="M36" s="537"/>
      <c r="N36" s="537"/>
      <c r="O36" s="531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J15:Q15"/>
    <mergeCell ref="B36:G36"/>
    <mergeCell ref="K36:O36"/>
    <mergeCell ref="J54:K54"/>
    <mergeCell ref="B55:F55"/>
    <mergeCell ref="B15:I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530" t="s">
        <v>53</v>
      </c>
      <c r="L11" s="530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1"/>
      <c r="J15" s="533" t="s">
        <v>50</v>
      </c>
      <c r="K15" s="534"/>
      <c r="L15" s="534"/>
      <c r="M15" s="534"/>
      <c r="N15" s="534"/>
      <c r="O15" s="534"/>
      <c r="P15" s="534"/>
      <c r="Q15" s="535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1" t="s">
        <v>25</v>
      </c>
      <c r="C36" s="532"/>
      <c r="D36" s="532"/>
      <c r="E36" s="532"/>
      <c r="F36" s="532"/>
      <c r="G36" s="532"/>
      <c r="H36" s="97"/>
      <c r="I36" s="52" t="s">
        <v>26</v>
      </c>
      <c r="J36" s="105"/>
      <c r="K36" s="537" t="s">
        <v>25</v>
      </c>
      <c r="L36" s="537"/>
      <c r="M36" s="537"/>
      <c r="N36" s="537"/>
      <c r="O36" s="531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530" t="s">
        <v>54</v>
      </c>
      <c r="L11" s="530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0"/>
      <c r="J15" s="540"/>
      <c r="K15" s="541"/>
      <c r="L15" s="533" t="s">
        <v>50</v>
      </c>
      <c r="M15" s="534"/>
      <c r="N15" s="534"/>
      <c r="O15" s="534"/>
      <c r="P15" s="534"/>
      <c r="Q15" s="534"/>
      <c r="R15" s="534"/>
      <c r="S15" s="535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1"/>
      <c r="I36" s="97"/>
      <c r="J36" s="52" t="s">
        <v>26</v>
      </c>
      <c r="K36" s="105"/>
      <c r="L36" s="537" t="s">
        <v>25</v>
      </c>
      <c r="M36" s="537"/>
      <c r="N36" s="537"/>
      <c r="O36" s="537"/>
      <c r="P36" s="53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530" t="s">
        <v>55</v>
      </c>
      <c r="L11" s="530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0"/>
      <c r="J15" s="540"/>
      <c r="K15" s="541"/>
      <c r="L15" s="533" t="s">
        <v>50</v>
      </c>
      <c r="M15" s="534"/>
      <c r="N15" s="534"/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1"/>
      <c r="I36" s="97"/>
      <c r="J36" s="52" t="s">
        <v>26</v>
      </c>
      <c r="K36" s="105"/>
      <c r="L36" s="537" t="s">
        <v>25</v>
      </c>
      <c r="M36" s="537"/>
      <c r="N36" s="537"/>
      <c r="O36" s="537"/>
      <c r="P36" s="53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530" t="s">
        <v>55</v>
      </c>
      <c r="L11" s="530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539" t="s">
        <v>8</v>
      </c>
      <c r="C15" s="540"/>
      <c r="D15" s="540"/>
      <c r="E15" s="540"/>
      <c r="F15" s="540"/>
      <c r="G15" s="540"/>
      <c r="H15" s="540"/>
      <c r="I15" s="540"/>
      <c r="J15" s="540"/>
      <c r="K15" s="541"/>
      <c r="L15" s="533" t="s">
        <v>50</v>
      </c>
      <c r="M15" s="534"/>
      <c r="N15" s="534"/>
      <c r="O15" s="534"/>
      <c r="P15" s="534"/>
      <c r="Q15" s="534"/>
      <c r="R15" s="534"/>
      <c r="S15" s="534"/>
      <c r="T15" s="534"/>
      <c r="U15" s="535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1"/>
      <c r="I36" s="97"/>
      <c r="J36" s="52" t="s">
        <v>26</v>
      </c>
      <c r="K36" s="105"/>
      <c r="L36" s="537" t="s">
        <v>25</v>
      </c>
      <c r="M36" s="537"/>
      <c r="N36" s="537"/>
      <c r="O36" s="537"/>
      <c r="P36" s="53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530" t="s">
        <v>56</v>
      </c>
      <c r="L11" s="530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49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1"/>
      <c r="I36" s="97"/>
      <c r="J36" s="52" t="s">
        <v>26</v>
      </c>
      <c r="K36" s="105"/>
      <c r="L36" s="537" t="s">
        <v>25</v>
      </c>
      <c r="M36" s="537"/>
      <c r="N36" s="537"/>
      <c r="O36" s="537"/>
      <c r="P36" s="53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B36:H36"/>
    <mergeCell ref="L36:P36"/>
    <mergeCell ref="J54:K54"/>
    <mergeCell ref="B55:F55"/>
    <mergeCell ref="B15:I15"/>
    <mergeCell ref="J15:M15"/>
    <mergeCell ref="N15:U1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530" t="s">
        <v>57</v>
      </c>
      <c r="L11" s="530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1"/>
      <c r="I36" s="97"/>
      <c r="J36" s="52" t="s">
        <v>26</v>
      </c>
      <c r="K36" s="105"/>
      <c r="L36" s="537" t="s">
        <v>25</v>
      </c>
      <c r="M36" s="537"/>
      <c r="N36" s="537"/>
      <c r="O36" s="537"/>
      <c r="P36" s="53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K15:N15"/>
    <mergeCell ref="O15:W15"/>
    <mergeCell ref="B36:H36"/>
    <mergeCell ref="L36:P36"/>
    <mergeCell ref="J54:K54"/>
    <mergeCell ref="B55:F55"/>
    <mergeCell ref="A3:C3"/>
    <mergeCell ref="E9:G9"/>
    <mergeCell ref="B15:J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530" t="s">
        <v>58</v>
      </c>
      <c r="L11" s="530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1"/>
      <c r="I36" s="97"/>
      <c r="J36" s="52" t="s">
        <v>26</v>
      </c>
      <c r="K36" s="105"/>
      <c r="L36" s="537" t="s">
        <v>25</v>
      </c>
      <c r="M36" s="537"/>
      <c r="N36" s="537"/>
      <c r="O36" s="537"/>
      <c r="P36" s="53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530" t="s">
        <v>59</v>
      </c>
      <c r="L11" s="530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1"/>
      <c r="I36" s="97"/>
      <c r="J36" s="52" t="s">
        <v>26</v>
      </c>
      <c r="K36" s="105"/>
      <c r="L36" s="537" t="s">
        <v>25</v>
      </c>
      <c r="M36" s="537"/>
      <c r="N36" s="537"/>
      <c r="O36" s="537"/>
      <c r="P36" s="53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530" t="s">
        <v>60</v>
      </c>
      <c r="L11" s="530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1"/>
      <c r="I36" s="97"/>
      <c r="J36" s="52" t="s">
        <v>26</v>
      </c>
      <c r="K36" s="105"/>
      <c r="L36" s="537" t="s">
        <v>25</v>
      </c>
      <c r="M36" s="537"/>
      <c r="N36" s="537"/>
      <c r="O36" s="537"/>
      <c r="P36" s="531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530" t="s">
        <v>61</v>
      </c>
      <c r="L11" s="530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4"/>
      <c r="J15" s="545"/>
      <c r="K15" s="546" t="s">
        <v>51</v>
      </c>
      <c r="L15" s="547"/>
      <c r="M15" s="547"/>
      <c r="N15" s="548"/>
      <c r="O15" s="551" t="s">
        <v>50</v>
      </c>
      <c r="P15" s="549"/>
      <c r="Q15" s="549"/>
      <c r="R15" s="549"/>
      <c r="S15" s="549"/>
      <c r="T15" s="549"/>
      <c r="U15" s="549"/>
      <c r="V15" s="549"/>
      <c r="W15" s="549"/>
      <c r="X15" s="55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X15"/>
    <mergeCell ref="M36:Q36"/>
    <mergeCell ref="J54:K54"/>
    <mergeCell ref="B55:F55"/>
    <mergeCell ref="B36:I36"/>
    <mergeCell ref="A3:C3"/>
    <mergeCell ref="E9:G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530" t="s">
        <v>62</v>
      </c>
      <c r="L11" s="530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B15:I15"/>
    <mergeCell ref="A3:C3"/>
    <mergeCell ref="E9:G9"/>
    <mergeCell ref="R9:S9"/>
    <mergeCell ref="K11:L11"/>
    <mergeCell ref="J15:M15"/>
    <mergeCell ref="N15:W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530" t="s">
        <v>64</v>
      </c>
      <c r="L11" s="530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530" t="s">
        <v>66</v>
      </c>
      <c r="L11" s="530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49"/>
      <c r="V15" s="549"/>
      <c r="W15" s="550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W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530" t="s">
        <v>67</v>
      </c>
      <c r="L11" s="530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530" t="s">
        <v>68</v>
      </c>
      <c r="L11" s="530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530" t="s">
        <v>69</v>
      </c>
      <c r="L11" s="530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530" t="s">
        <v>70</v>
      </c>
      <c r="L11" s="530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530" t="s">
        <v>71</v>
      </c>
      <c r="L11" s="530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530" t="s">
        <v>72</v>
      </c>
      <c r="L11" s="530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530" t="s">
        <v>73</v>
      </c>
      <c r="L11" s="530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8"/>
      <c r="N15" s="551" t="s">
        <v>50</v>
      </c>
      <c r="O15" s="549"/>
      <c r="P15" s="549"/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7" t="s">
        <v>25</v>
      </c>
      <c r="N36" s="537"/>
      <c r="O36" s="537"/>
      <c r="P36" s="537"/>
      <c r="Q36" s="531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536" t="s">
        <v>8</v>
      </c>
      <c r="C55" s="537"/>
      <c r="D55" s="537"/>
      <c r="E55" s="537"/>
      <c r="F55" s="531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530" t="s">
        <v>74</v>
      </c>
      <c r="L11" s="530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4"/>
      <c r="I15" s="545"/>
      <c r="J15" s="546" t="s">
        <v>51</v>
      </c>
      <c r="K15" s="547"/>
      <c r="L15" s="547"/>
      <c r="M15" s="547"/>
      <c r="N15" s="547"/>
      <c r="O15" s="547"/>
      <c r="P15" s="548"/>
      <c r="Q15" s="551" t="s">
        <v>50</v>
      </c>
      <c r="R15" s="549"/>
      <c r="S15" s="549"/>
      <c r="T15" s="549"/>
      <c r="U15" s="549"/>
      <c r="V15" s="549"/>
      <c r="W15" s="549"/>
      <c r="X15" s="550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J15:P15"/>
    <mergeCell ref="B15:I15"/>
    <mergeCell ref="Q15:X15"/>
    <mergeCell ref="A3:C3"/>
    <mergeCell ref="E9:G9"/>
    <mergeCell ref="R9:S9"/>
    <mergeCell ref="K11:L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530" t="s">
        <v>74</v>
      </c>
      <c r="L11" s="530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4"/>
      <c r="H15" s="545"/>
      <c r="I15" s="546" t="s">
        <v>51</v>
      </c>
      <c r="J15" s="547"/>
      <c r="K15" s="547"/>
      <c r="L15" s="547"/>
      <c r="M15" s="547"/>
      <c r="N15" s="547"/>
      <c r="O15" s="548"/>
      <c r="P15" s="551" t="s">
        <v>50</v>
      </c>
      <c r="Q15" s="549"/>
      <c r="R15" s="549"/>
      <c r="S15" s="549"/>
      <c r="T15" s="549"/>
      <c r="U15" s="550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I15:O15"/>
    <mergeCell ref="B15:H15"/>
    <mergeCell ref="P15:U15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530" t="s">
        <v>79</v>
      </c>
      <c r="L11" s="530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N15:S15"/>
    <mergeCell ref="B15:G15"/>
    <mergeCell ref="H15:M1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530" t="s">
        <v>80</v>
      </c>
      <c r="L11" s="530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530" t="s">
        <v>81</v>
      </c>
      <c r="L11" s="530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530" t="s">
        <v>108</v>
      </c>
      <c r="L11" s="530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530" t="s">
        <v>136</v>
      </c>
      <c r="L11" s="530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530" t="s">
        <v>137</v>
      </c>
      <c r="L11" s="530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530" t="s">
        <v>138</v>
      </c>
      <c r="L11" s="530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530" t="s">
        <v>139</v>
      </c>
      <c r="L11" s="530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530" t="s">
        <v>140</v>
      </c>
      <c r="L11" s="530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530" t="s">
        <v>141</v>
      </c>
      <c r="L11" s="530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530" t="s">
        <v>142</v>
      </c>
      <c r="L11" s="530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530" t="s">
        <v>144</v>
      </c>
      <c r="L11" s="530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530" t="s">
        <v>145</v>
      </c>
      <c r="L11" s="530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530" t="s">
        <v>146</v>
      </c>
      <c r="L11" s="530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530" t="s">
        <v>147</v>
      </c>
      <c r="L11" s="530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530" t="s">
        <v>148</v>
      </c>
      <c r="L11" s="530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530" t="s">
        <v>149</v>
      </c>
      <c r="L11" s="530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530" t="s">
        <v>150</v>
      </c>
      <c r="L11" s="530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530" t="s">
        <v>151</v>
      </c>
      <c r="L11" s="530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530" t="s">
        <v>152</v>
      </c>
      <c r="L11" s="530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530" t="s">
        <v>153</v>
      </c>
      <c r="L11" s="530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U69" sqref="U6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530" t="s">
        <v>154</v>
      </c>
      <c r="L11" s="530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0" sqref="B60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3</v>
      </c>
      <c r="F11" s="1"/>
      <c r="G11" s="1"/>
      <c r="H11" s="1"/>
      <c r="I11" s="1"/>
      <c r="J11" s="1"/>
      <c r="K11" s="530" t="s">
        <v>156</v>
      </c>
      <c r="L11" s="530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107.7</v>
      </c>
      <c r="C18" s="78">
        <v>108.5</v>
      </c>
      <c r="D18" s="22">
        <v>111.4</v>
      </c>
      <c r="E18" s="22">
        <v>29.1</v>
      </c>
      <c r="F18" s="22">
        <v>114.3</v>
      </c>
      <c r="G18" s="22">
        <v>113.1</v>
      </c>
      <c r="H18" s="21">
        <v>111</v>
      </c>
      <c r="I18" s="22">
        <v>112.7</v>
      </c>
      <c r="J18" s="22">
        <v>112.3</v>
      </c>
      <c r="K18" s="119">
        <v>26.7</v>
      </c>
      <c r="L18" s="22">
        <v>114.6</v>
      </c>
      <c r="M18" s="22">
        <v>114.6</v>
      </c>
      <c r="N18" s="21">
        <v>111.7</v>
      </c>
      <c r="O18" s="78">
        <v>111.9</v>
      </c>
      <c r="P18" s="22">
        <v>114</v>
      </c>
      <c r="Q18" s="22">
        <v>30.1</v>
      </c>
      <c r="R18" s="22">
        <v>114.3</v>
      </c>
      <c r="S18" s="23">
        <v>115.1</v>
      </c>
      <c r="T18" s="24">
        <f t="shared" ref="T18:T25" si="0">SUM(B18:S18)</f>
        <v>1773.1</v>
      </c>
      <c r="V18" s="2"/>
      <c r="W18" s="18"/>
    </row>
    <row r="19" spans="1:30" ht="39.950000000000003" customHeight="1" x14ac:dyDescent="0.25">
      <c r="A19" s="157" t="s">
        <v>13</v>
      </c>
      <c r="B19" s="21">
        <v>107.7</v>
      </c>
      <c r="C19" s="78">
        <v>108.5</v>
      </c>
      <c r="D19" s="22">
        <v>111.4</v>
      </c>
      <c r="E19" s="22">
        <v>29.1</v>
      </c>
      <c r="F19" s="22">
        <v>114.3</v>
      </c>
      <c r="G19" s="22">
        <v>113.1</v>
      </c>
      <c r="H19" s="21">
        <v>111</v>
      </c>
      <c r="I19" s="22">
        <v>112.7</v>
      </c>
      <c r="J19" s="22">
        <v>112.3</v>
      </c>
      <c r="K19" s="119">
        <v>26.7</v>
      </c>
      <c r="L19" s="22">
        <v>114.6</v>
      </c>
      <c r="M19" s="22">
        <v>114.6</v>
      </c>
      <c r="N19" s="21">
        <v>111.7</v>
      </c>
      <c r="O19" s="78">
        <v>111.9</v>
      </c>
      <c r="P19" s="22">
        <v>114</v>
      </c>
      <c r="Q19" s="22">
        <v>30.1</v>
      </c>
      <c r="R19" s="22">
        <v>114.3</v>
      </c>
      <c r="S19" s="23">
        <v>115.1</v>
      </c>
      <c r="T19" s="24">
        <f t="shared" si="0"/>
        <v>1773.1</v>
      </c>
      <c r="V19" s="2"/>
      <c r="W19" s="18"/>
    </row>
    <row r="20" spans="1:30" ht="39.75" customHeight="1" x14ac:dyDescent="0.25">
      <c r="A20" s="156" t="s">
        <v>14</v>
      </c>
      <c r="B20" s="21">
        <v>106.5</v>
      </c>
      <c r="C20" s="78">
        <v>107.9</v>
      </c>
      <c r="D20" s="22">
        <v>110.4</v>
      </c>
      <c r="E20" s="22">
        <v>29.1</v>
      </c>
      <c r="F20" s="22">
        <v>113.7</v>
      </c>
      <c r="G20" s="22">
        <v>112.1</v>
      </c>
      <c r="H20" s="21">
        <v>110.1</v>
      </c>
      <c r="I20" s="22">
        <v>112</v>
      </c>
      <c r="J20" s="22">
        <v>111.5</v>
      </c>
      <c r="K20" s="119">
        <v>26.4</v>
      </c>
      <c r="L20" s="22">
        <v>113.8</v>
      </c>
      <c r="M20" s="22">
        <v>114.1</v>
      </c>
      <c r="N20" s="21">
        <v>110.5</v>
      </c>
      <c r="O20" s="78">
        <v>111.5</v>
      </c>
      <c r="P20" s="22">
        <v>113.4</v>
      </c>
      <c r="Q20" s="22">
        <v>29.8</v>
      </c>
      <c r="R20" s="22">
        <v>113.7</v>
      </c>
      <c r="S20" s="23">
        <v>114.1</v>
      </c>
      <c r="T20" s="24">
        <f t="shared" si="0"/>
        <v>1760.6</v>
      </c>
      <c r="V20" s="2"/>
      <c r="W20" s="18"/>
    </row>
    <row r="21" spans="1:30" ht="39.950000000000003" customHeight="1" x14ac:dyDescent="0.25">
      <c r="A21" s="157" t="s">
        <v>15</v>
      </c>
      <c r="B21" s="21">
        <v>106.5</v>
      </c>
      <c r="C21" s="78">
        <v>107.9</v>
      </c>
      <c r="D21" s="22">
        <v>110.4</v>
      </c>
      <c r="E21" s="22">
        <v>29.1</v>
      </c>
      <c r="F21" s="22">
        <v>113.7</v>
      </c>
      <c r="G21" s="22">
        <v>112.1</v>
      </c>
      <c r="H21" s="21">
        <v>110.1</v>
      </c>
      <c r="I21" s="22">
        <v>112</v>
      </c>
      <c r="J21" s="22">
        <v>111.5</v>
      </c>
      <c r="K21" s="119">
        <v>26.4</v>
      </c>
      <c r="L21" s="22">
        <v>113.8</v>
      </c>
      <c r="M21" s="22">
        <v>114.1</v>
      </c>
      <c r="N21" s="21">
        <v>110.5</v>
      </c>
      <c r="O21" s="78">
        <v>111.5</v>
      </c>
      <c r="P21" s="22">
        <v>113.4</v>
      </c>
      <c r="Q21" s="22">
        <v>29.8</v>
      </c>
      <c r="R21" s="22">
        <v>113.7</v>
      </c>
      <c r="S21" s="23">
        <v>114.1</v>
      </c>
      <c r="T21" s="24">
        <f t="shared" si="0"/>
        <v>1760.6</v>
      </c>
      <c r="V21" s="2"/>
      <c r="W21" s="18"/>
    </row>
    <row r="22" spans="1:30" ht="39.950000000000003" customHeight="1" x14ac:dyDescent="0.25">
      <c r="A22" s="156" t="s">
        <v>16</v>
      </c>
      <c r="B22" s="21">
        <v>106.5</v>
      </c>
      <c r="C22" s="78">
        <v>107.9</v>
      </c>
      <c r="D22" s="22">
        <v>110.4</v>
      </c>
      <c r="E22" s="22">
        <v>29.1</v>
      </c>
      <c r="F22" s="22">
        <v>113.7</v>
      </c>
      <c r="G22" s="22">
        <v>112.1</v>
      </c>
      <c r="H22" s="21">
        <v>110.1</v>
      </c>
      <c r="I22" s="22">
        <v>112</v>
      </c>
      <c r="J22" s="22">
        <v>111.5</v>
      </c>
      <c r="K22" s="119">
        <v>26.4</v>
      </c>
      <c r="L22" s="22">
        <v>113.8</v>
      </c>
      <c r="M22" s="22">
        <v>114.1</v>
      </c>
      <c r="N22" s="21">
        <v>110.5</v>
      </c>
      <c r="O22" s="78">
        <v>111.5</v>
      </c>
      <c r="P22" s="22">
        <v>113.4</v>
      </c>
      <c r="Q22" s="22">
        <v>29.8</v>
      </c>
      <c r="R22" s="22">
        <v>113.7</v>
      </c>
      <c r="S22" s="23">
        <v>114.1</v>
      </c>
      <c r="T22" s="24">
        <f t="shared" si="0"/>
        <v>1760.6</v>
      </c>
      <c r="V22" s="2"/>
      <c r="W22" s="18"/>
    </row>
    <row r="23" spans="1:30" ht="39.950000000000003" customHeight="1" x14ac:dyDescent="0.25">
      <c r="A23" s="157" t="s">
        <v>17</v>
      </c>
      <c r="B23" s="21">
        <v>106.5</v>
      </c>
      <c r="C23" s="78">
        <v>107.9</v>
      </c>
      <c r="D23" s="22">
        <v>110.4</v>
      </c>
      <c r="E23" s="22">
        <v>29.1</v>
      </c>
      <c r="F23" s="22">
        <v>113.7</v>
      </c>
      <c r="G23" s="22">
        <v>112.1</v>
      </c>
      <c r="H23" s="21">
        <v>110.1</v>
      </c>
      <c r="I23" s="22">
        <v>112</v>
      </c>
      <c r="J23" s="22">
        <v>111.5</v>
      </c>
      <c r="K23" s="119">
        <v>26.4</v>
      </c>
      <c r="L23" s="22">
        <v>113.8</v>
      </c>
      <c r="M23" s="22">
        <v>114.1</v>
      </c>
      <c r="N23" s="21">
        <v>110.5</v>
      </c>
      <c r="O23" s="78">
        <v>111.5</v>
      </c>
      <c r="P23" s="22">
        <v>113.4</v>
      </c>
      <c r="Q23" s="22">
        <v>29.8</v>
      </c>
      <c r="R23" s="22">
        <v>113.7</v>
      </c>
      <c r="S23" s="23">
        <v>114.1</v>
      </c>
      <c r="T23" s="24">
        <f t="shared" si="0"/>
        <v>1760.6</v>
      </c>
      <c r="V23" s="2"/>
      <c r="W23" s="18"/>
    </row>
    <row r="24" spans="1:30" ht="39.950000000000003" customHeight="1" x14ac:dyDescent="0.25">
      <c r="A24" s="156" t="s">
        <v>18</v>
      </c>
      <c r="B24" s="21">
        <v>106.5</v>
      </c>
      <c r="C24" s="78">
        <v>107.9</v>
      </c>
      <c r="D24" s="22">
        <v>110.4</v>
      </c>
      <c r="E24" s="22">
        <v>29.1</v>
      </c>
      <c r="F24" s="22">
        <v>113.7</v>
      </c>
      <c r="G24" s="22">
        <v>112.1</v>
      </c>
      <c r="H24" s="21">
        <v>110.1</v>
      </c>
      <c r="I24" s="22">
        <v>112</v>
      </c>
      <c r="J24" s="22">
        <v>111.5</v>
      </c>
      <c r="K24" s="119">
        <v>26.4</v>
      </c>
      <c r="L24" s="22">
        <v>113.8</v>
      </c>
      <c r="M24" s="22">
        <v>114.1</v>
      </c>
      <c r="N24" s="21">
        <v>110.5</v>
      </c>
      <c r="O24" s="78">
        <v>111.5</v>
      </c>
      <c r="P24" s="22">
        <v>113.4</v>
      </c>
      <c r="Q24" s="22">
        <v>29.8</v>
      </c>
      <c r="R24" s="22">
        <v>113.7</v>
      </c>
      <c r="S24" s="23">
        <v>114.1</v>
      </c>
      <c r="T24" s="24">
        <f t="shared" si="0"/>
        <v>1760.6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747.9</v>
      </c>
      <c r="C25" s="26">
        <f t="shared" si="1"/>
        <v>756.49999999999989</v>
      </c>
      <c r="D25" s="26">
        <f t="shared" si="1"/>
        <v>774.8</v>
      </c>
      <c r="E25" s="26">
        <f>SUM(E18:E24)</f>
        <v>203.7</v>
      </c>
      <c r="F25" s="26">
        <f t="shared" ref="F25:L25" si="2">SUM(F18:F24)</f>
        <v>797.10000000000014</v>
      </c>
      <c r="G25" s="26">
        <f t="shared" si="2"/>
        <v>786.7</v>
      </c>
      <c r="H25" s="25">
        <f t="shared" si="2"/>
        <v>772.50000000000011</v>
      </c>
      <c r="I25" s="26">
        <f t="shared" si="2"/>
        <v>785.4</v>
      </c>
      <c r="J25" s="26">
        <f>SUM(J18:J24)</f>
        <v>782.1</v>
      </c>
      <c r="K25" s="120">
        <f t="shared" ref="K25" si="3">SUM(K18:K24)</f>
        <v>185.4</v>
      </c>
      <c r="L25" s="26">
        <f t="shared" si="2"/>
        <v>798.19999999999993</v>
      </c>
      <c r="M25" s="26">
        <f>SUM(M18:M24)</f>
        <v>799.7</v>
      </c>
      <c r="N25" s="25">
        <f t="shared" ref="N25:P25" si="4">SUM(N18:N24)</f>
        <v>775.9</v>
      </c>
      <c r="O25" s="26">
        <f t="shared" si="4"/>
        <v>781.3</v>
      </c>
      <c r="P25" s="26">
        <f t="shared" si="4"/>
        <v>794.99999999999989</v>
      </c>
      <c r="Q25" s="26">
        <f>SUM(Q18:Q24)</f>
        <v>209.20000000000002</v>
      </c>
      <c r="R25" s="26">
        <f t="shared" ref="R25:S25" si="5">SUM(R18:R24)</f>
        <v>797.10000000000014</v>
      </c>
      <c r="S25" s="27">
        <f t="shared" si="5"/>
        <v>800.7</v>
      </c>
      <c r="T25" s="24">
        <f t="shared" si="0"/>
        <v>12349.2</v>
      </c>
    </row>
    <row r="26" spans="1:30" s="2" customFormat="1" ht="36.75" customHeight="1" x14ac:dyDescent="0.25">
      <c r="A26" s="158" t="s">
        <v>19</v>
      </c>
      <c r="B26" s="402">
        <v>153.1</v>
      </c>
      <c r="C26" s="405">
        <v>153.1</v>
      </c>
      <c r="D26" s="29">
        <v>153.1</v>
      </c>
      <c r="E26" s="29">
        <v>153.1</v>
      </c>
      <c r="F26" s="401">
        <v>153.1</v>
      </c>
      <c r="G26" s="401">
        <v>153.1</v>
      </c>
      <c r="H26" s="402">
        <v>153.1</v>
      </c>
      <c r="I26" s="401">
        <v>153.1</v>
      </c>
      <c r="J26" s="401">
        <v>153.1</v>
      </c>
      <c r="K26" s="401">
        <v>153.1</v>
      </c>
      <c r="L26" s="401">
        <v>153.1</v>
      </c>
      <c r="M26" s="401">
        <v>153.1</v>
      </c>
      <c r="N26" s="402">
        <v>153.1</v>
      </c>
      <c r="O26" s="401">
        <v>153.1</v>
      </c>
      <c r="P26" s="401">
        <v>153.1</v>
      </c>
      <c r="Q26" s="401">
        <v>153.1</v>
      </c>
      <c r="R26" s="401">
        <v>153.1</v>
      </c>
      <c r="S26" s="404">
        <v>153.1</v>
      </c>
      <c r="T26" s="31">
        <f>+((T25/T27)/7)*1000</f>
        <v>153.08672583924232</v>
      </c>
    </row>
    <row r="27" spans="1:30" s="2" customFormat="1" ht="33" customHeight="1" x14ac:dyDescent="0.25">
      <c r="A27" s="159" t="s">
        <v>20</v>
      </c>
      <c r="B27" s="32">
        <v>698</v>
      </c>
      <c r="C27" s="81">
        <v>706</v>
      </c>
      <c r="D27" s="33">
        <v>723</v>
      </c>
      <c r="E27" s="33">
        <v>190</v>
      </c>
      <c r="F27" s="33">
        <v>744</v>
      </c>
      <c r="G27" s="33">
        <v>734</v>
      </c>
      <c r="H27" s="32">
        <v>721</v>
      </c>
      <c r="I27" s="33">
        <v>733</v>
      </c>
      <c r="J27" s="33">
        <v>730</v>
      </c>
      <c r="K27" s="122">
        <v>173</v>
      </c>
      <c r="L27" s="33">
        <v>745</v>
      </c>
      <c r="M27" s="33">
        <v>746</v>
      </c>
      <c r="N27" s="32">
        <v>724</v>
      </c>
      <c r="O27" s="33">
        <v>729</v>
      </c>
      <c r="P27" s="33">
        <v>742</v>
      </c>
      <c r="Q27" s="33">
        <v>195</v>
      </c>
      <c r="R27" s="33">
        <v>744</v>
      </c>
      <c r="S27" s="34">
        <v>747</v>
      </c>
      <c r="T27" s="35">
        <f>SUM(B27:S27)</f>
        <v>11524</v>
      </c>
      <c r="U27" s="2">
        <f>((T25*1000)/T27)/7</f>
        <v>153.08672583924232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106.52931999999998</v>
      </c>
      <c r="C28" s="37">
        <f t="shared" si="6"/>
        <v>107.92403999999999</v>
      </c>
      <c r="D28" s="37">
        <f t="shared" si="6"/>
        <v>110.40782000000002</v>
      </c>
      <c r="E28" s="37">
        <f t="shared" si="6"/>
        <v>29.084600000000002</v>
      </c>
      <c r="F28" s="37">
        <f t="shared" si="6"/>
        <v>113.74896000000001</v>
      </c>
      <c r="G28" s="37">
        <f t="shared" si="6"/>
        <v>112.08555999999999</v>
      </c>
      <c r="H28" s="36">
        <f t="shared" si="6"/>
        <v>110.13914</v>
      </c>
      <c r="I28" s="37">
        <f t="shared" si="6"/>
        <v>112.03121999999999</v>
      </c>
      <c r="J28" s="37">
        <f t="shared" si="6"/>
        <v>111.54820000000002</v>
      </c>
      <c r="K28" s="123">
        <f t="shared" si="6"/>
        <v>26.400820000000003</v>
      </c>
      <c r="L28" s="37">
        <f t="shared" si="6"/>
        <v>113.8433</v>
      </c>
      <c r="M28" s="37">
        <f t="shared" si="6"/>
        <v>114.05763999999999</v>
      </c>
      <c r="N28" s="36">
        <f t="shared" si="6"/>
        <v>110.50215999999996</v>
      </c>
      <c r="O28" s="37">
        <f t="shared" si="6"/>
        <v>111.49386</v>
      </c>
      <c r="P28" s="37">
        <f t="shared" si="6"/>
        <v>113.44028</v>
      </c>
      <c r="Q28" s="37">
        <f t="shared" si="6"/>
        <v>29.756300000000003</v>
      </c>
      <c r="R28" s="37">
        <f t="shared" si="6"/>
        <v>113.74896000000001</v>
      </c>
      <c r="S28" s="38">
        <f t="shared" si="6"/>
        <v>114.07197999999998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748.04660000000001</v>
      </c>
      <c r="C29" s="41">
        <f t="shared" si="7"/>
        <v>756.62019999999995</v>
      </c>
      <c r="D29" s="41">
        <f t="shared" si="7"/>
        <v>774.83910000000003</v>
      </c>
      <c r="E29" s="41">
        <f>((E27*E26)*7)/1000</f>
        <v>203.62299999999999</v>
      </c>
      <c r="F29" s="41">
        <f>((F27*F26)*7)/1000</f>
        <v>797.34479999999996</v>
      </c>
      <c r="G29" s="41">
        <f t="shared" ref="G29:S29" si="8">((G27*G26)*7)/1000</f>
        <v>786.62779999999998</v>
      </c>
      <c r="H29" s="40">
        <f t="shared" si="8"/>
        <v>772.69569999999999</v>
      </c>
      <c r="I29" s="41">
        <f t="shared" si="8"/>
        <v>785.55610000000001</v>
      </c>
      <c r="J29" s="41">
        <f t="shared" si="8"/>
        <v>782.34100000000001</v>
      </c>
      <c r="K29" s="124">
        <f t="shared" si="8"/>
        <v>185.4041</v>
      </c>
      <c r="L29" s="41">
        <f t="shared" si="8"/>
        <v>798.41650000000004</v>
      </c>
      <c r="M29" s="41">
        <f t="shared" si="8"/>
        <v>799.48820000000001</v>
      </c>
      <c r="N29" s="40">
        <f t="shared" si="8"/>
        <v>775.91079999999988</v>
      </c>
      <c r="O29" s="41">
        <f t="shared" si="8"/>
        <v>781.26929999999993</v>
      </c>
      <c r="P29" s="41">
        <f t="shared" si="8"/>
        <v>795.20140000000004</v>
      </c>
      <c r="Q29" s="42">
        <f t="shared" si="8"/>
        <v>208.98150000000001</v>
      </c>
      <c r="R29" s="42">
        <f t="shared" si="8"/>
        <v>797.34479999999996</v>
      </c>
      <c r="S29" s="43">
        <f t="shared" si="8"/>
        <v>800.55989999999997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153.06999590667212</v>
      </c>
      <c r="C30" s="46">
        <f t="shared" si="9"/>
        <v>153.07567786321326</v>
      </c>
      <c r="D30" s="46">
        <f t="shared" si="9"/>
        <v>153.09227425409998</v>
      </c>
      <c r="E30" s="46">
        <f>+(E25/E27)/7*1000</f>
        <v>153.15789473684211</v>
      </c>
      <c r="F30" s="46">
        <f t="shared" ref="F30:L30" si="10">+(F25/F27)/7*1000</f>
        <v>153.05299539170508</v>
      </c>
      <c r="G30" s="46">
        <f t="shared" si="10"/>
        <v>153.11405216037372</v>
      </c>
      <c r="H30" s="45">
        <f t="shared" si="10"/>
        <v>153.06122448979596</v>
      </c>
      <c r="I30" s="46">
        <f t="shared" si="10"/>
        <v>153.06957708049111</v>
      </c>
      <c r="J30" s="46">
        <f>+(J25/J27)/7*1000</f>
        <v>153.05283757338552</v>
      </c>
      <c r="K30" s="125">
        <f t="shared" ref="K30" si="11">+(K25/K27)/7*1000</f>
        <v>153.09661436829066</v>
      </c>
      <c r="L30" s="46">
        <f t="shared" si="10"/>
        <v>153.05848513902203</v>
      </c>
      <c r="M30" s="46">
        <f>+(M25/M27)/7*1000</f>
        <v>153.14055917273078</v>
      </c>
      <c r="N30" s="45">
        <f t="shared" ref="N30:S30" si="12">+(N25/N27)/7*1000</f>
        <v>153.09786898184689</v>
      </c>
      <c r="O30" s="46">
        <f t="shared" si="12"/>
        <v>153.10601606897902</v>
      </c>
      <c r="P30" s="46">
        <f t="shared" si="12"/>
        <v>153.0612244897959</v>
      </c>
      <c r="Q30" s="46">
        <f t="shared" si="12"/>
        <v>153.26007326007326</v>
      </c>
      <c r="R30" s="46">
        <f t="shared" si="12"/>
        <v>153.05299539170508</v>
      </c>
      <c r="S30" s="47">
        <f t="shared" si="12"/>
        <v>153.12679288582902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92.1</v>
      </c>
      <c r="C39" s="78">
        <v>84.6</v>
      </c>
      <c r="D39" s="78">
        <v>88.7</v>
      </c>
      <c r="E39" s="78">
        <v>30.2</v>
      </c>
      <c r="F39" s="78">
        <v>96.2</v>
      </c>
      <c r="G39" s="78">
        <v>94.6</v>
      </c>
      <c r="H39" s="78"/>
      <c r="I39" s="78"/>
      <c r="J39" s="99">
        <f t="shared" ref="J39:J46" si="13">SUM(B39:I39)</f>
        <v>486.4</v>
      </c>
      <c r="K39" s="2"/>
      <c r="L39" s="89" t="s">
        <v>12</v>
      </c>
      <c r="M39" s="78">
        <v>6.3</v>
      </c>
      <c r="N39" s="78">
        <v>6.4</v>
      </c>
      <c r="O39" s="78">
        <v>6.4</v>
      </c>
      <c r="P39" s="78">
        <v>1.6</v>
      </c>
      <c r="Q39" s="78">
        <v>6.5</v>
      </c>
      <c r="R39" s="78">
        <v>6.5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92.1</v>
      </c>
      <c r="C40" s="78">
        <v>84.6</v>
      </c>
      <c r="D40" s="78">
        <v>88.7</v>
      </c>
      <c r="E40" s="78">
        <v>30.2</v>
      </c>
      <c r="F40" s="78">
        <v>96.2</v>
      </c>
      <c r="G40" s="78">
        <v>94.6</v>
      </c>
      <c r="H40" s="78"/>
      <c r="I40" s="78"/>
      <c r="J40" s="99">
        <f t="shared" si="13"/>
        <v>486.4</v>
      </c>
      <c r="K40" s="2"/>
      <c r="L40" s="90" t="s">
        <v>13</v>
      </c>
      <c r="M40" s="78">
        <v>6.3</v>
      </c>
      <c r="N40" s="78">
        <v>6.4</v>
      </c>
      <c r="O40" s="78">
        <v>6.4</v>
      </c>
      <c r="P40" s="78">
        <v>1.6</v>
      </c>
      <c r="Q40" s="78">
        <v>6.5</v>
      </c>
      <c r="R40" s="78">
        <v>6.5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6.3</v>
      </c>
      <c r="P41" s="78">
        <v>1.4</v>
      </c>
      <c r="Q41" s="78">
        <v>6.5</v>
      </c>
      <c r="R41" s="78">
        <v>6.4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6.4</v>
      </c>
      <c r="P42" s="78">
        <v>1.5</v>
      </c>
      <c r="Q42" s="78">
        <v>6.5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6.4</v>
      </c>
      <c r="O43" s="78">
        <v>6.4</v>
      </c>
      <c r="P43" s="78">
        <v>1.5</v>
      </c>
      <c r="Q43" s="78">
        <v>6.5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</v>
      </c>
      <c r="N44" s="78">
        <v>5.6</v>
      </c>
      <c r="O44" s="78">
        <v>5.8</v>
      </c>
      <c r="P44" s="78">
        <v>2</v>
      </c>
      <c r="Q44" s="78">
        <v>7</v>
      </c>
      <c r="R44" s="78">
        <v>7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</v>
      </c>
      <c r="N45" s="78">
        <v>5.6</v>
      </c>
      <c r="O45" s="78">
        <v>5.8</v>
      </c>
      <c r="P45" s="78">
        <v>2</v>
      </c>
      <c r="Q45" s="78">
        <v>7</v>
      </c>
      <c r="R45" s="78">
        <v>7</v>
      </c>
      <c r="S45" s="99">
        <f t="shared" si="14"/>
        <v>33.4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184.2</v>
      </c>
      <c r="C46" s="26">
        <f t="shared" si="15"/>
        <v>169.2</v>
      </c>
      <c r="D46" s="26">
        <f t="shared" si="15"/>
        <v>177.4</v>
      </c>
      <c r="E46" s="26">
        <f t="shared" si="15"/>
        <v>60.4</v>
      </c>
      <c r="F46" s="26">
        <f t="shared" si="15"/>
        <v>192.4</v>
      </c>
      <c r="G46" s="26">
        <f t="shared" si="15"/>
        <v>189.2</v>
      </c>
      <c r="H46" s="26">
        <f t="shared" si="15"/>
        <v>0</v>
      </c>
      <c r="I46" s="26">
        <f t="shared" si="15"/>
        <v>0</v>
      </c>
      <c r="J46" s="99">
        <f t="shared" si="13"/>
        <v>972.8</v>
      </c>
      <c r="L46" s="76" t="s">
        <v>10</v>
      </c>
      <c r="M46" s="79">
        <f t="shared" ref="M46:R46" si="16">SUM(M39:M45)</f>
        <v>43.5</v>
      </c>
      <c r="N46" s="26">
        <f t="shared" si="16"/>
        <v>43.000000000000007</v>
      </c>
      <c r="O46" s="26">
        <f t="shared" si="16"/>
        <v>43.499999999999993</v>
      </c>
      <c r="P46" s="26">
        <f t="shared" si="16"/>
        <v>11.6</v>
      </c>
      <c r="Q46" s="26">
        <f t="shared" si="16"/>
        <v>46.5</v>
      </c>
      <c r="R46" s="26">
        <f t="shared" si="16"/>
        <v>46.199999999999996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155.6</v>
      </c>
      <c r="C47" s="29">
        <v>155.6</v>
      </c>
      <c r="D47" s="29">
        <v>155.6</v>
      </c>
      <c r="E47" s="29">
        <v>155.6</v>
      </c>
      <c r="F47" s="29">
        <v>155.6</v>
      </c>
      <c r="G47" s="29">
        <v>155.6</v>
      </c>
      <c r="H47" s="29"/>
      <c r="I47" s="29"/>
      <c r="J47" s="100">
        <f>+((J46/J48)/7)*1000</f>
        <v>44.456631020930445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137.17798594847775</v>
      </c>
      <c r="T47" s="62"/>
    </row>
    <row r="48" spans="1:30" ht="33.75" customHeight="1" x14ac:dyDescent="0.25">
      <c r="A48" s="92" t="s">
        <v>20</v>
      </c>
      <c r="B48" s="81">
        <v>592</v>
      </c>
      <c r="C48" s="33">
        <v>544</v>
      </c>
      <c r="D48" s="33">
        <v>570</v>
      </c>
      <c r="E48" s="33">
        <v>194</v>
      </c>
      <c r="F48" s="33">
        <v>618</v>
      </c>
      <c r="G48" s="33">
        <v>608</v>
      </c>
      <c r="H48" s="33"/>
      <c r="I48" s="33"/>
      <c r="J48" s="101">
        <f>SUM(B48:I48)</f>
        <v>3126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51</v>
      </c>
      <c r="R48" s="64">
        <v>51</v>
      </c>
      <c r="S48" s="110">
        <f>SUM(M48:R48)</f>
        <v>244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92.115200000000002</v>
      </c>
      <c r="C49" s="37">
        <f t="shared" si="17"/>
        <v>84.646399999999986</v>
      </c>
      <c r="D49" s="37">
        <f t="shared" si="17"/>
        <v>88.692000000000007</v>
      </c>
      <c r="E49" s="37">
        <f t="shared" si="17"/>
        <v>30.186399999999999</v>
      </c>
      <c r="F49" s="37">
        <f t="shared" si="17"/>
        <v>96.160799999999995</v>
      </c>
      <c r="G49" s="37">
        <f t="shared" si="17"/>
        <v>94.604799999999997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44.456631020930445</v>
      </c>
      <c r="L49" s="93" t="s">
        <v>21</v>
      </c>
      <c r="M49" s="82">
        <f>((M48*M47)*7/1000-M39-M40)/5</f>
        <v>6.1348000000000003</v>
      </c>
      <c r="N49" s="37">
        <f t="shared" ref="N49:R49" si="19">((N48*N47)*7/1000-N39-N40)/5</f>
        <v>5.2177000000000007</v>
      </c>
      <c r="O49" s="37">
        <f t="shared" si="19"/>
        <v>5.6272000000000002</v>
      </c>
      <c r="P49" s="37">
        <f t="shared" si="19"/>
        <v>2.0550000000000002</v>
      </c>
      <c r="Q49" s="37">
        <f t="shared" si="19"/>
        <v>7.0747</v>
      </c>
      <c r="R49" s="37">
        <f t="shared" si="19"/>
        <v>6.9676</v>
      </c>
      <c r="S49" s="111">
        <f>((S46*1000)/S48)/7</f>
        <v>137.17798594847775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644.80640000000005</v>
      </c>
      <c r="C50" s="41">
        <f t="shared" si="20"/>
        <v>592.52479999999991</v>
      </c>
      <c r="D50" s="41">
        <f t="shared" si="20"/>
        <v>620.84400000000005</v>
      </c>
      <c r="E50" s="41">
        <f t="shared" si="20"/>
        <v>211.3048</v>
      </c>
      <c r="F50" s="41">
        <f t="shared" si="20"/>
        <v>673.12559999999996</v>
      </c>
      <c r="G50" s="41">
        <f t="shared" si="20"/>
        <v>662.23360000000002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48.3735</v>
      </c>
      <c r="R50" s="41">
        <f t="shared" si="21"/>
        <v>47.838000000000001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44.449806949806941</v>
      </c>
      <c r="C51" s="46">
        <f t="shared" si="22"/>
        <v>44.432773109243698</v>
      </c>
      <c r="D51" s="46">
        <f t="shared" si="22"/>
        <v>44.461152882205518</v>
      </c>
      <c r="E51" s="46">
        <f t="shared" si="22"/>
        <v>44.477172312223857</v>
      </c>
      <c r="F51" s="46">
        <f t="shared" si="22"/>
        <v>44.475265834489136</v>
      </c>
      <c r="G51" s="46">
        <f t="shared" si="22"/>
        <v>44.454887218045116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141.23376623376623</v>
      </c>
      <c r="N51" s="46">
        <f t="shared" si="23"/>
        <v>149.82578397212549</v>
      </c>
      <c r="O51" s="46">
        <f t="shared" si="23"/>
        <v>144.51827242524914</v>
      </c>
      <c r="P51" s="46">
        <f t="shared" si="23"/>
        <v>118.3673469387755</v>
      </c>
      <c r="Q51" s="46">
        <f t="shared" si="23"/>
        <v>130.25210084033614</v>
      </c>
      <c r="R51" s="46">
        <f t="shared" si="23"/>
        <v>129.41176470588235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8.6999999999999993</v>
      </c>
      <c r="D58" s="78">
        <v>8.6999999999999993</v>
      </c>
      <c r="E58" s="78">
        <v>2.2999999999999998</v>
      </c>
      <c r="F58" s="78">
        <v>8.6999999999999993</v>
      </c>
      <c r="G58" s="182">
        <v>8.6999999999999993</v>
      </c>
      <c r="H58" s="21">
        <v>8</v>
      </c>
      <c r="I58" s="78">
        <v>8.5</v>
      </c>
      <c r="J58" s="78">
        <v>8.3000000000000007</v>
      </c>
      <c r="K58" s="78">
        <v>2.2000000000000002</v>
      </c>
      <c r="L58" s="78">
        <v>8.9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8.6999999999999993</v>
      </c>
      <c r="D59" s="78">
        <v>8.6999999999999993</v>
      </c>
      <c r="E59" s="78">
        <v>2.2999999999999998</v>
      </c>
      <c r="F59" s="78">
        <v>8.6999999999999993</v>
      </c>
      <c r="G59" s="182">
        <v>8.6999999999999993</v>
      </c>
      <c r="H59" s="21">
        <v>8</v>
      </c>
      <c r="I59" s="78">
        <v>8.5</v>
      </c>
      <c r="J59" s="78">
        <v>8.3000000000000007</v>
      </c>
      <c r="K59" s="78">
        <v>2.2000000000000002</v>
      </c>
      <c r="L59" s="78">
        <v>8.9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8.6</v>
      </c>
      <c r="E60" s="78">
        <v>2</v>
      </c>
      <c r="F60" s="78">
        <v>8.6</v>
      </c>
      <c r="G60" s="182">
        <v>8.6</v>
      </c>
      <c r="H60" s="21">
        <v>7.8</v>
      </c>
      <c r="I60" s="78">
        <v>8.4</v>
      </c>
      <c r="J60" s="78">
        <v>8.1</v>
      </c>
      <c r="K60" s="78">
        <v>2</v>
      </c>
      <c r="L60" s="78">
        <v>8.6999999999999993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8.6</v>
      </c>
      <c r="H61" s="21">
        <v>7.8</v>
      </c>
      <c r="I61" s="78">
        <v>8.4</v>
      </c>
      <c r="J61" s="78">
        <v>8.1</v>
      </c>
      <c r="K61" s="78">
        <v>2.1</v>
      </c>
      <c r="L61" s="78">
        <v>8.6999999999999993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2.1</v>
      </c>
      <c r="F62" s="78">
        <v>8.6</v>
      </c>
      <c r="G62" s="182">
        <v>8.6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8.6999999999999993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133.79999999999998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</v>
      </c>
      <c r="D63" s="78">
        <v>8.1</v>
      </c>
      <c r="E63" s="78">
        <v>2.1</v>
      </c>
      <c r="F63" s="78">
        <v>9</v>
      </c>
      <c r="G63" s="182">
        <v>9</v>
      </c>
      <c r="H63" s="21">
        <v>7.9</v>
      </c>
      <c r="I63" s="78">
        <v>8.4</v>
      </c>
      <c r="J63" s="78">
        <v>8.1999999999999993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132.99999999999997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</v>
      </c>
      <c r="D64" s="78">
        <v>8.1</v>
      </c>
      <c r="E64" s="78">
        <v>2.1</v>
      </c>
      <c r="F64" s="78">
        <v>9</v>
      </c>
      <c r="G64" s="182">
        <v>9</v>
      </c>
      <c r="H64" s="21">
        <v>7.7</v>
      </c>
      <c r="I64" s="78">
        <v>7.9</v>
      </c>
      <c r="J64" s="78">
        <v>7.9</v>
      </c>
      <c r="K64" s="78">
        <v>1.8</v>
      </c>
      <c r="L64" s="78">
        <v>9</v>
      </c>
      <c r="M64" s="182">
        <v>9.1</v>
      </c>
      <c r="N64" s="21">
        <v>8.1</v>
      </c>
      <c r="O64" s="78">
        <v>8.1</v>
      </c>
      <c r="P64" s="78">
        <v>8</v>
      </c>
      <c r="Q64" s="78">
        <v>2.1</v>
      </c>
      <c r="R64" s="78">
        <v>9.1999999999999993</v>
      </c>
      <c r="S64" s="182">
        <v>9.3000000000000007</v>
      </c>
      <c r="T64" s="24">
        <f t="shared" si="24"/>
        <v>132.29999999999998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57.8</v>
      </c>
      <c r="C65" s="26">
        <f t="shared" ref="C65:R65" si="25">SUM(C58:C64)</f>
        <v>59.400000000000006</v>
      </c>
      <c r="D65" s="26">
        <f t="shared" si="25"/>
        <v>59.400000000000006</v>
      </c>
      <c r="E65" s="26">
        <f t="shared" si="25"/>
        <v>14.999999999999998</v>
      </c>
      <c r="F65" s="26">
        <f t="shared" si="25"/>
        <v>61.2</v>
      </c>
      <c r="G65" s="27">
        <f t="shared" si="25"/>
        <v>61.2</v>
      </c>
      <c r="H65" s="25">
        <f t="shared" si="25"/>
        <v>55.1</v>
      </c>
      <c r="I65" s="26">
        <f t="shared" si="25"/>
        <v>58.499999999999993</v>
      </c>
      <c r="J65" s="26">
        <f t="shared" si="25"/>
        <v>57.1</v>
      </c>
      <c r="K65" s="26">
        <f t="shared" si="25"/>
        <v>14.5</v>
      </c>
      <c r="L65" s="26">
        <f t="shared" si="25"/>
        <v>61.7</v>
      </c>
      <c r="M65" s="27">
        <f t="shared" si="25"/>
        <v>60.6</v>
      </c>
      <c r="N65" s="25">
        <f t="shared" si="25"/>
        <v>59.500000000000007</v>
      </c>
      <c r="O65" s="26">
        <f t="shared" si="25"/>
        <v>59.2</v>
      </c>
      <c r="P65" s="26">
        <f t="shared" si="25"/>
        <v>60.599999999999994</v>
      </c>
      <c r="Q65" s="26">
        <f t="shared" si="25"/>
        <v>15.799999999999999</v>
      </c>
      <c r="R65" s="26">
        <f t="shared" si="25"/>
        <v>60</v>
      </c>
      <c r="S65" s="27">
        <f>SUM(S58:S64)</f>
        <v>58.5</v>
      </c>
      <c r="T65" s="24">
        <f t="shared" si="24"/>
        <v>935.10000000000014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141.6603544917437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57</v>
      </c>
      <c r="D67" s="64">
        <v>58</v>
      </c>
      <c r="E67" s="64">
        <v>15</v>
      </c>
      <c r="F67" s="64">
        <v>64</v>
      </c>
      <c r="G67" s="446">
        <v>64</v>
      </c>
      <c r="H67" s="303">
        <v>55</v>
      </c>
      <c r="I67" s="64">
        <v>56</v>
      </c>
      <c r="J67" s="64">
        <v>56</v>
      </c>
      <c r="K67" s="64">
        <v>13</v>
      </c>
      <c r="L67" s="64">
        <v>64</v>
      </c>
      <c r="M67" s="446">
        <v>65</v>
      </c>
      <c r="N67" s="303">
        <v>56</v>
      </c>
      <c r="O67" s="64">
        <v>56</v>
      </c>
      <c r="P67" s="64">
        <v>57</v>
      </c>
      <c r="Q67" s="64">
        <v>17</v>
      </c>
      <c r="R67" s="64">
        <v>65</v>
      </c>
      <c r="S67" s="446">
        <v>66</v>
      </c>
      <c r="T67" s="305">
        <f>SUM(B67:S67)</f>
        <v>943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8.4105000000000008</v>
      </c>
      <c r="C68" s="82">
        <f t="shared" si="26"/>
        <v>7.8914999999999988</v>
      </c>
      <c r="D68" s="82">
        <f t="shared" si="26"/>
        <v>8.0097999999999985</v>
      </c>
      <c r="E68" s="82">
        <f t="shared" si="26"/>
        <v>2.0725000000000002</v>
      </c>
      <c r="F68" s="82">
        <f t="shared" si="26"/>
        <v>9.1984000000000012</v>
      </c>
      <c r="G68" s="186">
        <f t="shared" si="26"/>
        <v>9.0192000000000014</v>
      </c>
      <c r="H68" s="36">
        <f t="shared" si="26"/>
        <v>7.6569999999999991</v>
      </c>
      <c r="I68" s="82">
        <f t="shared" si="26"/>
        <v>7.6151999999999997</v>
      </c>
      <c r="J68" s="82">
        <f t="shared" si="26"/>
        <v>7.5776000000000012</v>
      </c>
      <c r="K68" s="82">
        <f t="shared" si="26"/>
        <v>1.6953000000000003</v>
      </c>
      <c r="L68" s="82">
        <f t="shared" si="26"/>
        <v>8.9392000000000014</v>
      </c>
      <c r="M68" s="186">
        <f t="shared" si="26"/>
        <v>9.1634999999999991</v>
      </c>
      <c r="N68" s="36">
        <f t="shared" si="26"/>
        <v>7.7711999999999986</v>
      </c>
      <c r="O68" s="82">
        <f t="shared" si="26"/>
        <v>7.6928000000000001</v>
      </c>
      <c r="P68" s="82">
        <f t="shared" si="26"/>
        <v>7.7717000000000009</v>
      </c>
      <c r="Q68" s="82">
        <f t="shared" si="26"/>
        <v>2.4714999999999998</v>
      </c>
      <c r="R68" s="82">
        <f t="shared" si="26"/>
        <v>9.2489999999999988</v>
      </c>
      <c r="S68" s="186">
        <f t="shared" si="26"/>
        <v>9.5635999999999992</v>
      </c>
      <c r="T68" s="306">
        <f>((T65*1000)/T67)/7</f>
        <v>141.6603544917437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63.392000000000003</v>
      </c>
      <c r="G69" s="307">
        <f t="shared" si="27"/>
        <v>62.496000000000002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62.496000000000002</v>
      </c>
      <c r="M69" s="307">
        <f t="shared" si="27"/>
        <v>63.017499999999998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16.9575</v>
      </c>
      <c r="R69" s="83">
        <f t="shared" si="27"/>
        <v>63.244999999999997</v>
      </c>
      <c r="S69" s="85">
        <f>((S67*S66)*7)/1000</f>
        <v>64.218000000000004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139.95157384987894</v>
      </c>
      <c r="C70" s="84">
        <f t="shared" ref="C70:R70" si="28">+(C65/C67)/7*1000</f>
        <v>148.87218045112786</v>
      </c>
      <c r="D70" s="84">
        <f t="shared" si="28"/>
        <v>146.30541871921184</v>
      </c>
      <c r="E70" s="84">
        <f t="shared" si="28"/>
        <v>142.85714285714286</v>
      </c>
      <c r="F70" s="84">
        <f t="shared" si="28"/>
        <v>136.60714285714286</v>
      </c>
      <c r="G70" s="188">
        <f t="shared" si="28"/>
        <v>136.60714285714286</v>
      </c>
      <c r="H70" s="45">
        <f t="shared" si="28"/>
        <v>143.11688311688314</v>
      </c>
      <c r="I70" s="84">
        <f t="shared" si="28"/>
        <v>149.234693877551</v>
      </c>
      <c r="J70" s="84">
        <f t="shared" si="28"/>
        <v>145.66326530612244</v>
      </c>
      <c r="K70" s="84">
        <f t="shared" si="28"/>
        <v>159.34065934065936</v>
      </c>
      <c r="L70" s="84">
        <f t="shared" si="28"/>
        <v>137.72321428571431</v>
      </c>
      <c r="M70" s="188">
        <f t="shared" si="28"/>
        <v>133.1868131868132</v>
      </c>
      <c r="N70" s="45">
        <f t="shared" si="28"/>
        <v>151.78571428571433</v>
      </c>
      <c r="O70" s="84">
        <f t="shared" si="28"/>
        <v>151.0204081632653</v>
      </c>
      <c r="P70" s="84">
        <f t="shared" si="28"/>
        <v>151.87969924812032</v>
      </c>
      <c r="Q70" s="84">
        <f t="shared" si="28"/>
        <v>132.77310924369749</v>
      </c>
      <c r="R70" s="84">
        <f t="shared" si="28"/>
        <v>131.86813186813188</v>
      </c>
      <c r="S70" s="47">
        <f>+(S65/S67)/7*1000</f>
        <v>126.62337662337661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79"/>
      <c r="E3" s="479"/>
      <c r="F3" s="479"/>
      <c r="G3" s="479"/>
      <c r="H3" s="479"/>
      <c r="I3" s="479"/>
      <c r="J3" s="479"/>
      <c r="K3" s="479"/>
      <c r="L3" s="479"/>
      <c r="M3" s="479"/>
      <c r="N3" s="479"/>
      <c r="O3" s="479"/>
      <c r="P3" s="479"/>
      <c r="Q3" s="479"/>
      <c r="R3" s="479"/>
      <c r="S3" s="479"/>
      <c r="T3" s="479"/>
      <c r="U3" s="479"/>
      <c r="V3" s="479"/>
      <c r="W3" s="479"/>
      <c r="X3" s="479"/>
      <c r="Y3" s="2"/>
      <c r="Z3" s="2"/>
      <c r="AA3" s="2"/>
      <c r="AB3" s="2"/>
      <c r="AC3" s="2"/>
      <c r="AD3" s="4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9" t="s">
        <v>1</v>
      </c>
      <c r="B9" s="479"/>
      <c r="C9" s="479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9"/>
      <c r="B10" s="479"/>
      <c r="C10" s="4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9" t="s">
        <v>4</v>
      </c>
      <c r="B11" s="479"/>
      <c r="C11" s="479"/>
      <c r="D11" s="1"/>
      <c r="E11" s="480">
        <v>3</v>
      </c>
      <c r="F11" s="1"/>
      <c r="G11" s="1"/>
      <c r="H11" s="1"/>
      <c r="I11" s="1"/>
      <c r="J11" s="1"/>
      <c r="K11" s="530" t="s">
        <v>157</v>
      </c>
      <c r="L11" s="530"/>
      <c r="M11" s="481"/>
      <c r="N11" s="48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9"/>
      <c r="B12" s="479"/>
      <c r="C12" s="479"/>
      <c r="D12" s="1"/>
      <c r="E12" s="5"/>
      <c r="F12" s="1"/>
      <c r="G12" s="1"/>
      <c r="H12" s="1"/>
      <c r="I12" s="1"/>
      <c r="J12" s="1"/>
      <c r="K12" s="481"/>
      <c r="L12" s="481"/>
      <c r="M12" s="481"/>
      <c r="N12" s="48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9"/>
      <c r="B13" s="479"/>
      <c r="C13" s="479"/>
      <c r="D13" s="479"/>
      <c r="E13" s="479"/>
      <c r="F13" s="479"/>
      <c r="G13" s="479"/>
      <c r="H13" s="479"/>
      <c r="I13" s="479"/>
      <c r="J13" s="479"/>
      <c r="K13" s="479"/>
      <c r="L13" s="481"/>
      <c r="M13" s="481"/>
      <c r="N13" s="481"/>
      <c r="O13" s="481"/>
      <c r="P13" s="481"/>
      <c r="Q13" s="481"/>
      <c r="R13" s="481"/>
      <c r="S13" s="481"/>
      <c r="T13" s="481"/>
      <c r="U13" s="481"/>
      <c r="V13" s="481"/>
      <c r="W13" s="1"/>
      <c r="X13" s="1"/>
      <c r="Y13" s="1"/>
    </row>
    <row r="14" spans="1:30" s="3" customFormat="1" ht="27" thickBot="1" x14ac:dyDescent="0.3">
      <c r="A14" s="47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106.5</v>
      </c>
      <c r="C18" s="78">
        <v>107.9</v>
      </c>
      <c r="D18" s="22">
        <v>110.4</v>
      </c>
      <c r="E18" s="22">
        <v>29.1</v>
      </c>
      <c r="F18" s="22">
        <v>113.7</v>
      </c>
      <c r="G18" s="22">
        <v>112.1</v>
      </c>
      <c r="H18" s="21">
        <v>110.1</v>
      </c>
      <c r="I18" s="22">
        <v>112</v>
      </c>
      <c r="J18" s="22">
        <v>111.5</v>
      </c>
      <c r="K18" s="119">
        <v>26.4</v>
      </c>
      <c r="L18" s="22">
        <v>113.8</v>
      </c>
      <c r="M18" s="22">
        <v>114.1</v>
      </c>
      <c r="N18" s="21">
        <v>110.5</v>
      </c>
      <c r="O18" s="78">
        <v>111.5</v>
      </c>
      <c r="P18" s="22">
        <v>113.4</v>
      </c>
      <c r="Q18" s="22">
        <v>29.8</v>
      </c>
      <c r="R18" s="22">
        <v>113.7</v>
      </c>
      <c r="S18" s="23">
        <v>114.1</v>
      </c>
      <c r="T18" s="24">
        <f t="shared" ref="T18:T25" si="0">SUM(B18:S18)</f>
        <v>1760.6</v>
      </c>
      <c r="V18" s="2"/>
      <c r="W18" s="18"/>
    </row>
    <row r="19" spans="1:30" ht="39.950000000000003" customHeight="1" x14ac:dyDescent="0.25">
      <c r="A19" s="157" t="s">
        <v>13</v>
      </c>
      <c r="B19" s="21">
        <v>106.5</v>
      </c>
      <c r="C19" s="78">
        <v>107.9</v>
      </c>
      <c r="D19" s="22">
        <v>110.4</v>
      </c>
      <c r="E19" s="22">
        <v>29.1</v>
      </c>
      <c r="F19" s="22">
        <v>113.7</v>
      </c>
      <c r="G19" s="22">
        <v>112.1</v>
      </c>
      <c r="H19" s="21">
        <v>110.1</v>
      </c>
      <c r="I19" s="22">
        <v>112</v>
      </c>
      <c r="J19" s="22">
        <v>111.5</v>
      </c>
      <c r="K19" s="119">
        <v>26.4</v>
      </c>
      <c r="L19" s="22">
        <v>113.8</v>
      </c>
      <c r="M19" s="22">
        <v>114.1</v>
      </c>
      <c r="N19" s="21">
        <v>110.5</v>
      </c>
      <c r="O19" s="78">
        <v>111.5</v>
      </c>
      <c r="P19" s="22">
        <v>113.4</v>
      </c>
      <c r="Q19" s="22">
        <v>29.8</v>
      </c>
      <c r="R19" s="22">
        <v>113.7</v>
      </c>
      <c r="S19" s="23">
        <v>114.1</v>
      </c>
      <c r="T19" s="24">
        <f t="shared" si="0"/>
        <v>1760.6</v>
      </c>
      <c r="V19" s="2"/>
      <c r="W19" s="18"/>
    </row>
    <row r="20" spans="1:30" ht="39.75" customHeight="1" x14ac:dyDescent="0.25">
      <c r="A20" s="156" t="s">
        <v>14</v>
      </c>
      <c r="B20" s="21">
        <v>105.2</v>
      </c>
      <c r="C20" s="78">
        <v>106.7</v>
      </c>
      <c r="D20" s="22">
        <v>109.8</v>
      </c>
      <c r="E20" s="22">
        <v>28.7</v>
      </c>
      <c r="F20" s="22">
        <v>112.5</v>
      </c>
      <c r="G20" s="22">
        <v>111.5</v>
      </c>
      <c r="H20" s="21">
        <v>109.3</v>
      </c>
      <c r="I20" s="22">
        <v>111.5</v>
      </c>
      <c r="J20" s="22">
        <v>110.4</v>
      </c>
      <c r="K20" s="119">
        <v>25.9</v>
      </c>
      <c r="L20" s="22">
        <v>113.1</v>
      </c>
      <c r="M20" s="22">
        <v>113</v>
      </c>
      <c r="N20" s="21">
        <v>110</v>
      </c>
      <c r="O20" s="78">
        <v>110.6</v>
      </c>
      <c r="P20" s="22">
        <v>112.8</v>
      </c>
      <c r="Q20" s="22">
        <v>29.4</v>
      </c>
      <c r="R20" s="22">
        <v>113.2</v>
      </c>
      <c r="S20" s="23">
        <v>113.2</v>
      </c>
      <c r="T20" s="24">
        <f t="shared" si="0"/>
        <v>1746.8</v>
      </c>
      <c r="V20" s="2"/>
      <c r="W20" s="18"/>
    </row>
    <row r="21" spans="1:30" ht="39.950000000000003" customHeight="1" x14ac:dyDescent="0.25">
      <c r="A21" s="157" t="s">
        <v>15</v>
      </c>
      <c r="B21" s="21">
        <v>105.2</v>
      </c>
      <c r="C21" s="78">
        <v>106.7</v>
      </c>
      <c r="D21" s="22">
        <v>109.8</v>
      </c>
      <c r="E21" s="22">
        <v>28.7</v>
      </c>
      <c r="F21" s="22">
        <v>112.5</v>
      </c>
      <c r="G21" s="22">
        <v>111.5</v>
      </c>
      <c r="H21" s="21">
        <v>109.3</v>
      </c>
      <c r="I21" s="22">
        <v>111.5</v>
      </c>
      <c r="J21" s="22">
        <v>110.4</v>
      </c>
      <c r="K21" s="119">
        <v>25.9</v>
      </c>
      <c r="L21" s="22">
        <v>113.1</v>
      </c>
      <c r="M21" s="22">
        <v>113</v>
      </c>
      <c r="N21" s="21">
        <v>110</v>
      </c>
      <c r="O21" s="78">
        <v>110.6</v>
      </c>
      <c r="P21" s="22">
        <v>112.8</v>
      </c>
      <c r="Q21" s="22">
        <v>29.4</v>
      </c>
      <c r="R21" s="22">
        <v>113.2</v>
      </c>
      <c r="S21" s="23">
        <v>113.2</v>
      </c>
      <c r="T21" s="24">
        <f t="shared" si="0"/>
        <v>1746.8</v>
      </c>
      <c r="V21" s="2"/>
      <c r="W21" s="18"/>
    </row>
    <row r="22" spans="1:30" ht="39.950000000000003" customHeight="1" x14ac:dyDescent="0.25">
      <c r="A22" s="156" t="s">
        <v>16</v>
      </c>
      <c r="B22" s="21">
        <v>105.2</v>
      </c>
      <c r="C22" s="78">
        <v>106.7</v>
      </c>
      <c r="D22" s="22">
        <v>109.8</v>
      </c>
      <c r="E22" s="22">
        <v>28.7</v>
      </c>
      <c r="F22" s="22">
        <v>112.5</v>
      </c>
      <c r="G22" s="22">
        <v>111.5</v>
      </c>
      <c r="H22" s="21">
        <v>109.3</v>
      </c>
      <c r="I22" s="22">
        <v>111.5</v>
      </c>
      <c r="J22" s="22">
        <v>110.4</v>
      </c>
      <c r="K22" s="119">
        <v>25.9</v>
      </c>
      <c r="L22" s="22">
        <v>113.1</v>
      </c>
      <c r="M22" s="22">
        <v>113</v>
      </c>
      <c r="N22" s="21">
        <v>110</v>
      </c>
      <c r="O22" s="78">
        <v>110.6</v>
      </c>
      <c r="P22" s="22">
        <v>112.8</v>
      </c>
      <c r="Q22" s="22">
        <v>29.4</v>
      </c>
      <c r="R22" s="22">
        <v>113.2</v>
      </c>
      <c r="S22" s="23">
        <v>113.2</v>
      </c>
      <c r="T22" s="24">
        <f t="shared" si="0"/>
        <v>1746.8</v>
      </c>
      <c r="V22" s="2"/>
      <c r="W22" s="18"/>
    </row>
    <row r="23" spans="1:30" ht="39.950000000000003" customHeight="1" x14ac:dyDescent="0.25">
      <c r="A23" s="157" t="s">
        <v>17</v>
      </c>
      <c r="B23" s="21">
        <v>105.2</v>
      </c>
      <c r="C23" s="78">
        <v>106.7</v>
      </c>
      <c r="D23" s="22">
        <v>109.8</v>
      </c>
      <c r="E23" s="22">
        <v>28.7</v>
      </c>
      <c r="F23" s="22">
        <v>112.5</v>
      </c>
      <c r="G23" s="22">
        <v>111.5</v>
      </c>
      <c r="H23" s="21">
        <v>109.3</v>
      </c>
      <c r="I23" s="22">
        <v>111.5</v>
      </c>
      <c r="J23" s="22">
        <v>110.4</v>
      </c>
      <c r="K23" s="119">
        <v>25.9</v>
      </c>
      <c r="L23" s="22">
        <v>113.1</v>
      </c>
      <c r="M23" s="22">
        <v>113</v>
      </c>
      <c r="N23" s="21">
        <v>110</v>
      </c>
      <c r="O23" s="78">
        <v>110.6</v>
      </c>
      <c r="P23" s="22">
        <v>112.8</v>
      </c>
      <c r="Q23" s="22">
        <v>29.4</v>
      </c>
      <c r="R23" s="22">
        <v>113.2</v>
      </c>
      <c r="S23" s="23">
        <v>113.2</v>
      </c>
      <c r="T23" s="24">
        <f t="shared" si="0"/>
        <v>1746.8</v>
      </c>
      <c r="V23" s="2"/>
      <c r="W23" s="18"/>
    </row>
    <row r="24" spans="1:30" ht="39.950000000000003" customHeight="1" x14ac:dyDescent="0.25">
      <c r="A24" s="156" t="s">
        <v>18</v>
      </c>
      <c r="B24" s="21">
        <v>105.2</v>
      </c>
      <c r="C24" s="78">
        <v>106.7</v>
      </c>
      <c r="D24" s="22">
        <v>109.8</v>
      </c>
      <c r="E24" s="22">
        <v>28.7</v>
      </c>
      <c r="F24" s="22">
        <v>112.5</v>
      </c>
      <c r="G24" s="22">
        <v>111.5</v>
      </c>
      <c r="H24" s="21">
        <v>109.3</v>
      </c>
      <c r="I24" s="22">
        <v>111.5</v>
      </c>
      <c r="J24" s="22">
        <v>110.4</v>
      </c>
      <c r="K24" s="119">
        <v>25.9</v>
      </c>
      <c r="L24" s="22">
        <v>113.1</v>
      </c>
      <c r="M24" s="22">
        <v>113</v>
      </c>
      <c r="N24" s="21">
        <v>110</v>
      </c>
      <c r="O24" s="78">
        <v>110.6</v>
      </c>
      <c r="P24" s="22">
        <v>112.8</v>
      </c>
      <c r="Q24" s="22">
        <v>29.4</v>
      </c>
      <c r="R24" s="22">
        <v>113.2</v>
      </c>
      <c r="S24" s="23">
        <v>113.2</v>
      </c>
      <c r="T24" s="24">
        <f t="shared" si="0"/>
        <v>1746.8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739.00000000000011</v>
      </c>
      <c r="C25" s="26">
        <f t="shared" si="1"/>
        <v>749.30000000000007</v>
      </c>
      <c r="D25" s="26">
        <f t="shared" si="1"/>
        <v>769.8</v>
      </c>
      <c r="E25" s="26">
        <f>SUM(E18:E24)</f>
        <v>201.7</v>
      </c>
      <c r="F25" s="26">
        <f t="shared" ref="F25:L25" si="2">SUM(F18:F24)</f>
        <v>789.9</v>
      </c>
      <c r="G25" s="26">
        <f t="shared" si="2"/>
        <v>781.7</v>
      </c>
      <c r="H25" s="25">
        <f t="shared" si="2"/>
        <v>766.69999999999993</v>
      </c>
      <c r="I25" s="26">
        <f t="shared" si="2"/>
        <v>781.5</v>
      </c>
      <c r="J25" s="26">
        <f>SUM(J18:J24)</f>
        <v>774.99999999999989</v>
      </c>
      <c r="K25" s="120">
        <f t="shared" ref="K25" si="3">SUM(K18:K24)</f>
        <v>182.3</v>
      </c>
      <c r="L25" s="26">
        <f t="shared" si="2"/>
        <v>793.1</v>
      </c>
      <c r="M25" s="26">
        <f>SUM(M18:M24)</f>
        <v>793.2</v>
      </c>
      <c r="N25" s="25">
        <f t="shared" ref="N25:P25" si="4">SUM(N18:N24)</f>
        <v>771</v>
      </c>
      <c r="O25" s="26">
        <f t="shared" si="4"/>
        <v>776.00000000000011</v>
      </c>
      <c r="P25" s="26">
        <f t="shared" si="4"/>
        <v>790.8</v>
      </c>
      <c r="Q25" s="26">
        <f>SUM(Q18:Q24)</f>
        <v>206.60000000000002</v>
      </c>
      <c r="R25" s="26">
        <f t="shared" ref="R25:S25" si="5">SUM(R18:R24)</f>
        <v>793.40000000000009</v>
      </c>
      <c r="S25" s="27">
        <f t="shared" si="5"/>
        <v>794.2</v>
      </c>
      <c r="T25" s="24">
        <f t="shared" si="0"/>
        <v>12255.2</v>
      </c>
    </row>
    <row r="26" spans="1:30" s="2" customFormat="1" ht="36.75" customHeight="1" x14ac:dyDescent="0.25">
      <c r="A26" s="158" t="s">
        <v>19</v>
      </c>
      <c r="B26" s="402">
        <v>152.30000000000001</v>
      </c>
      <c r="C26" s="405">
        <v>152.30000000000001</v>
      </c>
      <c r="D26" s="29">
        <v>152.30000000000001</v>
      </c>
      <c r="E26" s="29">
        <v>152.30000000000001</v>
      </c>
      <c r="F26" s="401">
        <v>152.30000000000001</v>
      </c>
      <c r="G26" s="401">
        <v>152.30000000000001</v>
      </c>
      <c r="H26" s="402">
        <v>152.30000000000001</v>
      </c>
      <c r="I26" s="401">
        <v>152.30000000000001</v>
      </c>
      <c r="J26" s="401">
        <v>152.30000000000001</v>
      </c>
      <c r="K26" s="401">
        <v>152.30000000000001</v>
      </c>
      <c r="L26" s="401">
        <v>152.30000000000001</v>
      </c>
      <c r="M26" s="401">
        <v>152.30000000000001</v>
      </c>
      <c r="N26" s="402">
        <v>152.30000000000001</v>
      </c>
      <c r="O26" s="401">
        <v>152.30000000000001</v>
      </c>
      <c r="P26" s="401">
        <v>152.30000000000001</v>
      </c>
      <c r="Q26" s="401">
        <v>152.30000000000001</v>
      </c>
      <c r="R26" s="401">
        <v>152.30000000000001</v>
      </c>
      <c r="S26" s="404">
        <v>152.30000000000001</v>
      </c>
      <c r="T26" s="31">
        <f>+((T25/T27)/7)*1000</f>
        <v>152.30472876405889</v>
      </c>
    </row>
    <row r="27" spans="1:30" s="2" customFormat="1" ht="33" customHeight="1" x14ac:dyDescent="0.25">
      <c r="A27" s="159" t="s">
        <v>20</v>
      </c>
      <c r="B27" s="32">
        <v>693</v>
      </c>
      <c r="C27" s="81">
        <v>703</v>
      </c>
      <c r="D27" s="33">
        <v>722</v>
      </c>
      <c r="E27" s="33">
        <v>189</v>
      </c>
      <c r="F27" s="33">
        <v>741</v>
      </c>
      <c r="G27" s="33">
        <v>733</v>
      </c>
      <c r="H27" s="32">
        <v>719</v>
      </c>
      <c r="I27" s="33">
        <v>733</v>
      </c>
      <c r="J27" s="33">
        <v>727</v>
      </c>
      <c r="K27" s="122">
        <v>171</v>
      </c>
      <c r="L27" s="33">
        <v>744</v>
      </c>
      <c r="M27" s="33">
        <v>744</v>
      </c>
      <c r="N27" s="32">
        <v>723</v>
      </c>
      <c r="O27" s="33">
        <v>728</v>
      </c>
      <c r="P27" s="33">
        <v>742</v>
      </c>
      <c r="Q27" s="33">
        <v>194</v>
      </c>
      <c r="R27" s="33">
        <v>744</v>
      </c>
      <c r="S27" s="34">
        <v>745</v>
      </c>
      <c r="T27" s="35">
        <f>SUM(B27:S27)</f>
        <v>11495</v>
      </c>
      <c r="U27" s="2">
        <f>((T25*1000)/T27)/7</f>
        <v>152.30472876405889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105.16146000000001</v>
      </c>
      <c r="C28" s="37">
        <f t="shared" si="6"/>
        <v>106.73366000000001</v>
      </c>
      <c r="D28" s="37">
        <f t="shared" si="6"/>
        <v>109.78484000000003</v>
      </c>
      <c r="E28" s="37">
        <f t="shared" si="6"/>
        <v>28.658580000000001</v>
      </c>
      <c r="F28" s="37">
        <f t="shared" si="6"/>
        <v>112.51601999999998</v>
      </c>
      <c r="G28" s="37">
        <f t="shared" si="6"/>
        <v>111.45026</v>
      </c>
      <c r="H28" s="36">
        <f t="shared" si="6"/>
        <v>109.26518000000002</v>
      </c>
      <c r="I28" s="37">
        <f t="shared" si="6"/>
        <v>111.49026000000001</v>
      </c>
      <c r="J28" s="37">
        <f t="shared" si="6"/>
        <v>110.41094000000001</v>
      </c>
      <c r="K28" s="123">
        <f t="shared" si="6"/>
        <v>25.900620000000004</v>
      </c>
      <c r="L28" s="37">
        <f t="shared" si="6"/>
        <v>113.11568000000004</v>
      </c>
      <c r="M28" s="37">
        <f t="shared" si="6"/>
        <v>112.99568000000002</v>
      </c>
      <c r="N28" s="36">
        <f t="shared" si="6"/>
        <v>109.95806</v>
      </c>
      <c r="O28" s="37">
        <f t="shared" si="6"/>
        <v>110.62416</v>
      </c>
      <c r="P28" s="37">
        <f t="shared" si="6"/>
        <v>112.84924000000004</v>
      </c>
      <c r="Q28" s="37">
        <f t="shared" si="6"/>
        <v>29.444679999999995</v>
      </c>
      <c r="R28" s="37">
        <f t="shared" si="6"/>
        <v>113.15568</v>
      </c>
      <c r="S28" s="38">
        <f t="shared" si="6"/>
        <v>113.20890000000001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738.80730000000005</v>
      </c>
      <c r="C29" s="41">
        <f t="shared" si="7"/>
        <v>749.4683</v>
      </c>
      <c r="D29" s="41">
        <f t="shared" si="7"/>
        <v>769.72420000000011</v>
      </c>
      <c r="E29" s="41">
        <f>((E27*E26)*7)/1000</f>
        <v>201.49289999999999</v>
      </c>
      <c r="F29" s="41">
        <f>((F27*F26)*7)/1000</f>
        <v>789.98009999999999</v>
      </c>
      <c r="G29" s="41">
        <f t="shared" ref="G29:S29" si="8">((G27*G26)*7)/1000</f>
        <v>781.45130000000006</v>
      </c>
      <c r="H29" s="40">
        <f t="shared" si="8"/>
        <v>766.52590000000009</v>
      </c>
      <c r="I29" s="41">
        <f t="shared" si="8"/>
        <v>781.45130000000006</v>
      </c>
      <c r="J29" s="41">
        <f t="shared" si="8"/>
        <v>775.05470000000003</v>
      </c>
      <c r="K29" s="124">
        <f t="shared" si="8"/>
        <v>182.30310000000003</v>
      </c>
      <c r="L29" s="41">
        <f t="shared" si="8"/>
        <v>793.17840000000012</v>
      </c>
      <c r="M29" s="41">
        <f t="shared" si="8"/>
        <v>793.17840000000012</v>
      </c>
      <c r="N29" s="40">
        <f t="shared" si="8"/>
        <v>770.7903</v>
      </c>
      <c r="O29" s="41">
        <f t="shared" si="8"/>
        <v>776.12080000000003</v>
      </c>
      <c r="P29" s="41">
        <f t="shared" si="8"/>
        <v>791.04620000000011</v>
      </c>
      <c r="Q29" s="42">
        <f t="shared" si="8"/>
        <v>206.82339999999999</v>
      </c>
      <c r="R29" s="42">
        <f t="shared" si="8"/>
        <v>793.17840000000012</v>
      </c>
      <c r="S29" s="43">
        <f t="shared" si="8"/>
        <v>794.24450000000013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152.33972376829524</v>
      </c>
      <c r="C30" s="46">
        <f t="shared" si="9"/>
        <v>152.26579963422071</v>
      </c>
      <c r="D30" s="46">
        <f t="shared" si="9"/>
        <v>152.31499802136918</v>
      </c>
      <c r="E30" s="46">
        <f>+(E25/E27)/7*1000</f>
        <v>152.45653817082385</v>
      </c>
      <c r="F30" s="46">
        <f t="shared" ref="F30:L30" si="10">+(F25/F27)/7*1000</f>
        <v>152.28455754771545</v>
      </c>
      <c r="G30" s="46">
        <f t="shared" si="10"/>
        <v>152.34847008380433</v>
      </c>
      <c r="H30" s="45">
        <f t="shared" si="10"/>
        <v>152.33459169481424</v>
      </c>
      <c r="I30" s="46">
        <f t="shared" si="10"/>
        <v>152.30949132722665</v>
      </c>
      <c r="J30" s="46">
        <f>+(J25/J27)/7*1000</f>
        <v>152.28925132639023</v>
      </c>
      <c r="K30" s="125">
        <f t="shared" ref="K30" si="11">+(K25/K27)/7*1000</f>
        <v>152.29741019214705</v>
      </c>
      <c r="L30" s="46">
        <f t="shared" si="10"/>
        <v>152.28494623655914</v>
      </c>
      <c r="M30" s="46">
        <f>+(M25/M27)/7*1000</f>
        <v>152.30414746543781</v>
      </c>
      <c r="N30" s="45">
        <f t="shared" ref="N30:S30" si="12">+(N25/N27)/7*1000</f>
        <v>152.34143449911085</v>
      </c>
      <c r="O30" s="46">
        <f t="shared" si="12"/>
        <v>152.27629513343803</v>
      </c>
      <c r="P30" s="46">
        <f t="shared" si="12"/>
        <v>152.25259915286867</v>
      </c>
      <c r="Q30" s="46">
        <f t="shared" si="12"/>
        <v>152.13549337260682</v>
      </c>
      <c r="R30" s="46">
        <f t="shared" si="12"/>
        <v>152.34254992319512</v>
      </c>
      <c r="S30" s="47">
        <f t="shared" si="12"/>
        <v>152.29146692233942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91.7</v>
      </c>
      <c r="C39" s="78">
        <v>84.4</v>
      </c>
      <c r="D39" s="78">
        <v>87.8</v>
      </c>
      <c r="E39" s="78">
        <v>29.5</v>
      </c>
      <c r="F39" s="78">
        <v>95.3</v>
      </c>
      <c r="G39" s="78">
        <v>94.2</v>
      </c>
      <c r="H39" s="78"/>
      <c r="I39" s="78"/>
      <c r="J39" s="99">
        <f t="shared" ref="J39:J46" si="13">SUM(B39:I39)</f>
        <v>482.90000000000003</v>
      </c>
      <c r="K39" s="2"/>
      <c r="L39" s="89" t="s">
        <v>12</v>
      </c>
      <c r="M39" s="78">
        <v>6</v>
      </c>
      <c r="N39" s="78">
        <v>5.6</v>
      </c>
      <c r="O39" s="78">
        <v>5.8</v>
      </c>
      <c r="P39" s="78">
        <v>2</v>
      </c>
      <c r="Q39" s="78">
        <v>6.3</v>
      </c>
      <c r="R39" s="78">
        <v>6.3</v>
      </c>
      <c r="S39" s="99">
        <f t="shared" ref="S39:S46" si="14">SUM(M39:R39)</f>
        <v>32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91.7</v>
      </c>
      <c r="C40" s="78">
        <v>84.4</v>
      </c>
      <c r="D40" s="78">
        <v>87.8</v>
      </c>
      <c r="E40" s="78">
        <v>29.5</v>
      </c>
      <c r="F40" s="78">
        <v>95.3</v>
      </c>
      <c r="G40" s="78">
        <v>94.2</v>
      </c>
      <c r="H40" s="78"/>
      <c r="I40" s="78"/>
      <c r="J40" s="99">
        <f t="shared" si="13"/>
        <v>482.90000000000003</v>
      </c>
      <c r="K40" s="2"/>
      <c r="L40" s="90" t="s">
        <v>13</v>
      </c>
      <c r="M40" s="78">
        <v>6</v>
      </c>
      <c r="N40" s="78">
        <v>5.6</v>
      </c>
      <c r="O40" s="78">
        <v>5.8</v>
      </c>
      <c r="P40" s="78">
        <v>2</v>
      </c>
      <c r="Q40" s="78">
        <v>6.3</v>
      </c>
      <c r="R40" s="78">
        <v>6.3</v>
      </c>
      <c r="S40" s="99">
        <f t="shared" si="14"/>
        <v>32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5.5</v>
      </c>
      <c r="O41" s="78">
        <v>5.8</v>
      </c>
      <c r="P41" s="78">
        <v>1.8</v>
      </c>
      <c r="Q41" s="78">
        <v>6.2</v>
      </c>
      <c r="R41" s="78">
        <v>6.1</v>
      </c>
      <c r="S41" s="99">
        <f t="shared" si="14"/>
        <v>31.6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5.5</v>
      </c>
      <c r="O42" s="78">
        <v>5.8</v>
      </c>
      <c r="P42" s="78">
        <v>1.9</v>
      </c>
      <c r="Q42" s="78">
        <v>6.2</v>
      </c>
      <c r="R42" s="78">
        <v>6.1</v>
      </c>
      <c r="S42" s="99">
        <f t="shared" si="14"/>
        <v>31.699999999999996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5.5</v>
      </c>
      <c r="O43" s="78">
        <v>5.9</v>
      </c>
      <c r="P43" s="78">
        <v>1.9</v>
      </c>
      <c r="Q43" s="78">
        <v>6.2</v>
      </c>
      <c r="R43" s="78">
        <v>6.1</v>
      </c>
      <c r="S43" s="99">
        <f t="shared" si="14"/>
        <v>31.9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6.2</v>
      </c>
      <c r="R44" s="78">
        <v>6.1</v>
      </c>
      <c r="S44" s="99">
        <f t="shared" si="14"/>
        <v>31.999999999999993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1.9</v>
      </c>
      <c r="Q45" s="78">
        <v>6.2</v>
      </c>
      <c r="R45" s="78">
        <v>6.1</v>
      </c>
      <c r="S45" s="99">
        <f t="shared" si="14"/>
        <v>31.999999999999993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183.4</v>
      </c>
      <c r="C46" s="26">
        <f t="shared" si="15"/>
        <v>168.8</v>
      </c>
      <c r="D46" s="26">
        <f t="shared" si="15"/>
        <v>175.6</v>
      </c>
      <c r="E46" s="26">
        <f t="shared" si="15"/>
        <v>59</v>
      </c>
      <c r="F46" s="26">
        <f t="shared" si="15"/>
        <v>190.6</v>
      </c>
      <c r="G46" s="26">
        <f t="shared" si="15"/>
        <v>188.4</v>
      </c>
      <c r="H46" s="26">
        <f t="shared" si="15"/>
        <v>0</v>
      </c>
      <c r="I46" s="26">
        <f t="shared" si="15"/>
        <v>0</v>
      </c>
      <c r="J46" s="99">
        <f t="shared" si="13"/>
        <v>965.80000000000007</v>
      </c>
      <c r="L46" s="76" t="s">
        <v>10</v>
      </c>
      <c r="M46" s="79">
        <f t="shared" ref="M46:R46" si="16">SUM(M39:M45)</f>
        <v>43.3</v>
      </c>
      <c r="N46" s="26">
        <f t="shared" si="16"/>
        <v>38.9</v>
      </c>
      <c r="O46" s="26">
        <f t="shared" si="16"/>
        <v>40.9</v>
      </c>
      <c r="P46" s="26">
        <f t="shared" si="16"/>
        <v>13.4</v>
      </c>
      <c r="Q46" s="26">
        <f t="shared" si="16"/>
        <v>43.6</v>
      </c>
      <c r="R46" s="26">
        <f t="shared" si="16"/>
        <v>43.1</v>
      </c>
      <c r="S46" s="99">
        <f t="shared" si="14"/>
        <v>223.2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155.4</v>
      </c>
      <c r="C47" s="29">
        <v>155.4</v>
      </c>
      <c r="D47" s="29">
        <v>155.4</v>
      </c>
      <c r="E47" s="29">
        <v>155.4</v>
      </c>
      <c r="F47" s="29">
        <v>155.4</v>
      </c>
      <c r="G47" s="29">
        <v>155.4</v>
      </c>
      <c r="H47" s="29"/>
      <c r="I47" s="29"/>
      <c r="J47" s="100">
        <f>+((J46/J48)/7)*1000</f>
        <v>44.406639385718883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136.26373626373626</v>
      </c>
      <c r="T47" s="62"/>
    </row>
    <row r="48" spans="1:30" ht="33.75" customHeight="1" x14ac:dyDescent="0.25">
      <c r="A48" s="92" t="s">
        <v>20</v>
      </c>
      <c r="B48" s="81">
        <v>590</v>
      </c>
      <c r="C48" s="33">
        <v>543</v>
      </c>
      <c r="D48" s="33">
        <v>565</v>
      </c>
      <c r="E48" s="33">
        <v>190</v>
      </c>
      <c r="F48" s="33">
        <v>613</v>
      </c>
      <c r="G48" s="33">
        <v>606</v>
      </c>
      <c r="H48" s="33"/>
      <c r="I48" s="33"/>
      <c r="J48" s="101">
        <f>SUM(B48:I48)</f>
        <v>3107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91.686000000000007</v>
      </c>
      <c r="C49" s="37">
        <f t="shared" si="17"/>
        <v>84.382199999999997</v>
      </c>
      <c r="D49" s="37">
        <f t="shared" si="17"/>
        <v>87.801000000000002</v>
      </c>
      <c r="E49" s="37">
        <f t="shared" si="17"/>
        <v>29.526</v>
      </c>
      <c r="F49" s="37">
        <f t="shared" si="17"/>
        <v>95.260200000000012</v>
      </c>
      <c r="G49" s="37">
        <f t="shared" si="17"/>
        <v>94.17240000000001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44.40663938571889</v>
      </c>
      <c r="L49" s="93" t="s">
        <v>21</v>
      </c>
      <c r="M49" s="82">
        <f>((M48*M47)*7/1000-M39-M40)/5</f>
        <v>6.2548000000000004</v>
      </c>
      <c r="N49" s="37">
        <f t="shared" ref="N49:R49" si="19">((N48*N47)*7/1000-N39-N40)/5</f>
        <v>5.5376999999999992</v>
      </c>
      <c r="O49" s="37">
        <f t="shared" si="19"/>
        <v>5.8672000000000004</v>
      </c>
      <c r="P49" s="37">
        <f t="shared" si="19"/>
        <v>1.895</v>
      </c>
      <c r="Q49" s="37">
        <f t="shared" si="19"/>
        <v>6.2062000000000008</v>
      </c>
      <c r="R49" s="37">
        <f t="shared" si="19"/>
        <v>6.1096000000000013</v>
      </c>
      <c r="S49" s="111">
        <f>((S46*1000)/S48)/7</f>
        <v>136.26373626373626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641.80200000000002</v>
      </c>
      <c r="C50" s="41">
        <f t="shared" si="20"/>
        <v>590.67539999999997</v>
      </c>
      <c r="D50" s="41">
        <f t="shared" si="20"/>
        <v>614.60699999999997</v>
      </c>
      <c r="E50" s="41">
        <f t="shared" si="20"/>
        <v>206.68199999999999</v>
      </c>
      <c r="F50" s="41">
        <f t="shared" si="20"/>
        <v>666.82140000000004</v>
      </c>
      <c r="G50" s="41">
        <f t="shared" si="20"/>
        <v>659.20680000000004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43.274000000000001</v>
      </c>
      <c r="N50" s="41">
        <f t="shared" si="21"/>
        <v>38.888500000000001</v>
      </c>
      <c r="O50" s="41">
        <f t="shared" si="21"/>
        <v>40.936</v>
      </c>
      <c r="P50" s="41">
        <f t="shared" si="21"/>
        <v>13.475</v>
      </c>
      <c r="Q50" s="41">
        <f t="shared" si="21"/>
        <v>43.631</v>
      </c>
      <c r="R50" s="41">
        <f t="shared" si="21"/>
        <v>43.148000000000003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44.406779661016948</v>
      </c>
      <c r="C51" s="46">
        <f t="shared" si="22"/>
        <v>44.409365956327278</v>
      </c>
      <c r="D51" s="46">
        <f t="shared" si="22"/>
        <v>44.399494310998733</v>
      </c>
      <c r="E51" s="46">
        <f t="shared" si="22"/>
        <v>44.360902255639104</v>
      </c>
      <c r="F51" s="46">
        <f t="shared" si="22"/>
        <v>44.418550454439526</v>
      </c>
      <c r="G51" s="46">
        <f t="shared" si="22"/>
        <v>44.413012729844418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140.58441558441555</v>
      </c>
      <c r="N51" s="46">
        <f t="shared" si="23"/>
        <v>135.54006968641113</v>
      </c>
      <c r="O51" s="46">
        <f t="shared" si="23"/>
        <v>135.88039867109634</v>
      </c>
      <c r="P51" s="46">
        <f t="shared" si="23"/>
        <v>136.73469387755102</v>
      </c>
      <c r="Q51" s="46">
        <f t="shared" si="23"/>
        <v>135.40372670807454</v>
      </c>
      <c r="R51" s="46">
        <f t="shared" si="23"/>
        <v>133.85093167701865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</v>
      </c>
      <c r="D58" s="78">
        <v>8.1</v>
      </c>
      <c r="E58" s="78">
        <v>2.1</v>
      </c>
      <c r="F58" s="78">
        <v>8.3000000000000007</v>
      </c>
      <c r="G58" s="182">
        <v>8</v>
      </c>
      <c r="H58" s="21">
        <v>7.7</v>
      </c>
      <c r="I58" s="78">
        <v>7.9</v>
      </c>
      <c r="J58" s="78">
        <v>7.9</v>
      </c>
      <c r="K58" s="78">
        <v>1.8</v>
      </c>
      <c r="L58" s="78">
        <v>8</v>
      </c>
      <c r="M58" s="182">
        <v>8</v>
      </c>
      <c r="N58" s="21">
        <v>7.9</v>
      </c>
      <c r="O58" s="78">
        <v>7.9</v>
      </c>
      <c r="P58" s="78">
        <v>8</v>
      </c>
      <c r="Q58" s="78">
        <v>2.1</v>
      </c>
      <c r="R58" s="78">
        <v>8</v>
      </c>
      <c r="S58" s="182">
        <v>8.1</v>
      </c>
      <c r="T58" s="24">
        <f t="shared" ref="T58:T65" si="24">SUM(B58:S58)</f>
        <v>125.7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</v>
      </c>
      <c r="D59" s="78">
        <v>8.1</v>
      </c>
      <c r="E59" s="78">
        <v>2.1</v>
      </c>
      <c r="F59" s="78">
        <v>8.3000000000000007</v>
      </c>
      <c r="G59" s="182">
        <v>8</v>
      </c>
      <c r="H59" s="21">
        <v>7.7</v>
      </c>
      <c r="I59" s="78">
        <v>7.9</v>
      </c>
      <c r="J59" s="78">
        <v>7.9</v>
      </c>
      <c r="K59" s="78">
        <v>1.8</v>
      </c>
      <c r="L59" s="78">
        <v>8</v>
      </c>
      <c r="M59" s="182">
        <v>8</v>
      </c>
      <c r="N59" s="21">
        <v>7.9</v>
      </c>
      <c r="O59" s="78">
        <v>7.9</v>
      </c>
      <c r="P59" s="78">
        <v>8</v>
      </c>
      <c r="Q59" s="78">
        <v>2.1</v>
      </c>
      <c r="R59" s="78">
        <v>8</v>
      </c>
      <c r="S59" s="182">
        <v>8.1</v>
      </c>
      <c r="T59" s="24">
        <f t="shared" si="24"/>
        <v>125.7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8.3000000000000007</v>
      </c>
      <c r="G60" s="182">
        <v>7.9</v>
      </c>
      <c r="H60" s="21">
        <v>7.7</v>
      </c>
      <c r="I60" s="78">
        <v>7.8</v>
      </c>
      <c r="J60" s="78">
        <v>7.7</v>
      </c>
      <c r="K60" s="78">
        <v>1.8</v>
      </c>
      <c r="L60" s="78">
        <v>7.9</v>
      </c>
      <c r="M60" s="182">
        <v>7.8</v>
      </c>
      <c r="N60" s="21">
        <v>8</v>
      </c>
      <c r="O60" s="78">
        <v>7.9</v>
      </c>
      <c r="P60" s="78">
        <v>8</v>
      </c>
      <c r="Q60" s="78">
        <v>2.1</v>
      </c>
      <c r="R60" s="78">
        <v>7.9</v>
      </c>
      <c r="S60" s="182">
        <v>8</v>
      </c>
      <c r="T60" s="24">
        <f t="shared" si="24"/>
        <v>125.2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8.3000000000000007</v>
      </c>
      <c r="G61" s="182">
        <v>7.9</v>
      </c>
      <c r="H61" s="21">
        <v>7.8</v>
      </c>
      <c r="I61" s="78">
        <v>7.8</v>
      </c>
      <c r="J61" s="78">
        <v>7.7</v>
      </c>
      <c r="K61" s="78">
        <v>1.8</v>
      </c>
      <c r="L61" s="78">
        <v>7.9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7.9</v>
      </c>
      <c r="S61" s="182">
        <v>8</v>
      </c>
      <c r="T61" s="24">
        <f t="shared" si="24"/>
        <v>125.49999999999999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8.4</v>
      </c>
      <c r="G62" s="182">
        <v>7.9</v>
      </c>
      <c r="H62" s="21">
        <v>7.8</v>
      </c>
      <c r="I62" s="78">
        <v>7.9</v>
      </c>
      <c r="J62" s="78">
        <v>7.7</v>
      </c>
      <c r="K62" s="78">
        <v>1.9</v>
      </c>
      <c r="L62" s="78">
        <v>7.9</v>
      </c>
      <c r="M62" s="182">
        <v>7.9</v>
      </c>
      <c r="N62" s="21">
        <v>8</v>
      </c>
      <c r="O62" s="78">
        <v>8</v>
      </c>
      <c r="P62" s="78">
        <v>8.1</v>
      </c>
      <c r="Q62" s="78">
        <v>2.2000000000000002</v>
      </c>
      <c r="R62" s="78">
        <v>7.9</v>
      </c>
      <c r="S62" s="182">
        <v>8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2.2000000000000002</v>
      </c>
      <c r="F63" s="78">
        <v>8.4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8</v>
      </c>
      <c r="M63" s="182">
        <v>7.9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7.9</v>
      </c>
      <c r="S63" s="182">
        <v>8.1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8.4</v>
      </c>
      <c r="G64" s="182">
        <v>8</v>
      </c>
      <c r="H64" s="21">
        <v>7.8</v>
      </c>
      <c r="I64" s="78">
        <v>7.9</v>
      </c>
      <c r="J64" s="78">
        <v>7.8</v>
      </c>
      <c r="K64" s="78">
        <v>1.9</v>
      </c>
      <c r="L64" s="78">
        <v>8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55.9</v>
      </c>
      <c r="C65" s="26">
        <f t="shared" ref="C65:R65" si="25">SUM(C58:C64)</f>
        <v>56.800000000000011</v>
      </c>
      <c r="D65" s="26">
        <f t="shared" si="25"/>
        <v>57.399999999999991</v>
      </c>
      <c r="E65" s="26">
        <f t="shared" si="25"/>
        <v>15</v>
      </c>
      <c r="F65" s="26">
        <f t="shared" si="25"/>
        <v>58.4</v>
      </c>
      <c r="G65" s="27">
        <f t="shared" si="25"/>
        <v>55.699999999999996</v>
      </c>
      <c r="H65" s="25">
        <f t="shared" si="25"/>
        <v>54.3</v>
      </c>
      <c r="I65" s="26">
        <f t="shared" si="25"/>
        <v>55.1</v>
      </c>
      <c r="J65" s="26">
        <f t="shared" si="25"/>
        <v>54.499999999999993</v>
      </c>
      <c r="K65" s="26">
        <f t="shared" si="25"/>
        <v>12.9</v>
      </c>
      <c r="L65" s="26">
        <f t="shared" si="25"/>
        <v>55.699999999999996</v>
      </c>
      <c r="M65" s="27">
        <f t="shared" si="25"/>
        <v>55.3</v>
      </c>
      <c r="N65" s="25">
        <f t="shared" si="25"/>
        <v>56</v>
      </c>
      <c r="O65" s="26">
        <f t="shared" si="25"/>
        <v>55.7</v>
      </c>
      <c r="P65" s="26">
        <f t="shared" si="25"/>
        <v>56.400000000000006</v>
      </c>
      <c r="Q65" s="26">
        <f t="shared" si="25"/>
        <v>15</v>
      </c>
      <c r="R65" s="26">
        <f t="shared" si="25"/>
        <v>55.499999999999993</v>
      </c>
      <c r="S65" s="27">
        <f>SUM(S58:S64)</f>
        <v>56.400000000000006</v>
      </c>
      <c r="T65" s="24">
        <f t="shared" si="24"/>
        <v>882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140.78212290502793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59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57</v>
      </c>
      <c r="N67" s="303">
        <v>56</v>
      </c>
      <c r="O67" s="64">
        <v>56</v>
      </c>
      <c r="P67" s="64">
        <v>57</v>
      </c>
      <c r="Q67" s="64">
        <v>15</v>
      </c>
      <c r="R67" s="64">
        <v>57</v>
      </c>
      <c r="S67" s="446">
        <v>58</v>
      </c>
      <c r="T67" s="305">
        <f>SUM(B67:S67)</f>
        <v>895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8.0120000000000005</v>
      </c>
      <c r="C68" s="82">
        <f t="shared" si="26"/>
        <v>8.1715</v>
      </c>
      <c r="D68" s="82">
        <f t="shared" si="26"/>
        <v>8.2497999999999987</v>
      </c>
      <c r="E68" s="82">
        <f t="shared" si="26"/>
        <v>2.1525000000000003</v>
      </c>
      <c r="F68" s="82">
        <f t="shared" si="26"/>
        <v>8.3679000000000006</v>
      </c>
      <c r="G68" s="186">
        <f t="shared" si="26"/>
        <v>7.9321000000000002</v>
      </c>
      <c r="H68" s="36">
        <f t="shared" si="26"/>
        <v>7.7769999999999984</v>
      </c>
      <c r="I68" s="82">
        <f t="shared" si="26"/>
        <v>7.8552000000000008</v>
      </c>
      <c r="J68" s="82">
        <f t="shared" si="26"/>
        <v>7.7376000000000005</v>
      </c>
      <c r="K68" s="82">
        <f t="shared" si="26"/>
        <v>1.8552999999999997</v>
      </c>
      <c r="L68" s="82">
        <f t="shared" si="26"/>
        <v>7.9321000000000002</v>
      </c>
      <c r="M68" s="186">
        <f t="shared" si="26"/>
        <v>7.8522999999999996</v>
      </c>
      <c r="N68" s="36">
        <f t="shared" si="26"/>
        <v>8.0511999999999997</v>
      </c>
      <c r="O68" s="82">
        <f t="shared" si="26"/>
        <v>7.9728000000000012</v>
      </c>
      <c r="P68" s="82">
        <f t="shared" si="26"/>
        <v>8.0916999999999994</v>
      </c>
      <c r="Q68" s="82">
        <f t="shared" si="26"/>
        <v>2.1525000000000003</v>
      </c>
      <c r="R68" s="82">
        <f t="shared" si="26"/>
        <v>7.8921999999999999</v>
      </c>
      <c r="S68" s="186">
        <f t="shared" si="26"/>
        <v>8.0467999999999993</v>
      </c>
      <c r="T68" s="306">
        <f>((T65*1000)/T67)/7</f>
        <v>140.78212290502793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55.86</v>
      </c>
      <c r="C69" s="83">
        <f t="shared" ref="C69:R69" si="27">((C67*C66)*7)/1000</f>
        <v>56.857500000000002</v>
      </c>
      <c r="D69" s="83">
        <f t="shared" si="27"/>
        <v>57.448999999999998</v>
      </c>
      <c r="E69" s="83">
        <f t="shared" si="27"/>
        <v>14.9625</v>
      </c>
      <c r="F69" s="83">
        <f t="shared" si="27"/>
        <v>58.439500000000002</v>
      </c>
      <c r="G69" s="307">
        <f t="shared" si="27"/>
        <v>55.660499999999999</v>
      </c>
      <c r="H69" s="40">
        <f t="shared" si="27"/>
        <v>54.284999999999997</v>
      </c>
      <c r="I69" s="83">
        <f t="shared" si="27"/>
        <v>55.076000000000001</v>
      </c>
      <c r="J69" s="83">
        <f t="shared" si="27"/>
        <v>54.488</v>
      </c>
      <c r="K69" s="83">
        <f t="shared" si="27"/>
        <v>12.8765</v>
      </c>
      <c r="L69" s="83">
        <f t="shared" si="27"/>
        <v>55.660499999999999</v>
      </c>
      <c r="M69" s="307">
        <f t="shared" si="27"/>
        <v>55.261499999999998</v>
      </c>
      <c r="N69" s="40">
        <f t="shared" si="27"/>
        <v>56.055999999999997</v>
      </c>
      <c r="O69" s="83">
        <f t="shared" si="27"/>
        <v>55.664000000000001</v>
      </c>
      <c r="P69" s="83">
        <f t="shared" si="27"/>
        <v>56.458500000000001</v>
      </c>
      <c r="Q69" s="83">
        <f t="shared" si="27"/>
        <v>14.9625</v>
      </c>
      <c r="R69" s="83">
        <f t="shared" si="27"/>
        <v>55.460999999999999</v>
      </c>
      <c r="S69" s="85">
        <f>((S67*S66)*7)/1000</f>
        <v>56.433999999999997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142.60204081632651</v>
      </c>
      <c r="C70" s="84">
        <f t="shared" ref="C70:R70" si="28">+(C65/C67)/7*1000</f>
        <v>142.35588972431083</v>
      </c>
      <c r="D70" s="84">
        <f t="shared" si="28"/>
        <v>141.37931034482756</v>
      </c>
      <c r="E70" s="84">
        <f t="shared" si="28"/>
        <v>142.85714285714286</v>
      </c>
      <c r="F70" s="84">
        <f t="shared" si="28"/>
        <v>141.4043583535109</v>
      </c>
      <c r="G70" s="188">
        <f t="shared" si="28"/>
        <v>139.59899749373434</v>
      </c>
      <c r="H70" s="45">
        <f t="shared" si="28"/>
        <v>141.03896103896102</v>
      </c>
      <c r="I70" s="84">
        <f t="shared" si="28"/>
        <v>140.56122448979593</v>
      </c>
      <c r="J70" s="84">
        <f t="shared" si="28"/>
        <v>139.03061224489792</v>
      </c>
      <c r="K70" s="84">
        <f t="shared" si="28"/>
        <v>141.75824175824175</v>
      </c>
      <c r="L70" s="84">
        <f t="shared" si="28"/>
        <v>139.59899749373434</v>
      </c>
      <c r="M70" s="188">
        <f t="shared" si="28"/>
        <v>138.59649122807016</v>
      </c>
      <c r="N70" s="45">
        <f t="shared" si="28"/>
        <v>142.85714285714286</v>
      </c>
      <c r="O70" s="84">
        <f t="shared" si="28"/>
        <v>142.09183673469389</v>
      </c>
      <c r="P70" s="84">
        <f t="shared" si="28"/>
        <v>141.35338345864662</v>
      </c>
      <c r="Q70" s="84">
        <f t="shared" si="28"/>
        <v>142.85714285714286</v>
      </c>
      <c r="R70" s="84">
        <f t="shared" si="28"/>
        <v>139.09774436090225</v>
      </c>
      <c r="S70" s="47">
        <f>+(S65/S67)/7*1000</f>
        <v>138.91625615763547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484"/>
      <c r="U3" s="484"/>
      <c r="V3" s="484"/>
      <c r="W3" s="484"/>
      <c r="X3" s="484"/>
      <c r="Y3" s="2"/>
      <c r="Z3" s="2"/>
      <c r="AA3" s="2"/>
      <c r="AB3" s="2"/>
      <c r="AC3" s="2"/>
      <c r="AD3" s="4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4" t="s">
        <v>1</v>
      </c>
      <c r="B9" s="484"/>
      <c r="C9" s="484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4"/>
      <c r="B10" s="484"/>
      <c r="C10" s="4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4" t="s">
        <v>4</v>
      </c>
      <c r="B11" s="484"/>
      <c r="C11" s="484"/>
      <c r="D11" s="1"/>
      <c r="E11" s="482">
        <v>3</v>
      </c>
      <c r="F11" s="1"/>
      <c r="G11" s="1"/>
      <c r="H11" s="1"/>
      <c r="I11" s="1"/>
      <c r="J11" s="1"/>
      <c r="K11" s="530" t="s">
        <v>158</v>
      </c>
      <c r="L11" s="530"/>
      <c r="M11" s="483"/>
      <c r="N11" s="4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4"/>
      <c r="B12" s="484"/>
      <c r="C12" s="484"/>
      <c r="D12" s="1"/>
      <c r="E12" s="5"/>
      <c r="F12" s="1"/>
      <c r="G12" s="1"/>
      <c r="H12" s="1"/>
      <c r="I12" s="1"/>
      <c r="J12" s="1"/>
      <c r="K12" s="483"/>
      <c r="L12" s="483"/>
      <c r="M12" s="483"/>
      <c r="N12" s="4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4"/>
      <c r="B13" s="484"/>
      <c r="C13" s="484"/>
      <c r="D13" s="484"/>
      <c r="E13" s="484"/>
      <c r="F13" s="484"/>
      <c r="G13" s="484"/>
      <c r="H13" s="484"/>
      <c r="I13" s="484"/>
      <c r="J13" s="484"/>
      <c r="K13" s="484"/>
      <c r="L13" s="483"/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1"/>
      <c r="X13" s="1"/>
      <c r="Y13" s="1"/>
    </row>
    <row r="14" spans="1:30" s="3" customFormat="1" ht="27" thickBot="1" x14ac:dyDescent="0.3">
      <c r="A14" s="48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105.2</v>
      </c>
      <c r="C18" s="78">
        <v>106.7</v>
      </c>
      <c r="D18" s="22">
        <v>109.8</v>
      </c>
      <c r="E18" s="22">
        <v>28.7</v>
      </c>
      <c r="F18" s="22">
        <v>112.5</v>
      </c>
      <c r="G18" s="22">
        <v>111.5</v>
      </c>
      <c r="H18" s="21">
        <v>109.3</v>
      </c>
      <c r="I18" s="22">
        <v>111.5</v>
      </c>
      <c r="J18" s="22">
        <v>110.4</v>
      </c>
      <c r="K18" s="119">
        <v>25.9</v>
      </c>
      <c r="L18" s="22">
        <v>113.1</v>
      </c>
      <c r="M18" s="22">
        <v>113</v>
      </c>
      <c r="N18" s="21">
        <v>110</v>
      </c>
      <c r="O18" s="78">
        <v>110.6</v>
      </c>
      <c r="P18" s="22">
        <v>112.8</v>
      </c>
      <c r="Q18" s="22">
        <v>29.4</v>
      </c>
      <c r="R18" s="22">
        <v>113.2</v>
      </c>
      <c r="S18" s="23">
        <v>113.2</v>
      </c>
      <c r="T18" s="24">
        <f t="shared" ref="T18:T25" si="0">SUM(B18:S18)</f>
        <v>1746.8</v>
      </c>
      <c r="V18" s="2"/>
      <c r="W18" s="18"/>
    </row>
    <row r="19" spans="1:30" ht="39.950000000000003" customHeight="1" x14ac:dyDescent="0.25">
      <c r="A19" s="157" t="s">
        <v>13</v>
      </c>
      <c r="B19" s="21">
        <v>105.2</v>
      </c>
      <c r="C19" s="78">
        <v>106.7</v>
      </c>
      <c r="D19" s="22">
        <v>109.8</v>
      </c>
      <c r="E19" s="22">
        <v>28.7</v>
      </c>
      <c r="F19" s="22">
        <v>112.5</v>
      </c>
      <c r="G19" s="22">
        <v>111.5</v>
      </c>
      <c r="H19" s="21">
        <v>109.3</v>
      </c>
      <c r="I19" s="22">
        <v>111.5</v>
      </c>
      <c r="J19" s="22">
        <v>110.4</v>
      </c>
      <c r="K19" s="119">
        <v>25.9</v>
      </c>
      <c r="L19" s="22">
        <v>113.1</v>
      </c>
      <c r="M19" s="22">
        <v>113</v>
      </c>
      <c r="N19" s="21">
        <v>110</v>
      </c>
      <c r="O19" s="78">
        <v>110.6</v>
      </c>
      <c r="P19" s="22">
        <v>112.8</v>
      </c>
      <c r="Q19" s="22">
        <v>29.4</v>
      </c>
      <c r="R19" s="22">
        <v>113.2</v>
      </c>
      <c r="S19" s="23">
        <v>113.2</v>
      </c>
      <c r="T19" s="24">
        <f t="shared" si="0"/>
        <v>1746.8</v>
      </c>
      <c r="V19" s="2"/>
      <c r="W19" s="18"/>
    </row>
    <row r="20" spans="1:30" ht="39.75" customHeight="1" x14ac:dyDescent="0.25">
      <c r="A20" s="156" t="s">
        <v>14</v>
      </c>
      <c r="B20" s="21">
        <v>104.5</v>
      </c>
      <c r="C20" s="78">
        <v>105.8</v>
      </c>
      <c r="D20" s="22">
        <v>108.8</v>
      </c>
      <c r="E20" s="22">
        <v>28.2</v>
      </c>
      <c r="F20" s="22">
        <v>111.7</v>
      </c>
      <c r="G20" s="22">
        <v>110.7</v>
      </c>
      <c r="H20" s="21">
        <v>108.1</v>
      </c>
      <c r="I20" s="22">
        <v>110.4</v>
      </c>
      <c r="J20" s="22">
        <v>109.6</v>
      </c>
      <c r="K20" s="119">
        <v>25.1</v>
      </c>
      <c r="L20" s="22">
        <v>112.4</v>
      </c>
      <c r="M20" s="22">
        <v>112.6</v>
      </c>
      <c r="N20" s="21">
        <v>108.7</v>
      </c>
      <c r="O20" s="78">
        <v>110.2</v>
      </c>
      <c r="P20" s="22">
        <v>112</v>
      </c>
      <c r="Q20" s="22">
        <v>29</v>
      </c>
      <c r="R20" s="22">
        <v>112.5</v>
      </c>
      <c r="S20" s="23">
        <v>112.5</v>
      </c>
      <c r="T20" s="24">
        <f t="shared" si="0"/>
        <v>1732.8000000000002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104.5</v>
      </c>
      <c r="C21" s="78">
        <v>105.8</v>
      </c>
      <c r="D21" s="22">
        <v>108.8</v>
      </c>
      <c r="E21" s="22">
        <v>28.2</v>
      </c>
      <c r="F21" s="22">
        <v>111.7</v>
      </c>
      <c r="G21" s="22">
        <v>110.7</v>
      </c>
      <c r="H21" s="21">
        <v>108.1</v>
      </c>
      <c r="I21" s="22">
        <v>110.4</v>
      </c>
      <c r="J21" s="22">
        <v>109.6</v>
      </c>
      <c r="K21" s="119">
        <v>25.1</v>
      </c>
      <c r="L21" s="22">
        <v>112.4</v>
      </c>
      <c r="M21" s="22">
        <v>112.6</v>
      </c>
      <c r="N21" s="21">
        <v>108.7</v>
      </c>
      <c r="O21" s="78">
        <v>110.2</v>
      </c>
      <c r="P21" s="22">
        <v>112</v>
      </c>
      <c r="Q21" s="22">
        <v>29</v>
      </c>
      <c r="R21" s="22">
        <v>112.5</v>
      </c>
      <c r="S21" s="23">
        <v>112.5</v>
      </c>
      <c r="T21" s="24">
        <f t="shared" si="0"/>
        <v>1732.8000000000002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104.5</v>
      </c>
      <c r="C22" s="78">
        <v>105.8</v>
      </c>
      <c r="D22" s="22">
        <v>108.8</v>
      </c>
      <c r="E22" s="22">
        <v>28.2</v>
      </c>
      <c r="F22" s="22">
        <v>111.7</v>
      </c>
      <c r="G22" s="22">
        <v>110.7</v>
      </c>
      <c r="H22" s="21">
        <v>108.1</v>
      </c>
      <c r="I22" s="22">
        <v>110.4</v>
      </c>
      <c r="J22" s="22">
        <v>109.6</v>
      </c>
      <c r="K22" s="119">
        <v>25.1</v>
      </c>
      <c r="L22" s="22">
        <v>112.4</v>
      </c>
      <c r="M22" s="22">
        <v>112.6</v>
      </c>
      <c r="N22" s="21">
        <v>108.7</v>
      </c>
      <c r="O22" s="78">
        <v>110.2</v>
      </c>
      <c r="P22" s="22">
        <v>112</v>
      </c>
      <c r="Q22" s="22">
        <v>29</v>
      </c>
      <c r="R22" s="22">
        <v>112.5</v>
      </c>
      <c r="S22" s="23">
        <v>112.5</v>
      </c>
      <c r="T22" s="24">
        <f t="shared" si="0"/>
        <v>1732.8000000000002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104.5</v>
      </c>
      <c r="C23" s="78">
        <v>105.8</v>
      </c>
      <c r="D23" s="22">
        <v>108.8</v>
      </c>
      <c r="E23" s="22">
        <v>28.2</v>
      </c>
      <c r="F23" s="22">
        <v>111.7</v>
      </c>
      <c r="G23" s="22">
        <v>110.7</v>
      </c>
      <c r="H23" s="21">
        <v>108.1</v>
      </c>
      <c r="I23" s="22">
        <v>110.4</v>
      </c>
      <c r="J23" s="22">
        <v>109.6</v>
      </c>
      <c r="K23" s="119">
        <v>25.1</v>
      </c>
      <c r="L23" s="22">
        <v>112.4</v>
      </c>
      <c r="M23" s="22">
        <v>112.6</v>
      </c>
      <c r="N23" s="21">
        <v>108.7</v>
      </c>
      <c r="O23" s="78">
        <v>110.2</v>
      </c>
      <c r="P23" s="22">
        <v>112</v>
      </c>
      <c r="Q23" s="22">
        <v>29</v>
      </c>
      <c r="R23" s="22">
        <v>112.5</v>
      </c>
      <c r="S23" s="23">
        <v>112.5</v>
      </c>
      <c r="T23" s="24">
        <f t="shared" si="0"/>
        <v>1732.8000000000002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104.5</v>
      </c>
      <c r="C24" s="78">
        <v>105.8</v>
      </c>
      <c r="D24" s="22">
        <v>108.8</v>
      </c>
      <c r="E24" s="22">
        <v>28.2</v>
      </c>
      <c r="F24" s="22">
        <v>111.7</v>
      </c>
      <c r="G24" s="22">
        <v>110.7</v>
      </c>
      <c r="H24" s="21">
        <v>108.1</v>
      </c>
      <c r="I24" s="22">
        <v>110.4</v>
      </c>
      <c r="J24" s="22">
        <v>109.6</v>
      </c>
      <c r="K24" s="119">
        <v>25.1</v>
      </c>
      <c r="L24" s="22">
        <v>112.4</v>
      </c>
      <c r="M24" s="22">
        <v>112.6</v>
      </c>
      <c r="N24" s="21">
        <v>108.7</v>
      </c>
      <c r="O24" s="78">
        <v>110.2</v>
      </c>
      <c r="P24" s="22">
        <v>112</v>
      </c>
      <c r="Q24" s="22">
        <v>29</v>
      </c>
      <c r="R24" s="22">
        <v>112.5</v>
      </c>
      <c r="S24" s="23">
        <v>112.5</v>
      </c>
      <c r="T24" s="24">
        <f t="shared" si="0"/>
        <v>1732.8000000000002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732.9</v>
      </c>
      <c r="C25" s="26">
        <f t="shared" si="1"/>
        <v>742.39999999999986</v>
      </c>
      <c r="D25" s="26">
        <f t="shared" si="1"/>
        <v>763.59999999999991</v>
      </c>
      <c r="E25" s="26">
        <f>SUM(E18:E24)</f>
        <v>198.39999999999998</v>
      </c>
      <c r="F25" s="26">
        <f t="shared" ref="F25:L25" si="2">SUM(F18:F24)</f>
        <v>783.50000000000011</v>
      </c>
      <c r="G25" s="26">
        <f t="shared" si="2"/>
        <v>776.50000000000011</v>
      </c>
      <c r="H25" s="25">
        <f t="shared" si="2"/>
        <v>759.1</v>
      </c>
      <c r="I25" s="26">
        <f t="shared" si="2"/>
        <v>774.99999999999989</v>
      </c>
      <c r="J25" s="26">
        <f>SUM(J18:J24)</f>
        <v>768.80000000000007</v>
      </c>
      <c r="K25" s="120">
        <f t="shared" ref="K25" si="3">SUM(K18:K24)</f>
        <v>177.29999999999998</v>
      </c>
      <c r="L25" s="26">
        <f t="shared" si="2"/>
        <v>788.19999999999993</v>
      </c>
      <c r="M25" s="26">
        <f>SUM(M18:M24)</f>
        <v>789.00000000000011</v>
      </c>
      <c r="N25" s="25">
        <f t="shared" ref="N25:P25" si="4">SUM(N18:N24)</f>
        <v>763.50000000000011</v>
      </c>
      <c r="O25" s="26">
        <f t="shared" si="4"/>
        <v>772.2</v>
      </c>
      <c r="P25" s="26">
        <f t="shared" si="4"/>
        <v>785.6</v>
      </c>
      <c r="Q25" s="26">
        <f>SUM(Q18:Q24)</f>
        <v>203.8</v>
      </c>
      <c r="R25" s="26">
        <f t="shared" ref="R25:S25" si="5">SUM(R18:R24)</f>
        <v>788.9</v>
      </c>
      <c r="S25" s="27">
        <f t="shared" si="5"/>
        <v>788.9</v>
      </c>
      <c r="T25" s="24">
        <f t="shared" si="0"/>
        <v>12157.6</v>
      </c>
    </row>
    <row r="26" spans="1:30" s="2" customFormat="1" ht="36.75" customHeight="1" x14ac:dyDescent="0.25">
      <c r="A26" s="158" t="s">
        <v>19</v>
      </c>
      <c r="B26" s="402">
        <v>151.5</v>
      </c>
      <c r="C26" s="405">
        <v>151.5</v>
      </c>
      <c r="D26" s="29">
        <v>151.5</v>
      </c>
      <c r="E26" s="29">
        <v>151.5</v>
      </c>
      <c r="F26" s="401">
        <v>151.5</v>
      </c>
      <c r="G26" s="401">
        <v>151.5</v>
      </c>
      <c r="H26" s="402">
        <v>151.5</v>
      </c>
      <c r="I26" s="401">
        <v>151.5</v>
      </c>
      <c r="J26" s="401">
        <v>151.5</v>
      </c>
      <c r="K26" s="401">
        <v>151.5</v>
      </c>
      <c r="L26" s="401">
        <v>151.5</v>
      </c>
      <c r="M26" s="401">
        <v>151.5</v>
      </c>
      <c r="N26" s="402">
        <v>151.5</v>
      </c>
      <c r="O26" s="401">
        <v>151.5</v>
      </c>
      <c r="P26" s="401">
        <v>151.5</v>
      </c>
      <c r="Q26" s="401">
        <v>151.5</v>
      </c>
      <c r="R26" s="401">
        <v>151.5</v>
      </c>
      <c r="S26" s="404">
        <v>151.5</v>
      </c>
      <c r="T26" s="31">
        <f>+((T25/T27)/7)*1000</f>
        <v>151.5003489183531</v>
      </c>
    </row>
    <row r="27" spans="1:30" s="2" customFormat="1" ht="33" customHeight="1" x14ac:dyDescent="0.25">
      <c r="A27" s="159" t="s">
        <v>20</v>
      </c>
      <c r="B27" s="32">
        <v>691</v>
      </c>
      <c r="C27" s="81">
        <v>700</v>
      </c>
      <c r="D27" s="33">
        <v>720</v>
      </c>
      <c r="E27" s="33">
        <v>187</v>
      </c>
      <c r="F27" s="33">
        <v>739</v>
      </c>
      <c r="G27" s="33">
        <v>732</v>
      </c>
      <c r="H27" s="32">
        <v>716</v>
      </c>
      <c r="I27" s="33">
        <v>731</v>
      </c>
      <c r="J27" s="33">
        <v>725</v>
      </c>
      <c r="K27" s="122">
        <v>167</v>
      </c>
      <c r="L27" s="33">
        <v>743</v>
      </c>
      <c r="M27" s="33">
        <v>744</v>
      </c>
      <c r="N27" s="32">
        <v>720</v>
      </c>
      <c r="O27" s="33">
        <v>728</v>
      </c>
      <c r="P27" s="33">
        <v>741</v>
      </c>
      <c r="Q27" s="33">
        <v>192</v>
      </c>
      <c r="R27" s="33">
        <v>744</v>
      </c>
      <c r="S27" s="34">
        <v>744</v>
      </c>
      <c r="T27" s="35">
        <f>SUM(B27:S27)</f>
        <v>11464</v>
      </c>
      <c r="U27" s="2">
        <f>((T25*1000)/T27)/7</f>
        <v>151.50034891835313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104.4811</v>
      </c>
      <c r="C28" s="37">
        <f t="shared" si="6"/>
        <v>105.78999999999999</v>
      </c>
      <c r="D28" s="37">
        <f t="shared" si="6"/>
        <v>108.792</v>
      </c>
      <c r="E28" s="37">
        <f t="shared" si="6"/>
        <v>28.182700000000004</v>
      </c>
      <c r="F28" s="37">
        <f t="shared" si="6"/>
        <v>111.74190000000002</v>
      </c>
      <c r="G28" s="37">
        <f t="shared" si="6"/>
        <v>110.65719999999999</v>
      </c>
      <c r="H28" s="36">
        <f t="shared" si="6"/>
        <v>108.14360000000002</v>
      </c>
      <c r="I28" s="37">
        <f t="shared" si="6"/>
        <v>110.4451</v>
      </c>
      <c r="J28" s="37">
        <f t="shared" si="6"/>
        <v>109.6125</v>
      </c>
      <c r="K28" s="123">
        <f t="shared" si="6"/>
        <v>25.060699999999997</v>
      </c>
      <c r="L28" s="37">
        <f t="shared" si="6"/>
        <v>112.35029999999999</v>
      </c>
      <c r="M28" s="37">
        <f t="shared" si="6"/>
        <v>112.60239999999999</v>
      </c>
      <c r="N28" s="36">
        <f t="shared" si="6"/>
        <v>108.71199999999999</v>
      </c>
      <c r="O28" s="37">
        <f t="shared" si="6"/>
        <v>110.16879999999999</v>
      </c>
      <c r="P28" s="37">
        <f t="shared" si="6"/>
        <v>112.04610000000002</v>
      </c>
      <c r="Q28" s="37">
        <f t="shared" si="6"/>
        <v>28.963200000000001</v>
      </c>
      <c r="R28" s="37">
        <f t="shared" si="6"/>
        <v>112.52239999999998</v>
      </c>
      <c r="S28" s="38">
        <f t="shared" si="6"/>
        <v>112.52239999999998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732.80550000000005</v>
      </c>
      <c r="C29" s="41">
        <f t="shared" si="7"/>
        <v>742.35</v>
      </c>
      <c r="D29" s="41">
        <f t="shared" si="7"/>
        <v>763.56</v>
      </c>
      <c r="E29" s="41">
        <f>((E27*E26)*7)/1000</f>
        <v>198.3135</v>
      </c>
      <c r="F29" s="41">
        <f>((F27*F26)*7)/1000</f>
        <v>783.70950000000005</v>
      </c>
      <c r="G29" s="41">
        <f t="shared" ref="G29:S29" si="8">((G27*G26)*7)/1000</f>
        <v>776.28599999999994</v>
      </c>
      <c r="H29" s="40">
        <f t="shared" si="8"/>
        <v>759.31799999999998</v>
      </c>
      <c r="I29" s="41">
        <f t="shared" si="8"/>
        <v>775.22550000000001</v>
      </c>
      <c r="J29" s="41">
        <f t="shared" si="8"/>
        <v>768.86249999999995</v>
      </c>
      <c r="K29" s="124">
        <f t="shared" si="8"/>
        <v>177.1035</v>
      </c>
      <c r="L29" s="41">
        <f t="shared" si="8"/>
        <v>787.95150000000001</v>
      </c>
      <c r="M29" s="41">
        <f t="shared" si="8"/>
        <v>789.01199999999994</v>
      </c>
      <c r="N29" s="40">
        <f t="shared" si="8"/>
        <v>763.56</v>
      </c>
      <c r="O29" s="41">
        <f t="shared" si="8"/>
        <v>772.04399999999998</v>
      </c>
      <c r="P29" s="41">
        <f t="shared" si="8"/>
        <v>785.83050000000003</v>
      </c>
      <c r="Q29" s="42">
        <f t="shared" si="8"/>
        <v>203.61600000000001</v>
      </c>
      <c r="R29" s="42">
        <f t="shared" si="8"/>
        <v>789.01199999999994</v>
      </c>
      <c r="S29" s="43">
        <f t="shared" si="8"/>
        <v>789.01199999999994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151.51953690303907</v>
      </c>
      <c r="C30" s="46">
        <f t="shared" si="9"/>
        <v>151.51020408163259</v>
      </c>
      <c r="D30" s="46">
        <f t="shared" si="9"/>
        <v>151.50793650793651</v>
      </c>
      <c r="E30" s="46">
        <f>+(E25/E27)/7*1000</f>
        <v>151.56608097784564</v>
      </c>
      <c r="F30" s="46">
        <f t="shared" ref="F30:L30" si="10">+(F25/F27)/7*1000</f>
        <v>151.45950125652431</v>
      </c>
      <c r="G30" s="46">
        <f t="shared" si="10"/>
        <v>151.54176424668231</v>
      </c>
      <c r="H30" s="45">
        <f t="shared" si="10"/>
        <v>151.45650438946529</v>
      </c>
      <c r="I30" s="46">
        <f t="shared" si="10"/>
        <v>151.45593120969318</v>
      </c>
      <c r="J30" s="46">
        <f>+(J25/J27)/7*1000</f>
        <v>151.48768472906403</v>
      </c>
      <c r="K30" s="125">
        <f t="shared" ref="K30" si="11">+(K25/K27)/7*1000</f>
        <v>151.66809238665527</v>
      </c>
      <c r="L30" s="46">
        <f t="shared" si="10"/>
        <v>151.54777927321669</v>
      </c>
      <c r="M30" s="46">
        <f>+(M25/M27)/7*1000</f>
        <v>151.49769585253455</v>
      </c>
      <c r="N30" s="45">
        <f t="shared" ref="N30:S30" si="12">+(N25/N27)/7*1000</f>
        <v>151.48809523809524</v>
      </c>
      <c r="O30" s="46">
        <f t="shared" si="12"/>
        <v>151.53061224489798</v>
      </c>
      <c r="P30" s="46">
        <f t="shared" si="12"/>
        <v>151.45556198187779</v>
      </c>
      <c r="Q30" s="46">
        <f t="shared" si="12"/>
        <v>151.63690476190479</v>
      </c>
      <c r="R30" s="46">
        <f t="shared" si="12"/>
        <v>151.47849462365591</v>
      </c>
      <c r="S30" s="47">
        <f t="shared" si="12"/>
        <v>151.47849462365591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91.2</v>
      </c>
      <c r="C39" s="78">
        <v>83.4</v>
      </c>
      <c r="D39" s="78">
        <v>86.9</v>
      </c>
      <c r="E39" s="78">
        <v>28.5</v>
      </c>
      <c r="F39" s="78">
        <v>94.5</v>
      </c>
      <c r="G39" s="78">
        <v>93.8</v>
      </c>
      <c r="H39" s="78"/>
      <c r="I39" s="78"/>
      <c r="J39" s="99">
        <f t="shared" ref="J39:J46" si="13">SUM(B39:I39)</f>
        <v>478.3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1.9</v>
      </c>
      <c r="Q39" s="78">
        <v>6.2</v>
      </c>
      <c r="R39" s="78">
        <v>6.1</v>
      </c>
      <c r="S39" s="99">
        <f t="shared" ref="S39:S46" si="14">SUM(M39:R39)</f>
        <v>31.999999999999993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91.2</v>
      </c>
      <c r="C40" s="78">
        <v>83.4</v>
      </c>
      <c r="D40" s="78">
        <v>86.9</v>
      </c>
      <c r="E40" s="78">
        <v>28.5</v>
      </c>
      <c r="F40" s="78">
        <v>94.5</v>
      </c>
      <c r="G40" s="78">
        <v>93.8</v>
      </c>
      <c r="H40" s="78"/>
      <c r="I40" s="78"/>
      <c r="J40" s="99">
        <f t="shared" si="13"/>
        <v>478.3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1.9</v>
      </c>
      <c r="Q40" s="78">
        <v>6.2</v>
      </c>
      <c r="R40" s="78">
        <v>6.1</v>
      </c>
      <c r="S40" s="99">
        <f t="shared" si="14"/>
        <v>31.999999999999993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2</v>
      </c>
      <c r="Q43" s="78">
        <v>6.3</v>
      </c>
      <c r="R43" s="78">
        <v>6.3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2</v>
      </c>
      <c r="Q44" s="78">
        <v>6.3</v>
      </c>
      <c r="R44" s="78">
        <v>6.3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182.4</v>
      </c>
      <c r="C46" s="26">
        <f t="shared" si="15"/>
        <v>166.8</v>
      </c>
      <c r="D46" s="26">
        <f t="shared" si="15"/>
        <v>173.8</v>
      </c>
      <c r="E46" s="26">
        <f t="shared" si="15"/>
        <v>57</v>
      </c>
      <c r="F46" s="26">
        <f t="shared" si="15"/>
        <v>189</v>
      </c>
      <c r="G46" s="26">
        <f t="shared" si="15"/>
        <v>187.6</v>
      </c>
      <c r="H46" s="26">
        <f t="shared" si="15"/>
        <v>0</v>
      </c>
      <c r="I46" s="26">
        <f t="shared" si="15"/>
        <v>0</v>
      </c>
      <c r="J46" s="99">
        <f t="shared" si="13"/>
        <v>956.6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</v>
      </c>
      <c r="Q46" s="26">
        <f t="shared" si="16"/>
        <v>43.9</v>
      </c>
      <c r="R46" s="26">
        <f t="shared" si="16"/>
        <v>43.499999999999993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155.1</v>
      </c>
      <c r="C47" s="29">
        <v>155.1</v>
      </c>
      <c r="D47" s="29">
        <v>155.1</v>
      </c>
      <c r="E47" s="29">
        <v>155.1</v>
      </c>
      <c r="F47" s="29">
        <v>155.1</v>
      </c>
      <c r="G47" s="29">
        <v>155.1</v>
      </c>
      <c r="H47" s="29"/>
      <c r="I47" s="29"/>
      <c r="J47" s="100">
        <f>+((J46/J48)/7)*1000</f>
        <v>44.311654622938669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588</v>
      </c>
      <c r="C48" s="33">
        <v>538</v>
      </c>
      <c r="D48" s="33">
        <v>560</v>
      </c>
      <c r="E48" s="33">
        <v>184</v>
      </c>
      <c r="F48" s="33">
        <v>609</v>
      </c>
      <c r="G48" s="33">
        <v>605</v>
      </c>
      <c r="H48" s="33"/>
      <c r="I48" s="33"/>
      <c r="J48" s="101">
        <f>SUM(B48:I48)</f>
        <v>3084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91.198799999999991</v>
      </c>
      <c r="C49" s="37">
        <f t="shared" si="17"/>
        <v>83.443799999999996</v>
      </c>
      <c r="D49" s="37">
        <f t="shared" si="17"/>
        <v>86.855999999999995</v>
      </c>
      <c r="E49" s="37">
        <f t="shared" si="17"/>
        <v>28.538399999999999</v>
      </c>
      <c r="F49" s="37">
        <f t="shared" si="17"/>
        <v>94.4559</v>
      </c>
      <c r="G49" s="37">
        <f t="shared" si="17"/>
        <v>93.835499999999996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44.311654622938669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1.9545999999999999</v>
      </c>
      <c r="Q49" s="37">
        <f t="shared" si="19"/>
        <v>6.3106</v>
      </c>
      <c r="R49" s="37">
        <f t="shared" si="19"/>
        <v>6.2539999999999996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638.39159999999993</v>
      </c>
      <c r="C50" s="41">
        <f t="shared" si="20"/>
        <v>584.10659999999996</v>
      </c>
      <c r="D50" s="41">
        <f t="shared" si="20"/>
        <v>607.99199999999996</v>
      </c>
      <c r="E50" s="41">
        <f t="shared" si="20"/>
        <v>199.7688</v>
      </c>
      <c r="F50" s="41">
        <f t="shared" si="20"/>
        <v>661.19129999999996</v>
      </c>
      <c r="G50" s="41">
        <f t="shared" si="20"/>
        <v>656.84849999999994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44.314868804664727</v>
      </c>
      <c r="C51" s="46">
        <f t="shared" si="22"/>
        <v>44.291024960169949</v>
      </c>
      <c r="D51" s="46">
        <f t="shared" si="22"/>
        <v>44.336734693877553</v>
      </c>
      <c r="E51" s="46">
        <f t="shared" si="22"/>
        <v>44.254658385093165</v>
      </c>
      <c r="F51" s="46">
        <f t="shared" si="22"/>
        <v>44.334975369458128</v>
      </c>
      <c r="G51" s="46">
        <f t="shared" si="22"/>
        <v>44.297520661157016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138.77551020408163</v>
      </c>
      <c r="Q51" s="46">
        <f t="shared" si="23"/>
        <v>136.33540372670808</v>
      </c>
      <c r="R51" s="46">
        <f t="shared" si="23"/>
        <v>135.09316770186334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8.4</v>
      </c>
      <c r="G58" s="182">
        <v>8</v>
      </c>
      <c r="H58" s="21">
        <v>7.8</v>
      </c>
      <c r="I58" s="78">
        <v>7.9</v>
      </c>
      <c r="J58" s="78">
        <v>7.8</v>
      </c>
      <c r="K58" s="78">
        <v>1.9</v>
      </c>
      <c r="L58" s="78">
        <v>8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8.4</v>
      </c>
      <c r="G59" s="182">
        <v>8</v>
      </c>
      <c r="H59" s="21">
        <v>7.8</v>
      </c>
      <c r="I59" s="78">
        <v>7.9</v>
      </c>
      <c r="J59" s="78">
        <v>7.8</v>
      </c>
      <c r="K59" s="78">
        <v>1.9</v>
      </c>
      <c r="L59" s="78">
        <v>8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</v>
      </c>
      <c r="D60" s="78">
        <v>8.1999999999999993</v>
      </c>
      <c r="E60" s="78">
        <v>2.1</v>
      </c>
      <c r="F60" s="78">
        <v>8.1999999999999993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8</v>
      </c>
      <c r="M60" s="182">
        <v>7.7</v>
      </c>
      <c r="N60" s="21">
        <v>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125.69999999999997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8.1</v>
      </c>
      <c r="D61" s="78">
        <v>8.1999999999999993</v>
      </c>
      <c r="E61" s="78">
        <v>2.1</v>
      </c>
      <c r="F61" s="78">
        <v>8.1999999999999993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125.79999999999997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2.1</v>
      </c>
      <c r="F62" s="78">
        <v>8.1999999999999993</v>
      </c>
      <c r="G62" s="182">
        <v>8</v>
      </c>
      <c r="H62" s="21">
        <v>7.8</v>
      </c>
      <c r="I62" s="78">
        <v>7.9</v>
      </c>
      <c r="J62" s="78">
        <v>7.9</v>
      </c>
      <c r="K62" s="78">
        <v>1.8</v>
      </c>
      <c r="L62" s="78">
        <v>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8.1</v>
      </c>
      <c r="C63" s="78">
        <v>8.1999999999999993</v>
      </c>
      <c r="D63" s="78">
        <v>8.3000000000000007</v>
      </c>
      <c r="E63" s="78">
        <v>2.2000000000000002</v>
      </c>
      <c r="F63" s="78">
        <v>8.1999999999999993</v>
      </c>
      <c r="G63" s="182">
        <v>8</v>
      </c>
      <c r="H63" s="21">
        <v>7.8</v>
      </c>
      <c r="I63" s="78">
        <v>8</v>
      </c>
      <c r="J63" s="78">
        <v>7.9</v>
      </c>
      <c r="K63" s="78">
        <v>1.9</v>
      </c>
      <c r="L63" s="78">
        <v>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126.69999999999999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8.1</v>
      </c>
      <c r="C64" s="78">
        <v>8.1999999999999993</v>
      </c>
      <c r="D64" s="78">
        <v>8.3000000000000007</v>
      </c>
      <c r="E64" s="78">
        <v>2.2000000000000002</v>
      </c>
      <c r="F64" s="78">
        <v>8.1999999999999993</v>
      </c>
      <c r="G64" s="182">
        <v>8</v>
      </c>
      <c r="H64" s="21">
        <v>7.9</v>
      </c>
      <c r="I64" s="78">
        <v>8</v>
      </c>
      <c r="J64" s="78">
        <v>7.9</v>
      </c>
      <c r="K64" s="78">
        <v>1.9</v>
      </c>
      <c r="L64" s="78">
        <v>8</v>
      </c>
      <c r="M64" s="182">
        <v>7.8</v>
      </c>
      <c r="N64" s="21">
        <v>8.1</v>
      </c>
      <c r="O64" s="78">
        <v>8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56.400000000000006</v>
      </c>
      <c r="C65" s="26">
        <f t="shared" ref="C65:R65" si="25">SUM(C58:C64)</f>
        <v>57.2</v>
      </c>
      <c r="D65" s="26">
        <f t="shared" si="25"/>
        <v>57.8</v>
      </c>
      <c r="E65" s="26">
        <f t="shared" si="25"/>
        <v>15.099999999999998</v>
      </c>
      <c r="F65" s="26">
        <f t="shared" si="25"/>
        <v>57.800000000000011</v>
      </c>
      <c r="G65" s="27">
        <f t="shared" si="25"/>
        <v>56</v>
      </c>
      <c r="H65" s="25">
        <f t="shared" si="25"/>
        <v>54.699999999999996</v>
      </c>
      <c r="I65" s="26">
        <f t="shared" si="25"/>
        <v>55.5</v>
      </c>
      <c r="J65" s="26">
        <f t="shared" si="25"/>
        <v>54.9</v>
      </c>
      <c r="K65" s="26">
        <f t="shared" si="25"/>
        <v>13</v>
      </c>
      <c r="L65" s="26">
        <f t="shared" si="25"/>
        <v>56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</v>
      </c>
      <c r="Q65" s="26">
        <f t="shared" si="25"/>
        <v>15.099999999999998</v>
      </c>
      <c r="R65" s="26">
        <f t="shared" si="25"/>
        <v>54.9</v>
      </c>
      <c r="S65" s="27">
        <f>SUM(S58:S64)</f>
        <v>56.8</v>
      </c>
      <c r="T65" s="24">
        <f t="shared" si="24"/>
        <v>885.09999999999991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141.75208199871875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56</v>
      </c>
      <c r="C67" s="64">
        <v>57</v>
      </c>
      <c r="D67" s="64">
        <v>58</v>
      </c>
      <c r="E67" s="64">
        <v>15</v>
      </c>
      <c r="F67" s="64">
        <v>58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57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892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8.0495999999999999</v>
      </c>
      <c r="C68" s="82">
        <f t="shared" si="26"/>
        <v>8.1712999999999987</v>
      </c>
      <c r="D68" s="82">
        <f t="shared" si="26"/>
        <v>8.2509999999999994</v>
      </c>
      <c r="E68" s="82">
        <f t="shared" si="26"/>
        <v>2.1335000000000002</v>
      </c>
      <c r="F68" s="82">
        <f t="shared" si="26"/>
        <v>8.2110000000000003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7.8560000000000016</v>
      </c>
      <c r="K68" s="82">
        <f t="shared" si="26"/>
        <v>1.8334999999999997</v>
      </c>
      <c r="L68" s="82">
        <f t="shared" si="26"/>
        <v>8.0119000000000007</v>
      </c>
      <c r="M68" s="186">
        <f t="shared" si="26"/>
        <v>7.7767999999999997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141.75208199871875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56.448</v>
      </c>
      <c r="C69" s="83">
        <f t="shared" ref="C69:R69" si="27">((C67*C66)*7)/1000</f>
        <v>57.256500000000003</v>
      </c>
      <c r="D69" s="83">
        <f t="shared" si="27"/>
        <v>57.854999999999997</v>
      </c>
      <c r="E69" s="83">
        <f t="shared" si="27"/>
        <v>15.067500000000001</v>
      </c>
      <c r="F69" s="83">
        <f t="shared" si="27"/>
        <v>57.854999999999997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56.0595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143.87755102040819</v>
      </c>
      <c r="C70" s="84">
        <f t="shared" ref="C70:R70" si="28">+(C65/C67)/7*1000</f>
        <v>143.35839598997492</v>
      </c>
      <c r="D70" s="84">
        <f t="shared" si="28"/>
        <v>142.36453201970443</v>
      </c>
      <c r="E70" s="84">
        <f t="shared" si="28"/>
        <v>143.8095238095238</v>
      </c>
      <c r="F70" s="84">
        <f t="shared" si="28"/>
        <v>142.36453201970448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141.58163265306123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140.35087719298244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4" zoomScale="30" zoomScaleNormal="30" zoomScaleSheetLayoutView="30" workbookViewId="0">
      <selection activeCell="B66" sqref="B66:S6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85"/>
      <c r="E3" s="485"/>
      <c r="F3" s="485"/>
      <c r="G3" s="485"/>
      <c r="H3" s="485"/>
      <c r="I3" s="485"/>
      <c r="J3" s="485"/>
      <c r="K3" s="485"/>
      <c r="L3" s="485"/>
      <c r="M3" s="485"/>
      <c r="N3" s="485"/>
      <c r="O3" s="485"/>
      <c r="P3" s="485"/>
      <c r="Q3" s="485"/>
      <c r="R3" s="485"/>
      <c r="S3" s="485"/>
      <c r="T3" s="485"/>
      <c r="U3" s="485"/>
      <c r="V3" s="485"/>
      <c r="W3" s="485"/>
      <c r="X3" s="485"/>
      <c r="Y3" s="2"/>
      <c r="Z3" s="2"/>
      <c r="AA3" s="2"/>
      <c r="AB3" s="2"/>
      <c r="AC3" s="2"/>
      <c r="AD3" s="48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5" t="s">
        <v>1</v>
      </c>
      <c r="B9" s="485"/>
      <c r="C9" s="485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5"/>
      <c r="B10" s="485"/>
      <c r="C10" s="48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5" t="s">
        <v>4</v>
      </c>
      <c r="B11" s="485"/>
      <c r="C11" s="485"/>
      <c r="D11" s="1"/>
      <c r="E11" s="486">
        <v>3</v>
      </c>
      <c r="F11" s="1"/>
      <c r="G11" s="1"/>
      <c r="H11" s="1"/>
      <c r="I11" s="1"/>
      <c r="J11" s="1"/>
      <c r="K11" s="530" t="s">
        <v>159</v>
      </c>
      <c r="L11" s="530"/>
      <c r="M11" s="487"/>
      <c r="N11" s="48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5"/>
      <c r="B12" s="485"/>
      <c r="C12" s="485"/>
      <c r="D12" s="1"/>
      <c r="E12" s="5"/>
      <c r="F12" s="1"/>
      <c r="G12" s="1"/>
      <c r="H12" s="1"/>
      <c r="I12" s="1"/>
      <c r="J12" s="1"/>
      <c r="K12" s="487"/>
      <c r="L12" s="487"/>
      <c r="M12" s="487"/>
      <c r="N12" s="48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5"/>
      <c r="B13" s="485"/>
      <c r="C13" s="485"/>
      <c r="D13" s="485"/>
      <c r="E13" s="485"/>
      <c r="F13" s="485"/>
      <c r="G13" s="485"/>
      <c r="H13" s="485"/>
      <c r="I13" s="485"/>
      <c r="J13" s="485"/>
      <c r="K13" s="485"/>
      <c r="L13" s="487"/>
      <c r="M13" s="487"/>
      <c r="N13" s="487"/>
      <c r="O13" s="487"/>
      <c r="P13" s="487"/>
      <c r="Q13" s="487"/>
      <c r="R13" s="487"/>
      <c r="S13" s="487"/>
      <c r="T13" s="487"/>
      <c r="U13" s="487"/>
      <c r="V13" s="487"/>
      <c r="W13" s="1"/>
      <c r="X13" s="1"/>
      <c r="Y13" s="1"/>
    </row>
    <row r="14" spans="1:30" s="3" customFormat="1" ht="27" thickBot="1" x14ac:dyDescent="0.3">
      <c r="A14" s="48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104.5</v>
      </c>
      <c r="C18" s="78">
        <v>105.8</v>
      </c>
      <c r="D18" s="22">
        <v>108.8</v>
      </c>
      <c r="E18" s="22">
        <v>28.2</v>
      </c>
      <c r="F18" s="22">
        <v>111.7</v>
      </c>
      <c r="G18" s="22">
        <v>110.7</v>
      </c>
      <c r="H18" s="21">
        <v>108.1</v>
      </c>
      <c r="I18" s="22">
        <v>110.4</v>
      </c>
      <c r="J18" s="22">
        <v>109.6</v>
      </c>
      <c r="K18" s="119">
        <v>25.1</v>
      </c>
      <c r="L18" s="22">
        <v>112.4</v>
      </c>
      <c r="M18" s="22">
        <v>112.6</v>
      </c>
      <c r="N18" s="21">
        <v>108.7</v>
      </c>
      <c r="O18" s="78">
        <v>110.2</v>
      </c>
      <c r="P18" s="22">
        <v>112</v>
      </c>
      <c r="Q18" s="22">
        <v>29</v>
      </c>
      <c r="R18" s="22">
        <v>112.5</v>
      </c>
      <c r="S18" s="23">
        <v>112.5</v>
      </c>
      <c r="T18" s="24">
        <f t="shared" ref="T18:T25" si="0">SUM(B18:S18)</f>
        <v>1732.8000000000002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104.5</v>
      </c>
      <c r="C19" s="78">
        <v>105.8</v>
      </c>
      <c r="D19" s="22">
        <v>108.8</v>
      </c>
      <c r="E19" s="22">
        <v>28.2</v>
      </c>
      <c r="F19" s="22">
        <v>111.7</v>
      </c>
      <c r="G19" s="22">
        <v>110.7</v>
      </c>
      <c r="H19" s="21">
        <v>108.1</v>
      </c>
      <c r="I19" s="22">
        <v>110.4</v>
      </c>
      <c r="J19" s="22">
        <v>109.6</v>
      </c>
      <c r="K19" s="119">
        <v>25.1</v>
      </c>
      <c r="L19" s="22">
        <v>112.4</v>
      </c>
      <c r="M19" s="22">
        <v>112.6</v>
      </c>
      <c r="N19" s="21">
        <v>108.7</v>
      </c>
      <c r="O19" s="78">
        <v>110.2</v>
      </c>
      <c r="P19" s="22">
        <v>112</v>
      </c>
      <c r="Q19" s="22">
        <v>29</v>
      </c>
      <c r="R19" s="22">
        <v>112.5</v>
      </c>
      <c r="S19" s="23">
        <v>112.5</v>
      </c>
      <c r="T19" s="24">
        <f t="shared" si="0"/>
        <v>1732.8000000000002</v>
      </c>
      <c r="V19" s="2"/>
      <c r="W19" s="18"/>
    </row>
    <row r="20" spans="1:30" ht="39.75" customHeight="1" x14ac:dyDescent="0.25">
      <c r="A20" s="156" t="s">
        <v>14</v>
      </c>
      <c r="B20" s="21">
        <v>103.6</v>
      </c>
      <c r="C20" s="78">
        <v>105.4</v>
      </c>
      <c r="D20" s="22">
        <v>108</v>
      </c>
      <c r="E20" s="22">
        <v>27.3</v>
      </c>
      <c r="F20" s="22">
        <v>110.4</v>
      </c>
      <c r="G20" s="22">
        <v>109.9</v>
      </c>
      <c r="H20" s="21">
        <v>107.8</v>
      </c>
      <c r="I20" s="22">
        <v>109.4</v>
      </c>
      <c r="J20" s="22">
        <v>109.1</v>
      </c>
      <c r="K20" s="119">
        <v>24.6</v>
      </c>
      <c r="L20" s="22">
        <v>111.8</v>
      </c>
      <c r="M20" s="22">
        <v>111.7</v>
      </c>
      <c r="N20" s="21">
        <v>108.4</v>
      </c>
      <c r="O20" s="78">
        <v>109.5</v>
      </c>
      <c r="P20" s="22">
        <v>111.5</v>
      </c>
      <c r="Q20" s="22">
        <v>28.1</v>
      </c>
      <c r="R20" s="22">
        <v>112</v>
      </c>
      <c r="S20" s="23">
        <v>112</v>
      </c>
      <c r="T20" s="24">
        <f t="shared" si="0"/>
        <v>1720.5</v>
      </c>
      <c r="V20" s="2"/>
      <c r="W20" s="18"/>
    </row>
    <row r="21" spans="1:30" ht="39.950000000000003" customHeight="1" x14ac:dyDescent="0.25">
      <c r="A21" s="157" t="s">
        <v>15</v>
      </c>
      <c r="B21" s="21">
        <v>103.6</v>
      </c>
      <c r="C21" s="78">
        <v>105.4</v>
      </c>
      <c r="D21" s="22">
        <v>108</v>
      </c>
      <c r="E21" s="22">
        <v>27.3</v>
      </c>
      <c r="F21" s="22">
        <v>110.4</v>
      </c>
      <c r="G21" s="22">
        <v>109.9</v>
      </c>
      <c r="H21" s="21">
        <v>107.8</v>
      </c>
      <c r="I21" s="22">
        <v>109.4</v>
      </c>
      <c r="J21" s="22">
        <v>109.1</v>
      </c>
      <c r="K21" s="119">
        <v>24.6</v>
      </c>
      <c r="L21" s="22">
        <v>111.8</v>
      </c>
      <c r="M21" s="22">
        <v>111.7</v>
      </c>
      <c r="N21" s="21">
        <v>108.4</v>
      </c>
      <c r="O21" s="78">
        <v>109.5</v>
      </c>
      <c r="P21" s="22">
        <v>111.5</v>
      </c>
      <c r="Q21" s="22">
        <v>28.1</v>
      </c>
      <c r="R21" s="22">
        <v>112</v>
      </c>
      <c r="S21" s="23">
        <v>112</v>
      </c>
      <c r="T21" s="24">
        <f t="shared" si="0"/>
        <v>1720.5</v>
      </c>
      <c r="V21" s="2"/>
      <c r="W21" s="18"/>
    </row>
    <row r="22" spans="1:30" ht="39.950000000000003" customHeight="1" x14ac:dyDescent="0.25">
      <c r="A22" s="156" t="s">
        <v>16</v>
      </c>
      <c r="B22" s="21">
        <v>103.6</v>
      </c>
      <c r="C22" s="78">
        <v>105.4</v>
      </c>
      <c r="D22" s="22">
        <v>108</v>
      </c>
      <c r="E22" s="22">
        <v>27.3</v>
      </c>
      <c r="F22" s="22">
        <v>110.4</v>
      </c>
      <c r="G22" s="22">
        <v>109.9</v>
      </c>
      <c r="H22" s="21">
        <v>107.8</v>
      </c>
      <c r="I22" s="22">
        <v>109.4</v>
      </c>
      <c r="J22" s="22">
        <v>109.1</v>
      </c>
      <c r="K22" s="119">
        <v>24.6</v>
      </c>
      <c r="L22" s="22">
        <v>111.8</v>
      </c>
      <c r="M22" s="22">
        <v>111.7</v>
      </c>
      <c r="N22" s="21">
        <v>108.4</v>
      </c>
      <c r="O22" s="78">
        <v>109.5</v>
      </c>
      <c r="P22" s="22">
        <v>111.5</v>
      </c>
      <c r="Q22" s="22">
        <v>28.1</v>
      </c>
      <c r="R22" s="22">
        <v>112</v>
      </c>
      <c r="S22" s="23">
        <v>112</v>
      </c>
      <c r="T22" s="24">
        <f t="shared" si="0"/>
        <v>1720.5</v>
      </c>
      <c r="V22" s="2"/>
      <c r="W22" s="18"/>
    </row>
    <row r="23" spans="1:30" ht="39.950000000000003" customHeight="1" x14ac:dyDescent="0.25">
      <c r="A23" s="157" t="s">
        <v>17</v>
      </c>
      <c r="B23" s="21">
        <v>103.6</v>
      </c>
      <c r="C23" s="78">
        <v>105.4</v>
      </c>
      <c r="D23" s="22">
        <v>108</v>
      </c>
      <c r="E23" s="22">
        <v>27.3</v>
      </c>
      <c r="F23" s="22">
        <v>110.4</v>
      </c>
      <c r="G23" s="22">
        <v>109.9</v>
      </c>
      <c r="H23" s="21">
        <v>107.8</v>
      </c>
      <c r="I23" s="22">
        <v>109.4</v>
      </c>
      <c r="J23" s="22">
        <v>109.1</v>
      </c>
      <c r="K23" s="119">
        <v>24.6</v>
      </c>
      <c r="L23" s="22">
        <v>111.8</v>
      </c>
      <c r="M23" s="22">
        <v>111.7</v>
      </c>
      <c r="N23" s="21">
        <v>108.4</v>
      </c>
      <c r="O23" s="78">
        <v>109.5</v>
      </c>
      <c r="P23" s="22">
        <v>111.5</v>
      </c>
      <c r="Q23" s="22">
        <v>28.1</v>
      </c>
      <c r="R23" s="22">
        <v>112</v>
      </c>
      <c r="S23" s="23">
        <v>112</v>
      </c>
      <c r="T23" s="24">
        <f t="shared" si="0"/>
        <v>1720.5</v>
      </c>
      <c r="V23" s="2"/>
      <c r="W23" s="18"/>
    </row>
    <row r="24" spans="1:30" ht="39.950000000000003" customHeight="1" x14ac:dyDescent="0.25">
      <c r="A24" s="156" t="s">
        <v>18</v>
      </c>
      <c r="B24" s="21">
        <v>103.6</v>
      </c>
      <c r="C24" s="78">
        <v>105.4</v>
      </c>
      <c r="D24" s="22">
        <v>108</v>
      </c>
      <c r="E24" s="22">
        <v>27.3</v>
      </c>
      <c r="F24" s="22">
        <v>110.4</v>
      </c>
      <c r="G24" s="22">
        <v>109.9</v>
      </c>
      <c r="H24" s="21">
        <v>107.8</v>
      </c>
      <c r="I24" s="22">
        <v>109.4</v>
      </c>
      <c r="J24" s="22">
        <v>109.1</v>
      </c>
      <c r="K24" s="119">
        <v>24.6</v>
      </c>
      <c r="L24" s="22">
        <v>111.8</v>
      </c>
      <c r="M24" s="22">
        <v>111.7</v>
      </c>
      <c r="N24" s="21">
        <v>108.4</v>
      </c>
      <c r="O24" s="78">
        <v>109.5</v>
      </c>
      <c r="P24" s="22">
        <v>111.5</v>
      </c>
      <c r="Q24" s="22">
        <v>28.1</v>
      </c>
      <c r="R24" s="22">
        <v>112</v>
      </c>
      <c r="S24" s="23">
        <v>112</v>
      </c>
      <c r="T24" s="24">
        <f t="shared" si="0"/>
        <v>1720.5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727.00000000000011</v>
      </c>
      <c r="C25" s="26">
        <f t="shared" si="1"/>
        <v>738.59999999999991</v>
      </c>
      <c r="D25" s="26">
        <f t="shared" si="1"/>
        <v>757.6</v>
      </c>
      <c r="E25" s="26">
        <f>SUM(E18:E24)</f>
        <v>192.90000000000003</v>
      </c>
      <c r="F25" s="26">
        <f t="shared" ref="F25:L25" si="2">SUM(F18:F24)</f>
        <v>775.4</v>
      </c>
      <c r="G25" s="26">
        <f t="shared" si="2"/>
        <v>770.9</v>
      </c>
      <c r="H25" s="25">
        <f t="shared" si="2"/>
        <v>755.19999999999993</v>
      </c>
      <c r="I25" s="26">
        <f t="shared" si="2"/>
        <v>767.8</v>
      </c>
      <c r="J25" s="26">
        <f>SUM(J18:J24)</f>
        <v>764.7</v>
      </c>
      <c r="K25" s="120">
        <f t="shared" ref="K25" si="3">SUM(K18:K24)</f>
        <v>173.2</v>
      </c>
      <c r="L25" s="26">
        <f t="shared" si="2"/>
        <v>783.8</v>
      </c>
      <c r="M25" s="26">
        <f>SUM(M18:M24)</f>
        <v>783.7</v>
      </c>
      <c r="N25" s="25">
        <f t="shared" ref="N25:P25" si="4">SUM(N18:N24)</f>
        <v>759.4</v>
      </c>
      <c r="O25" s="26">
        <f t="shared" si="4"/>
        <v>767.9</v>
      </c>
      <c r="P25" s="26">
        <f t="shared" si="4"/>
        <v>781.5</v>
      </c>
      <c r="Q25" s="26">
        <f>SUM(Q18:Q24)</f>
        <v>198.49999999999997</v>
      </c>
      <c r="R25" s="26">
        <f t="shared" ref="R25:S25" si="5">SUM(R18:R24)</f>
        <v>785</v>
      </c>
      <c r="S25" s="27">
        <f t="shared" si="5"/>
        <v>785</v>
      </c>
      <c r="T25" s="24">
        <f t="shared" si="0"/>
        <v>12068.1</v>
      </c>
    </row>
    <row r="26" spans="1:30" s="2" customFormat="1" ht="36.75" customHeight="1" x14ac:dyDescent="0.25">
      <c r="A26" s="158" t="s">
        <v>19</v>
      </c>
      <c r="B26" s="402">
        <v>150.69999999999999</v>
      </c>
      <c r="C26" s="405">
        <v>150.69999999999999</v>
      </c>
      <c r="D26" s="29">
        <v>150.69999999999999</v>
      </c>
      <c r="E26" s="29">
        <v>150.69999999999999</v>
      </c>
      <c r="F26" s="401">
        <v>150.69999999999999</v>
      </c>
      <c r="G26" s="401">
        <v>150.69999999999999</v>
      </c>
      <c r="H26" s="402">
        <v>150.69999999999999</v>
      </c>
      <c r="I26" s="401">
        <v>150.69999999999999</v>
      </c>
      <c r="J26" s="401">
        <v>150.69999999999999</v>
      </c>
      <c r="K26" s="401">
        <v>150.69999999999999</v>
      </c>
      <c r="L26" s="401">
        <v>150.69999999999999</v>
      </c>
      <c r="M26" s="401">
        <v>150.69999999999999</v>
      </c>
      <c r="N26" s="402">
        <v>150.69999999999999</v>
      </c>
      <c r="O26" s="401">
        <v>150.69999999999999</v>
      </c>
      <c r="P26" s="401">
        <v>150.69999999999999</v>
      </c>
      <c r="Q26" s="401">
        <v>150.69999999999999</v>
      </c>
      <c r="R26" s="401">
        <v>150.69999999999999</v>
      </c>
      <c r="S26" s="404">
        <v>150.69999999999999</v>
      </c>
      <c r="T26" s="31">
        <f>+((T25/T27)/7)*1000</f>
        <v>150.70054945054949</v>
      </c>
    </row>
    <row r="27" spans="1:30" s="2" customFormat="1" ht="33" customHeight="1" x14ac:dyDescent="0.25">
      <c r="A27" s="159" t="s">
        <v>20</v>
      </c>
      <c r="B27" s="32">
        <v>689</v>
      </c>
      <c r="C27" s="81">
        <v>700</v>
      </c>
      <c r="D27" s="33">
        <v>718</v>
      </c>
      <c r="E27" s="33">
        <v>183</v>
      </c>
      <c r="F27" s="33">
        <v>735</v>
      </c>
      <c r="G27" s="33">
        <v>731</v>
      </c>
      <c r="H27" s="32">
        <v>716</v>
      </c>
      <c r="I27" s="33">
        <v>728</v>
      </c>
      <c r="J27" s="33">
        <v>725</v>
      </c>
      <c r="K27" s="122">
        <v>164</v>
      </c>
      <c r="L27" s="33">
        <v>743</v>
      </c>
      <c r="M27" s="33">
        <v>743</v>
      </c>
      <c r="N27" s="32">
        <v>720</v>
      </c>
      <c r="O27" s="33">
        <v>728</v>
      </c>
      <c r="P27" s="33">
        <v>741</v>
      </c>
      <c r="Q27" s="33">
        <v>188</v>
      </c>
      <c r="R27" s="33">
        <v>744</v>
      </c>
      <c r="S27" s="34">
        <v>744</v>
      </c>
      <c r="T27" s="35">
        <f>SUM(B27:S27)</f>
        <v>11440</v>
      </c>
      <c r="U27" s="2">
        <f>((T25*1000)/T27)/7</f>
        <v>150.70054945054946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103.56521999999998</v>
      </c>
      <c r="C28" s="37">
        <f t="shared" si="6"/>
        <v>105.36599999999999</v>
      </c>
      <c r="D28" s="37">
        <f t="shared" si="6"/>
        <v>107.96364000000001</v>
      </c>
      <c r="E28" s="37">
        <f t="shared" si="6"/>
        <v>27.329340000000002</v>
      </c>
      <c r="F28" s="37">
        <f t="shared" si="6"/>
        <v>110.39029999999995</v>
      </c>
      <c r="G28" s="37">
        <f t="shared" si="6"/>
        <v>109.94637999999998</v>
      </c>
      <c r="H28" s="36">
        <f t="shared" si="6"/>
        <v>107.82167999999999</v>
      </c>
      <c r="I28" s="37">
        <f t="shared" si="6"/>
        <v>109.43343999999999</v>
      </c>
      <c r="J28" s="37">
        <f t="shared" si="6"/>
        <v>109.12049999999996</v>
      </c>
      <c r="K28" s="123">
        <f t="shared" si="6"/>
        <v>24.560720000000003</v>
      </c>
      <c r="L28" s="37">
        <f t="shared" si="6"/>
        <v>111.79813999999999</v>
      </c>
      <c r="M28" s="37">
        <f t="shared" si="6"/>
        <v>111.71813999999998</v>
      </c>
      <c r="N28" s="36">
        <f t="shared" si="6"/>
        <v>108.42559999999996</v>
      </c>
      <c r="O28" s="37">
        <f t="shared" si="6"/>
        <v>109.51343999999997</v>
      </c>
      <c r="P28" s="37">
        <f t="shared" si="6"/>
        <v>111.53618000000002</v>
      </c>
      <c r="Q28" s="37">
        <f t="shared" si="6"/>
        <v>28.064239999999995</v>
      </c>
      <c r="R28" s="37">
        <f t="shared" si="6"/>
        <v>111.96911999999998</v>
      </c>
      <c r="S28" s="38">
        <f t="shared" si="6"/>
        <v>111.96911999999998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726.82609999999988</v>
      </c>
      <c r="C29" s="41">
        <f t="shared" si="7"/>
        <v>738.42999999999984</v>
      </c>
      <c r="D29" s="41">
        <f t="shared" si="7"/>
        <v>757.41819999999996</v>
      </c>
      <c r="E29" s="41">
        <f>((E27*E26)*7)/1000</f>
        <v>193.04669999999999</v>
      </c>
      <c r="F29" s="41">
        <f>((F27*F26)*7)/1000</f>
        <v>775.35149999999987</v>
      </c>
      <c r="G29" s="41">
        <f t="shared" ref="G29:S29" si="8">((G27*G26)*7)/1000</f>
        <v>771.13189999999997</v>
      </c>
      <c r="H29" s="40">
        <f t="shared" si="8"/>
        <v>755.30840000000001</v>
      </c>
      <c r="I29" s="41">
        <f t="shared" si="8"/>
        <v>767.96719999999993</v>
      </c>
      <c r="J29" s="41">
        <f t="shared" si="8"/>
        <v>764.8024999999999</v>
      </c>
      <c r="K29" s="124">
        <f t="shared" si="8"/>
        <v>173.00360000000001</v>
      </c>
      <c r="L29" s="41">
        <f t="shared" si="8"/>
        <v>783.7906999999999</v>
      </c>
      <c r="M29" s="41">
        <f t="shared" si="8"/>
        <v>783.7906999999999</v>
      </c>
      <c r="N29" s="40">
        <f t="shared" si="8"/>
        <v>759.52799999999991</v>
      </c>
      <c r="O29" s="41">
        <f t="shared" si="8"/>
        <v>767.96719999999993</v>
      </c>
      <c r="P29" s="41">
        <f t="shared" si="8"/>
        <v>781.68090000000007</v>
      </c>
      <c r="Q29" s="42">
        <f t="shared" si="8"/>
        <v>198.32119999999998</v>
      </c>
      <c r="R29" s="42">
        <f t="shared" si="8"/>
        <v>784.84559999999988</v>
      </c>
      <c r="S29" s="43">
        <f t="shared" si="8"/>
        <v>784.84559999999988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150.73605639643378</v>
      </c>
      <c r="C30" s="46">
        <f t="shared" si="9"/>
        <v>150.73469387755097</v>
      </c>
      <c r="D30" s="46">
        <f t="shared" si="9"/>
        <v>150.73617190608832</v>
      </c>
      <c r="E30" s="46">
        <f>+(E25/E27)/7*1000</f>
        <v>150.58548009367684</v>
      </c>
      <c r="F30" s="46">
        <f t="shared" ref="F30:L30" si="10">+(F25/F27)/7*1000</f>
        <v>150.70942662779396</v>
      </c>
      <c r="G30" s="46">
        <f t="shared" si="10"/>
        <v>150.65468047684189</v>
      </c>
      <c r="H30" s="45">
        <f t="shared" si="10"/>
        <v>150.67837190742219</v>
      </c>
      <c r="I30" s="46">
        <f t="shared" si="10"/>
        <v>150.66718995290424</v>
      </c>
      <c r="J30" s="46">
        <f>+(J25/J27)/7*1000</f>
        <v>150.67980295566505</v>
      </c>
      <c r="K30" s="125">
        <f t="shared" ref="K30" si="11">+(K25/K27)/7*1000</f>
        <v>150.87108013937282</v>
      </c>
      <c r="L30" s="46">
        <f t="shared" si="10"/>
        <v>150.70178811766968</v>
      </c>
      <c r="M30" s="46">
        <f>+(M25/M27)/7*1000</f>
        <v>150.6825610459527</v>
      </c>
      <c r="N30" s="45">
        <f t="shared" ref="N30:S30" si="12">+(N25/N27)/7*1000</f>
        <v>150.67460317460316</v>
      </c>
      <c r="O30" s="46">
        <f t="shared" si="12"/>
        <v>150.68681318681317</v>
      </c>
      <c r="P30" s="46">
        <f t="shared" si="12"/>
        <v>150.66512434933489</v>
      </c>
      <c r="Q30" s="46">
        <f t="shared" si="12"/>
        <v>150.83586626139817</v>
      </c>
      <c r="R30" s="46">
        <f t="shared" si="12"/>
        <v>150.72964669738863</v>
      </c>
      <c r="S30" s="47">
        <f t="shared" si="12"/>
        <v>150.72964669738863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90.6</v>
      </c>
      <c r="C39" s="78">
        <v>82.9</v>
      </c>
      <c r="D39" s="78">
        <v>86.1</v>
      </c>
      <c r="E39" s="78">
        <v>27.7</v>
      </c>
      <c r="F39" s="78">
        <v>94</v>
      </c>
      <c r="G39" s="78">
        <v>92.9</v>
      </c>
      <c r="H39" s="78"/>
      <c r="I39" s="78"/>
      <c r="J39" s="99">
        <f t="shared" ref="J39:J46" si="13">SUM(B39:I39)</f>
        <v>474.20000000000005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90.6</v>
      </c>
      <c r="C40" s="78">
        <v>82.9</v>
      </c>
      <c r="D40" s="78">
        <v>86.1</v>
      </c>
      <c r="E40" s="78">
        <v>27.7</v>
      </c>
      <c r="F40" s="78">
        <v>94</v>
      </c>
      <c r="G40" s="78">
        <v>92.9</v>
      </c>
      <c r="H40" s="78"/>
      <c r="I40" s="78"/>
      <c r="J40" s="99">
        <f t="shared" si="13"/>
        <v>474.20000000000005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6.1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5.6</v>
      </c>
      <c r="O45" s="78">
        <v>5.9</v>
      </c>
      <c r="P45" s="78">
        <v>2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181.2</v>
      </c>
      <c r="C46" s="26">
        <f t="shared" si="15"/>
        <v>165.8</v>
      </c>
      <c r="D46" s="26">
        <f t="shared" si="15"/>
        <v>172.2</v>
      </c>
      <c r="E46" s="26">
        <f t="shared" si="15"/>
        <v>55.4</v>
      </c>
      <c r="F46" s="26">
        <f t="shared" si="15"/>
        <v>188</v>
      </c>
      <c r="G46" s="26">
        <f t="shared" si="15"/>
        <v>185.8</v>
      </c>
      <c r="H46" s="26">
        <f t="shared" si="15"/>
        <v>0</v>
      </c>
      <c r="I46" s="26">
        <f t="shared" si="15"/>
        <v>0</v>
      </c>
      <c r="J46" s="99">
        <f t="shared" si="13"/>
        <v>948.40000000000009</v>
      </c>
      <c r="L46" s="76" t="s">
        <v>10</v>
      </c>
      <c r="M46" s="79">
        <f t="shared" ref="M46:R46" si="16">SUM(M39:M45)</f>
        <v>43.599999999999994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154.9</v>
      </c>
      <c r="C47" s="29">
        <v>154.9</v>
      </c>
      <c r="D47" s="29">
        <v>154.9</v>
      </c>
      <c r="E47" s="29">
        <v>154.9</v>
      </c>
      <c r="F47" s="29">
        <v>154.9</v>
      </c>
      <c r="G47" s="29">
        <v>154.9</v>
      </c>
      <c r="H47" s="29"/>
      <c r="I47" s="29"/>
      <c r="J47" s="100">
        <f>+((J46/J48)/7)*1000</f>
        <v>44.247457310814596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585</v>
      </c>
      <c r="C48" s="33">
        <v>535</v>
      </c>
      <c r="D48" s="33">
        <v>556</v>
      </c>
      <c r="E48" s="33">
        <v>179</v>
      </c>
      <c r="F48" s="33">
        <v>607</v>
      </c>
      <c r="G48" s="33">
        <v>600</v>
      </c>
      <c r="H48" s="33"/>
      <c r="I48" s="33"/>
      <c r="J48" s="101">
        <f>SUM(B48:I48)</f>
        <v>3062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90.616500000000002</v>
      </c>
      <c r="C49" s="37">
        <f t="shared" si="17"/>
        <v>82.871499999999997</v>
      </c>
      <c r="D49" s="37">
        <f t="shared" si="17"/>
        <v>86.124400000000009</v>
      </c>
      <c r="E49" s="37">
        <f t="shared" si="17"/>
        <v>27.727100000000004</v>
      </c>
      <c r="F49" s="37">
        <f t="shared" si="17"/>
        <v>94.024299999999997</v>
      </c>
      <c r="G49" s="37">
        <f t="shared" si="17"/>
        <v>92.940000000000012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44.247457310814596</v>
      </c>
      <c r="L49" s="93" t="s">
        <v>21</v>
      </c>
      <c r="M49" s="82">
        <f>((M48*M47)*7/1000-M39-M40)/5</f>
        <v>6.2363999999999997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6.1740000000000004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634.31550000000004</v>
      </c>
      <c r="C50" s="41">
        <f t="shared" si="20"/>
        <v>580.10050000000001</v>
      </c>
      <c r="D50" s="41">
        <f t="shared" si="20"/>
        <v>602.87080000000003</v>
      </c>
      <c r="E50" s="41">
        <f t="shared" si="20"/>
        <v>194.08970000000002</v>
      </c>
      <c r="F50" s="41">
        <f t="shared" si="20"/>
        <v>658.17009999999993</v>
      </c>
      <c r="G50" s="41">
        <f t="shared" si="20"/>
        <v>650.58000000000004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44.249084249084248</v>
      </c>
      <c r="C51" s="46">
        <f t="shared" si="22"/>
        <v>44.272363150867818</v>
      </c>
      <c r="D51" s="46">
        <f t="shared" si="22"/>
        <v>44.244604316546763</v>
      </c>
      <c r="E51" s="46">
        <f t="shared" si="22"/>
        <v>44.213886671987233</v>
      </c>
      <c r="F51" s="46">
        <f t="shared" si="22"/>
        <v>44.245704871734524</v>
      </c>
      <c r="G51" s="46">
        <f t="shared" si="22"/>
        <v>44.238095238095241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141.55844155844153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8.1</v>
      </c>
      <c r="C58" s="78">
        <v>8.1999999999999993</v>
      </c>
      <c r="D58" s="78">
        <v>8.3000000000000007</v>
      </c>
      <c r="E58" s="78">
        <v>2.2000000000000002</v>
      </c>
      <c r="F58" s="78">
        <v>8.1999999999999993</v>
      </c>
      <c r="G58" s="182">
        <v>8</v>
      </c>
      <c r="H58" s="21">
        <v>7.9</v>
      </c>
      <c r="I58" s="78">
        <v>8</v>
      </c>
      <c r="J58" s="78">
        <v>7.9</v>
      </c>
      <c r="K58" s="78">
        <v>1.9</v>
      </c>
      <c r="L58" s="78">
        <v>8</v>
      </c>
      <c r="M58" s="182">
        <v>7.8</v>
      </c>
      <c r="N58" s="21">
        <v>8.1</v>
      </c>
      <c r="O58" s="78">
        <v>8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8.1</v>
      </c>
      <c r="C59" s="78">
        <v>8.1999999999999993</v>
      </c>
      <c r="D59" s="78">
        <v>8.3000000000000007</v>
      </c>
      <c r="E59" s="78">
        <v>2.2000000000000002</v>
      </c>
      <c r="F59" s="78">
        <v>8.1999999999999993</v>
      </c>
      <c r="G59" s="182">
        <v>8</v>
      </c>
      <c r="H59" s="21">
        <v>7.9</v>
      </c>
      <c r="I59" s="78">
        <v>8</v>
      </c>
      <c r="J59" s="78">
        <v>7.9</v>
      </c>
      <c r="K59" s="78">
        <v>1.9</v>
      </c>
      <c r="L59" s="78">
        <v>8</v>
      </c>
      <c r="M59" s="182">
        <v>7.8</v>
      </c>
      <c r="N59" s="21">
        <v>8.1</v>
      </c>
      <c r="O59" s="78">
        <v>8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</v>
      </c>
      <c r="D60" s="78">
        <v>8</v>
      </c>
      <c r="E60" s="78">
        <v>2.1</v>
      </c>
      <c r="F60" s="78">
        <v>8</v>
      </c>
      <c r="G60" s="182">
        <v>8</v>
      </c>
      <c r="H60" s="21">
        <v>7.7</v>
      </c>
      <c r="I60" s="78">
        <v>7.9</v>
      </c>
      <c r="J60" s="78">
        <v>7.8</v>
      </c>
      <c r="K60" s="78">
        <v>1.8</v>
      </c>
      <c r="L60" s="78">
        <v>7.8</v>
      </c>
      <c r="M60" s="182">
        <v>7.8</v>
      </c>
      <c r="N60" s="21">
        <v>8</v>
      </c>
      <c r="O60" s="78">
        <v>8</v>
      </c>
      <c r="P60" s="78">
        <v>8</v>
      </c>
      <c r="Q60" s="78">
        <v>2.1</v>
      </c>
      <c r="R60" s="78">
        <v>7.8</v>
      </c>
      <c r="S60" s="182">
        <v>8</v>
      </c>
      <c r="T60" s="24">
        <f t="shared" si="24"/>
        <v>124.69999999999999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</v>
      </c>
      <c r="D61" s="78">
        <v>8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7.8</v>
      </c>
      <c r="M61" s="182">
        <v>7.8</v>
      </c>
      <c r="N61" s="21">
        <v>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125.09999999999997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7.8</v>
      </c>
      <c r="M62" s="182">
        <v>7.8</v>
      </c>
      <c r="N62" s="21">
        <v>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125.19999999999997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7.9</v>
      </c>
      <c r="J63" s="78">
        <v>7.8</v>
      </c>
      <c r="K63" s="78">
        <v>1.9</v>
      </c>
      <c r="L63" s="78">
        <v>7.8</v>
      </c>
      <c r="M63" s="182">
        <v>7.8</v>
      </c>
      <c r="N63" s="21">
        <v>8.1</v>
      </c>
      <c r="O63" s="78">
        <v>8</v>
      </c>
      <c r="P63" s="78">
        <v>8.1</v>
      </c>
      <c r="Q63" s="78">
        <v>2.2000000000000002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8.1999999999999993</v>
      </c>
      <c r="D64" s="78">
        <v>8.1</v>
      </c>
      <c r="E64" s="78">
        <v>2.2000000000000002</v>
      </c>
      <c r="F64" s="78">
        <v>8.1</v>
      </c>
      <c r="G64" s="182">
        <v>8</v>
      </c>
      <c r="H64" s="21">
        <v>7.8</v>
      </c>
      <c r="I64" s="78">
        <v>7.9</v>
      </c>
      <c r="J64" s="78">
        <v>7.9</v>
      </c>
      <c r="K64" s="78">
        <v>1.9</v>
      </c>
      <c r="L64" s="78">
        <v>7.9</v>
      </c>
      <c r="M64" s="182">
        <v>7.9</v>
      </c>
      <c r="N64" s="21">
        <v>8.1</v>
      </c>
      <c r="O64" s="78">
        <v>8</v>
      </c>
      <c r="P64" s="78">
        <v>8.1</v>
      </c>
      <c r="Q64" s="78">
        <v>2.2000000000000002</v>
      </c>
      <c r="R64" s="78">
        <v>7.9</v>
      </c>
      <c r="S64" s="182">
        <v>8.1</v>
      </c>
      <c r="T64" s="24">
        <f t="shared" si="24"/>
        <v>126.2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56.800000000000004</v>
      </c>
      <c r="E65" s="26">
        <f t="shared" si="25"/>
        <v>15.099999999999998</v>
      </c>
      <c r="F65" s="26">
        <f t="shared" si="25"/>
        <v>56.800000000000004</v>
      </c>
      <c r="G65" s="27">
        <f t="shared" si="25"/>
        <v>56</v>
      </c>
      <c r="H65" s="25">
        <f t="shared" si="25"/>
        <v>54.699999999999996</v>
      </c>
      <c r="I65" s="26">
        <f t="shared" si="25"/>
        <v>55.499999999999993</v>
      </c>
      <c r="J65" s="26">
        <f t="shared" si="25"/>
        <v>54.9</v>
      </c>
      <c r="K65" s="26">
        <f t="shared" si="25"/>
        <v>13</v>
      </c>
      <c r="L65" s="26">
        <f t="shared" si="25"/>
        <v>55.099999999999994</v>
      </c>
      <c r="M65" s="27">
        <f t="shared" si="25"/>
        <v>54.699999999999996</v>
      </c>
      <c r="N65" s="25">
        <f t="shared" si="25"/>
        <v>56.400000000000006</v>
      </c>
      <c r="O65" s="26">
        <f t="shared" si="25"/>
        <v>56</v>
      </c>
      <c r="P65" s="26">
        <f t="shared" si="25"/>
        <v>56.800000000000004</v>
      </c>
      <c r="Q65" s="26">
        <f t="shared" si="25"/>
        <v>15.099999999999998</v>
      </c>
      <c r="R65" s="26">
        <f t="shared" si="25"/>
        <v>54.9</v>
      </c>
      <c r="S65" s="27">
        <f>SUM(S58:S64)</f>
        <v>56.800000000000004</v>
      </c>
      <c r="T65" s="24">
        <f t="shared" si="24"/>
        <v>881.19999999999993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141.76319176319177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56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7.847999999999999</v>
      </c>
      <c r="C68" s="82">
        <f t="shared" si="26"/>
        <v>8.1712999999999987</v>
      </c>
      <c r="D68" s="82">
        <f t="shared" si="26"/>
        <v>8.0515000000000008</v>
      </c>
      <c r="E68" s="82">
        <f t="shared" si="26"/>
        <v>2.1335000000000002</v>
      </c>
      <c r="F68" s="82">
        <f t="shared" si="26"/>
        <v>8.0914999999999999</v>
      </c>
      <c r="G68" s="186">
        <f t="shared" si="26"/>
        <v>8.0119000000000007</v>
      </c>
      <c r="H68" s="36">
        <f t="shared" si="26"/>
        <v>7.7740000000000009</v>
      </c>
      <c r="I68" s="82">
        <f t="shared" si="26"/>
        <v>7.8936000000000011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7.8151999999999999</v>
      </c>
      <c r="M68" s="186">
        <f t="shared" si="26"/>
        <v>7.8168000000000006</v>
      </c>
      <c r="N68" s="36">
        <f t="shared" si="26"/>
        <v>8.0495999999999999</v>
      </c>
      <c r="O68" s="82">
        <f t="shared" si="26"/>
        <v>8.0111999999999988</v>
      </c>
      <c r="P68" s="82">
        <f t="shared" si="26"/>
        <v>8.0914999999999999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8.0879999999999992</v>
      </c>
      <c r="T68" s="306">
        <f>((T65*1000)/T67)/7</f>
        <v>141.76319176319174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56.448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142.3558897243108</v>
      </c>
      <c r="E70" s="84">
        <f t="shared" si="28"/>
        <v>143.8095238095238</v>
      </c>
      <c r="F70" s="84">
        <f t="shared" si="28"/>
        <v>142.3558897243108</v>
      </c>
      <c r="G70" s="188">
        <f t="shared" si="28"/>
        <v>140.35087719298244</v>
      </c>
      <c r="H70" s="45">
        <f t="shared" si="28"/>
        <v>142.07792207792207</v>
      </c>
      <c r="I70" s="84">
        <f t="shared" si="28"/>
        <v>141.58163265306121</v>
      </c>
      <c r="J70" s="84">
        <f t="shared" si="28"/>
        <v>140.05102040816325</v>
      </c>
      <c r="K70" s="84">
        <f t="shared" si="28"/>
        <v>142.85714285714286</v>
      </c>
      <c r="L70" s="84">
        <f t="shared" si="28"/>
        <v>140.5612244897959</v>
      </c>
      <c r="M70" s="188">
        <f t="shared" si="28"/>
        <v>139.54081632653063</v>
      </c>
      <c r="N70" s="45">
        <f t="shared" si="28"/>
        <v>143.87755102040819</v>
      </c>
      <c r="O70" s="84">
        <f t="shared" si="28"/>
        <v>142.85714285714286</v>
      </c>
      <c r="P70" s="84">
        <f t="shared" si="28"/>
        <v>142.3558897243108</v>
      </c>
      <c r="Q70" s="84">
        <f t="shared" si="28"/>
        <v>143.8095238095238</v>
      </c>
      <c r="R70" s="84">
        <f t="shared" si="28"/>
        <v>140.05102040816325</v>
      </c>
      <c r="S70" s="47">
        <f>+(S65/S67)/7*1000</f>
        <v>139.90147783251234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T73" sqref="T7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  <c r="P3" s="490"/>
      <c r="Q3" s="490"/>
      <c r="R3" s="490"/>
      <c r="S3" s="490"/>
      <c r="T3" s="490"/>
      <c r="U3" s="490"/>
      <c r="V3" s="490"/>
      <c r="W3" s="490"/>
      <c r="X3" s="490"/>
      <c r="Y3" s="2"/>
      <c r="Z3" s="2"/>
      <c r="AA3" s="2"/>
      <c r="AB3" s="2"/>
      <c r="AC3" s="2"/>
      <c r="AD3" s="4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0" t="s">
        <v>1</v>
      </c>
      <c r="B9" s="490"/>
      <c r="C9" s="490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0"/>
      <c r="B10" s="490"/>
      <c r="C10" s="4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0" t="s">
        <v>4</v>
      </c>
      <c r="B11" s="490"/>
      <c r="C11" s="490"/>
      <c r="D11" s="1"/>
      <c r="E11" s="488">
        <v>3</v>
      </c>
      <c r="F11" s="1"/>
      <c r="G11" s="1"/>
      <c r="H11" s="1"/>
      <c r="I11" s="1"/>
      <c r="J11" s="1"/>
      <c r="K11" s="530" t="s">
        <v>160</v>
      </c>
      <c r="L11" s="530"/>
      <c r="M11" s="489"/>
      <c r="N11" s="4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0"/>
      <c r="B12" s="490"/>
      <c r="C12" s="490"/>
      <c r="D12" s="1"/>
      <c r="E12" s="5"/>
      <c r="F12" s="1"/>
      <c r="G12" s="1"/>
      <c r="H12" s="1"/>
      <c r="I12" s="1"/>
      <c r="J12" s="1"/>
      <c r="K12" s="489"/>
      <c r="L12" s="489"/>
      <c r="M12" s="489"/>
      <c r="N12" s="4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0"/>
      <c r="B13" s="490"/>
      <c r="C13" s="490"/>
      <c r="D13" s="490"/>
      <c r="E13" s="490"/>
      <c r="F13" s="490"/>
      <c r="G13" s="490"/>
      <c r="H13" s="490"/>
      <c r="I13" s="490"/>
      <c r="J13" s="490"/>
      <c r="K13" s="490"/>
      <c r="L13" s="489"/>
      <c r="M13" s="489"/>
      <c r="N13" s="489"/>
      <c r="O13" s="489"/>
      <c r="P13" s="489"/>
      <c r="Q13" s="489"/>
      <c r="R13" s="489"/>
      <c r="S13" s="489"/>
      <c r="T13" s="489"/>
      <c r="U13" s="489"/>
      <c r="V13" s="489"/>
      <c r="W13" s="1"/>
      <c r="X13" s="1"/>
      <c r="Y13" s="1"/>
    </row>
    <row r="14" spans="1:30" s="3" customFormat="1" ht="27" thickBot="1" x14ac:dyDescent="0.3">
      <c r="A14" s="49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103.6</v>
      </c>
      <c r="C18" s="78">
        <v>105.4</v>
      </c>
      <c r="D18" s="22">
        <v>108</v>
      </c>
      <c r="E18" s="22">
        <v>27.3</v>
      </c>
      <c r="F18" s="22">
        <v>110.4</v>
      </c>
      <c r="G18" s="22">
        <v>109.9</v>
      </c>
      <c r="H18" s="21">
        <v>107.8</v>
      </c>
      <c r="I18" s="22">
        <v>109.4</v>
      </c>
      <c r="J18" s="22">
        <v>109.1</v>
      </c>
      <c r="K18" s="119">
        <v>24.6</v>
      </c>
      <c r="L18" s="22">
        <v>111.8</v>
      </c>
      <c r="M18" s="22">
        <v>111.7</v>
      </c>
      <c r="N18" s="21">
        <v>108.4</v>
      </c>
      <c r="O18" s="78">
        <v>109.5</v>
      </c>
      <c r="P18" s="22">
        <v>111.5</v>
      </c>
      <c r="Q18" s="22">
        <v>28.1</v>
      </c>
      <c r="R18" s="22">
        <v>112</v>
      </c>
      <c r="S18" s="23">
        <v>112</v>
      </c>
      <c r="T18" s="24">
        <f t="shared" ref="T18:T25" si="0">SUM(B18:S18)</f>
        <v>1720.5</v>
      </c>
      <c r="V18" s="2"/>
      <c r="W18" s="18"/>
    </row>
    <row r="19" spans="1:30" ht="39.950000000000003" customHeight="1" x14ac:dyDescent="0.25">
      <c r="A19" s="157" t="s">
        <v>13</v>
      </c>
      <c r="B19" s="21">
        <v>103.6</v>
      </c>
      <c r="C19" s="78">
        <v>105.4</v>
      </c>
      <c r="D19" s="22">
        <v>108</v>
      </c>
      <c r="E19" s="22">
        <v>27.3</v>
      </c>
      <c r="F19" s="22">
        <v>110.4</v>
      </c>
      <c r="G19" s="22">
        <v>109.9</v>
      </c>
      <c r="H19" s="21">
        <v>107.8</v>
      </c>
      <c r="I19" s="22">
        <v>109.4</v>
      </c>
      <c r="J19" s="22">
        <v>109.1</v>
      </c>
      <c r="K19" s="119">
        <v>24.6</v>
      </c>
      <c r="L19" s="22">
        <v>111.8</v>
      </c>
      <c r="M19" s="22">
        <v>111.7</v>
      </c>
      <c r="N19" s="21">
        <v>108.4</v>
      </c>
      <c r="O19" s="78">
        <v>109.5</v>
      </c>
      <c r="P19" s="22">
        <v>111.5</v>
      </c>
      <c r="Q19" s="22">
        <v>28.1</v>
      </c>
      <c r="R19" s="22">
        <v>112</v>
      </c>
      <c r="S19" s="23">
        <v>112</v>
      </c>
      <c r="T19" s="24">
        <f t="shared" si="0"/>
        <v>1720.5</v>
      </c>
      <c r="V19" s="2"/>
      <c r="W19" s="18"/>
    </row>
    <row r="20" spans="1:30" ht="39.75" customHeight="1" x14ac:dyDescent="0.25">
      <c r="A20" s="156" t="s">
        <v>14</v>
      </c>
      <c r="B20" s="21">
        <v>102.5</v>
      </c>
      <c r="C20" s="78">
        <v>104.3</v>
      </c>
      <c r="D20" s="22">
        <v>107.1</v>
      </c>
      <c r="E20" s="22">
        <v>27.1</v>
      </c>
      <c r="F20" s="22">
        <v>109.5</v>
      </c>
      <c r="G20" s="22">
        <v>109.2</v>
      </c>
      <c r="H20" s="21">
        <v>106.7</v>
      </c>
      <c r="I20" s="22">
        <v>109</v>
      </c>
      <c r="J20" s="22">
        <v>107.7</v>
      </c>
      <c r="K20" s="119">
        <v>24.6</v>
      </c>
      <c r="L20" s="22">
        <v>111.2</v>
      </c>
      <c r="M20" s="22">
        <v>110.8</v>
      </c>
      <c r="N20" s="21">
        <v>107.5</v>
      </c>
      <c r="O20" s="78">
        <v>109</v>
      </c>
      <c r="P20" s="22">
        <v>110.7</v>
      </c>
      <c r="Q20" s="22">
        <v>27.8</v>
      </c>
      <c r="R20" s="22">
        <v>111.1</v>
      </c>
      <c r="S20" s="23">
        <v>111.3</v>
      </c>
      <c r="T20" s="24">
        <f t="shared" si="0"/>
        <v>1707.1000000000001</v>
      </c>
      <c r="V20" s="2"/>
      <c r="W20" s="18"/>
    </row>
    <row r="21" spans="1:30" ht="39.950000000000003" customHeight="1" x14ac:dyDescent="0.25">
      <c r="A21" s="157" t="s">
        <v>15</v>
      </c>
      <c r="B21" s="21">
        <v>102.5</v>
      </c>
      <c r="C21" s="78">
        <v>104.3</v>
      </c>
      <c r="D21" s="22">
        <v>107.1</v>
      </c>
      <c r="E21" s="22">
        <v>27.1</v>
      </c>
      <c r="F21" s="22">
        <v>109.5</v>
      </c>
      <c r="G21" s="22">
        <v>109.2</v>
      </c>
      <c r="H21" s="21">
        <v>106.7</v>
      </c>
      <c r="I21" s="22">
        <v>109</v>
      </c>
      <c r="J21" s="22">
        <v>107.7</v>
      </c>
      <c r="K21" s="119">
        <v>24.6</v>
      </c>
      <c r="L21" s="22">
        <v>111.2</v>
      </c>
      <c r="M21" s="22">
        <v>110.8</v>
      </c>
      <c r="N21" s="21">
        <v>107.5</v>
      </c>
      <c r="O21" s="78">
        <v>109</v>
      </c>
      <c r="P21" s="22">
        <v>110.7</v>
      </c>
      <c r="Q21" s="22">
        <v>27.8</v>
      </c>
      <c r="R21" s="22">
        <v>111.1</v>
      </c>
      <c r="S21" s="23">
        <v>111.3</v>
      </c>
      <c r="T21" s="24">
        <f t="shared" si="0"/>
        <v>1707.1000000000001</v>
      </c>
      <c r="V21" s="2"/>
      <c r="W21" s="18"/>
    </row>
    <row r="22" spans="1:30" ht="39.950000000000003" customHeight="1" x14ac:dyDescent="0.25">
      <c r="A22" s="156" t="s">
        <v>16</v>
      </c>
      <c r="B22" s="21">
        <v>102.5</v>
      </c>
      <c r="C22" s="78">
        <v>104.3</v>
      </c>
      <c r="D22" s="22">
        <v>107.1</v>
      </c>
      <c r="E22" s="22">
        <v>27.1</v>
      </c>
      <c r="F22" s="22">
        <v>109.5</v>
      </c>
      <c r="G22" s="22">
        <v>109.2</v>
      </c>
      <c r="H22" s="21">
        <v>106.7</v>
      </c>
      <c r="I22" s="22">
        <v>109</v>
      </c>
      <c r="J22" s="22">
        <v>107.7</v>
      </c>
      <c r="K22" s="119">
        <v>24.6</v>
      </c>
      <c r="L22" s="22">
        <v>111.2</v>
      </c>
      <c r="M22" s="22">
        <v>110.8</v>
      </c>
      <c r="N22" s="21">
        <v>107.5</v>
      </c>
      <c r="O22" s="78">
        <v>109</v>
      </c>
      <c r="P22" s="22">
        <v>110.7</v>
      </c>
      <c r="Q22" s="22">
        <v>27.8</v>
      </c>
      <c r="R22" s="22">
        <v>111.1</v>
      </c>
      <c r="S22" s="23">
        <v>111.3</v>
      </c>
      <c r="T22" s="24">
        <f t="shared" si="0"/>
        <v>1707.1000000000001</v>
      </c>
      <c r="V22" s="2"/>
      <c r="W22" s="18"/>
    </row>
    <row r="23" spans="1:30" ht="39.950000000000003" customHeight="1" x14ac:dyDescent="0.25">
      <c r="A23" s="157" t="s">
        <v>17</v>
      </c>
      <c r="B23" s="21">
        <v>102.5</v>
      </c>
      <c r="C23" s="78">
        <v>104.3</v>
      </c>
      <c r="D23" s="22">
        <v>107.1</v>
      </c>
      <c r="E23" s="22">
        <v>27.1</v>
      </c>
      <c r="F23" s="22">
        <v>109.5</v>
      </c>
      <c r="G23" s="22">
        <v>109.2</v>
      </c>
      <c r="H23" s="21">
        <v>106.7</v>
      </c>
      <c r="I23" s="22">
        <v>109</v>
      </c>
      <c r="J23" s="22">
        <v>107.7</v>
      </c>
      <c r="K23" s="119">
        <v>24.6</v>
      </c>
      <c r="L23" s="22">
        <v>111.2</v>
      </c>
      <c r="M23" s="22">
        <v>110.8</v>
      </c>
      <c r="N23" s="21">
        <v>107.5</v>
      </c>
      <c r="O23" s="78">
        <v>109</v>
      </c>
      <c r="P23" s="22">
        <v>110.7</v>
      </c>
      <c r="Q23" s="22">
        <v>27.8</v>
      </c>
      <c r="R23" s="22">
        <v>111.1</v>
      </c>
      <c r="S23" s="23">
        <v>111.3</v>
      </c>
      <c r="T23" s="24">
        <f t="shared" si="0"/>
        <v>1707.1000000000001</v>
      </c>
      <c r="V23" s="2"/>
      <c r="W23" s="18"/>
    </row>
    <row r="24" spans="1:30" ht="39.950000000000003" customHeight="1" x14ac:dyDescent="0.25">
      <c r="A24" s="156" t="s">
        <v>18</v>
      </c>
      <c r="B24" s="21">
        <v>102.5</v>
      </c>
      <c r="C24" s="78">
        <v>104.3</v>
      </c>
      <c r="D24" s="22">
        <v>107.1</v>
      </c>
      <c r="E24" s="22">
        <v>27.1</v>
      </c>
      <c r="F24" s="22">
        <v>109.5</v>
      </c>
      <c r="G24" s="22">
        <v>109.2</v>
      </c>
      <c r="H24" s="21">
        <v>106.7</v>
      </c>
      <c r="I24" s="22">
        <v>109</v>
      </c>
      <c r="J24" s="22">
        <v>107.7</v>
      </c>
      <c r="K24" s="119">
        <v>24.6</v>
      </c>
      <c r="L24" s="22">
        <v>111.2</v>
      </c>
      <c r="M24" s="22">
        <v>110.8</v>
      </c>
      <c r="N24" s="21">
        <v>107.5</v>
      </c>
      <c r="O24" s="78">
        <v>109</v>
      </c>
      <c r="P24" s="22">
        <v>110.7</v>
      </c>
      <c r="Q24" s="22">
        <v>27.8</v>
      </c>
      <c r="R24" s="22">
        <v>111.1</v>
      </c>
      <c r="S24" s="23">
        <v>111.3</v>
      </c>
      <c r="T24" s="24">
        <f t="shared" si="0"/>
        <v>1707.1000000000001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719.7</v>
      </c>
      <c r="C25" s="26">
        <f t="shared" si="1"/>
        <v>732.3</v>
      </c>
      <c r="D25" s="26">
        <f t="shared" si="1"/>
        <v>751.50000000000011</v>
      </c>
      <c r="E25" s="26">
        <f>SUM(E18:E24)</f>
        <v>190.1</v>
      </c>
      <c r="F25" s="26">
        <f t="shared" ref="F25:L25" si="2">SUM(F18:F24)</f>
        <v>768.3</v>
      </c>
      <c r="G25" s="26">
        <f t="shared" si="2"/>
        <v>765.80000000000007</v>
      </c>
      <c r="H25" s="25">
        <f t="shared" si="2"/>
        <v>749.10000000000014</v>
      </c>
      <c r="I25" s="26">
        <f t="shared" si="2"/>
        <v>763.8</v>
      </c>
      <c r="J25" s="26">
        <f>SUM(J18:J24)</f>
        <v>756.7</v>
      </c>
      <c r="K25" s="120">
        <f t="shared" ref="K25" si="3">SUM(K18:K24)</f>
        <v>172.2</v>
      </c>
      <c r="L25" s="26">
        <f t="shared" si="2"/>
        <v>779.60000000000014</v>
      </c>
      <c r="M25" s="26">
        <f>SUM(M18:M24)</f>
        <v>777.39999999999986</v>
      </c>
      <c r="N25" s="25">
        <f t="shared" ref="N25:P25" si="4">SUM(N18:N24)</f>
        <v>754.3</v>
      </c>
      <c r="O25" s="26">
        <f t="shared" si="4"/>
        <v>764</v>
      </c>
      <c r="P25" s="26">
        <f t="shared" si="4"/>
        <v>776.50000000000011</v>
      </c>
      <c r="Q25" s="26">
        <f>SUM(Q18:Q24)</f>
        <v>195.20000000000002</v>
      </c>
      <c r="R25" s="26">
        <f t="shared" ref="R25:S25" si="5">SUM(R18:R24)</f>
        <v>779.50000000000011</v>
      </c>
      <c r="S25" s="27">
        <f t="shared" si="5"/>
        <v>780.49999999999989</v>
      </c>
      <c r="T25" s="24">
        <f t="shared" si="0"/>
        <v>11976.5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149.89736914566072</v>
      </c>
    </row>
    <row r="27" spans="1:30" s="2" customFormat="1" ht="33" customHeight="1" x14ac:dyDescent="0.25">
      <c r="A27" s="159" t="s">
        <v>20</v>
      </c>
      <c r="B27" s="32">
        <v>686</v>
      </c>
      <c r="C27" s="81">
        <v>698</v>
      </c>
      <c r="D27" s="33">
        <v>716</v>
      </c>
      <c r="E27" s="33">
        <v>181</v>
      </c>
      <c r="F27" s="33">
        <v>732</v>
      </c>
      <c r="G27" s="33">
        <v>730</v>
      </c>
      <c r="H27" s="32">
        <v>714</v>
      </c>
      <c r="I27" s="33">
        <v>728</v>
      </c>
      <c r="J27" s="33">
        <v>721</v>
      </c>
      <c r="K27" s="122">
        <v>164</v>
      </c>
      <c r="L27" s="33">
        <v>743</v>
      </c>
      <c r="M27" s="33">
        <v>741</v>
      </c>
      <c r="N27" s="32">
        <v>719</v>
      </c>
      <c r="O27" s="33">
        <v>728</v>
      </c>
      <c r="P27" s="33">
        <v>740</v>
      </c>
      <c r="Q27" s="33">
        <v>186</v>
      </c>
      <c r="R27" s="33">
        <v>743</v>
      </c>
      <c r="S27" s="34">
        <v>744</v>
      </c>
      <c r="T27" s="35">
        <f>SUM(B27:S27)</f>
        <v>11414</v>
      </c>
      <c r="U27" s="2">
        <f>((T25*1000)/T27)/7</f>
        <v>149.89736914566069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102.52396000000002</v>
      </c>
      <c r="C28" s="37">
        <f t="shared" si="6"/>
        <v>104.32228000000002</v>
      </c>
      <c r="D28" s="37">
        <f t="shared" si="6"/>
        <v>107.05976000000001</v>
      </c>
      <c r="E28" s="37">
        <f t="shared" si="6"/>
        <v>27.064659999999996</v>
      </c>
      <c r="F28" s="37">
        <f t="shared" si="6"/>
        <v>109.45752</v>
      </c>
      <c r="G28" s="37">
        <f t="shared" si="6"/>
        <v>109.23780000000002</v>
      </c>
      <c r="H28" s="36">
        <f t="shared" si="6"/>
        <v>106.72004000000004</v>
      </c>
      <c r="I28" s="37">
        <f t="shared" si="6"/>
        <v>109.01808000000001</v>
      </c>
      <c r="J28" s="37">
        <f t="shared" si="6"/>
        <v>107.66905999999999</v>
      </c>
      <c r="K28" s="123">
        <f t="shared" si="6"/>
        <v>24.577040000000004</v>
      </c>
      <c r="L28" s="37">
        <f t="shared" si="6"/>
        <v>111.20598000000003</v>
      </c>
      <c r="M28" s="37">
        <f t="shared" si="6"/>
        <v>110.82626</v>
      </c>
      <c r="N28" s="36">
        <f t="shared" si="6"/>
        <v>107.52934000000002</v>
      </c>
      <c r="O28" s="37">
        <f t="shared" si="6"/>
        <v>108.97808000000001</v>
      </c>
      <c r="P28" s="37">
        <f t="shared" si="6"/>
        <v>110.6964</v>
      </c>
      <c r="Q28" s="37">
        <f t="shared" si="6"/>
        <v>27.793960000000006</v>
      </c>
      <c r="R28" s="37">
        <f t="shared" si="6"/>
        <v>111.12598</v>
      </c>
      <c r="S28" s="38">
        <f t="shared" si="6"/>
        <v>111.33584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719.8198000000001</v>
      </c>
      <c r="C29" s="41">
        <f t="shared" si="7"/>
        <v>732.41140000000007</v>
      </c>
      <c r="D29" s="41">
        <f t="shared" si="7"/>
        <v>751.29880000000003</v>
      </c>
      <c r="E29" s="41">
        <f>((E27*E26)*7)/1000</f>
        <v>189.92330000000001</v>
      </c>
      <c r="F29" s="41">
        <f>((F27*F26)*7)/1000</f>
        <v>768.08759999999995</v>
      </c>
      <c r="G29" s="41">
        <f t="shared" ref="G29:S29" si="8">((G27*G26)*7)/1000</f>
        <v>765.98900000000003</v>
      </c>
      <c r="H29" s="40">
        <f t="shared" si="8"/>
        <v>749.20020000000011</v>
      </c>
      <c r="I29" s="41">
        <f t="shared" si="8"/>
        <v>763.8904</v>
      </c>
      <c r="J29" s="41">
        <f t="shared" si="8"/>
        <v>756.5453</v>
      </c>
      <c r="K29" s="124">
        <f t="shared" si="8"/>
        <v>172.08520000000001</v>
      </c>
      <c r="L29" s="41">
        <f t="shared" si="8"/>
        <v>779.62990000000002</v>
      </c>
      <c r="M29" s="41">
        <f t="shared" si="8"/>
        <v>777.5313000000001</v>
      </c>
      <c r="N29" s="40">
        <f t="shared" si="8"/>
        <v>754.44670000000008</v>
      </c>
      <c r="O29" s="41">
        <f t="shared" si="8"/>
        <v>763.8904</v>
      </c>
      <c r="P29" s="41">
        <f t="shared" si="8"/>
        <v>776.48199999999997</v>
      </c>
      <c r="Q29" s="42">
        <f t="shared" si="8"/>
        <v>195.16980000000001</v>
      </c>
      <c r="R29" s="42">
        <f t="shared" si="8"/>
        <v>779.62990000000002</v>
      </c>
      <c r="S29" s="43">
        <f t="shared" si="8"/>
        <v>780.67920000000004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149.87505206164099</v>
      </c>
      <c r="C30" s="46">
        <f t="shared" si="9"/>
        <v>149.87720016373314</v>
      </c>
      <c r="D30" s="46">
        <f t="shared" si="9"/>
        <v>149.94014365522747</v>
      </c>
      <c r="E30" s="46">
        <f>+(E25/E27)/7*1000</f>
        <v>150.0394632991318</v>
      </c>
      <c r="F30" s="46">
        <f t="shared" ref="F30:L30" si="10">+(F25/F27)/7*1000</f>
        <v>149.94145199063229</v>
      </c>
      <c r="G30" s="46">
        <f t="shared" si="10"/>
        <v>149.86301369863014</v>
      </c>
      <c r="H30" s="45">
        <f t="shared" si="10"/>
        <v>149.87995198079236</v>
      </c>
      <c r="I30" s="46">
        <f t="shared" si="10"/>
        <v>149.88226059654633</v>
      </c>
      <c r="J30" s="46">
        <f>+(J25/J27)/7*1000</f>
        <v>149.93065187239947</v>
      </c>
      <c r="K30" s="125">
        <f t="shared" ref="K30" si="11">+(K25/K27)/7*1000</f>
        <v>149.99999999999997</v>
      </c>
      <c r="L30" s="46">
        <f t="shared" si="10"/>
        <v>149.89425110555663</v>
      </c>
      <c r="M30" s="46">
        <f>+(M25/M27)/7*1000</f>
        <v>149.87468671679193</v>
      </c>
      <c r="N30" s="45">
        <f t="shared" ref="N30:S30" si="12">+(N25/N27)/7*1000</f>
        <v>149.87085237432942</v>
      </c>
      <c r="O30" s="46">
        <f t="shared" si="12"/>
        <v>149.92150706436422</v>
      </c>
      <c r="P30" s="46">
        <f t="shared" si="12"/>
        <v>149.90347490347492</v>
      </c>
      <c r="Q30" s="46">
        <f t="shared" si="12"/>
        <v>149.92319508448543</v>
      </c>
      <c r="R30" s="46">
        <f t="shared" si="12"/>
        <v>149.87502403383965</v>
      </c>
      <c r="S30" s="47">
        <f t="shared" si="12"/>
        <v>149.86559139784944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90.1</v>
      </c>
      <c r="C39" s="78">
        <v>82.7</v>
      </c>
      <c r="D39" s="78">
        <v>85.5</v>
      </c>
      <c r="E39" s="78">
        <v>26.7</v>
      </c>
      <c r="F39" s="78">
        <v>93.7</v>
      </c>
      <c r="G39" s="78">
        <v>92.6</v>
      </c>
      <c r="H39" s="78"/>
      <c r="I39" s="78"/>
      <c r="J39" s="99">
        <f t="shared" ref="J39:J46" si="13">SUM(B39:I39)</f>
        <v>471.29999999999995</v>
      </c>
      <c r="K39" s="2"/>
      <c r="L39" s="89" t="s">
        <v>12</v>
      </c>
      <c r="M39" s="78">
        <v>6.3</v>
      </c>
      <c r="N39" s="78">
        <v>5.6</v>
      </c>
      <c r="O39" s="78">
        <v>5.9</v>
      </c>
      <c r="P39" s="78">
        <v>2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90.1</v>
      </c>
      <c r="C40" s="78">
        <v>82.7</v>
      </c>
      <c r="D40" s="78">
        <v>85.5</v>
      </c>
      <c r="E40" s="78">
        <v>26.7</v>
      </c>
      <c r="F40" s="78">
        <v>93.7</v>
      </c>
      <c r="G40" s="78">
        <v>92.6</v>
      </c>
      <c r="H40" s="78"/>
      <c r="I40" s="78"/>
      <c r="J40" s="99">
        <f t="shared" si="13"/>
        <v>471.29999999999995</v>
      </c>
      <c r="K40" s="2"/>
      <c r="L40" s="90" t="s">
        <v>13</v>
      </c>
      <c r="M40" s="78">
        <v>6.3</v>
      </c>
      <c r="N40" s="78">
        <v>5.6</v>
      </c>
      <c r="O40" s="78">
        <v>5.9</v>
      </c>
      <c r="P40" s="78">
        <v>2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1.9</v>
      </c>
      <c r="Q41" s="78">
        <v>6.2</v>
      </c>
      <c r="R41" s="78">
        <v>6.1</v>
      </c>
      <c r="S41" s="99">
        <f t="shared" si="14"/>
        <v>31.799999999999997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1.9</v>
      </c>
      <c r="Q42" s="78">
        <v>6.3</v>
      </c>
      <c r="R42" s="78">
        <v>6.2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6.2</v>
      </c>
      <c r="N43" s="78">
        <v>5.6</v>
      </c>
      <c r="O43" s="78">
        <v>5.9</v>
      </c>
      <c r="P43" s="78">
        <v>1.9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6.2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6.2</v>
      </c>
      <c r="N45" s="78">
        <v>5.6</v>
      </c>
      <c r="O45" s="78">
        <v>5.9</v>
      </c>
      <c r="P45" s="78">
        <v>2</v>
      </c>
      <c r="Q45" s="78">
        <v>6.3</v>
      </c>
      <c r="R45" s="78">
        <v>6.3</v>
      </c>
      <c r="S45" s="99">
        <f t="shared" si="14"/>
        <v>32.300000000000004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180.2</v>
      </c>
      <c r="C46" s="26">
        <f t="shared" si="15"/>
        <v>165.4</v>
      </c>
      <c r="D46" s="26">
        <f t="shared" si="15"/>
        <v>171</v>
      </c>
      <c r="E46" s="26">
        <f t="shared" si="15"/>
        <v>53.4</v>
      </c>
      <c r="F46" s="26">
        <f t="shared" si="15"/>
        <v>187.4</v>
      </c>
      <c r="G46" s="26">
        <f t="shared" si="15"/>
        <v>185.2</v>
      </c>
      <c r="H46" s="26">
        <f t="shared" si="15"/>
        <v>0</v>
      </c>
      <c r="I46" s="26">
        <f t="shared" si="15"/>
        <v>0</v>
      </c>
      <c r="J46" s="99">
        <f t="shared" si="13"/>
        <v>942.59999999999991</v>
      </c>
      <c r="L46" s="76" t="s">
        <v>10</v>
      </c>
      <c r="M46" s="79">
        <f t="shared" ref="M46:R46" si="16">SUM(M39:M45)</f>
        <v>43.6</v>
      </c>
      <c r="N46" s="26">
        <f t="shared" si="16"/>
        <v>39.200000000000003</v>
      </c>
      <c r="O46" s="26">
        <f t="shared" si="16"/>
        <v>41.199999999999996</v>
      </c>
      <c r="P46" s="26">
        <f t="shared" si="16"/>
        <v>13.600000000000001</v>
      </c>
      <c r="Q46" s="26">
        <f t="shared" si="16"/>
        <v>44</v>
      </c>
      <c r="R46" s="26">
        <f t="shared" si="16"/>
        <v>43.4</v>
      </c>
      <c r="S46" s="99">
        <f t="shared" si="14"/>
        <v>225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154.6</v>
      </c>
      <c r="C47" s="29">
        <v>154.6</v>
      </c>
      <c r="D47" s="29">
        <v>154.6</v>
      </c>
      <c r="E47" s="29">
        <v>154.6</v>
      </c>
      <c r="F47" s="29">
        <v>154.6</v>
      </c>
      <c r="G47" s="29">
        <v>154.6</v>
      </c>
      <c r="H47" s="29"/>
      <c r="I47" s="29"/>
      <c r="J47" s="100">
        <f>+((J46/J48)/7)*1000</f>
        <v>44.164363023005194</v>
      </c>
      <c r="L47" s="108" t="s">
        <v>19</v>
      </c>
      <c r="M47" s="80">
        <v>141.5</v>
      </c>
      <c r="N47" s="29">
        <v>136.5</v>
      </c>
      <c r="O47" s="29">
        <v>137</v>
      </c>
      <c r="P47" s="29">
        <v>138.5</v>
      </c>
      <c r="Q47" s="29">
        <v>136.5</v>
      </c>
      <c r="R47" s="29">
        <v>135</v>
      </c>
      <c r="S47" s="100">
        <f>+((S46/S48)/7)*1000</f>
        <v>137.36263736263737</v>
      </c>
      <c r="T47" s="62"/>
    </row>
    <row r="48" spans="1:30" ht="33.75" customHeight="1" x14ac:dyDescent="0.25">
      <c r="A48" s="92" t="s">
        <v>20</v>
      </c>
      <c r="B48" s="81">
        <v>583</v>
      </c>
      <c r="C48" s="33">
        <v>535</v>
      </c>
      <c r="D48" s="33">
        <v>553</v>
      </c>
      <c r="E48" s="33">
        <v>173</v>
      </c>
      <c r="F48" s="33">
        <v>606</v>
      </c>
      <c r="G48" s="33">
        <v>599</v>
      </c>
      <c r="H48" s="33"/>
      <c r="I48" s="33"/>
      <c r="J48" s="101">
        <f>SUM(B48:I48)</f>
        <v>3049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14</v>
      </c>
      <c r="Q48" s="64">
        <v>46</v>
      </c>
      <c r="R48" s="64">
        <v>46</v>
      </c>
      <c r="S48" s="110">
        <f>SUM(M48:R48)</f>
        <v>234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90.131799999999998</v>
      </c>
      <c r="C49" s="37">
        <f t="shared" si="17"/>
        <v>82.710999999999999</v>
      </c>
      <c r="D49" s="37">
        <f t="shared" si="17"/>
        <v>85.493799999999993</v>
      </c>
      <c r="E49" s="37">
        <f t="shared" si="17"/>
        <v>26.745800000000003</v>
      </c>
      <c r="F49" s="37">
        <f t="shared" si="17"/>
        <v>93.687599999999989</v>
      </c>
      <c r="G49" s="37">
        <f t="shared" si="17"/>
        <v>92.605399999999989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44.164363023005194</v>
      </c>
      <c r="L49" s="93" t="s">
        <v>21</v>
      </c>
      <c r="M49" s="82">
        <f>((M48*M47)*7/1000-M39-M40)/5</f>
        <v>6.1964000000000006</v>
      </c>
      <c r="N49" s="37">
        <f t="shared" ref="N49:R49" si="19">((N48*N47)*7/1000-N39-N40)/5</f>
        <v>5.5950999999999995</v>
      </c>
      <c r="O49" s="37">
        <f t="shared" si="19"/>
        <v>5.8874000000000013</v>
      </c>
      <c r="P49" s="37">
        <f t="shared" si="19"/>
        <v>1.9146000000000001</v>
      </c>
      <c r="Q49" s="37">
        <f t="shared" si="19"/>
        <v>6.2706000000000008</v>
      </c>
      <c r="R49" s="37">
        <f t="shared" si="19"/>
        <v>6.2139999999999995</v>
      </c>
      <c r="S49" s="111">
        <f>((S46*1000)/S48)/7</f>
        <v>137.36263736263737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630.92259999999999</v>
      </c>
      <c r="C50" s="41">
        <f t="shared" si="20"/>
        <v>578.97699999999998</v>
      </c>
      <c r="D50" s="41">
        <f t="shared" si="20"/>
        <v>598.45659999999998</v>
      </c>
      <c r="E50" s="41">
        <f t="shared" si="20"/>
        <v>187.22060000000002</v>
      </c>
      <c r="F50" s="41">
        <f t="shared" si="20"/>
        <v>655.81319999999994</v>
      </c>
      <c r="G50" s="41">
        <f t="shared" si="20"/>
        <v>648.23779999999988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43.582000000000001</v>
      </c>
      <c r="N50" s="41">
        <f t="shared" si="21"/>
        <v>39.1755</v>
      </c>
      <c r="O50" s="41">
        <f t="shared" si="21"/>
        <v>41.237000000000002</v>
      </c>
      <c r="P50" s="41">
        <f t="shared" si="21"/>
        <v>13.573</v>
      </c>
      <c r="Q50" s="41">
        <f t="shared" si="21"/>
        <v>43.953000000000003</v>
      </c>
      <c r="R50" s="41">
        <f t="shared" si="21"/>
        <v>43.47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44.155844155844157</v>
      </c>
      <c r="C51" s="46">
        <f t="shared" si="22"/>
        <v>44.165554072096121</v>
      </c>
      <c r="D51" s="46">
        <f t="shared" si="22"/>
        <v>44.174631878067686</v>
      </c>
      <c r="E51" s="46">
        <f t="shared" si="22"/>
        <v>44.095788604459123</v>
      </c>
      <c r="F51" s="46">
        <f t="shared" si="22"/>
        <v>44.177274870344178</v>
      </c>
      <c r="G51" s="46">
        <f t="shared" si="22"/>
        <v>44.168852849988077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141.55844155844159</v>
      </c>
      <c r="N51" s="46">
        <f t="shared" si="23"/>
        <v>136.58536585365854</v>
      </c>
      <c r="O51" s="46">
        <f t="shared" si="23"/>
        <v>136.87707641196013</v>
      </c>
      <c r="P51" s="46">
        <f t="shared" si="23"/>
        <v>138.77551020408166</v>
      </c>
      <c r="Q51" s="46">
        <f t="shared" si="23"/>
        <v>136.64596273291926</v>
      </c>
      <c r="R51" s="46">
        <f t="shared" si="23"/>
        <v>134.78260869565219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8.1999999999999993</v>
      </c>
      <c r="D58" s="78">
        <v>8.1</v>
      </c>
      <c r="E58" s="78">
        <v>2.2000000000000002</v>
      </c>
      <c r="F58" s="78">
        <v>8.1</v>
      </c>
      <c r="G58" s="182">
        <v>8</v>
      </c>
      <c r="H58" s="21">
        <v>7.8</v>
      </c>
      <c r="I58" s="78">
        <v>7.9</v>
      </c>
      <c r="J58" s="78">
        <v>7.9</v>
      </c>
      <c r="K58" s="78">
        <v>1.9</v>
      </c>
      <c r="L58" s="78">
        <v>7.9</v>
      </c>
      <c r="M58" s="182">
        <v>7.9</v>
      </c>
      <c r="N58" s="21">
        <v>8.1</v>
      </c>
      <c r="O58" s="78">
        <v>8</v>
      </c>
      <c r="P58" s="78">
        <v>8.1</v>
      </c>
      <c r="Q58" s="78">
        <v>2.2000000000000002</v>
      </c>
      <c r="R58" s="78">
        <v>7.9</v>
      </c>
      <c r="S58" s="182">
        <v>8.1</v>
      </c>
      <c r="T58" s="24">
        <f t="shared" ref="T58:T65" si="24">SUM(B58:S58)</f>
        <v>126.2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8.1999999999999993</v>
      </c>
      <c r="D59" s="78">
        <v>8.1</v>
      </c>
      <c r="E59" s="78">
        <v>2.2000000000000002</v>
      </c>
      <c r="F59" s="78">
        <v>8.1</v>
      </c>
      <c r="G59" s="182">
        <v>8</v>
      </c>
      <c r="H59" s="21">
        <v>7.8</v>
      </c>
      <c r="I59" s="78">
        <v>7.9</v>
      </c>
      <c r="J59" s="78">
        <v>7.9</v>
      </c>
      <c r="K59" s="78">
        <v>1.9</v>
      </c>
      <c r="L59" s="78">
        <v>7.9</v>
      </c>
      <c r="M59" s="182">
        <v>7.9</v>
      </c>
      <c r="N59" s="21">
        <v>8.1</v>
      </c>
      <c r="O59" s="78">
        <v>8</v>
      </c>
      <c r="P59" s="78">
        <v>8.1</v>
      </c>
      <c r="Q59" s="78">
        <v>2.2000000000000002</v>
      </c>
      <c r="R59" s="78">
        <v>7.9</v>
      </c>
      <c r="S59" s="182">
        <v>8.1</v>
      </c>
      <c r="T59" s="24">
        <f t="shared" si="24"/>
        <v>126.2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</v>
      </c>
      <c r="E60" s="78">
        <v>2.1</v>
      </c>
      <c r="F60" s="78">
        <v>8.1</v>
      </c>
      <c r="G60" s="182">
        <v>8</v>
      </c>
      <c r="H60" s="21">
        <v>7.8</v>
      </c>
      <c r="I60" s="78">
        <v>7.9</v>
      </c>
      <c r="J60" s="78">
        <v>7.8</v>
      </c>
      <c r="K60" s="78">
        <v>1.8</v>
      </c>
      <c r="L60" s="78">
        <v>7.9</v>
      </c>
      <c r="M60" s="182">
        <v>7.7</v>
      </c>
      <c r="N60" s="21">
        <v>7.8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125.09999999999998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8.1</v>
      </c>
      <c r="E61" s="78">
        <v>2.1</v>
      </c>
      <c r="F61" s="78">
        <v>8.1</v>
      </c>
      <c r="G61" s="182">
        <v>8</v>
      </c>
      <c r="H61" s="21">
        <v>7.8</v>
      </c>
      <c r="I61" s="78">
        <v>7.9</v>
      </c>
      <c r="J61" s="78">
        <v>7.8</v>
      </c>
      <c r="K61" s="78">
        <v>1.8</v>
      </c>
      <c r="L61" s="78">
        <v>7.9</v>
      </c>
      <c r="M61" s="182">
        <v>7.8</v>
      </c>
      <c r="N61" s="21">
        <v>7.8</v>
      </c>
      <c r="O61" s="78">
        <v>8</v>
      </c>
      <c r="P61" s="78">
        <v>8.1</v>
      </c>
      <c r="Q61" s="78">
        <v>2.1</v>
      </c>
      <c r="R61" s="78">
        <v>7.8</v>
      </c>
      <c r="S61" s="182">
        <v>8.1</v>
      </c>
      <c r="T61" s="24">
        <f t="shared" si="24"/>
        <v>125.19999999999997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2.1</v>
      </c>
      <c r="F62" s="78">
        <v>8.1</v>
      </c>
      <c r="G62" s="182">
        <v>8</v>
      </c>
      <c r="H62" s="21">
        <v>7.8</v>
      </c>
      <c r="I62" s="78">
        <v>7.9</v>
      </c>
      <c r="J62" s="78">
        <v>7.8</v>
      </c>
      <c r="K62" s="78">
        <v>1.8</v>
      </c>
      <c r="L62" s="78">
        <v>7.9</v>
      </c>
      <c r="M62" s="182">
        <v>7.8</v>
      </c>
      <c r="N62" s="21">
        <v>7.8</v>
      </c>
      <c r="O62" s="78">
        <v>8</v>
      </c>
      <c r="P62" s="78">
        <v>8.1</v>
      </c>
      <c r="Q62" s="78">
        <v>2.1</v>
      </c>
      <c r="R62" s="78">
        <v>7.8</v>
      </c>
      <c r="S62" s="182">
        <v>8.1</v>
      </c>
      <c r="T62" s="24">
        <f t="shared" si="24"/>
        <v>125.29999999999998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2.2000000000000002</v>
      </c>
      <c r="F63" s="78">
        <v>8.1</v>
      </c>
      <c r="G63" s="182">
        <v>8</v>
      </c>
      <c r="H63" s="21">
        <v>7.8</v>
      </c>
      <c r="I63" s="78">
        <v>8</v>
      </c>
      <c r="J63" s="78">
        <v>7.8</v>
      </c>
      <c r="K63" s="78">
        <v>1.9</v>
      </c>
      <c r="L63" s="78">
        <v>8</v>
      </c>
      <c r="M63" s="182">
        <v>7.8</v>
      </c>
      <c r="N63" s="21">
        <v>7.9</v>
      </c>
      <c r="O63" s="78">
        <v>8</v>
      </c>
      <c r="P63" s="78">
        <v>8.1</v>
      </c>
      <c r="Q63" s="78">
        <v>2.1</v>
      </c>
      <c r="R63" s="78">
        <v>7.8</v>
      </c>
      <c r="S63" s="182">
        <v>8.1</v>
      </c>
      <c r="T63" s="24">
        <f t="shared" si="24"/>
        <v>125.79999999999998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8.1999999999999993</v>
      </c>
      <c r="G64" s="182">
        <v>8</v>
      </c>
      <c r="H64" s="21">
        <v>7.8</v>
      </c>
      <c r="I64" s="78">
        <v>8</v>
      </c>
      <c r="J64" s="78">
        <v>7.8</v>
      </c>
      <c r="K64" s="78">
        <v>1.9</v>
      </c>
      <c r="L64" s="78">
        <v>8</v>
      </c>
      <c r="M64" s="182">
        <v>7.8</v>
      </c>
      <c r="N64" s="21">
        <v>7.9</v>
      </c>
      <c r="O64" s="78">
        <v>8</v>
      </c>
      <c r="P64" s="78">
        <v>8.1999999999999993</v>
      </c>
      <c r="Q64" s="78">
        <v>2.2000000000000002</v>
      </c>
      <c r="R64" s="78">
        <v>7.8</v>
      </c>
      <c r="S64" s="182">
        <v>8.1999999999999993</v>
      </c>
      <c r="T64" s="24">
        <f t="shared" si="24"/>
        <v>126.4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55.4</v>
      </c>
      <c r="C65" s="26">
        <f t="shared" ref="C65:R65" si="25">SUM(C58:C64)</f>
        <v>57.2</v>
      </c>
      <c r="D65" s="26">
        <f t="shared" si="25"/>
        <v>56.8</v>
      </c>
      <c r="E65" s="26">
        <f t="shared" si="25"/>
        <v>15.099999999999998</v>
      </c>
      <c r="F65" s="26">
        <f t="shared" si="25"/>
        <v>56.8</v>
      </c>
      <c r="G65" s="27">
        <f t="shared" si="25"/>
        <v>56</v>
      </c>
      <c r="H65" s="25">
        <f t="shared" si="25"/>
        <v>54.599999999999994</v>
      </c>
      <c r="I65" s="26">
        <f t="shared" si="25"/>
        <v>55.5</v>
      </c>
      <c r="J65" s="26">
        <f t="shared" si="25"/>
        <v>54.8</v>
      </c>
      <c r="K65" s="26">
        <f t="shared" si="25"/>
        <v>13</v>
      </c>
      <c r="L65" s="26">
        <f t="shared" si="25"/>
        <v>55.5</v>
      </c>
      <c r="M65" s="27">
        <f t="shared" si="25"/>
        <v>54.699999999999996</v>
      </c>
      <c r="N65" s="25">
        <f t="shared" si="25"/>
        <v>55.4</v>
      </c>
      <c r="O65" s="26">
        <f t="shared" si="25"/>
        <v>56</v>
      </c>
      <c r="P65" s="26">
        <f t="shared" si="25"/>
        <v>56.8</v>
      </c>
      <c r="Q65" s="26">
        <f t="shared" si="25"/>
        <v>15</v>
      </c>
      <c r="R65" s="26">
        <f t="shared" si="25"/>
        <v>54.8</v>
      </c>
      <c r="S65" s="27">
        <f>SUM(S58:S64)</f>
        <v>56.8</v>
      </c>
      <c r="T65" s="24">
        <f t="shared" si="24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144</v>
      </c>
      <c r="C66" s="29">
        <v>143.5</v>
      </c>
      <c r="D66" s="29">
        <v>142.5</v>
      </c>
      <c r="E66" s="29">
        <v>143.5</v>
      </c>
      <c r="F66" s="29">
        <v>142.5</v>
      </c>
      <c r="G66" s="30">
        <v>140.5</v>
      </c>
      <c r="H66" s="28">
        <v>142</v>
      </c>
      <c r="I66" s="29">
        <v>141.5</v>
      </c>
      <c r="J66" s="29">
        <v>140</v>
      </c>
      <c r="K66" s="29">
        <v>142.5</v>
      </c>
      <c r="L66" s="29">
        <v>140.5</v>
      </c>
      <c r="M66" s="30">
        <v>139.5</v>
      </c>
      <c r="N66" s="28">
        <v>144</v>
      </c>
      <c r="O66" s="29">
        <v>143</v>
      </c>
      <c r="P66" s="29">
        <v>142.5</v>
      </c>
      <c r="Q66" s="29">
        <v>143.5</v>
      </c>
      <c r="R66" s="29">
        <v>140</v>
      </c>
      <c r="S66" s="30">
        <v>140</v>
      </c>
      <c r="T66" s="304">
        <f>+((T65/T67)/7)*1000</f>
        <v>141.76195844741505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57</v>
      </c>
      <c r="G67" s="446">
        <v>57</v>
      </c>
      <c r="H67" s="303">
        <v>55</v>
      </c>
      <c r="I67" s="64">
        <v>56</v>
      </c>
      <c r="J67" s="64">
        <v>56</v>
      </c>
      <c r="K67" s="64">
        <v>13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7.9279999999999999</v>
      </c>
      <c r="C68" s="82">
        <f t="shared" si="26"/>
        <v>8.1712999999999987</v>
      </c>
      <c r="D68" s="82">
        <f t="shared" si="26"/>
        <v>8.1314999999999991</v>
      </c>
      <c r="E68" s="82">
        <f t="shared" si="26"/>
        <v>2.1335000000000002</v>
      </c>
      <c r="F68" s="82">
        <f t="shared" si="26"/>
        <v>8.1314999999999991</v>
      </c>
      <c r="G68" s="186">
        <f t="shared" si="26"/>
        <v>8.0119000000000007</v>
      </c>
      <c r="H68" s="36">
        <f t="shared" si="26"/>
        <v>7.8140000000000018</v>
      </c>
      <c r="I68" s="82">
        <f t="shared" si="26"/>
        <v>7.9336000000000011</v>
      </c>
      <c r="J68" s="82">
        <f t="shared" si="26"/>
        <v>7.8160000000000007</v>
      </c>
      <c r="K68" s="82">
        <f t="shared" si="26"/>
        <v>1.8334999999999997</v>
      </c>
      <c r="L68" s="82">
        <f t="shared" si="26"/>
        <v>7.8552000000000008</v>
      </c>
      <c r="M68" s="186">
        <f t="shared" si="26"/>
        <v>7.7767999999999997</v>
      </c>
      <c r="N68" s="36">
        <f t="shared" si="26"/>
        <v>7.847999999999999</v>
      </c>
      <c r="O68" s="82">
        <f t="shared" si="26"/>
        <v>8.0111999999999988</v>
      </c>
      <c r="P68" s="82">
        <f t="shared" si="26"/>
        <v>8.1314999999999991</v>
      </c>
      <c r="Q68" s="82">
        <f t="shared" si="26"/>
        <v>2.1335000000000002</v>
      </c>
      <c r="R68" s="82">
        <f t="shared" si="26"/>
        <v>7.8160000000000007</v>
      </c>
      <c r="S68" s="186">
        <f t="shared" si="26"/>
        <v>8.1280000000000001</v>
      </c>
      <c r="T68" s="306">
        <f>((T65*1000)/T67)/7</f>
        <v>141.76195844741503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55.44</v>
      </c>
      <c r="C69" s="83">
        <f t="shared" ref="C69:R69" si="27">((C67*C66)*7)/1000</f>
        <v>57.256500000000003</v>
      </c>
      <c r="D69" s="83">
        <f t="shared" si="27"/>
        <v>56.857500000000002</v>
      </c>
      <c r="E69" s="83">
        <f t="shared" si="27"/>
        <v>15.067500000000001</v>
      </c>
      <c r="F69" s="83">
        <f t="shared" si="27"/>
        <v>56.857500000000002</v>
      </c>
      <c r="G69" s="307">
        <f t="shared" si="27"/>
        <v>56.0595</v>
      </c>
      <c r="H69" s="40">
        <f t="shared" si="27"/>
        <v>54.67</v>
      </c>
      <c r="I69" s="83">
        <f t="shared" si="27"/>
        <v>55.468000000000004</v>
      </c>
      <c r="J69" s="83">
        <f t="shared" si="27"/>
        <v>54.88</v>
      </c>
      <c r="K69" s="83">
        <f t="shared" si="27"/>
        <v>12.967499999999999</v>
      </c>
      <c r="L69" s="83">
        <f t="shared" si="27"/>
        <v>55.076000000000001</v>
      </c>
      <c r="M69" s="307">
        <f t="shared" si="27"/>
        <v>54.683999999999997</v>
      </c>
      <c r="N69" s="40">
        <f t="shared" si="27"/>
        <v>55.44</v>
      </c>
      <c r="O69" s="83">
        <f t="shared" si="27"/>
        <v>56.055999999999997</v>
      </c>
      <c r="P69" s="83">
        <f t="shared" si="27"/>
        <v>56.857500000000002</v>
      </c>
      <c r="Q69" s="83">
        <f t="shared" si="27"/>
        <v>15.067500000000001</v>
      </c>
      <c r="R69" s="83">
        <f t="shared" si="27"/>
        <v>54.88</v>
      </c>
      <c r="S69" s="85">
        <f>((S67*S66)*7)/1000</f>
        <v>56.84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143.89610389610391</v>
      </c>
      <c r="C70" s="84">
        <f t="shared" ref="C70:R70" si="28">+(C65/C67)/7*1000</f>
        <v>143.35839598997492</v>
      </c>
      <c r="D70" s="84">
        <f t="shared" si="28"/>
        <v>142.35588972431077</v>
      </c>
      <c r="E70" s="84">
        <f t="shared" si="28"/>
        <v>143.8095238095238</v>
      </c>
      <c r="F70" s="84">
        <f t="shared" si="28"/>
        <v>142.35588972431077</v>
      </c>
      <c r="G70" s="188">
        <f t="shared" si="28"/>
        <v>140.35087719298244</v>
      </c>
      <c r="H70" s="45">
        <f t="shared" si="28"/>
        <v>141.81818181818178</v>
      </c>
      <c r="I70" s="84">
        <f t="shared" si="28"/>
        <v>141.58163265306123</v>
      </c>
      <c r="J70" s="84">
        <f t="shared" si="28"/>
        <v>139.79591836734693</v>
      </c>
      <c r="K70" s="84">
        <f t="shared" si="28"/>
        <v>142.85714285714286</v>
      </c>
      <c r="L70" s="84">
        <f t="shared" si="28"/>
        <v>141.58163265306123</v>
      </c>
      <c r="M70" s="188">
        <f t="shared" si="28"/>
        <v>139.54081632653063</v>
      </c>
      <c r="N70" s="45">
        <f t="shared" si="28"/>
        <v>143.89610389610391</v>
      </c>
      <c r="O70" s="84">
        <f t="shared" si="28"/>
        <v>142.85714285714286</v>
      </c>
      <c r="P70" s="84">
        <f t="shared" si="28"/>
        <v>142.35588972431077</v>
      </c>
      <c r="Q70" s="84">
        <f t="shared" si="28"/>
        <v>142.85714285714286</v>
      </c>
      <c r="R70" s="84">
        <f t="shared" si="28"/>
        <v>139.79591836734693</v>
      </c>
      <c r="S70" s="47">
        <f>+(S65/S67)/7*1000</f>
        <v>139.90147783251231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91"/>
      <c r="E3" s="491"/>
      <c r="F3" s="491"/>
      <c r="G3" s="491"/>
      <c r="H3" s="491"/>
      <c r="I3" s="491"/>
      <c r="J3" s="491"/>
      <c r="K3" s="491"/>
      <c r="L3" s="491"/>
      <c r="M3" s="491"/>
      <c r="N3" s="491"/>
      <c r="O3" s="491"/>
      <c r="P3" s="491"/>
      <c r="Q3" s="491"/>
      <c r="R3" s="491"/>
      <c r="S3" s="491"/>
      <c r="T3" s="491"/>
      <c r="U3" s="491"/>
      <c r="V3" s="491"/>
      <c r="W3" s="491"/>
      <c r="X3" s="491"/>
      <c r="Y3" s="2"/>
      <c r="Z3" s="2"/>
      <c r="AA3" s="2"/>
      <c r="AB3" s="2"/>
      <c r="AC3" s="2"/>
      <c r="AD3" s="4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1" t="s">
        <v>1</v>
      </c>
      <c r="B9" s="491"/>
      <c r="C9" s="491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1"/>
      <c r="B10" s="491"/>
      <c r="C10" s="4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1" t="s">
        <v>4</v>
      </c>
      <c r="B11" s="491"/>
      <c r="C11" s="491"/>
      <c r="D11" s="1"/>
      <c r="E11" s="492">
        <v>3</v>
      </c>
      <c r="F11" s="1"/>
      <c r="G11" s="1"/>
      <c r="H11" s="1"/>
      <c r="I11" s="1"/>
      <c r="J11" s="1"/>
      <c r="K11" s="530" t="s">
        <v>161</v>
      </c>
      <c r="L11" s="530"/>
      <c r="M11" s="493"/>
      <c r="N11" s="49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1"/>
      <c r="B12" s="491"/>
      <c r="C12" s="491"/>
      <c r="D12" s="1"/>
      <c r="E12" s="5"/>
      <c r="F12" s="1"/>
      <c r="G12" s="1"/>
      <c r="H12" s="1"/>
      <c r="I12" s="1"/>
      <c r="J12" s="1"/>
      <c r="K12" s="493"/>
      <c r="L12" s="493"/>
      <c r="M12" s="493"/>
      <c r="N12" s="49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1"/>
      <c r="B13" s="491"/>
      <c r="C13" s="491"/>
      <c r="D13" s="491"/>
      <c r="E13" s="491"/>
      <c r="F13" s="491"/>
      <c r="G13" s="491"/>
      <c r="H13" s="491"/>
      <c r="I13" s="491"/>
      <c r="J13" s="491"/>
      <c r="K13" s="491"/>
      <c r="L13" s="493"/>
      <c r="M13" s="493"/>
      <c r="N13" s="493"/>
      <c r="O13" s="493"/>
      <c r="P13" s="493"/>
      <c r="Q13" s="493"/>
      <c r="R13" s="493"/>
      <c r="S13" s="493"/>
      <c r="T13" s="493"/>
      <c r="U13" s="493"/>
      <c r="V13" s="493"/>
      <c r="W13" s="1"/>
      <c r="X13" s="1"/>
      <c r="Y13" s="1"/>
    </row>
    <row r="14" spans="1:30" s="3" customFormat="1" ht="27" thickBot="1" x14ac:dyDescent="0.3">
      <c r="A14" s="49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102.5</v>
      </c>
      <c r="C18" s="78">
        <v>104.3</v>
      </c>
      <c r="D18" s="22">
        <v>107.1</v>
      </c>
      <c r="E18" s="22">
        <v>27.1</v>
      </c>
      <c r="F18" s="22">
        <v>109.5</v>
      </c>
      <c r="G18" s="22">
        <v>109.2</v>
      </c>
      <c r="H18" s="21">
        <v>106.7</v>
      </c>
      <c r="I18" s="22">
        <v>109</v>
      </c>
      <c r="J18" s="22">
        <v>107.7</v>
      </c>
      <c r="K18" s="119">
        <v>24.6</v>
      </c>
      <c r="L18" s="22">
        <v>111.2</v>
      </c>
      <c r="M18" s="22">
        <v>110.8</v>
      </c>
      <c r="N18" s="21">
        <v>107.5</v>
      </c>
      <c r="O18" s="78">
        <v>109</v>
      </c>
      <c r="P18" s="22">
        <v>110.7</v>
      </c>
      <c r="Q18" s="22">
        <v>27.8</v>
      </c>
      <c r="R18" s="22">
        <v>111.1</v>
      </c>
      <c r="S18" s="23">
        <v>111.3</v>
      </c>
      <c r="T18" s="24">
        <f t="shared" ref="T18:T25" si="0">SUM(B18:S18)</f>
        <v>1707.1000000000001</v>
      </c>
      <c r="V18" s="2"/>
      <c r="W18" s="18"/>
    </row>
    <row r="19" spans="1:30" ht="39.950000000000003" customHeight="1" x14ac:dyDescent="0.25">
      <c r="A19" s="157" t="s">
        <v>13</v>
      </c>
      <c r="B19" s="21">
        <v>102.5</v>
      </c>
      <c r="C19" s="78">
        <v>104.3</v>
      </c>
      <c r="D19" s="22">
        <v>107.1</v>
      </c>
      <c r="E19" s="22">
        <v>27.1</v>
      </c>
      <c r="F19" s="22">
        <v>109.5</v>
      </c>
      <c r="G19" s="22">
        <v>109.2</v>
      </c>
      <c r="H19" s="21">
        <v>106.7</v>
      </c>
      <c r="I19" s="22">
        <v>109</v>
      </c>
      <c r="J19" s="22">
        <v>107.7</v>
      </c>
      <c r="K19" s="119">
        <v>24.6</v>
      </c>
      <c r="L19" s="22">
        <v>111.2</v>
      </c>
      <c r="M19" s="22">
        <v>110.8</v>
      </c>
      <c r="N19" s="21">
        <v>107.5</v>
      </c>
      <c r="O19" s="78">
        <v>109</v>
      </c>
      <c r="P19" s="22">
        <v>110.7</v>
      </c>
      <c r="Q19" s="22">
        <v>27.8</v>
      </c>
      <c r="R19" s="22">
        <v>111.1</v>
      </c>
      <c r="S19" s="23">
        <v>111.3</v>
      </c>
      <c r="T19" s="24">
        <f t="shared" si="0"/>
        <v>1707.1000000000001</v>
      </c>
      <c r="V19" s="2"/>
      <c r="W19" s="18"/>
    </row>
    <row r="20" spans="1:30" ht="39.75" customHeight="1" x14ac:dyDescent="0.25">
      <c r="A20" s="156" t="s">
        <v>14</v>
      </c>
      <c r="B20" s="21">
        <v>102.8</v>
      </c>
      <c r="C20" s="78">
        <v>104.6</v>
      </c>
      <c r="D20" s="22">
        <v>107.2</v>
      </c>
      <c r="E20" s="22">
        <v>25.9</v>
      </c>
      <c r="F20" s="22">
        <v>109.4</v>
      </c>
      <c r="G20" s="22">
        <v>108.9</v>
      </c>
      <c r="H20" s="21">
        <v>106.3</v>
      </c>
      <c r="I20" s="22">
        <v>109.2</v>
      </c>
      <c r="J20" s="22">
        <v>108</v>
      </c>
      <c r="K20" s="119">
        <v>24.4</v>
      </c>
      <c r="L20" s="22">
        <v>111</v>
      </c>
      <c r="M20" s="22">
        <v>111.2</v>
      </c>
      <c r="N20" s="21">
        <v>107.7</v>
      </c>
      <c r="O20" s="78">
        <v>109.2</v>
      </c>
      <c r="P20" s="22">
        <v>110.6</v>
      </c>
      <c r="Q20" s="22">
        <v>27.7</v>
      </c>
      <c r="R20" s="22">
        <v>111.5</v>
      </c>
      <c r="S20" s="23">
        <v>111.2</v>
      </c>
      <c r="T20" s="24">
        <f t="shared" si="0"/>
        <v>1706.8</v>
      </c>
      <c r="V20" s="2"/>
      <c r="W20" s="18"/>
    </row>
    <row r="21" spans="1:30" ht="39.950000000000003" customHeight="1" x14ac:dyDescent="0.25">
      <c r="A21" s="157" t="s">
        <v>15</v>
      </c>
      <c r="B21" s="21">
        <v>102.8</v>
      </c>
      <c r="C21" s="78">
        <v>104.6</v>
      </c>
      <c r="D21" s="22">
        <v>107.2</v>
      </c>
      <c r="E21" s="22">
        <v>25.9</v>
      </c>
      <c r="F21" s="22">
        <v>109.4</v>
      </c>
      <c r="G21" s="22">
        <v>108.9</v>
      </c>
      <c r="H21" s="21">
        <v>106.3</v>
      </c>
      <c r="I21" s="22">
        <v>109.2</v>
      </c>
      <c r="J21" s="22">
        <v>108</v>
      </c>
      <c r="K21" s="119">
        <v>24.4</v>
      </c>
      <c r="L21" s="22">
        <v>111</v>
      </c>
      <c r="M21" s="22">
        <v>111.2</v>
      </c>
      <c r="N21" s="21">
        <v>107.7</v>
      </c>
      <c r="O21" s="78">
        <v>109.2</v>
      </c>
      <c r="P21" s="22">
        <v>110.6</v>
      </c>
      <c r="Q21" s="22">
        <v>27.7</v>
      </c>
      <c r="R21" s="22">
        <v>111.5</v>
      </c>
      <c r="S21" s="23">
        <v>111.2</v>
      </c>
      <c r="T21" s="24">
        <f t="shared" si="0"/>
        <v>1706.8</v>
      </c>
      <c r="V21" s="2"/>
      <c r="W21" s="18"/>
    </row>
    <row r="22" spans="1:30" ht="39.950000000000003" customHeight="1" x14ac:dyDescent="0.25">
      <c r="A22" s="156" t="s">
        <v>16</v>
      </c>
      <c r="B22" s="21">
        <v>102.8</v>
      </c>
      <c r="C22" s="78">
        <v>104.6</v>
      </c>
      <c r="D22" s="22">
        <v>107.2</v>
      </c>
      <c r="E22" s="22">
        <v>25.9</v>
      </c>
      <c r="F22" s="22">
        <v>109.4</v>
      </c>
      <c r="G22" s="22">
        <v>108.9</v>
      </c>
      <c r="H22" s="21">
        <v>106.3</v>
      </c>
      <c r="I22" s="22">
        <v>109.2</v>
      </c>
      <c r="J22" s="22">
        <v>108</v>
      </c>
      <c r="K22" s="119">
        <v>24.4</v>
      </c>
      <c r="L22" s="22">
        <v>111</v>
      </c>
      <c r="M22" s="22">
        <v>111.2</v>
      </c>
      <c r="N22" s="21">
        <v>107.7</v>
      </c>
      <c r="O22" s="78">
        <v>109.2</v>
      </c>
      <c r="P22" s="22">
        <v>110.6</v>
      </c>
      <c r="Q22" s="22">
        <v>27.7</v>
      </c>
      <c r="R22" s="22">
        <v>111.5</v>
      </c>
      <c r="S22" s="23">
        <v>111.2</v>
      </c>
      <c r="T22" s="24">
        <f t="shared" si="0"/>
        <v>1706.8</v>
      </c>
      <c r="V22" s="2"/>
      <c r="W22" s="18"/>
    </row>
    <row r="23" spans="1:30" ht="39.950000000000003" customHeight="1" x14ac:dyDescent="0.25">
      <c r="A23" s="157" t="s">
        <v>17</v>
      </c>
      <c r="B23" s="21">
        <v>102.8</v>
      </c>
      <c r="C23" s="78">
        <v>104.6</v>
      </c>
      <c r="D23" s="22">
        <v>107.2</v>
      </c>
      <c r="E23" s="22">
        <v>25.9</v>
      </c>
      <c r="F23" s="22">
        <v>109.4</v>
      </c>
      <c r="G23" s="22">
        <v>108.9</v>
      </c>
      <c r="H23" s="21">
        <v>106.3</v>
      </c>
      <c r="I23" s="22">
        <v>109.2</v>
      </c>
      <c r="J23" s="22">
        <v>108</v>
      </c>
      <c r="K23" s="119">
        <v>24.4</v>
      </c>
      <c r="L23" s="22">
        <v>111</v>
      </c>
      <c r="M23" s="22">
        <v>111.2</v>
      </c>
      <c r="N23" s="21">
        <v>107.7</v>
      </c>
      <c r="O23" s="78">
        <v>109.2</v>
      </c>
      <c r="P23" s="22">
        <v>110.6</v>
      </c>
      <c r="Q23" s="22">
        <v>27.7</v>
      </c>
      <c r="R23" s="22">
        <v>111.5</v>
      </c>
      <c r="S23" s="23">
        <v>111.2</v>
      </c>
      <c r="T23" s="24">
        <f t="shared" si="0"/>
        <v>1706.8</v>
      </c>
      <c r="V23" s="2"/>
      <c r="W23" s="18"/>
    </row>
    <row r="24" spans="1:30" ht="39.950000000000003" customHeight="1" x14ac:dyDescent="0.25">
      <c r="A24" s="156" t="s">
        <v>18</v>
      </c>
      <c r="B24" s="21">
        <v>102.8</v>
      </c>
      <c r="C24" s="78">
        <v>104.6</v>
      </c>
      <c r="D24" s="22">
        <v>107.2</v>
      </c>
      <c r="E24" s="22">
        <v>25.9</v>
      </c>
      <c r="F24" s="22">
        <v>109.4</v>
      </c>
      <c r="G24" s="22">
        <v>108.9</v>
      </c>
      <c r="H24" s="21">
        <v>106.3</v>
      </c>
      <c r="I24" s="22">
        <v>109.2</v>
      </c>
      <c r="J24" s="22">
        <v>108</v>
      </c>
      <c r="K24" s="119">
        <v>24.4</v>
      </c>
      <c r="L24" s="22">
        <v>111</v>
      </c>
      <c r="M24" s="22">
        <v>111.2</v>
      </c>
      <c r="N24" s="21">
        <v>107.7</v>
      </c>
      <c r="O24" s="78">
        <v>109.2</v>
      </c>
      <c r="P24" s="22">
        <v>110.6</v>
      </c>
      <c r="Q24" s="22">
        <v>27.7</v>
      </c>
      <c r="R24" s="22">
        <v>111.5</v>
      </c>
      <c r="S24" s="23">
        <v>111.2</v>
      </c>
      <c r="T24" s="24">
        <f t="shared" si="0"/>
        <v>1706.8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718.99999999999989</v>
      </c>
      <c r="C25" s="26">
        <f t="shared" si="1"/>
        <v>731.6</v>
      </c>
      <c r="D25" s="26">
        <f t="shared" si="1"/>
        <v>750.2</v>
      </c>
      <c r="E25" s="26">
        <f>SUM(E18:E24)</f>
        <v>183.70000000000002</v>
      </c>
      <c r="F25" s="26">
        <f t="shared" ref="F25:L25" si="2">SUM(F18:F24)</f>
        <v>765.99999999999989</v>
      </c>
      <c r="G25" s="26">
        <f t="shared" si="2"/>
        <v>762.9</v>
      </c>
      <c r="H25" s="25">
        <f t="shared" si="2"/>
        <v>744.89999999999986</v>
      </c>
      <c r="I25" s="26">
        <f t="shared" si="2"/>
        <v>764.00000000000011</v>
      </c>
      <c r="J25" s="26">
        <f>SUM(J18:J24)</f>
        <v>755.4</v>
      </c>
      <c r="K25" s="120">
        <f t="shared" ref="K25" si="3">SUM(K18:K24)</f>
        <v>171.20000000000002</v>
      </c>
      <c r="L25" s="26">
        <f t="shared" si="2"/>
        <v>777.4</v>
      </c>
      <c r="M25" s="26">
        <f>SUM(M18:M24)</f>
        <v>777.60000000000014</v>
      </c>
      <c r="N25" s="25">
        <f t="shared" ref="N25:P25" si="4">SUM(N18:N24)</f>
        <v>753.50000000000011</v>
      </c>
      <c r="O25" s="26">
        <f t="shared" si="4"/>
        <v>764.00000000000011</v>
      </c>
      <c r="P25" s="26">
        <f t="shared" si="4"/>
        <v>774.40000000000009</v>
      </c>
      <c r="Q25" s="26">
        <f>SUM(Q18:Q24)</f>
        <v>194.09999999999997</v>
      </c>
      <c r="R25" s="26">
        <f t="shared" ref="R25:S25" si="5">SUM(R18:R24)</f>
        <v>779.7</v>
      </c>
      <c r="S25" s="27">
        <f t="shared" si="5"/>
        <v>778.60000000000014</v>
      </c>
      <c r="T25" s="24">
        <f t="shared" si="0"/>
        <v>11948.2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149.91091817018392</v>
      </c>
    </row>
    <row r="27" spans="1:30" s="2" customFormat="1" ht="33" customHeight="1" x14ac:dyDescent="0.25">
      <c r="A27" s="159" t="s">
        <v>20</v>
      </c>
      <c r="B27" s="32">
        <v>685</v>
      </c>
      <c r="C27" s="81">
        <v>697</v>
      </c>
      <c r="D27" s="33">
        <v>715</v>
      </c>
      <c r="E27" s="33">
        <v>175</v>
      </c>
      <c r="F27" s="33">
        <v>730</v>
      </c>
      <c r="G27" s="33">
        <v>727</v>
      </c>
      <c r="H27" s="32">
        <v>710</v>
      </c>
      <c r="I27" s="33">
        <v>728</v>
      </c>
      <c r="J27" s="33">
        <v>720</v>
      </c>
      <c r="K27" s="122">
        <v>163</v>
      </c>
      <c r="L27" s="33">
        <v>741</v>
      </c>
      <c r="M27" s="33">
        <v>741</v>
      </c>
      <c r="N27" s="32">
        <v>718</v>
      </c>
      <c r="O27" s="33">
        <v>728</v>
      </c>
      <c r="P27" s="33">
        <v>738</v>
      </c>
      <c r="Q27" s="33">
        <v>185</v>
      </c>
      <c r="R27" s="33">
        <v>743</v>
      </c>
      <c r="S27" s="34">
        <v>742</v>
      </c>
      <c r="T27" s="35">
        <f>SUM(B27:S27)</f>
        <v>11386</v>
      </c>
      <c r="U27" s="2">
        <f>((T25*1000)/T27)/7</f>
        <v>149.91091817018395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102.75409999999999</v>
      </c>
      <c r="C28" s="37">
        <f t="shared" si="6"/>
        <v>104.55242000000001</v>
      </c>
      <c r="D28" s="37">
        <f t="shared" si="6"/>
        <v>107.20989999999999</v>
      </c>
      <c r="E28" s="37">
        <f t="shared" si="6"/>
        <v>25.8855</v>
      </c>
      <c r="F28" s="37">
        <f t="shared" si="6"/>
        <v>109.3978</v>
      </c>
      <c r="G28" s="37">
        <f t="shared" si="6"/>
        <v>108.88821999999998</v>
      </c>
      <c r="H28" s="36">
        <f t="shared" si="6"/>
        <v>106.32059999999998</v>
      </c>
      <c r="I28" s="37">
        <f t="shared" si="6"/>
        <v>109.17807999999999</v>
      </c>
      <c r="J28" s="37">
        <f t="shared" si="6"/>
        <v>108.01919999999998</v>
      </c>
      <c r="K28" s="123">
        <f t="shared" si="6"/>
        <v>24.367180000000001</v>
      </c>
      <c r="L28" s="37">
        <f t="shared" si="6"/>
        <v>111.02626000000001</v>
      </c>
      <c r="M28" s="37">
        <f t="shared" si="6"/>
        <v>111.18626000000003</v>
      </c>
      <c r="N28" s="36">
        <f t="shared" si="6"/>
        <v>107.67948000000001</v>
      </c>
      <c r="O28" s="37">
        <f t="shared" si="6"/>
        <v>109.17807999999999</v>
      </c>
      <c r="P28" s="37">
        <f t="shared" si="6"/>
        <v>110.59667999999999</v>
      </c>
      <c r="Q28" s="37">
        <f t="shared" si="6"/>
        <v>27.704099999999993</v>
      </c>
      <c r="R28" s="37">
        <f t="shared" si="6"/>
        <v>111.48598</v>
      </c>
      <c r="S28" s="38">
        <f t="shared" si="6"/>
        <v>111.19612000000002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718.77049999999997</v>
      </c>
      <c r="C29" s="41">
        <f t="shared" si="7"/>
        <v>731.36209999999994</v>
      </c>
      <c r="D29" s="41">
        <f t="shared" si="7"/>
        <v>750.24950000000001</v>
      </c>
      <c r="E29" s="41">
        <f>((E27*E26)*7)/1000</f>
        <v>183.6275</v>
      </c>
      <c r="F29" s="41">
        <f>((F27*F26)*7)/1000</f>
        <v>765.98900000000003</v>
      </c>
      <c r="G29" s="41">
        <f t="shared" ref="G29:S29" si="8">((G27*G26)*7)/1000</f>
        <v>762.84109999999998</v>
      </c>
      <c r="H29" s="40">
        <f t="shared" si="8"/>
        <v>745.00300000000004</v>
      </c>
      <c r="I29" s="41">
        <f t="shared" si="8"/>
        <v>763.8904</v>
      </c>
      <c r="J29" s="41">
        <f t="shared" si="8"/>
        <v>755.49599999999998</v>
      </c>
      <c r="K29" s="124">
        <f t="shared" si="8"/>
        <v>171.0359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753.39740000000006</v>
      </c>
      <c r="O29" s="41">
        <f t="shared" si="8"/>
        <v>763.8904</v>
      </c>
      <c r="P29" s="41">
        <f t="shared" si="8"/>
        <v>774.38340000000005</v>
      </c>
      <c r="Q29" s="42">
        <f t="shared" si="8"/>
        <v>194.12049999999999</v>
      </c>
      <c r="R29" s="42">
        <f t="shared" si="8"/>
        <v>779.62990000000002</v>
      </c>
      <c r="S29" s="43">
        <f t="shared" si="8"/>
        <v>778.5806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149.94786235662147</v>
      </c>
      <c r="C30" s="46">
        <f t="shared" si="9"/>
        <v>149.94875999180161</v>
      </c>
      <c r="D30" s="46">
        <f t="shared" si="9"/>
        <v>149.8901098901099</v>
      </c>
      <c r="E30" s="46">
        <f>+(E25/E27)/7*1000</f>
        <v>149.95918367346943</v>
      </c>
      <c r="F30" s="46">
        <f t="shared" ref="F30:L30" si="10">+(F25/F27)/7*1000</f>
        <v>149.90215264187864</v>
      </c>
      <c r="G30" s="46">
        <f t="shared" si="10"/>
        <v>149.91157398310079</v>
      </c>
      <c r="H30" s="45">
        <f t="shared" si="10"/>
        <v>149.87927565392354</v>
      </c>
      <c r="I30" s="46">
        <f t="shared" si="10"/>
        <v>149.92150706436422</v>
      </c>
      <c r="J30" s="46">
        <f>+(J25/J27)/7*1000</f>
        <v>149.88095238095235</v>
      </c>
      <c r="K30" s="125">
        <f t="shared" ref="K30" si="11">+(K25/K27)/7*1000</f>
        <v>150.04382120946542</v>
      </c>
      <c r="L30" s="46">
        <f t="shared" si="10"/>
        <v>149.87468671679196</v>
      </c>
      <c r="M30" s="46">
        <f>+(M25/M27)/7*1000</f>
        <v>149.9132446500868</v>
      </c>
      <c r="N30" s="45">
        <f t="shared" ref="N30:S30" si="12">+(N25/N27)/7*1000</f>
        <v>149.92041384799046</v>
      </c>
      <c r="O30" s="46">
        <f t="shared" si="12"/>
        <v>149.92150706436422</v>
      </c>
      <c r="P30" s="46">
        <f t="shared" si="12"/>
        <v>149.90321331784747</v>
      </c>
      <c r="Q30" s="46">
        <f t="shared" si="12"/>
        <v>149.88416988416984</v>
      </c>
      <c r="R30" s="46">
        <f t="shared" si="12"/>
        <v>149.91347817727359</v>
      </c>
      <c r="S30" s="47">
        <f t="shared" si="12"/>
        <v>149.90373507893725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89.6</v>
      </c>
      <c r="C39" s="78">
        <v>82.4</v>
      </c>
      <c r="D39" s="78">
        <v>85</v>
      </c>
      <c r="E39" s="78">
        <v>26</v>
      </c>
      <c r="F39" s="78">
        <v>93.3</v>
      </c>
      <c r="G39" s="78">
        <v>91.6</v>
      </c>
      <c r="H39" s="78"/>
      <c r="I39" s="78"/>
      <c r="J39" s="99">
        <f t="shared" ref="J39:J46" si="13">SUM(B39:I39)</f>
        <v>467.9</v>
      </c>
      <c r="K39" s="2"/>
      <c r="L39" s="89" t="s">
        <v>12</v>
      </c>
      <c r="M39" s="78">
        <v>6.2</v>
      </c>
      <c r="N39" s="78">
        <v>5.6</v>
      </c>
      <c r="O39" s="78">
        <v>5.9</v>
      </c>
      <c r="P39" s="78">
        <v>2</v>
      </c>
      <c r="Q39" s="78">
        <v>6.3</v>
      </c>
      <c r="R39" s="78">
        <v>6.3</v>
      </c>
      <c r="S39" s="99">
        <f t="shared" ref="S39:S46" si="14">SUM(M39:R39)</f>
        <v>32.300000000000004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89.6</v>
      </c>
      <c r="C40" s="78">
        <v>82.4</v>
      </c>
      <c r="D40" s="78">
        <v>85</v>
      </c>
      <c r="E40" s="78">
        <v>26</v>
      </c>
      <c r="F40" s="78">
        <v>93.3</v>
      </c>
      <c r="G40" s="78">
        <v>91.6</v>
      </c>
      <c r="H40" s="78"/>
      <c r="I40" s="78"/>
      <c r="J40" s="99">
        <f t="shared" si="13"/>
        <v>467.9</v>
      </c>
      <c r="K40" s="2"/>
      <c r="L40" s="90" t="s">
        <v>13</v>
      </c>
      <c r="M40" s="78">
        <v>6.2</v>
      </c>
      <c r="N40" s="78">
        <v>5.6</v>
      </c>
      <c r="O40" s="78">
        <v>5.9</v>
      </c>
      <c r="P40" s="78">
        <v>2</v>
      </c>
      <c r="Q40" s="78">
        <v>6.3</v>
      </c>
      <c r="R40" s="78">
        <v>6.3</v>
      </c>
      <c r="S40" s="99">
        <f t="shared" si="14"/>
        <v>32.300000000000004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6.2</v>
      </c>
      <c r="S41" s="99">
        <f t="shared" si="14"/>
        <v>31.999999999999996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1.7</v>
      </c>
      <c r="Q42" s="78">
        <v>6.3</v>
      </c>
      <c r="R42" s="78">
        <v>6.2</v>
      </c>
      <c r="S42" s="99">
        <f t="shared" si="14"/>
        <v>31.999999999999996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5.9</v>
      </c>
      <c r="P44" s="78">
        <v>1.8</v>
      </c>
      <c r="Q44" s="78">
        <v>6.4</v>
      </c>
      <c r="R44" s="78">
        <v>6.2</v>
      </c>
      <c r="S44" s="99">
        <f t="shared" si="14"/>
        <v>32.300000000000004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6.1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179.2</v>
      </c>
      <c r="C46" s="26">
        <f t="shared" si="15"/>
        <v>164.8</v>
      </c>
      <c r="D46" s="26">
        <f t="shared" si="15"/>
        <v>170</v>
      </c>
      <c r="E46" s="26">
        <f t="shared" si="15"/>
        <v>52</v>
      </c>
      <c r="F46" s="26">
        <f t="shared" si="15"/>
        <v>186.6</v>
      </c>
      <c r="G46" s="26">
        <f t="shared" si="15"/>
        <v>183.2</v>
      </c>
      <c r="H46" s="26">
        <f t="shared" si="15"/>
        <v>0</v>
      </c>
      <c r="I46" s="26">
        <f t="shared" si="15"/>
        <v>0</v>
      </c>
      <c r="J46" s="99">
        <f t="shared" si="13"/>
        <v>935.8</v>
      </c>
      <c r="L46" s="76" t="s">
        <v>10</v>
      </c>
      <c r="M46" s="79">
        <f t="shared" ref="M46:R46" si="16">SUM(M39:M45)</f>
        <v>43.9</v>
      </c>
      <c r="N46" s="26">
        <f t="shared" si="16"/>
        <v>39.5</v>
      </c>
      <c r="O46" s="26">
        <f t="shared" si="16"/>
        <v>41.5</v>
      </c>
      <c r="P46" s="26">
        <f t="shared" si="16"/>
        <v>12.800000000000002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154</v>
      </c>
      <c r="C47" s="29">
        <v>154</v>
      </c>
      <c r="D47" s="29">
        <v>154</v>
      </c>
      <c r="E47" s="29">
        <v>154</v>
      </c>
      <c r="F47" s="29">
        <v>154</v>
      </c>
      <c r="G47" s="29">
        <v>154</v>
      </c>
      <c r="H47" s="29"/>
      <c r="I47" s="29"/>
      <c r="J47" s="100">
        <f>+((J46/J48)/7)*1000</f>
        <v>43.990034315799363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582</v>
      </c>
      <c r="C48" s="33">
        <v>535</v>
      </c>
      <c r="D48" s="33">
        <v>552</v>
      </c>
      <c r="E48" s="33">
        <v>169</v>
      </c>
      <c r="F48" s="33">
        <v>606</v>
      </c>
      <c r="G48" s="33">
        <v>595</v>
      </c>
      <c r="H48" s="33"/>
      <c r="I48" s="33"/>
      <c r="J48" s="101">
        <f>SUM(B48:I48)</f>
        <v>3039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89.628</v>
      </c>
      <c r="C49" s="37">
        <f t="shared" si="17"/>
        <v>82.39</v>
      </c>
      <c r="D49" s="37">
        <f t="shared" si="17"/>
        <v>85.00800000000001</v>
      </c>
      <c r="E49" s="37">
        <f t="shared" si="17"/>
        <v>26.026</v>
      </c>
      <c r="F49" s="37">
        <f t="shared" si="17"/>
        <v>93.323999999999998</v>
      </c>
      <c r="G49" s="37">
        <f t="shared" si="17"/>
        <v>91.63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43.99003431579937</v>
      </c>
      <c r="L49" s="93" t="s">
        <v>21</v>
      </c>
      <c r="M49" s="82">
        <f>((M48*M47)*7/1000-M39-M40)/5</f>
        <v>6.298</v>
      </c>
      <c r="N49" s="37">
        <f t="shared" ref="N49:R49" si="19">((N48*N47)*7/1000-N39-N40)/5</f>
        <v>5.652499999999999</v>
      </c>
      <c r="O49" s="37">
        <f t="shared" si="19"/>
        <v>5.9475999999999996</v>
      </c>
      <c r="P49" s="37">
        <f t="shared" si="19"/>
        <v>1.748</v>
      </c>
      <c r="Q49" s="37">
        <f t="shared" si="19"/>
        <v>6.335</v>
      </c>
      <c r="R49" s="37">
        <f t="shared" si="19"/>
        <v>6.2384000000000004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627.39599999999996</v>
      </c>
      <c r="C50" s="41">
        <f t="shared" si="20"/>
        <v>576.73</v>
      </c>
      <c r="D50" s="41">
        <f t="shared" si="20"/>
        <v>595.05600000000004</v>
      </c>
      <c r="E50" s="41">
        <f t="shared" si="20"/>
        <v>182.18199999999999</v>
      </c>
      <c r="F50" s="41">
        <f t="shared" si="20"/>
        <v>653.26800000000003</v>
      </c>
      <c r="G50" s="41">
        <f t="shared" si="20"/>
        <v>641.41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43.986254295532639</v>
      </c>
      <c r="C51" s="46">
        <f t="shared" si="22"/>
        <v>44.005340453938594</v>
      </c>
      <c r="D51" s="46">
        <f t="shared" si="22"/>
        <v>43.995859213250512</v>
      </c>
      <c r="E51" s="46">
        <f t="shared" si="22"/>
        <v>43.956043956043956</v>
      </c>
      <c r="F51" s="46">
        <f t="shared" si="22"/>
        <v>43.988684582743986</v>
      </c>
      <c r="G51" s="46">
        <f t="shared" si="22"/>
        <v>43.985594237695082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137.63066202090593</v>
      </c>
      <c r="O51" s="46">
        <f t="shared" si="23"/>
        <v>137.87375415282395</v>
      </c>
      <c r="P51" s="46">
        <f t="shared" si="23"/>
        <v>140.6593406593407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8.1999999999999993</v>
      </c>
      <c r="G58" s="182">
        <v>8</v>
      </c>
      <c r="H58" s="21">
        <v>7.8</v>
      </c>
      <c r="I58" s="78">
        <v>8</v>
      </c>
      <c r="J58" s="78">
        <v>7.8</v>
      </c>
      <c r="K58" s="78">
        <v>1.9</v>
      </c>
      <c r="L58" s="78">
        <v>8</v>
      </c>
      <c r="M58" s="182">
        <v>7.8</v>
      </c>
      <c r="N58" s="21">
        <v>7.9</v>
      </c>
      <c r="O58" s="78">
        <v>8</v>
      </c>
      <c r="P58" s="78">
        <v>8.1999999999999993</v>
      </c>
      <c r="Q58" s="78">
        <v>2.2000000000000002</v>
      </c>
      <c r="R58" s="78">
        <v>7.8</v>
      </c>
      <c r="S58" s="182">
        <v>8.1999999999999993</v>
      </c>
      <c r="T58" s="24">
        <f t="shared" ref="T58:T65" si="24">SUM(B58:S58)</f>
        <v>126.4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8.1999999999999993</v>
      </c>
      <c r="G59" s="182">
        <v>8</v>
      </c>
      <c r="H59" s="21">
        <v>7.8</v>
      </c>
      <c r="I59" s="78">
        <v>8</v>
      </c>
      <c r="J59" s="78">
        <v>7.8</v>
      </c>
      <c r="K59" s="78">
        <v>1.9</v>
      </c>
      <c r="L59" s="78">
        <v>8</v>
      </c>
      <c r="M59" s="182">
        <v>7.8</v>
      </c>
      <c r="N59" s="21">
        <v>7.9</v>
      </c>
      <c r="O59" s="78">
        <v>8</v>
      </c>
      <c r="P59" s="78">
        <v>8.1999999999999993</v>
      </c>
      <c r="Q59" s="78">
        <v>2.2000000000000002</v>
      </c>
      <c r="R59" s="78">
        <v>7.8</v>
      </c>
      <c r="S59" s="182">
        <v>8.1999999999999993</v>
      </c>
      <c r="T59" s="24">
        <f t="shared" si="24"/>
        <v>126.4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</v>
      </c>
      <c r="F60" s="78">
        <v>7.9</v>
      </c>
      <c r="G60" s="182">
        <v>8</v>
      </c>
      <c r="H60" s="21">
        <v>7.8</v>
      </c>
      <c r="I60" s="78">
        <v>7.9</v>
      </c>
      <c r="J60" s="78">
        <v>7.9</v>
      </c>
      <c r="K60" s="78">
        <v>1.5</v>
      </c>
      <c r="L60" s="78">
        <v>7.9</v>
      </c>
      <c r="M60" s="182">
        <v>7.9</v>
      </c>
      <c r="N60" s="21">
        <v>8</v>
      </c>
      <c r="O60" s="78">
        <v>8</v>
      </c>
      <c r="P60" s="78">
        <v>8</v>
      </c>
      <c r="Q60" s="78">
        <v>2.1</v>
      </c>
      <c r="R60" s="78">
        <v>7.9</v>
      </c>
      <c r="S60" s="182">
        <v>8.1</v>
      </c>
      <c r="T60" s="24">
        <f t="shared" si="24"/>
        <v>125.10000000000001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2.2000000000000002</v>
      </c>
      <c r="F61" s="78">
        <v>7.9</v>
      </c>
      <c r="G61" s="182">
        <v>8.1</v>
      </c>
      <c r="H61" s="21">
        <v>7.9</v>
      </c>
      <c r="I61" s="78">
        <v>8</v>
      </c>
      <c r="J61" s="78">
        <v>7.9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</v>
      </c>
      <c r="T61" s="24">
        <f t="shared" si="24"/>
        <v>126.20000000000002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8.1</v>
      </c>
      <c r="H62" s="21">
        <v>7.9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126.60000000000002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2.2000000000000002</v>
      </c>
      <c r="F63" s="78">
        <v>8</v>
      </c>
      <c r="G63" s="182">
        <v>8.1</v>
      </c>
      <c r="H63" s="21">
        <v>7.9</v>
      </c>
      <c r="I63" s="78">
        <v>8</v>
      </c>
      <c r="J63" s="78">
        <v>8</v>
      </c>
      <c r="K63" s="78">
        <v>1.7</v>
      </c>
      <c r="L63" s="78">
        <v>7.9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126.80000000000003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2.2000000000000002</v>
      </c>
      <c r="F64" s="78">
        <v>8</v>
      </c>
      <c r="G64" s="182">
        <v>8.1</v>
      </c>
      <c r="H64" s="21">
        <v>7.9</v>
      </c>
      <c r="I64" s="78">
        <v>8</v>
      </c>
      <c r="J64" s="78">
        <v>8</v>
      </c>
      <c r="K64" s="78">
        <v>1.7</v>
      </c>
      <c r="L64" s="78">
        <v>7.9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8.1</v>
      </c>
      <c r="S64" s="182">
        <v>8.1999999999999993</v>
      </c>
      <c r="T64" s="24">
        <f t="shared" si="24"/>
        <v>127.00000000000001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15.2</v>
      </c>
      <c r="F65" s="26">
        <f t="shared" si="25"/>
        <v>56.199999999999996</v>
      </c>
      <c r="G65" s="27">
        <f t="shared" si="25"/>
        <v>56.400000000000006</v>
      </c>
      <c r="H65" s="25">
        <f t="shared" si="25"/>
        <v>54.999999999999993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55.499999999999993</v>
      </c>
      <c r="M65" s="27">
        <f t="shared" si="25"/>
        <v>55.099999999999994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884.49999999999989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7.9704000000000006</v>
      </c>
      <c r="G68" s="186">
        <f t="shared" si="26"/>
        <v>8.0916999999999994</v>
      </c>
      <c r="H68" s="36">
        <f t="shared" si="26"/>
        <v>7.8910000000000009</v>
      </c>
      <c r="I68" s="82">
        <f t="shared" si="26"/>
        <v>7.9719999999999995</v>
      </c>
      <c r="J68" s="82">
        <f t="shared" si="26"/>
        <v>7.934400000000001</v>
      </c>
      <c r="K68" s="82">
        <f t="shared" si="26"/>
        <v>1.6591999999999998</v>
      </c>
      <c r="L68" s="82">
        <f t="shared" si="26"/>
        <v>7.8936000000000011</v>
      </c>
      <c r="M68" s="186">
        <f t="shared" si="26"/>
        <v>7.8952000000000009</v>
      </c>
      <c r="N68" s="36">
        <f t="shared" si="26"/>
        <v>8.0050000000000008</v>
      </c>
      <c r="O68" s="82">
        <f t="shared" si="26"/>
        <v>8.0896000000000008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7.934400000000001</v>
      </c>
      <c r="S68" s="186">
        <f t="shared" si="26"/>
        <v>8.1692</v>
      </c>
      <c r="T68" s="306">
        <f>((T65*1000)/T67)/7</f>
        <v>142.77643260694106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141.58163265306121</v>
      </c>
      <c r="M70" s="188">
        <f t="shared" si="28"/>
        <v>140.5612244897959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M47" sqref="M47:R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94"/>
      <c r="E3" s="494"/>
      <c r="F3" s="494"/>
      <c r="G3" s="494"/>
      <c r="H3" s="494"/>
      <c r="I3" s="494"/>
      <c r="J3" s="494"/>
      <c r="K3" s="494"/>
      <c r="L3" s="494"/>
      <c r="M3" s="494"/>
      <c r="N3" s="494"/>
      <c r="O3" s="494"/>
      <c r="P3" s="494"/>
      <c r="Q3" s="494"/>
      <c r="R3" s="494"/>
      <c r="S3" s="494"/>
      <c r="T3" s="494"/>
      <c r="U3" s="494"/>
      <c r="V3" s="494"/>
      <c r="W3" s="494"/>
      <c r="X3" s="494"/>
      <c r="Y3" s="2"/>
      <c r="Z3" s="2"/>
      <c r="AA3" s="2"/>
      <c r="AB3" s="2"/>
      <c r="AC3" s="2"/>
      <c r="AD3" s="49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4" t="s">
        <v>1</v>
      </c>
      <c r="B9" s="494"/>
      <c r="C9" s="494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4"/>
      <c r="B10" s="494"/>
      <c r="C10" s="49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4" t="s">
        <v>4</v>
      </c>
      <c r="B11" s="494"/>
      <c r="C11" s="494"/>
      <c r="D11" s="1"/>
      <c r="E11" s="495">
        <v>3</v>
      </c>
      <c r="F11" s="1"/>
      <c r="G11" s="1"/>
      <c r="H11" s="1"/>
      <c r="I11" s="1"/>
      <c r="J11" s="1"/>
      <c r="K11" s="530" t="s">
        <v>162</v>
      </c>
      <c r="L11" s="530"/>
      <c r="M11" s="496"/>
      <c r="N11" s="4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4"/>
      <c r="B12" s="494"/>
      <c r="C12" s="494"/>
      <c r="D12" s="1"/>
      <c r="E12" s="5"/>
      <c r="F12" s="1"/>
      <c r="G12" s="1"/>
      <c r="H12" s="1"/>
      <c r="I12" s="1"/>
      <c r="J12" s="1"/>
      <c r="K12" s="496"/>
      <c r="L12" s="496"/>
      <c r="M12" s="496"/>
      <c r="N12" s="4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4"/>
      <c r="B13" s="494"/>
      <c r="C13" s="494"/>
      <c r="D13" s="494"/>
      <c r="E13" s="494"/>
      <c r="F13" s="494"/>
      <c r="G13" s="494"/>
      <c r="H13" s="494"/>
      <c r="I13" s="494"/>
      <c r="J13" s="494"/>
      <c r="K13" s="494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1"/>
      <c r="X13" s="1"/>
      <c r="Y13" s="1"/>
    </row>
    <row r="14" spans="1:30" s="3" customFormat="1" ht="27" thickBot="1" x14ac:dyDescent="0.3">
      <c r="A14" s="49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102.8</v>
      </c>
      <c r="C18" s="78">
        <v>104.6</v>
      </c>
      <c r="D18" s="22">
        <v>107.2</v>
      </c>
      <c r="E18" s="22">
        <v>25.9</v>
      </c>
      <c r="F18" s="22">
        <v>109.4</v>
      </c>
      <c r="G18" s="22">
        <v>108.9</v>
      </c>
      <c r="H18" s="21">
        <v>106.3</v>
      </c>
      <c r="I18" s="22">
        <v>109.2</v>
      </c>
      <c r="J18" s="22">
        <v>108</v>
      </c>
      <c r="K18" s="119">
        <v>24.4</v>
      </c>
      <c r="L18" s="22">
        <v>111</v>
      </c>
      <c r="M18" s="22">
        <v>111.2</v>
      </c>
      <c r="N18" s="21">
        <v>107.7</v>
      </c>
      <c r="O18" s="78">
        <v>109.2</v>
      </c>
      <c r="P18" s="22">
        <v>110.6</v>
      </c>
      <c r="Q18" s="22">
        <v>27.7</v>
      </c>
      <c r="R18" s="22">
        <v>111.5</v>
      </c>
      <c r="S18" s="23">
        <v>111.2</v>
      </c>
      <c r="T18" s="24">
        <f t="shared" ref="T18:T25" si="0">SUM(B18:S18)</f>
        <v>1706.8</v>
      </c>
      <c r="V18" s="2"/>
      <c r="W18" s="18"/>
    </row>
    <row r="19" spans="1:30" ht="39.950000000000003" customHeight="1" x14ac:dyDescent="0.25">
      <c r="A19" s="157" t="s">
        <v>13</v>
      </c>
      <c r="B19" s="21">
        <v>102.8</v>
      </c>
      <c r="C19" s="78">
        <v>104.6</v>
      </c>
      <c r="D19" s="22">
        <v>107.2</v>
      </c>
      <c r="E19" s="22">
        <v>25.9</v>
      </c>
      <c r="F19" s="22">
        <v>109.4</v>
      </c>
      <c r="G19" s="22">
        <v>108.9</v>
      </c>
      <c r="H19" s="21">
        <v>106.3</v>
      </c>
      <c r="I19" s="22">
        <v>109.2</v>
      </c>
      <c r="J19" s="22">
        <v>108</v>
      </c>
      <c r="K19" s="119">
        <v>24.4</v>
      </c>
      <c r="L19" s="22">
        <v>111</v>
      </c>
      <c r="M19" s="22">
        <v>111.2</v>
      </c>
      <c r="N19" s="21">
        <v>107.7</v>
      </c>
      <c r="O19" s="78">
        <v>109.2</v>
      </c>
      <c r="P19" s="22">
        <v>110.6</v>
      </c>
      <c r="Q19" s="22">
        <v>27.7</v>
      </c>
      <c r="R19" s="22">
        <v>111.5</v>
      </c>
      <c r="S19" s="23">
        <v>111.2</v>
      </c>
      <c r="T19" s="24">
        <f t="shared" si="0"/>
        <v>1706.8</v>
      </c>
      <c r="V19" s="2"/>
      <c r="W19" s="18"/>
    </row>
    <row r="20" spans="1:30" ht="39.75" customHeight="1" x14ac:dyDescent="0.25">
      <c r="A20" s="156" t="s">
        <v>14</v>
      </c>
      <c r="B20" s="21">
        <v>102.4</v>
      </c>
      <c r="C20" s="78">
        <v>104</v>
      </c>
      <c r="D20" s="22">
        <v>107.2</v>
      </c>
      <c r="E20" s="22">
        <v>26.2</v>
      </c>
      <c r="F20" s="22">
        <v>109.2</v>
      </c>
      <c r="G20" s="22">
        <v>108.2</v>
      </c>
      <c r="H20" s="21">
        <v>106.5</v>
      </c>
      <c r="I20" s="22">
        <v>109.1</v>
      </c>
      <c r="J20" s="22">
        <v>107.7</v>
      </c>
      <c r="K20" s="119">
        <v>23.6</v>
      </c>
      <c r="L20" s="22">
        <v>111.1</v>
      </c>
      <c r="M20" s="22">
        <v>111</v>
      </c>
      <c r="N20" s="21">
        <v>107.4</v>
      </c>
      <c r="O20" s="78">
        <v>108.9</v>
      </c>
      <c r="P20" s="22">
        <v>110.2</v>
      </c>
      <c r="Q20" s="22">
        <v>27.3</v>
      </c>
      <c r="R20" s="22">
        <v>111.1</v>
      </c>
      <c r="S20" s="23">
        <v>111</v>
      </c>
      <c r="T20" s="24">
        <f t="shared" si="0"/>
        <v>1702.1000000000004</v>
      </c>
      <c r="V20" s="2"/>
      <c r="W20" s="18"/>
    </row>
    <row r="21" spans="1:30" ht="39.950000000000003" customHeight="1" x14ac:dyDescent="0.25">
      <c r="A21" s="157" t="s">
        <v>15</v>
      </c>
      <c r="B21" s="21">
        <v>102.4</v>
      </c>
      <c r="C21" s="78">
        <v>104</v>
      </c>
      <c r="D21" s="22">
        <v>107.2</v>
      </c>
      <c r="E21" s="22">
        <v>26.2</v>
      </c>
      <c r="F21" s="22">
        <v>109.2</v>
      </c>
      <c r="G21" s="22">
        <v>108.2</v>
      </c>
      <c r="H21" s="21">
        <v>106.5</v>
      </c>
      <c r="I21" s="22">
        <v>109.1</v>
      </c>
      <c r="J21" s="22">
        <v>107.7</v>
      </c>
      <c r="K21" s="119">
        <v>23.6</v>
      </c>
      <c r="L21" s="22">
        <v>111.1</v>
      </c>
      <c r="M21" s="22">
        <v>111</v>
      </c>
      <c r="N21" s="21">
        <v>107.4</v>
      </c>
      <c r="O21" s="78">
        <v>108.9</v>
      </c>
      <c r="P21" s="22">
        <v>110.2</v>
      </c>
      <c r="Q21" s="22">
        <v>27.3</v>
      </c>
      <c r="R21" s="22">
        <v>111.1</v>
      </c>
      <c r="S21" s="23">
        <v>111</v>
      </c>
      <c r="T21" s="24">
        <f t="shared" si="0"/>
        <v>1702.1000000000004</v>
      </c>
      <c r="V21" s="2"/>
      <c r="W21" s="18"/>
    </row>
    <row r="22" spans="1:30" ht="39.950000000000003" customHeight="1" x14ac:dyDescent="0.25">
      <c r="A22" s="156" t="s">
        <v>16</v>
      </c>
      <c r="B22" s="21">
        <v>102.4</v>
      </c>
      <c r="C22" s="78">
        <v>104</v>
      </c>
      <c r="D22" s="22">
        <v>107.2</v>
      </c>
      <c r="E22" s="22">
        <v>26.2</v>
      </c>
      <c r="F22" s="22">
        <v>109.2</v>
      </c>
      <c r="G22" s="22">
        <v>108.2</v>
      </c>
      <c r="H22" s="21">
        <v>106.5</v>
      </c>
      <c r="I22" s="22">
        <v>109.1</v>
      </c>
      <c r="J22" s="22">
        <v>107.7</v>
      </c>
      <c r="K22" s="119">
        <v>23.6</v>
      </c>
      <c r="L22" s="22">
        <v>111.1</v>
      </c>
      <c r="M22" s="22">
        <v>111</v>
      </c>
      <c r="N22" s="21">
        <v>107.4</v>
      </c>
      <c r="O22" s="78">
        <v>108.9</v>
      </c>
      <c r="P22" s="22">
        <v>110.2</v>
      </c>
      <c r="Q22" s="22">
        <v>27.3</v>
      </c>
      <c r="R22" s="22">
        <v>111.1</v>
      </c>
      <c r="S22" s="23">
        <v>111</v>
      </c>
      <c r="T22" s="24">
        <f t="shared" si="0"/>
        <v>1702.1000000000004</v>
      </c>
      <c r="V22" s="2"/>
      <c r="W22" s="18"/>
    </row>
    <row r="23" spans="1:30" ht="39.950000000000003" customHeight="1" x14ac:dyDescent="0.25">
      <c r="A23" s="157" t="s">
        <v>17</v>
      </c>
      <c r="B23" s="21">
        <v>102.4</v>
      </c>
      <c r="C23" s="78">
        <v>104</v>
      </c>
      <c r="D23" s="22">
        <v>107.2</v>
      </c>
      <c r="E23" s="22">
        <v>26.2</v>
      </c>
      <c r="F23" s="22">
        <v>109.2</v>
      </c>
      <c r="G23" s="22">
        <v>108.2</v>
      </c>
      <c r="H23" s="21">
        <v>106.5</v>
      </c>
      <c r="I23" s="22">
        <v>109.1</v>
      </c>
      <c r="J23" s="22">
        <v>107.7</v>
      </c>
      <c r="K23" s="119">
        <v>23.6</v>
      </c>
      <c r="L23" s="22">
        <v>111.1</v>
      </c>
      <c r="M23" s="22">
        <v>111</v>
      </c>
      <c r="N23" s="21">
        <v>107.4</v>
      </c>
      <c r="O23" s="78">
        <v>108.9</v>
      </c>
      <c r="P23" s="22">
        <v>110.2</v>
      </c>
      <c r="Q23" s="22">
        <v>27.3</v>
      </c>
      <c r="R23" s="22">
        <v>111.1</v>
      </c>
      <c r="S23" s="23">
        <v>111</v>
      </c>
      <c r="T23" s="24">
        <f t="shared" si="0"/>
        <v>1702.1000000000004</v>
      </c>
      <c r="V23" s="2"/>
      <c r="W23" s="18"/>
    </row>
    <row r="24" spans="1:30" ht="39.950000000000003" customHeight="1" x14ac:dyDescent="0.25">
      <c r="A24" s="156" t="s">
        <v>18</v>
      </c>
      <c r="B24" s="21">
        <v>102.4</v>
      </c>
      <c r="C24" s="78">
        <v>104</v>
      </c>
      <c r="D24" s="22">
        <v>107.2</v>
      </c>
      <c r="E24" s="22">
        <v>26.2</v>
      </c>
      <c r="F24" s="22">
        <v>109.2</v>
      </c>
      <c r="G24" s="22">
        <v>108.2</v>
      </c>
      <c r="H24" s="21">
        <v>106.5</v>
      </c>
      <c r="I24" s="22">
        <v>109.1</v>
      </c>
      <c r="J24" s="22">
        <v>107.7</v>
      </c>
      <c r="K24" s="119">
        <v>23.6</v>
      </c>
      <c r="L24" s="22">
        <v>111.1</v>
      </c>
      <c r="M24" s="22">
        <v>111</v>
      </c>
      <c r="N24" s="21">
        <v>107.4</v>
      </c>
      <c r="O24" s="78">
        <v>108.9</v>
      </c>
      <c r="P24" s="22">
        <v>110.2</v>
      </c>
      <c r="Q24" s="22">
        <v>27.3</v>
      </c>
      <c r="R24" s="22">
        <v>111.1</v>
      </c>
      <c r="S24" s="23">
        <v>111</v>
      </c>
      <c r="T24" s="24">
        <f t="shared" si="0"/>
        <v>1702.1000000000004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717.59999999999991</v>
      </c>
      <c r="C25" s="26">
        <f t="shared" si="1"/>
        <v>729.2</v>
      </c>
      <c r="D25" s="26">
        <f t="shared" si="1"/>
        <v>750.40000000000009</v>
      </c>
      <c r="E25" s="26">
        <f>SUM(E18:E24)</f>
        <v>182.79999999999998</v>
      </c>
      <c r="F25" s="26">
        <f t="shared" ref="F25:L25" si="2">SUM(F18:F24)</f>
        <v>764.80000000000007</v>
      </c>
      <c r="G25" s="26">
        <f t="shared" si="2"/>
        <v>758.80000000000007</v>
      </c>
      <c r="H25" s="25">
        <f t="shared" si="2"/>
        <v>745.1</v>
      </c>
      <c r="I25" s="26">
        <f t="shared" si="2"/>
        <v>763.90000000000009</v>
      </c>
      <c r="J25" s="26">
        <f>SUM(J18:J24)</f>
        <v>754.50000000000011</v>
      </c>
      <c r="K25" s="120">
        <f t="shared" ref="K25" si="3">SUM(K18:K24)</f>
        <v>166.79999999999998</v>
      </c>
      <c r="L25" s="26">
        <f t="shared" si="2"/>
        <v>777.50000000000011</v>
      </c>
      <c r="M25" s="26">
        <f>SUM(M18:M24)</f>
        <v>777.4</v>
      </c>
      <c r="N25" s="25">
        <f t="shared" ref="N25:P25" si="4">SUM(N18:N24)</f>
        <v>752.4</v>
      </c>
      <c r="O25" s="26">
        <f t="shared" si="4"/>
        <v>762.9</v>
      </c>
      <c r="P25" s="26">
        <f t="shared" si="4"/>
        <v>772.2</v>
      </c>
      <c r="Q25" s="26">
        <f>SUM(Q18:Q24)</f>
        <v>191.90000000000003</v>
      </c>
      <c r="R25" s="26">
        <f t="shared" ref="R25:S25" si="5">SUM(R18:R24)</f>
        <v>778.50000000000011</v>
      </c>
      <c r="S25" s="27">
        <f t="shared" si="5"/>
        <v>777.4</v>
      </c>
      <c r="T25" s="24">
        <f t="shared" si="0"/>
        <v>11924.1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149.89817468698143</v>
      </c>
    </row>
    <row r="27" spans="1:30" s="2" customFormat="1" ht="33" customHeight="1" x14ac:dyDescent="0.25">
      <c r="A27" s="159" t="s">
        <v>20</v>
      </c>
      <c r="B27" s="32">
        <v>684</v>
      </c>
      <c r="C27" s="81">
        <v>695</v>
      </c>
      <c r="D27" s="33">
        <v>715</v>
      </c>
      <c r="E27" s="33">
        <v>174</v>
      </c>
      <c r="F27" s="33">
        <v>729</v>
      </c>
      <c r="G27" s="33">
        <v>723</v>
      </c>
      <c r="H27" s="32">
        <v>710</v>
      </c>
      <c r="I27" s="33">
        <v>728</v>
      </c>
      <c r="J27" s="33">
        <v>719</v>
      </c>
      <c r="K27" s="122">
        <v>159</v>
      </c>
      <c r="L27" s="33">
        <v>741</v>
      </c>
      <c r="M27" s="33">
        <v>741</v>
      </c>
      <c r="N27" s="32">
        <v>717</v>
      </c>
      <c r="O27" s="33">
        <v>727</v>
      </c>
      <c r="P27" s="33">
        <v>736</v>
      </c>
      <c r="Q27" s="33">
        <v>183</v>
      </c>
      <c r="R27" s="33">
        <v>742</v>
      </c>
      <c r="S27" s="34">
        <v>741</v>
      </c>
      <c r="T27" s="35">
        <f>SUM(B27:S27)</f>
        <v>11364</v>
      </c>
      <c r="U27" s="2">
        <f>((T25*1000)/T27)/7</f>
        <v>149.89817468698146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102.42424000000003</v>
      </c>
      <c r="C28" s="37">
        <f t="shared" si="6"/>
        <v>104.0127</v>
      </c>
      <c r="D28" s="37">
        <f t="shared" si="6"/>
        <v>107.16989999999998</v>
      </c>
      <c r="E28" s="37">
        <f t="shared" si="6"/>
        <v>26.155639999999998</v>
      </c>
      <c r="F28" s="37">
        <f t="shared" si="6"/>
        <v>109.22794000000002</v>
      </c>
      <c r="G28" s="37">
        <f t="shared" si="6"/>
        <v>108.16878000000001</v>
      </c>
      <c r="H28" s="36">
        <f t="shared" si="6"/>
        <v>106.48060000000002</v>
      </c>
      <c r="I28" s="37">
        <f t="shared" si="6"/>
        <v>109.09807999999998</v>
      </c>
      <c r="J28" s="37">
        <f t="shared" si="6"/>
        <v>107.68934000000002</v>
      </c>
      <c r="K28" s="123">
        <f t="shared" si="6"/>
        <v>23.60774</v>
      </c>
      <c r="L28" s="37">
        <f t="shared" si="6"/>
        <v>111.10626000000002</v>
      </c>
      <c r="M28" s="37">
        <f t="shared" si="6"/>
        <v>111.02626000000001</v>
      </c>
      <c r="N28" s="36">
        <f t="shared" si="6"/>
        <v>107.38961999999997</v>
      </c>
      <c r="O28" s="37">
        <f t="shared" si="6"/>
        <v>108.88821999999998</v>
      </c>
      <c r="P28" s="37">
        <f t="shared" si="6"/>
        <v>110.21696</v>
      </c>
      <c r="Q28" s="37">
        <f t="shared" si="6"/>
        <v>27.324380000000001</v>
      </c>
      <c r="R28" s="37">
        <f t="shared" si="6"/>
        <v>111.11612</v>
      </c>
      <c r="S28" s="38">
        <f t="shared" si="6"/>
        <v>111.02626000000001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717.72120000000007</v>
      </c>
      <c r="C29" s="41">
        <f t="shared" si="7"/>
        <v>729.26350000000002</v>
      </c>
      <c r="D29" s="41">
        <f t="shared" si="7"/>
        <v>750.24950000000001</v>
      </c>
      <c r="E29" s="41">
        <f>((E27*E26)*7)/1000</f>
        <v>182.57820000000001</v>
      </c>
      <c r="F29" s="41">
        <f>((F27*F26)*7)/1000</f>
        <v>764.93970000000002</v>
      </c>
      <c r="G29" s="41">
        <f t="shared" ref="G29:S29" si="8">((G27*G26)*7)/1000</f>
        <v>758.64390000000003</v>
      </c>
      <c r="H29" s="40">
        <f t="shared" si="8"/>
        <v>745.00300000000004</v>
      </c>
      <c r="I29" s="41">
        <f t="shared" si="8"/>
        <v>763.8904</v>
      </c>
      <c r="J29" s="41">
        <f t="shared" si="8"/>
        <v>754.44670000000008</v>
      </c>
      <c r="K29" s="124">
        <f t="shared" si="8"/>
        <v>166.83870000000002</v>
      </c>
      <c r="L29" s="41">
        <f t="shared" si="8"/>
        <v>777.5313000000001</v>
      </c>
      <c r="M29" s="41">
        <f t="shared" si="8"/>
        <v>777.5313000000001</v>
      </c>
      <c r="N29" s="40">
        <f t="shared" si="8"/>
        <v>752.34809999999993</v>
      </c>
      <c r="O29" s="41">
        <f t="shared" si="8"/>
        <v>762.84109999999998</v>
      </c>
      <c r="P29" s="41">
        <f t="shared" si="8"/>
        <v>772.28480000000002</v>
      </c>
      <c r="Q29" s="42">
        <f t="shared" si="8"/>
        <v>192.02189999999999</v>
      </c>
      <c r="R29" s="42">
        <f t="shared" si="8"/>
        <v>778.5806</v>
      </c>
      <c r="S29" s="43">
        <f t="shared" si="8"/>
        <v>777.5313000000001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149.87468671679196</v>
      </c>
      <c r="C30" s="46">
        <f t="shared" si="9"/>
        <v>149.88694758478931</v>
      </c>
      <c r="D30" s="46">
        <f t="shared" si="9"/>
        <v>149.93006993006995</v>
      </c>
      <c r="E30" s="46">
        <f>+(E25/E27)/7*1000</f>
        <v>150.08210180623971</v>
      </c>
      <c r="F30" s="46">
        <f t="shared" ref="F30:L30" si="10">+(F25/F27)/7*1000</f>
        <v>149.87262394669804</v>
      </c>
      <c r="G30" s="46">
        <f t="shared" si="10"/>
        <v>149.93084370677732</v>
      </c>
      <c r="H30" s="45">
        <f t="shared" si="10"/>
        <v>149.91951710261569</v>
      </c>
      <c r="I30" s="46">
        <f t="shared" si="10"/>
        <v>149.90188383045526</v>
      </c>
      <c r="J30" s="46">
        <f>+(J25/J27)/7*1000</f>
        <v>149.91059010530503</v>
      </c>
      <c r="K30" s="125">
        <f t="shared" ref="K30" si="11">+(K25/K27)/7*1000</f>
        <v>149.8652291105121</v>
      </c>
      <c r="L30" s="46">
        <f t="shared" si="10"/>
        <v>149.8939656834394</v>
      </c>
      <c r="M30" s="46">
        <f>+(M25/M27)/7*1000</f>
        <v>149.87468671679196</v>
      </c>
      <c r="N30" s="45">
        <f t="shared" ref="N30:S30" si="12">+(N25/N27)/7*1000</f>
        <v>149.91034070531978</v>
      </c>
      <c r="O30" s="46">
        <f t="shared" si="12"/>
        <v>149.91157398310079</v>
      </c>
      <c r="P30" s="46">
        <f t="shared" si="12"/>
        <v>149.88354037267081</v>
      </c>
      <c r="Q30" s="46">
        <f t="shared" si="12"/>
        <v>149.80483996877442</v>
      </c>
      <c r="R30" s="46">
        <f t="shared" si="12"/>
        <v>149.88448209472472</v>
      </c>
      <c r="S30" s="47">
        <f t="shared" si="12"/>
        <v>149.87468671679196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88.6</v>
      </c>
      <c r="C39" s="78">
        <v>81.900000000000006</v>
      </c>
      <c r="D39" s="78">
        <v>84</v>
      </c>
      <c r="E39" s="78">
        <v>25.4</v>
      </c>
      <c r="F39" s="78">
        <v>92.7</v>
      </c>
      <c r="G39" s="78">
        <v>90.3</v>
      </c>
      <c r="H39" s="78"/>
      <c r="I39" s="78"/>
      <c r="J39" s="99">
        <f t="shared" ref="J39:J46" si="13">SUM(B39:I39)</f>
        <v>462.9</v>
      </c>
      <c r="K39" s="2"/>
      <c r="L39" s="89" t="s">
        <v>12</v>
      </c>
      <c r="M39" s="78">
        <v>6.3</v>
      </c>
      <c r="N39" s="78">
        <v>5.7</v>
      </c>
      <c r="O39" s="78">
        <v>6.1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88.6</v>
      </c>
      <c r="C40" s="78">
        <v>81.900000000000006</v>
      </c>
      <c r="D40" s="78">
        <v>84</v>
      </c>
      <c r="E40" s="78">
        <v>25.4</v>
      </c>
      <c r="F40" s="78">
        <v>92.7</v>
      </c>
      <c r="G40" s="78">
        <v>90.3</v>
      </c>
      <c r="H40" s="78"/>
      <c r="I40" s="78"/>
      <c r="J40" s="99">
        <f t="shared" si="13"/>
        <v>462.9</v>
      </c>
      <c r="K40" s="2"/>
      <c r="L40" s="90" t="s">
        <v>13</v>
      </c>
      <c r="M40" s="78">
        <v>6.3</v>
      </c>
      <c r="N40" s="78">
        <v>5.7</v>
      </c>
      <c r="O40" s="78">
        <v>6.1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5.8</v>
      </c>
      <c r="P41" s="78">
        <v>1.8</v>
      </c>
      <c r="Q41" s="78">
        <v>6.3</v>
      </c>
      <c r="R41" s="78">
        <v>6.2</v>
      </c>
      <c r="S41" s="99">
        <f t="shared" si="14"/>
        <v>31.900000000000002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5.8</v>
      </c>
      <c r="P42" s="78">
        <v>1.8</v>
      </c>
      <c r="Q42" s="78">
        <v>6.3</v>
      </c>
      <c r="R42" s="78">
        <v>6.2</v>
      </c>
      <c r="S42" s="99">
        <f t="shared" si="14"/>
        <v>31.900000000000002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6.2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5.9</v>
      </c>
      <c r="P44" s="78">
        <v>1.9</v>
      </c>
      <c r="Q44" s="78">
        <v>6.3</v>
      </c>
      <c r="R44" s="78">
        <v>6.2</v>
      </c>
      <c r="S44" s="99">
        <f t="shared" si="14"/>
        <v>32.199999999999996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5.9</v>
      </c>
      <c r="P45" s="78">
        <v>1.9</v>
      </c>
      <c r="Q45" s="78">
        <v>6.3</v>
      </c>
      <c r="R45" s="78">
        <v>6.2</v>
      </c>
      <c r="S45" s="99">
        <f t="shared" si="14"/>
        <v>32.299999999999997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177.2</v>
      </c>
      <c r="C46" s="26">
        <f t="shared" si="15"/>
        <v>163.80000000000001</v>
      </c>
      <c r="D46" s="26">
        <f t="shared" si="15"/>
        <v>168</v>
      </c>
      <c r="E46" s="26">
        <f t="shared" si="15"/>
        <v>50.8</v>
      </c>
      <c r="F46" s="26">
        <f t="shared" si="15"/>
        <v>185.4</v>
      </c>
      <c r="G46" s="26">
        <f t="shared" si="15"/>
        <v>180.6</v>
      </c>
      <c r="H46" s="26">
        <f t="shared" si="15"/>
        <v>0</v>
      </c>
      <c r="I46" s="26">
        <f t="shared" si="15"/>
        <v>0</v>
      </c>
      <c r="J46" s="99">
        <f t="shared" si="13"/>
        <v>925.8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43.800000000000004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153.30000000000001</v>
      </c>
      <c r="C47" s="29">
        <v>153.30000000000001</v>
      </c>
      <c r="D47" s="29">
        <v>153.30000000000001</v>
      </c>
      <c r="E47" s="29">
        <v>153.30000000000001</v>
      </c>
      <c r="F47" s="29">
        <v>153.30000000000001</v>
      </c>
      <c r="G47" s="29">
        <v>153.30000000000001</v>
      </c>
      <c r="H47" s="29"/>
      <c r="I47" s="29"/>
      <c r="J47" s="100">
        <f>+((J46/J48)/7)*1000</f>
        <v>43.79375591296121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578</v>
      </c>
      <c r="C48" s="33">
        <v>534</v>
      </c>
      <c r="D48" s="33">
        <v>548</v>
      </c>
      <c r="E48" s="33">
        <v>166</v>
      </c>
      <c r="F48" s="33">
        <v>605</v>
      </c>
      <c r="G48" s="33">
        <v>589</v>
      </c>
      <c r="H48" s="33"/>
      <c r="I48" s="33"/>
      <c r="J48" s="101">
        <f>SUM(B48:I48)</f>
        <v>3020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88.607399999999998</v>
      </c>
      <c r="C49" s="37">
        <f t="shared" si="17"/>
        <v>81.862200000000016</v>
      </c>
      <c r="D49" s="37">
        <f t="shared" si="17"/>
        <v>84.008400000000009</v>
      </c>
      <c r="E49" s="37">
        <f t="shared" si="17"/>
        <v>25.447800000000004</v>
      </c>
      <c r="F49" s="37">
        <f t="shared" si="17"/>
        <v>92.746499999999997</v>
      </c>
      <c r="G49" s="37">
        <f t="shared" si="17"/>
        <v>90.29370000000003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43.79375591296121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5.8675999999999986</v>
      </c>
      <c r="P49" s="37">
        <f t="shared" si="19"/>
        <v>1.8279999999999998</v>
      </c>
      <c r="Q49" s="37">
        <f t="shared" si="19"/>
        <v>6.2949999999999999</v>
      </c>
      <c r="R49" s="37">
        <f t="shared" si="19"/>
        <v>6.1984000000000012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620.2518</v>
      </c>
      <c r="C50" s="41">
        <f t="shared" si="20"/>
        <v>573.0354000000001</v>
      </c>
      <c r="D50" s="41">
        <f t="shared" si="20"/>
        <v>588.05880000000002</v>
      </c>
      <c r="E50" s="41">
        <f t="shared" si="20"/>
        <v>178.13460000000003</v>
      </c>
      <c r="F50" s="41">
        <f t="shared" si="20"/>
        <v>649.22550000000001</v>
      </c>
      <c r="G50" s="41">
        <f t="shared" si="20"/>
        <v>632.05590000000018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43.79634206623826</v>
      </c>
      <c r="C51" s="46">
        <f t="shared" si="22"/>
        <v>43.820224719101127</v>
      </c>
      <c r="D51" s="46">
        <f t="shared" si="22"/>
        <v>43.79562043795621</v>
      </c>
      <c r="E51" s="46">
        <f t="shared" si="22"/>
        <v>43.717728055077451</v>
      </c>
      <c r="F51" s="46">
        <f t="shared" si="22"/>
        <v>43.778040141676506</v>
      </c>
      <c r="G51" s="46">
        <f t="shared" si="22"/>
        <v>43.803056027164679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2.2000000000000002</v>
      </c>
      <c r="F58" s="78">
        <v>8</v>
      </c>
      <c r="G58" s="182">
        <v>8.1</v>
      </c>
      <c r="H58" s="21">
        <v>7.9</v>
      </c>
      <c r="I58" s="78">
        <v>8</v>
      </c>
      <c r="J58" s="78">
        <v>8</v>
      </c>
      <c r="K58" s="78">
        <v>1.7</v>
      </c>
      <c r="L58" s="78">
        <v>7.9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8.1</v>
      </c>
      <c r="S58" s="182">
        <v>8.1999999999999993</v>
      </c>
      <c r="T58" s="24">
        <f t="shared" ref="T58:T65" si="24">SUM(B58:S58)</f>
        <v>127.00000000000001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2.2000000000000002</v>
      </c>
      <c r="F59" s="78">
        <v>8</v>
      </c>
      <c r="G59" s="182">
        <v>8.1</v>
      </c>
      <c r="H59" s="21">
        <v>7.9</v>
      </c>
      <c r="I59" s="78">
        <v>8</v>
      </c>
      <c r="J59" s="78">
        <v>8</v>
      </c>
      <c r="K59" s="78">
        <v>1.7</v>
      </c>
      <c r="L59" s="78">
        <v>7.9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8.1</v>
      </c>
      <c r="S59" s="182">
        <v>8.1999999999999993</v>
      </c>
      <c r="T59" s="24">
        <f t="shared" si="24"/>
        <v>127.00000000000001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2.1</v>
      </c>
      <c r="F60" s="78">
        <v>8</v>
      </c>
      <c r="G60" s="182">
        <v>8</v>
      </c>
      <c r="H60" s="21">
        <v>7.8</v>
      </c>
      <c r="I60" s="78">
        <v>7.9</v>
      </c>
      <c r="J60" s="78">
        <v>7.8</v>
      </c>
      <c r="K60" s="78">
        <v>1.7</v>
      </c>
      <c r="L60" s="78">
        <v>7.9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2.1</v>
      </c>
      <c r="F61" s="78">
        <v>8</v>
      </c>
      <c r="G61" s="182">
        <v>8</v>
      </c>
      <c r="H61" s="21">
        <v>7.8</v>
      </c>
      <c r="I61" s="78">
        <v>8</v>
      </c>
      <c r="J61" s="78">
        <v>7.8</v>
      </c>
      <c r="K61" s="78">
        <v>1.7</v>
      </c>
      <c r="L61" s="78">
        <v>7.9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7.8</v>
      </c>
      <c r="S61" s="182">
        <v>8.1</v>
      </c>
      <c r="T61" s="24">
        <f t="shared" si="24"/>
        <v>125.4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2.2000000000000002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7.9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7.8</v>
      </c>
      <c r="S62" s="182">
        <v>8.1999999999999993</v>
      </c>
      <c r="T62" s="24">
        <f t="shared" si="24"/>
        <v>126.20000000000002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8.1999999999999993</v>
      </c>
      <c r="E63" s="78">
        <v>2.2000000000000002</v>
      </c>
      <c r="F63" s="78">
        <v>8.1</v>
      </c>
      <c r="G63" s="182">
        <v>8.1</v>
      </c>
      <c r="H63" s="21">
        <v>7.9</v>
      </c>
      <c r="I63" s="78">
        <v>8</v>
      </c>
      <c r="J63" s="78">
        <v>7.9</v>
      </c>
      <c r="K63" s="78">
        <v>1.8</v>
      </c>
      <c r="L63" s="78">
        <v>8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7.8</v>
      </c>
      <c r="S63" s="182">
        <v>8.1999999999999993</v>
      </c>
      <c r="T63" s="24">
        <f t="shared" si="24"/>
        <v>126.8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8.1999999999999993</v>
      </c>
      <c r="E64" s="78">
        <v>2.2000000000000002</v>
      </c>
      <c r="F64" s="78">
        <v>8.1</v>
      </c>
      <c r="G64" s="182">
        <v>8.1</v>
      </c>
      <c r="H64" s="21">
        <v>7.9</v>
      </c>
      <c r="I64" s="78">
        <v>8</v>
      </c>
      <c r="J64" s="78">
        <v>7.9</v>
      </c>
      <c r="K64" s="78">
        <v>1.8</v>
      </c>
      <c r="L64" s="78">
        <v>8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57.600000000000009</v>
      </c>
      <c r="D65" s="26">
        <f t="shared" si="25"/>
        <v>57.2</v>
      </c>
      <c r="E65" s="26">
        <f t="shared" si="25"/>
        <v>15.2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12.100000000000001</v>
      </c>
      <c r="L65" s="26">
        <f t="shared" si="25"/>
        <v>55.5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884.5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142.77643260694109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15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56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8.2111000000000018</v>
      </c>
      <c r="D68" s="82">
        <f t="shared" si="26"/>
        <v>8.1712999999999987</v>
      </c>
      <c r="E68" s="82">
        <f t="shared" si="26"/>
        <v>2.1545000000000001</v>
      </c>
      <c r="F68" s="82">
        <f t="shared" si="26"/>
        <v>8.0503999999999998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7.8544</v>
      </c>
      <c r="K68" s="82">
        <f t="shared" si="26"/>
        <v>1.7392000000000003</v>
      </c>
      <c r="L68" s="82">
        <f t="shared" si="26"/>
        <v>7.9336000000000011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7.8143999999999991</v>
      </c>
      <c r="S68" s="186">
        <f t="shared" si="26"/>
        <v>8.1692</v>
      </c>
      <c r="T68" s="306">
        <f>((T65*1000)/T67)/7</f>
        <v>142.77643260694109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15.172499999999999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55.468000000000004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144.36090225563913</v>
      </c>
      <c r="D70" s="84">
        <f t="shared" si="28"/>
        <v>143.35839598997492</v>
      </c>
      <c r="E70" s="84">
        <f t="shared" si="28"/>
        <v>144.76190476190473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144.04761904761907</v>
      </c>
      <c r="L70" s="84">
        <f t="shared" si="28"/>
        <v>141.58163265306123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497"/>
      <c r="U3" s="497"/>
      <c r="V3" s="497"/>
      <c r="W3" s="497"/>
      <c r="X3" s="497"/>
      <c r="Y3" s="2"/>
      <c r="Z3" s="2"/>
      <c r="AA3" s="2"/>
      <c r="AB3" s="2"/>
      <c r="AC3" s="2"/>
      <c r="AD3" s="4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7" t="s">
        <v>1</v>
      </c>
      <c r="B9" s="497"/>
      <c r="C9" s="497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7"/>
      <c r="B10" s="497"/>
      <c r="C10" s="4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7" t="s">
        <v>4</v>
      </c>
      <c r="B11" s="497"/>
      <c r="C11" s="497"/>
      <c r="D11" s="1"/>
      <c r="E11" s="498">
        <v>3</v>
      </c>
      <c r="F11" s="1"/>
      <c r="G11" s="1"/>
      <c r="H11" s="1"/>
      <c r="I11" s="1"/>
      <c r="J11" s="1"/>
      <c r="K11" s="530" t="s">
        <v>163</v>
      </c>
      <c r="L11" s="530"/>
      <c r="M11" s="499"/>
      <c r="N11" s="4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7"/>
      <c r="B12" s="497"/>
      <c r="C12" s="497"/>
      <c r="D12" s="1"/>
      <c r="E12" s="5"/>
      <c r="F12" s="1"/>
      <c r="G12" s="1"/>
      <c r="H12" s="1"/>
      <c r="I12" s="1"/>
      <c r="J12" s="1"/>
      <c r="K12" s="499"/>
      <c r="L12" s="499"/>
      <c r="M12" s="499"/>
      <c r="N12" s="4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7"/>
      <c r="B13" s="497"/>
      <c r="C13" s="497"/>
      <c r="D13" s="497"/>
      <c r="E13" s="497"/>
      <c r="F13" s="497"/>
      <c r="G13" s="497"/>
      <c r="H13" s="497"/>
      <c r="I13" s="497"/>
      <c r="J13" s="497"/>
      <c r="K13" s="497"/>
      <c r="L13" s="499"/>
      <c r="M13" s="499"/>
      <c r="N13" s="499"/>
      <c r="O13" s="499"/>
      <c r="P13" s="499"/>
      <c r="Q13" s="499"/>
      <c r="R13" s="499"/>
      <c r="S13" s="499"/>
      <c r="T13" s="499"/>
      <c r="U13" s="499"/>
      <c r="V13" s="499"/>
      <c r="W13" s="1"/>
      <c r="X13" s="1"/>
      <c r="Y13" s="1"/>
    </row>
    <row r="14" spans="1:30" s="3" customFormat="1" ht="27" thickBot="1" x14ac:dyDescent="0.3">
      <c r="A14" s="49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102.4</v>
      </c>
      <c r="C18" s="78">
        <v>104</v>
      </c>
      <c r="D18" s="22">
        <v>107.2</v>
      </c>
      <c r="E18" s="22">
        <v>26.2</v>
      </c>
      <c r="F18" s="22">
        <v>109.2</v>
      </c>
      <c r="G18" s="22">
        <v>108.2</v>
      </c>
      <c r="H18" s="21">
        <v>106.5</v>
      </c>
      <c r="I18" s="22">
        <v>109.1</v>
      </c>
      <c r="J18" s="22">
        <v>107.7</v>
      </c>
      <c r="K18" s="119">
        <v>23.6</v>
      </c>
      <c r="L18" s="22">
        <v>111.1</v>
      </c>
      <c r="M18" s="22">
        <v>111</v>
      </c>
      <c r="N18" s="21">
        <v>107.4</v>
      </c>
      <c r="O18" s="78">
        <v>108.9</v>
      </c>
      <c r="P18" s="22">
        <v>110.2</v>
      </c>
      <c r="Q18" s="22">
        <v>27.3</v>
      </c>
      <c r="R18" s="22">
        <v>111.1</v>
      </c>
      <c r="S18" s="23">
        <v>111</v>
      </c>
      <c r="T18" s="24">
        <f t="shared" ref="T18:T25" si="0">SUM(B18:S18)</f>
        <v>1702.1000000000004</v>
      </c>
      <c r="V18" s="2"/>
      <c r="W18" s="18"/>
    </row>
    <row r="19" spans="1:30" ht="39.950000000000003" customHeight="1" x14ac:dyDescent="0.25">
      <c r="A19" s="157" t="s">
        <v>13</v>
      </c>
      <c r="B19" s="21">
        <v>102.4</v>
      </c>
      <c r="C19" s="78">
        <v>104</v>
      </c>
      <c r="D19" s="22">
        <v>107.2</v>
      </c>
      <c r="E19" s="22">
        <v>26.2</v>
      </c>
      <c r="F19" s="22">
        <v>109.2</v>
      </c>
      <c r="G19" s="22">
        <v>108.2</v>
      </c>
      <c r="H19" s="21">
        <v>106.5</v>
      </c>
      <c r="I19" s="22">
        <v>109.1</v>
      </c>
      <c r="J19" s="22">
        <v>107.7</v>
      </c>
      <c r="K19" s="119">
        <v>23.6</v>
      </c>
      <c r="L19" s="22">
        <v>111.1</v>
      </c>
      <c r="M19" s="22">
        <v>111</v>
      </c>
      <c r="N19" s="21">
        <v>107.4</v>
      </c>
      <c r="O19" s="78">
        <v>108.9</v>
      </c>
      <c r="P19" s="22">
        <v>110.2</v>
      </c>
      <c r="Q19" s="22">
        <v>27.3</v>
      </c>
      <c r="R19" s="22">
        <v>111.1</v>
      </c>
      <c r="S19" s="23">
        <v>111</v>
      </c>
      <c r="T19" s="24">
        <f t="shared" si="0"/>
        <v>1702.1000000000004</v>
      </c>
      <c r="V19" s="2"/>
      <c r="W19" s="18"/>
    </row>
    <row r="20" spans="1:30" ht="39.75" customHeight="1" x14ac:dyDescent="0.25">
      <c r="A20" s="156" t="s">
        <v>14</v>
      </c>
      <c r="B20" s="21">
        <v>102</v>
      </c>
      <c r="C20" s="78">
        <v>104</v>
      </c>
      <c r="D20" s="22">
        <v>107</v>
      </c>
      <c r="E20" s="22">
        <v>25.6</v>
      </c>
      <c r="F20" s="22">
        <v>108.9</v>
      </c>
      <c r="G20" s="22">
        <v>108</v>
      </c>
      <c r="H20" s="21">
        <v>106</v>
      </c>
      <c r="I20" s="22">
        <v>108.7</v>
      </c>
      <c r="J20" s="22">
        <v>107.8</v>
      </c>
      <c r="K20" s="119">
        <v>23.7</v>
      </c>
      <c r="L20" s="22">
        <v>110.9</v>
      </c>
      <c r="M20" s="22">
        <v>110.9</v>
      </c>
      <c r="N20" s="21">
        <v>107.3</v>
      </c>
      <c r="O20" s="78">
        <v>108.6</v>
      </c>
      <c r="P20" s="22">
        <v>110</v>
      </c>
      <c r="Q20" s="22">
        <v>27.5</v>
      </c>
      <c r="R20" s="22">
        <v>110.9</v>
      </c>
      <c r="S20" s="23">
        <v>110.9</v>
      </c>
      <c r="T20" s="24">
        <f t="shared" si="0"/>
        <v>1698.7</v>
      </c>
      <c r="V20" s="2"/>
      <c r="W20" s="18"/>
    </row>
    <row r="21" spans="1:30" ht="39.950000000000003" customHeight="1" x14ac:dyDescent="0.25">
      <c r="A21" s="157" t="s">
        <v>15</v>
      </c>
      <c r="B21" s="21">
        <v>102</v>
      </c>
      <c r="C21" s="78">
        <v>104</v>
      </c>
      <c r="D21" s="22">
        <v>107</v>
      </c>
      <c r="E21" s="22">
        <v>25.6</v>
      </c>
      <c r="F21" s="22">
        <v>108.9</v>
      </c>
      <c r="G21" s="22">
        <v>108</v>
      </c>
      <c r="H21" s="21">
        <v>106</v>
      </c>
      <c r="I21" s="22">
        <v>108.7</v>
      </c>
      <c r="J21" s="22">
        <v>107.8</v>
      </c>
      <c r="K21" s="119">
        <v>23.7</v>
      </c>
      <c r="L21" s="22">
        <v>110.9</v>
      </c>
      <c r="M21" s="22">
        <v>110.9</v>
      </c>
      <c r="N21" s="21">
        <v>107.3</v>
      </c>
      <c r="O21" s="78">
        <v>108.6</v>
      </c>
      <c r="P21" s="22">
        <v>110</v>
      </c>
      <c r="Q21" s="22">
        <v>27.5</v>
      </c>
      <c r="R21" s="22">
        <v>110.9</v>
      </c>
      <c r="S21" s="23">
        <v>110.9</v>
      </c>
      <c r="T21" s="24">
        <f t="shared" si="0"/>
        <v>1698.7</v>
      </c>
      <c r="V21" s="2"/>
      <c r="W21" s="18"/>
    </row>
    <row r="22" spans="1:30" ht="39.950000000000003" customHeight="1" x14ac:dyDescent="0.25">
      <c r="A22" s="156" t="s">
        <v>16</v>
      </c>
      <c r="B22" s="21">
        <v>102</v>
      </c>
      <c r="C22" s="78">
        <v>104</v>
      </c>
      <c r="D22" s="22">
        <v>107</v>
      </c>
      <c r="E22" s="22">
        <v>25.6</v>
      </c>
      <c r="F22" s="22">
        <v>108.9</v>
      </c>
      <c r="G22" s="22">
        <v>108</v>
      </c>
      <c r="H22" s="21">
        <v>106</v>
      </c>
      <c r="I22" s="22">
        <v>108.7</v>
      </c>
      <c r="J22" s="22">
        <v>107.8</v>
      </c>
      <c r="K22" s="119">
        <v>23.7</v>
      </c>
      <c r="L22" s="22">
        <v>110.9</v>
      </c>
      <c r="M22" s="22">
        <v>110.9</v>
      </c>
      <c r="N22" s="21">
        <v>107.3</v>
      </c>
      <c r="O22" s="78">
        <v>108.6</v>
      </c>
      <c r="P22" s="22">
        <v>110</v>
      </c>
      <c r="Q22" s="22">
        <v>27.5</v>
      </c>
      <c r="R22" s="22">
        <v>110.9</v>
      </c>
      <c r="S22" s="23">
        <v>110.9</v>
      </c>
      <c r="T22" s="24">
        <f t="shared" si="0"/>
        <v>1698.7</v>
      </c>
      <c r="V22" s="2"/>
      <c r="W22" s="18"/>
    </row>
    <row r="23" spans="1:30" ht="39.950000000000003" customHeight="1" x14ac:dyDescent="0.25">
      <c r="A23" s="157" t="s">
        <v>17</v>
      </c>
      <c r="B23" s="21">
        <v>102</v>
      </c>
      <c r="C23" s="78">
        <v>104</v>
      </c>
      <c r="D23" s="22">
        <v>107</v>
      </c>
      <c r="E23" s="22">
        <v>25.6</v>
      </c>
      <c r="F23" s="22">
        <v>108.9</v>
      </c>
      <c r="G23" s="22">
        <v>108</v>
      </c>
      <c r="H23" s="21">
        <v>106</v>
      </c>
      <c r="I23" s="22">
        <v>108.7</v>
      </c>
      <c r="J23" s="22">
        <v>107.8</v>
      </c>
      <c r="K23" s="119">
        <v>23.7</v>
      </c>
      <c r="L23" s="22">
        <v>110.9</v>
      </c>
      <c r="M23" s="22">
        <v>110.9</v>
      </c>
      <c r="N23" s="21">
        <v>107.3</v>
      </c>
      <c r="O23" s="78">
        <v>108.6</v>
      </c>
      <c r="P23" s="22">
        <v>110</v>
      </c>
      <c r="Q23" s="22">
        <v>27.5</v>
      </c>
      <c r="R23" s="22">
        <v>110.9</v>
      </c>
      <c r="S23" s="23">
        <v>110.9</v>
      </c>
      <c r="T23" s="24">
        <f t="shared" si="0"/>
        <v>1698.7</v>
      </c>
      <c r="V23" s="2"/>
      <c r="W23" s="18"/>
    </row>
    <row r="24" spans="1:30" ht="39.950000000000003" customHeight="1" x14ac:dyDescent="0.25">
      <c r="A24" s="156" t="s">
        <v>18</v>
      </c>
      <c r="B24" s="21">
        <v>102</v>
      </c>
      <c r="C24" s="78">
        <v>104</v>
      </c>
      <c r="D24" s="22">
        <v>107</v>
      </c>
      <c r="E24" s="22">
        <v>25.6</v>
      </c>
      <c r="F24" s="22">
        <v>108.9</v>
      </c>
      <c r="G24" s="22">
        <v>108</v>
      </c>
      <c r="H24" s="21">
        <v>106</v>
      </c>
      <c r="I24" s="22">
        <v>108.7</v>
      </c>
      <c r="J24" s="22">
        <v>107.8</v>
      </c>
      <c r="K24" s="119">
        <v>23.7</v>
      </c>
      <c r="L24" s="22">
        <v>110.9</v>
      </c>
      <c r="M24" s="22">
        <v>110.9</v>
      </c>
      <c r="N24" s="21">
        <v>107.3</v>
      </c>
      <c r="O24" s="78">
        <v>108.6</v>
      </c>
      <c r="P24" s="22">
        <v>110</v>
      </c>
      <c r="Q24" s="22">
        <v>27.5</v>
      </c>
      <c r="R24" s="22">
        <v>110.9</v>
      </c>
      <c r="S24" s="23">
        <v>110.9</v>
      </c>
      <c r="T24" s="24">
        <f t="shared" si="0"/>
        <v>1698.7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714.8</v>
      </c>
      <c r="C25" s="26">
        <f t="shared" si="1"/>
        <v>728</v>
      </c>
      <c r="D25" s="26">
        <f t="shared" si="1"/>
        <v>749.4</v>
      </c>
      <c r="E25" s="26">
        <f>SUM(E18:E24)</f>
        <v>180.39999999999998</v>
      </c>
      <c r="F25" s="26">
        <f t="shared" ref="F25:L25" si="2">SUM(F18:F24)</f>
        <v>762.9</v>
      </c>
      <c r="G25" s="26">
        <f t="shared" si="2"/>
        <v>756.4</v>
      </c>
      <c r="H25" s="25">
        <f t="shared" si="2"/>
        <v>743</v>
      </c>
      <c r="I25" s="26">
        <f t="shared" si="2"/>
        <v>761.7</v>
      </c>
      <c r="J25" s="26">
        <f>SUM(J18:J24)</f>
        <v>754.39999999999986</v>
      </c>
      <c r="K25" s="120">
        <f t="shared" ref="K25" si="3">SUM(K18:K24)</f>
        <v>165.7</v>
      </c>
      <c r="L25" s="26">
        <f t="shared" si="2"/>
        <v>776.69999999999993</v>
      </c>
      <c r="M25" s="26">
        <f>SUM(M18:M24)</f>
        <v>776.49999999999989</v>
      </c>
      <c r="N25" s="25">
        <f t="shared" ref="N25:P25" si="4">SUM(N18:N24)</f>
        <v>751.3</v>
      </c>
      <c r="O25" s="26">
        <f t="shared" si="4"/>
        <v>760.80000000000007</v>
      </c>
      <c r="P25" s="26">
        <f t="shared" si="4"/>
        <v>770.4</v>
      </c>
      <c r="Q25" s="26">
        <f>SUM(Q18:Q24)</f>
        <v>192.1</v>
      </c>
      <c r="R25" s="26">
        <f t="shared" ref="R25:S25" si="5">SUM(R18:R24)</f>
        <v>776.69999999999993</v>
      </c>
      <c r="S25" s="27">
        <f t="shared" si="5"/>
        <v>776.49999999999989</v>
      </c>
      <c r="T25" s="24">
        <f t="shared" si="0"/>
        <v>11897.699999999999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149.90928105233976</v>
      </c>
    </row>
    <row r="27" spans="1:30" s="2" customFormat="1" ht="33" customHeight="1" x14ac:dyDescent="0.25">
      <c r="A27" s="159" t="s">
        <v>20</v>
      </c>
      <c r="B27" s="32">
        <v>681</v>
      </c>
      <c r="C27" s="81">
        <v>694</v>
      </c>
      <c r="D27" s="33">
        <v>714</v>
      </c>
      <c r="E27" s="33">
        <v>172</v>
      </c>
      <c r="F27" s="33">
        <v>727</v>
      </c>
      <c r="G27" s="33">
        <v>721</v>
      </c>
      <c r="H27" s="32">
        <v>708</v>
      </c>
      <c r="I27" s="33">
        <v>726</v>
      </c>
      <c r="J27" s="33">
        <v>719</v>
      </c>
      <c r="K27" s="122">
        <v>158</v>
      </c>
      <c r="L27" s="33">
        <v>740</v>
      </c>
      <c r="M27" s="33">
        <v>740</v>
      </c>
      <c r="N27" s="32">
        <v>716</v>
      </c>
      <c r="O27" s="33">
        <v>725</v>
      </c>
      <c r="P27" s="33">
        <v>734</v>
      </c>
      <c r="Q27" s="33">
        <v>183</v>
      </c>
      <c r="R27" s="33">
        <v>740</v>
      </c>
      <c r="S27" s="34">
        <v>740</v>
      </c>
      <c r="T27" s="35">
        <f>SUM(B27:S27)</f>
        <v>11338</v>
      </c>
      <c r="U27" s="2">
        <f>((T25*1000)/T27)/7</f>
        <v>149.90928105233976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101.95466000000002</v>
      </c>
      <c r="C28" s="37">
        <f t="shared" si="6"/>
        <v>104.04284000000003</v>
      </c>
      <c r="D28" s="37">
        <f t="shared" si="6"/>
        <v>106.96004000000001</v>
      </c>
      <c r="E28" s="37">
        <f t="shared" si="6"/>
        <v>25.615920000000006</v>
      </c>
      <c r="F28" s="37">
        <f t="shared" si="6"/>
        <v>108.88821999999998</v>
      </c>
      <c r="G28" s="37">
        <f t="shared" si="6"/>
        <v>108.02905999999999</v>
      </c>
      <c r="H28" s="36">
        <f t="shared" si="6"/>
        <v>105.98088</v>
      </c>
      <c r="I28" s="37">
        <f t="shared" si="6"/>
        <v>108.71836</v>
      </c>
      <c r="J28" s="37">
        <f t="shared" si="6"/>
        <v>107.80933999999999</v>
      </c>
      <c r="K28" s="123">
        <f t="shared" si="6"/>
        <v>23.717880000000001</v>
      </c>
      <c r="L28" s="37">
        <f t="shared" si="6"/>
        <v>110.85639999999998</v>
      </c>
      <c r="M28" s="37">
        <f t="shared" si="6"/>
        <v>110.8964</v>
      </c>
      <c r="N28" s="36">
        <f t="shared" si="6"/>
        <v>107.29976000000002</v>
      </c>
      <c r="O28" s="37">
        <f t="shared" si="6"/>
        <v>108.5885</v>
      </c>
      <c r="P28" s="37">
        <f t="shared" si="6"/>
        <v>109.95724</v>
      </c>
      <c r="Q28" s="37">
        <f t="shared" si="6"/>
        <v>27.484379999999994</v>
      </c>
      <c r="R28" s="37">
        <f t="shared" si="6"/>
        <v>110.85639999999998</v>
      </c>
      <c r="S28" s="38">
        <f t="shared" si="6"/>
        <v>110.8964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714.57330000000002</v>
      </c>
      <c r="C29" s="41">
        <f t="shared" si="7"/>
        <v>728.21420000000012</v>
      </c>
      <c r="D29" s="41">
        <f t="shared" si="7"/>
        <v>749.20020000000011</v>
      </c>
      <c r="E29" s="41">
        <f>((E27*E26)*7)/1000</f>
        <v>180.4796</v>
      </c>
      <c r="F29" s="41">
        <f>((F27*F26)*7)/1000</f>
        <v>762.84109999999998</v>
      </c>
      <c r="G29" s="41">
        <f t="shared" ref="G29:S29" si="8">((G27*G26)*7)/1000</f>
        <v>756.5453</v>
      </c>
      <c r="H29" s="40">
        <f t="shared" si="8"/>
        <v>742.90440000000001</v>
      </c>
      <c r="I29" s="41">
        <f t="shared" si="8"/>
        <v>761.79180000000008</v>
      </c>
      <c r="J29" s="41">
        <f t="shared" si="8"/>
        <v>754.44670000000008</v>
      </c>
      <c r="K29" s="124">
        <f t="shared" si="8"/>
        <v>165.7894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751.29880000000003</v>
      </c>
      <c r="O29" s="41">
        <f t="shared" si="8"/>
        <v>760.74249999999995</v>
      </c>
      <c r="P29" s="41">
        <f t="shared" si="8"/>
        <v>770.1862000000001</v>
      </c>
      <c r="Q29" s="42">
        <f t="shared" si="8"/>
        <v>192.02189999999999</v>
      </c>
      <c r="R29" s="42">
        <f t="shared" si="8"/>
        <v>776.48199999999997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149.947556114957</v>
      </c>
      <c r="C30" s="46">
        <f t="shared" si="9"/>
        <v>149.85590778097981</v>
      </c>
      <c r="D30" s="46">
        <f t="shared" si="9"/>
        <v>149.93997599039616</v>
      </c>
      <c r="E30" s="46">
        <f>+(E25/E27)/7*1000</f>
        <v>149.83388704318938</v>
      </c>
      <c r="F30" s="46">
        <f t="shared" ref="F30:L30" si="10">+(F25/F27)/7*1000</f>
        <v>149.91157398310079</v>
      </c>
      <c r="G30" s="46">
        <f t="shared" si="10"/>
        <v>149.87121062017042</v>
      </c>
      <c r="H30" s="45">
        <f t="shared" si="10"/>
        <v>149.91928974979822</v>
      </c>
      <c r="I30" s="46">
        <f t="shared" si="10"/>
        <v>149.8819362455726</v>
      </c>
      <c r="J30" s="46">
        <f>+(J25/J27)/7*1000</f>
        <v>149.8907212398172</v>
      </c>
      <c r="K30" s="125">
        <f t="shared" ref="K30" si="11">+(K25/K27)/7*1000</f>
        <v>149.81916817359854</v>
      </c>
      <c r="L30" s="46">
        <f t="shared" si="10"/>
        <v>149.94208494208493</v>
      </c>
      <c r="M30" s="46">
        <f>+(M25/M27)/7*1000</f>
        <v>149.90347490347489</v>
      </c>
      <c r="N30" s="45">
        <f t="shared" ref="N30:S30" si="12">+(N25/N27)/7*1000</f>
        <v>149.90023942537908</v>
      </c>
      <c r="O30" s="46">
        <f t="shared" si="12"/>
        <v>149.9113300492611</v>
      </c>
      <c r="P30" s="46">
        <f t="shared" si="12"/>
        <v>149.94161152199297</v>
      </c>
      <c r="Q30" s="46">
        <f t="shared" si="12"/>
        <v>149.96096799375485</v>
      </c>
      <c r="R30" s="46">
        <f t="shared" si="12"/>
        <v>149.94208494208493</v>
      </c>
      <c r="S30" s="47">
        <f t="shared" si="12"/>
        <v>149.90347490347489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88</v>
      </c>
      <c r="C39" s="78">
        <v>81.5</v>
      </c>
      <c r="D39" s="78">
        <v>83.2</v>
      </c>
      <c r="E39" s="78">
        <v>25.2</v>
      </c>
      <c r="F39" s="78">
        <v>92.2</v>
      </c>
      <c r="G39" s="78">
        <v>89.6</v>
      </c>
      <c r="H39" s="78"/>
      <c r="I39" s="78"/>
      <c r="J39" s="99">
        <f t="shared" ref="J39:J46" si="13">SUM(B39:I39)</f>
        <v>459.69999999999993</v>
      </c>
      <c r="K39" s="2"/>
      <c r="L39" s="89" t="s">
        <v>12</v>
      </c>
      <c r="M39" s="78">
        <v>6.3</v>
      </c>
      <c r="N39" s="78">
        <v>5.7</v>
      </c>
      <c r="O39" s="78">
        <v>5.9</v>
      </c>
      <c r="P39" s="78">
        <v>1.9</v>
      </c>
      <c r="Q39" s="78">
        <v>6.3</v>
      </c>
      <c r="R39" s="78">
        <v>6.2</v>
      </c>
      <c r="S39" s="99">
        <f t="shared" ref="S39:S46" si="14">SUM(M39:R39)</f>
        <v>32.299999999999997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88</v>
      </c>
      <c r="C40" s="78">
        <v>81.5</v>
      </c>
      <c r="D40" s="78">
        <v>83.2</v>
      </c>
      <c r="E40" s="78">
        <v>25.2</v>
      </c>
      <c r="F40" s="78">
        <v>92.2</v>
      </c>
      <c r="G40" s="78">
        <v>89.6</v>
      </c>
      <c r="H40" s="78"/>
      <c r="I40" s="78"/>
      <c r="J40" s="99">
        <f t="shared" si="13"/>
        <v>459.69999999999993</v>
      </c>
      <c r="K40" s="2"/>
      <c r="L40" s="90" t="s">
        <v>13</v>
      </c>
      <c r="M40" s="78">
        <v>6.3</v>
      </c>
      <c r="N40" s="78">
        <v>5.7</v>
      </c>
      <c r="O40" s="78">
        <v>5.9</v>
      </c>
      <c r="P40" s="78">
        <v>1.9</v>
      </c>
      <c r="Q40" s="78">
        <v>6.3</v>
      </c>
      <c r="R40" s="78">
        <v>6.2</v>
      </c>
      <c r="S40" s="99">
        <f t="shared" si="14"/>
        <v>32.299999999999997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6.2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5.6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5.6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1.8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176</v>
      </c>
      <c r="C46" s="26">
        <f t="shared" si="15"/>
        <v>163</v>
      </c>
      <c r="D46" s="26">
        <f t="shared" si="15"/>
        <v>166.4</v>
      </c>
      <c r="E46" s="26">
        <f t="shared" si="15"/>
        <v>50.4</v>
      </c>
      <c r="F46" s="26">
        <f t="shared" si="15"/>
        <v>184.4</v>
      </c>
      <c r="G46" s="26">
        <f t="shared" si="15"/>
        <v>179.2</v>
      </c>
      <c r="H46" s="26">
        <f t="shared" si="15"/>
        <v>0</v>
      </c>
      <c r="I46" s="26">
        <f t="shared" si="15"/>
        <v>0</v>
      </c>
      <c r="J46" s="99">
        <f t="shared" si="13"/>
        <v>919.39999999999986</v>
      </c>
      <c r="L46" s="76" t="s">
        <v>10</v>
      </c>
      <c r="M46" s="79">
        <f t="shared" ref="M46:R46" si="16">SUM(M39:M45)</f>
        <v>43.9</v>
      </c>
      <c r="N46" s="26">
        <f t="shared" si="16"/>
        <v>39.500000000000007</v>
      </c>
      <c r="O46" s="26">
        <f t="shared" si="16"/>
        <v>41.5</v>
      </c>
      <c r="P46" s="26">
        <f t="shared" si="16"/>
        <v>12.8</v>
      </c>
      <c r="Q46" s="26">
        <f t="shared" si="16"/>
        <v>44.3</v>
      </c>
      <c r="R46" s="26">
        <f t="shared" si="16"/>
        <v>43.8</v>
      </c>
      <c r="S46" s="99">
        <f t="shared" si="14"/>
        <v>225.8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152.69999999999999</v>
      </c>
      <c r="C47" s="29">
        <v>152.69999999999999</v>
      </c>
      <c r="D47" s="29">
        <v>152.69999999999999</v>
      </c>
      <c r="E47" s="29">
        <v>152.69999999999999</v>
      </c>
      <c r="F47" s="29">
        <v>152.69999999999999</v>
      </c>
      <c r="G47" s="29">
        <v>152.69999999999999</v>
      </c>
      <c r="H47" s="29"/>
      <c r="I47" s="29"/>
      <c r="J47" s="100">
        <f>+((J46/J48)/7)*1000</f>
        <v>43.621008682450061</v>
      </c>
      <c r="L47" s="108" t="s">
        <v>19</v>
      </c>
      <c r="M47" s="80">
        <v>142.5</v>
      </c>
      <c r="N47" s="29">
        <v>137.5</v>
      </c>
      <c r="O47" s="29">
        <v>138</v>
      </c>
      <c r="P47" s="29">
        <v>140</v>
      </c>
      <c r="Q47" s="29">
        <v>137.5</v>
      </c>
      <c r="R47" s="29">
        <v>136</v>
      </c>
      <c r="S47" s="100">
        <f>+((S46/S48)/7)*1000</f>
        <v>138.44267320662172</v>
      </c>
      <c r="T47" s="62"/>
    </row>
    <row r="48" spans="1:30" ht="33.75" customHeight="1" x14ac:dyDescent="0.25">
      <c r="A48" s="92" t="s">
        <v>20</v>
      </c>
      <c r="B48" s="81">
        <v>576</v>
      </c>
      <c r="C48" s="33">
        <v>534</v>
      </c>
      <c r="D48" s="33">
        <v>545</v>
      </c>
      <c r="E48" s="33">
        <v>165</v>
      </c>
      <c r="F48" s="33">
        <v>604</v>
      </c>
      <c r="G48" s="33">
        <v>587</v>
      </c>
      <c r="H48" s="33"/>
      <c r="I48" s="33"/>
      <c r="J48" s="101">
        <f>SUM(B48:I48)</f>
        <v>3011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87.955200000000005</v>
      </c>
      <c r="C49" s="37">
        <f t="shared" si="17"/>
        <v>81.541799999999981</v>
      </c>
      <c r="D49" s="37">
        <f t="shared" si="17"/>
        <v>83.221500000000006</v>
      </c>
      <c r="E49" s="37">
        <f t="shared" si="17"/>
        <v>25.195499999999999</v>
      </c>
      <c r="F49" s="37">
        <f t="shared" si="17"/>
        <v>92.230799999999974</v>
      </c>
      <c r="G49" s="37">
        <f t="shared" si="17"/>
        <v>89.634899999999988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43.621008682450061</v>
      </c>
      <c r="L49" s="93" t="s">
        <v>21</v>
      </c>
      <c r="M49" s="82">
        <f>((M48*M47)*7/1000-M39-M40)/5</f>
        <v>6.2580000000000009</v>
      </c>
      <c r="N49" s="37">
        <f t="shared" ref="N49:R49" si="19">((N48*N47)*7/1000-N39-N40)/5</f>
        <v>5.6124999999999989</v>
      </c>
      <c r="O49" s="37">
        <f t="shared" si="19"/>
        <v>5.9475999999999996</v>
      </c>
      <c r="P49" s="37">
        <f t="shared" si="19"/>
        <v>1.7879999999999998</v>
      </c>
      <c r="Q49" s="37">
        <f t="shared" si="19"/>
        <v>6.335</v>
      </c>
      <c r="R49" s="37">
        <f t="shared" si="19"/>
        <v>6.2783999999999995</v>
      </c>
      <c r="S49" s="111">
        <f>((S46*1000)/S48)/7</f>
        <v>138.44267320662169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615.68640000000005</v>
      </c>
      <c r="C50" s="41">
        <f t="shared" si="20"/>
        <v>570.79259999999988</v>
      </c>
      <c r="D50" s="41">
        <f t="shared" si="20"/>
        <v>582.55050000000006</v>
      </c>
      <c r="E50" s="41">
        <f t="shared" si="20"/>
        <v>176.36849999999998</v>
      </c>
      <c r="F50" s="41">
        <f t="shared" si="20"/>
        <v>645.61559999999986</v>
      </c>
      <c r="G50" s="41">
        <f t="shared" si="20"/>
        <v>627.44429999999988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43.89</v>
      </c>
      <c r="N50" s="41">
        <f t="shared" si="21"/>
        <v>39.462499999999999</v>
      </c>
      <c r="O50" s="41">
        <f t="shared" si="21"/>
        <v>41.537999999999997</v>
      </c>
      <c r="P50" s="41">
        <f t="shared" si="21"/>
        <v>12.74</v>
      </c>
      <c r="Q50" s="41">
        <f t="shared" si="21"/>
        <v>44.274999999999999</v>
      </c>
      <c r="R50" s="41">
        <f t="shared" si="21"/>
        <v>43.792000000000002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43.650793650793652</v>
      </c>
      <c r="C51" s="46">
        <f t="shared" si="22"/>
        <v>43.606206527554846</v>
      </c>
      <c r="D51" s="46">
        <f t="shared" si="22"/>
        <v>43.617300131061597</v>
      </c>
      <c r="E51" s="46">
        <f t="shared" si="22"/>
        <v>43.636363636363633</v>
      </c>
      <c r="F51" s="46">
        <f t="shared" si="22"/>
        <v>43.614001892147591</v>
      </c>
      <c r="G51" s="46">
        <f t="shared" si="22"/>
        <v>43.611584327086881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142.53246753246754</v>
      </c>
      <c r="N51" s="46">
        <f t="shared" si="23"/>
        <v>137.63066202090596</v>
      </c>
      <c r="O51" s="46">
        <f t="shared" si="23"/>
        <v>137.87375415282395</v>
      </c>
      <c r="P51" s="46">
        <f t="shared" si="23"/>
        <v>140.65934065934067</v>
      </c>
      <c r="Q51" s="46">
        <f t="shared" si="23"/>
        <v>137.57763975155279</v>
      </c>
      <c r="R51" s="46">
        <f t="shared" si="23"/>
        <v>136.0248447204969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8.1999999999999993</v>
      </c>
      <c r="E58" s="78">
        <v>2.2000000000000002</v>
      </c>
      <c r="F58" s="78">
        <v>8.1</v>
      </c>
      <c r="G58" s="182">
        <v>8.1</v>
      </c>
      <c r="H58" s="21">
        <v>7.9</v>
      </c>
      <c r="I58" s="78">
        <v>8</v>
      </c>
      <c r="J58" s="78">
        <v>7.9</v>
      </c>
      <c r="K58" s="78">
        <v>1.8</v>
      </c>
      <c r="L58" s="78">
        <v>8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8.1999999999999993</v>
      </c>
      <c r="E59" s="78">
        <v>2.2000000000000002</v>
      </c>
      <c r="F59" s="78">
        <v>8.1</v>
      </c>
      <c r="G59" s="182">
        <v>8.1</v>
      </c>
      <c r="H59" s="21">
        <v>7.9</v>
      </c>
      <c r="I59" s="78">
        <v>8</v>
      </c>
      <c r="J59" s="78">
        <v>7.9</v>
      </c>
      <c r="K59" s="78">
        <v>1.8</v>
      </c>
      <c r="L59" s="78">
        <v>8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8.1</v>
      </c>
      <c r="E60" s="78">
        <v>1.9</v>
      </c>
      <c r="F60" s="78">
        <v>8</v>
      </c>
      <c r="G60" s="182">
        <v>8</v>
      </c>
      <c r="H60" s="21">
        <v>7.8</v>
      </c>
      <c r="I60" s="78">
        <v>7.9</v>
      </c>
      <c r="J60" s="78">
        <v>7.9</v>
      </c>
      <c r="K60" s="78">
        <v>1.7</v>
      </c>
      <c r="L60" s="78">
        <v>7.7</v>
      </c>
      <c r="M60" s="182">
        <v>7.8</v>
      </c>
      <c r="N60" s="21">
        <v>7.9</v>
      </c>
      <c r="O60" s="78">
        <v>8</v>
      </c>
      <c r="P60" s="78">
        <v>8.1</v>
      </c>
      <c r="Q60" s="78">
        <v>2.1</v>
      </c>
      <c r="R60" s="78">
        <v>7.9</v>
      </c>
      <c r="S60" s="182">
        <v>8.1</v>
      </c>
      <c r="T60" s="24">
        <f t="shared" si="24"/>
        <v>125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1.9</v>
      </c>
      <c r="F61" s="78">
        <v>8</v>
      </c>
      <c r="G61" s="182">
        <v>8</v>
      </c>
      <c r="H61" s="21">
        <v>7.8</v>
      </c>
      <c r="I61" s="78">
        <v>8</v>
      </c>
      <c r="J61" s="78">
        <v>7.9</v>
      </c>
      <c r="K61" s="78">
        <v>1.7</v>
      </c>
      <c r="L61" s="78">
        <v>7.7</v>
      </c>
      <c r="M61" s="182">
        <v>7.8</v>
      </c>
      <c r="N61" s="21">
        <v>7.9</v>
      </c>
      <c r="O61" s="78">
        <v>8</v>
      </c>
      <c r="P61" s="78">
        <v>8.1</v>
      </c>
      <c r="Q61" s="78">
        <v>2.2000000000000002</v>
      </c>
      <c r="R61" s="78">
        <v>7.9</v>
      </c>
      <c r="S61" s="182">
        <v>8.1</v>
      </c>
      <c r="T61" s="24">
        <f t="shared" si="24"/>
        <v>125.2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8.1999999999999993</v>
      </c>
      <c r="E62" s="78">
        <v>2</v>
      </c>
      <c r="F62" s="78">
        <v>8</v>
      </c>
      <c r="G62" s="182">
        <v>8</v>
      </c>
      <c r="H62" s="21">
        <v>7.8</v>
      </c>
      <c r="I62" s="78">
        <v>8</v>
      </c>
      <c r="J62" s="78">
        <v>7.9</v>
      </c>
      <c r="K62" s="78">
        <v>1.7</v>
      </c>
      <c r="L62" s="78">
        <v>7.7</v>
      </c>
      <c r="M62" s="182">
        <v>7.9</v>
      </c>
      <c r="N62" s="21">
        <v>8</v>
      </c>
      <c r="O62" s="78">
        <v>8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8.1999999999999993</v>
      </c>
      <c r="E63" s="78">
        <v>2</v>
      </c>
      <c r="F63" s="78">
        <v>8</v>
      </c>
      <c r="G63" s="182">
        <v>8.1</v>
      </c>
      <c r="H63" s="21">
        <v>7.9</v>
      </c>
      <c r="I63" s="78">
        <v>8</v>
      </c>
      <c r="J63" s="78">
        <v>7.9</v>
      </c>
      <c r="K63" s="78">
        <v>1.7</v>
      </c>
      <c r="L63" s="78">
        <v>7.7</v>
      </c>
      <c r="M63" s="182">
        <v>7.9</v>
      </c>
      <c r="N63" s="21">
        <v>8</v>
      </c>
      <c r="O63" s="78">
        <v>8.1</v>
      </c>
      <c r="P63" s="78">
        <v>8.1999999999999993</v>
      </c>
      <c r="Q63" s="78">
        <v>2.2000000000000002</v>
      </c>
      <c r="R63" s="78">
        <v>7.9</v>
      </c>
      <c r="S63" s="182">
        <v>8.1999999999999993</v>
      </c>
      <c r="T63" s="24">
        <f t="shared" si="24"/>
        <v>126.30000000000003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8.1999999999999993</v>
      </c>
      <c r="E64" s="78">
        <v>2</v>
      </c>
      <c r="F64" s="78">
        <v>8</v>
      </c>
      <c r="G64" s="182">
        <v>8.1</v>
      </c>
      <c r="H64" s="21">
        <v>7.9</v>
      </c>
      <c r="I64" s="78">
        <v>8</v>
      </c>
      <c r="J64" s="78">
        <v>7.9</v>
      </c>
      <c r="K64" s="78">
        <v>1.7</v>
      </c>
      <c r="L64" s="78">
        <v>7.7</v>
      </c>
      <c r="M64" s="182">
        <v>7.9</v>
      </c>
      <c r="N64" s="21">
        <v>8</v>
      </c>
      <c r="O64" s="78">
        <v>8.1</v>
      </c>
      <c r="P64" s="78">
        <v>8.1999999999999993</v>
      </c>
      <c r="Q64" s="78">
        <v>2.2000000000000002</v>
      </c>
      <c r="R64" s="78">
        <v>7.9</v>
      </c>
      <c r="S64" s="182">
        <v>8.1999999999999993</v>
      </c>
      <c r="T64" s="24">
        <f t="shared" si="24"/>
        <v>126.30000000000003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55.8</v>
      </c>
      <c r="C65" s="26">
        <f t="shared" ref="C65:R65" si="25">SUM(C58:C64)</f>
        <v>57.599999999999994</v>
      </c>
      <c r="D65" s="26">
        <f t="shared" si="25"/>
        <v>57.2</v>
      </c>
      <c r="E65" s="26">
        <f t="shared" si="25"/>
        <v>14.200000000000001</v>
      </c>
      <c r="F65" s="26">
        <f t="shared" si="25"/>
        <v>56.2</v>
      </c>
      <c r="G65" s="27">
        <f t="shared" si="25"/>
        <v>56.400000000000006</v>
      </c>
      <c r="H65" s="25">
        <f t="shared" si="25"/>
        <v>55</v>
      </c>
      <c r="I65" s="26">
        <f t="shared" si="25"/>
        <v>55.9</v>
      </c>
      <c r="J65" s="26">
        <f t="shared" si="25"/>
        <v>55.3</v>
      </c>
      <c r="K65" s="26">
        <f t="shared" si="25"/>
        <v>12.099999999999998</v>
      </c>
      <c r="L65" s="26">
        <f t="shared" si="25"/>
        <v>54.500000000000007</v>
      </c>
      <c r="M65" s="27">
        <f t="shared" si="25"/>
        <v>55.1</v>
      </c>
      <c r="N65" s="25">
        <f t="shared" si="25"/>
        <v>55.8</v>
      </c>
      <c r="O65" s="26">
        <f t="shared" si="25"/>
        <v>56.400000000000006</v>
      </c>
      <c r="P65" s="26">
        <f t="shared" si="25"/>
        <v>57.2</v>
      </c>
      <c r="Q65" s="26">
        <f t="shared" si="25"/>
        <v>15.299999999999997</v>
      </c>
      <c r="R65" s="26">
        <f t="shared" si="25"/>
        <v>55.3</v>
      </c>
      <c r="S65" s="27">
        <f>SUM(S58:S64)</f>
        <v>57.2</v>
      </c>
      <c r="T65" s="24">
        <f t="shared" si="24"/>
        <v>882.5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145</v>
      </c>
      <c r="C66" s="29">
        <v>144.5</v>
      </c>
      <c r="D66" s="29">
        <v>143.5</v>
      </c>
      <c r="E66" s="29">
        <v>144.5</v>
      </c>
      <c r="F66" s="29">
        <v>143.5</v>
      </c>
      <c r="G66" s="30">
        <v>141.5</v>
      </c>
      <c r="H66" s="28">
        <v>143</v>
      </c>
      <c r="I66" s="29">
        <v>142.5</v>
      </c>
      <c r="J66" s="29">
        <v>141</v>
      </c>
      <c r="K66" s="29">
        <v>144</v>
      </c>
      <c r="L66" s="29">
        <v>141.5</v>
      </c>
      <c r="M66" s="30">
        <v>140.5</v>
      </c>
      <c r="N66" s="28">
        <v>145</v>
      </c>
      <c r="O66" s="29">
        <v>144</v>
      </c>
      <c r="P66" s="29">
        <v>143.5</v>
      </c>
      <c r="Q66" s="29">
        <v>145.5</v>
      </c>
      <c r="R66" s="29">
        <v>141</v>
      </c>
      <c r="S66" s="30">
        <v>141</v>
      </c>
      <c r="T66" s="304">
        <f>+((T65/T67)/7)*1000</f>
        <v>142.77624979776735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55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7.9650000000000007</v>
      </c>
      <c r="C68" s="82">
        <f t="shared" si="26"/>
        <v>8.2510999999999992</v>
      </c>
      <c r="D68" s="82">
        <f t="shared" si="26"/>
        <v>8.1712999999999987</v>
      </c>
      <c r="E68" s="82">
        <f t="shared" si="26"/>
        <v>1.9521999999999999</v>
      </c>
      <c r="F68" s="82">
        <f t="shared" si="26"/>
        <v>8.0104000000000006</v>
      </c>
      <c r="G68" s="186">
        <f t="shared" si="26"/>
        <v>8.0517000000000003</v>
      </c>
      <c r="H68" s="36">
        <f t="shared" si="26"/>
        <v>7.8510000000000009</v>
      </c>
      <c r="I68" s="82">
        <f t="shared" si="26"/>
        <v>7.9719999999999995</v>
      </c>
      <c r="J68" s="82">
        <f t="shared" si="26"/>
        <v>7.8944000000000001</v>
      </c>
      <c r="K68" s="82">
        <f t="shared" si="26"/>
        <v>1.6991999999999998</v>
      </c>
      <c r="L68" s="82">
        <f t="shared" si="26"/>
        <v>7.6955</v>
      </c>
      <c r="M68" s="186">
        <f t="shared" si="26"/>
        <v>7.8552000000000008</v>
      </c>
      <c r="N68" s="36">
        <f t="shared" si="26"/>
        <v>7.9650000000000007</v>
      </c>
      <c r="O68" s="82">
        <f t="shared" si="26"/>
        <v>8.0495999999999999</v>
      </c>
      <c r="P68" s="82">
        <f t="shared" si="26"/>
        <v>8.1712999999999987</v>
      </c>
      <c r="Q68" s="82">
        <f t="shared" si="26"/>
        <v>2.1755000000000004</v>
      </c>
      <c r="R68" s="82">
        <f t="shared" si="26"/>
        <v>7.8944000000000001</v>
      </c>
      <c r="S68" s="186">
        <f t="shared" si="26"/>
        <v>8.1692</v>
      </c>
      <c r="T68" s="306">
        <f>((T65*1000)/T67)/7</f>
        <v>142.77624979776735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55.825000000000003</v>
      </c>
      <c r="C69" s="83">
        <f t="shared" ref="C69:R69" si="27">((C67*C66)*7)/1000</f>
        <v>57.655500000000004</v>
      </c>
      <c r="D69" s="83">
        <f t="shared" si="27"/>
        <v>57.256500000000003</v>
      </c>
      <c r="E69" s="83">
        <f t="shared" si="27"/>
        <v>14.161</v>
      </c>
      <c r="F69" s="83">
        <f t="shared" si="27"/>
        <v>56.252000000000002</v>
      </c>
      <c r="G69" s="307">
        <f t="shared" si="27"/>
        <v>56.458500000000001</v>
      </c>
      <c r="H69" s="40">
        <f t="shared" si="27"/>
        <v>55.055</v>
      </c>
      <c r="I69" s="83">
        <f t="shared" si="27"/>
        <v>55.86</v>
      </c>
      <c r="J69" s="83">
        <f t="shared" si="27"/>
        <v>55.271999999999998</v>
      </c>
      <c r="K69" s="83">
        <f t="shared" si="27"/>
        <v>12.096</v>
      </c>
      <c r="L69" s="83">
        <f t="shared" si="27"/>
        <v>54.477499999999999</v>
      </c>
      <c r="M69" s="307">
        <f t="shared" si="27"/>
        <v>55.076000000000001</v>
      </c>
      <c r="N69" s="40">
        <f t="shared" si="27"/>
        <v>55.825000000000003</v>
      </c>
      <c r="O69" s="83">
        <f t="shared" si="27"/>
        <v>56.448</v>
      </c>
      <c r="P69" s="83">
        <f t="shared" si="27"/>
        <v>57.256500000000003</v>
      </c>
      <c r="Q69" s="83">
        <f t="shared" si="27"/>
        <v>15.2775</v>
      </c>
      <c r="R69" s="83">
        <f t="shared" si="27"/>
        <v>55.271999999999998</v>
      </c>
      <c r="S69" s="85">
        <f>((S67*S66)*7)/1000</f>
        <v>57.246000000000002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144.93506493506493</v>
      </c>
      <c r="C70" s="84">
        <f t="shared" ref="C70:R70" si="28">+(C65/C67)/7*1000</f>
        <v>144.36090225563908</v>
      </c>
      <c r="D70" s="84">
        <f t="shared" si="28"/>
        <v>143.35839598997492</v>
      </c>
      <c r="E70" s="84">
        <f t="shared" si="28"/>
        <v>144.89795918367349</v>
      </c>
      <c r="F70" s="84">
        <f t="shared" si="28"/>
        <v>143.36734693877551</v>
      </c>
      <c r="G70" s="188">
        <f t="shared" si="28"/>
        <v>141.35338345864662</v>
      </c>
      <c r="H70" s="45">
        <f t="shared" si="28"/>
        <v>142.85714285714286</v>
      </c>
      <c r="I70" s="84">
        <f t="shared" si="28"/>
        <v>142.60204081632651</v>
      </c>
      <c r="J70" s="84">
        <f t="shared" si="28"/>
        <v>141.07142857142858</v>
      </c>
      <c r="K70" s="84">
        <f t="shared" si="28"/>
        <v>144.04761904761901</v>
      </c>
      <c r="L70" s="84">
        <f t="shared" si="28"/>
        <v>141.55844155844159</v>
      </c>
      <c r="M70" s="188">
        <f t="shared" si="28"/>
        <v>140.56122448979593</v>
      </c>
      <c r="N70" s="45">
        <f t="shared" si="28"/>
        <v>144.93506493506493</v>
      </c>
      <c r="O70" s="84">
        <f t="shared" si="28"/>
        <v>143.87755102040819</v>
      </c>
      <c r="P70" s="84">
        <f t="shared" si="28"/>
        <v>143.35839598997492</v>
      </c>
      <c r="Q70" s="84">
        <f t="shared" si="28"/>
        <v>145.71428571428569</v>
      </c>
      <c r="R70" s="84">
        <f t="shared" si="28"/>
        <v>141.07142857142858</v>
      </c>
      <c r="S70" s="47">
        <f>+(S65/S67)/7*1000</f>
        <v>140.88669950738915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3</v>
      </c>
      <c r="F11" s="1"/>
      <c r="G11" s="1"/>
      <c r="H11" s="1"/>
      <c r="I11" s="1"/>
      <c r="J11" s="1"/>
      <c r="K11" s="530" t="s">
        <v>164</v>
      </c>
      <c r="L11" s="530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102</v>
      </c>
      <c r="C18" s="78">
        <v>104</v>
      </c>
      <c r="D18" s="22">
        <v>107</v>
      </c>
      <c r="E18" s="22">
        <v>25.6</v>
      </c>
      <c r="F18" s="22">
        <v>108.9</v>
      </c>
      <c r="G18" s="22">
        <v>108</v>
      </c>
      <c r="H18" s="21">
        <v>106</v>
      </c>
      <c r="I18" s="22">
        <v>108.7</v>
      </c>
      <c r="J18" s="22">
        <v>107.8</v>
      </c>
      <c r="K18" s="119">
        <v>23.7</v>
      </c>
      <c r="L18" s="22">
        <v>110.9</v>
      </c>
      <c r="M18" s="22">
        <v>110.9</v>
      </c>
      <c r="N18" s="21">
        <v>107.3</v>
      </c>
      <c r="O18" s="78">
        <v>108.6</v>
      </c>
      <c r="P18" s="22">
        <v>110</v>
      </c>
      <c r="Q18" s="22">
        <v>27.5</v>
      </c>
      <c r="R18" s="22">
        <v>110.9</v>
      </c>
      <c r="S18" s="23">
        <v>110.9</v>
      </c>
      <c r="T18" s="24">
        <f t="shared" ref="T18:T25" si="0">SUM(B18:S18)</f>
        <v>1698.7</v>
      </c>
      <c r="V18" s="2"/>
      <c r="W18" s="18"/>
    </row>
    <row r="19" spans="1:30" ht="39.950000000000003" customHeight="1" x14ac:dyDescent="0.25">
      <c r="A19" s="157" t="s">
        <v>13</v>
      </c>
      <c r="B19" s="21">
        <v>102</v>
      </c>
      <c r="C19" s="78">
        <v>104</v>
      </c>
      <c r="D19" s="22">
        <v>107</v>
      </c>
      <c r="E19" s="22">
        <v>25.6</v>
      </c>
      <c r="F19" s="22">
        <v>108.9</v>
      </c>
      <c r="G19" s="22">
        <v>108</v>
      </c>
      <c r="H19" s="21">
        <v>106</v>
      </c>
      <c r="I19" s="22">
        <v>108.7</v>
      </c>
      <c r="J19" s="22">
        <v>107.8</v>
      </c>
      <c r="K19" s="119">
        <v>23.7</v>
      </c>
      <c r="L19" s="22">
        <v>110.9</v>
      </c>
      <c r="M19" s="22">
        <v>110.9</v>
      </c>
      <c r="N19" s="21">
        <v>107.3</v>
      </c>
      <c r="O19" s="78">
        <v>108.6</v>
      </c>
      <c r="P19" s="22">
        <v>110</v>
      </c>
      <c r="Q19" s="22">
        <v>27.5</v>
      </c>
      <c r="R19" s="22">
        <v>110.9</v>
      </c>
      <c r="S19" s="23">
        <v>110.9</v>
      </c>
      <c r="T19" s="24">
        <f t="shared" si="0"/>
        <v>1698.7</v>
      </c>
      <c r="V19" s="2"/>
      <c r="W19" s="18"/>
    </row>
    <row r="20" spans="1:30" ht="39.75" customHeight="1" x14ac:dyDescent="0.25">
      <c r="A20" s="156" t="s">
        <v>14</v>
      </c>
      <c r="B20" s="21">
        <v>101.3</v>
      </c>
      <c r="C20" s="78">
        <v>103</v>
      </c>
      <c r="D20" s="22">
        <v>106.8</v>
      </c>
      <c r="E20" s="22">
        <v>25.9</v>
      </c>
      <c r="F20" s="22">
        <v>108.6</v>
      </c>
      <c r="G20" s="22">
        <v>107.9</v>
      </c>
      <c r="H20" s="21">
        <v>105.6</v>
      </c>
      <c r="I20" s="22">
        <v>108.9</v>
      </c>
      <c r="J20" s="22">
        <v>106.9</v>
      </c>
      <c r="K20" s="119">
        <v>23.5</v>
      </c>
      <c r="L20" s="22">
        <v>110.9</v>
      </c>
      <c r="M20" s="22">
        <v>110.9</v>
      </c>
      <c r="N20" s="21">
        <v>106.9</v>
      </c>
      <c r="O20" s="78">
        <v>108.1</v>
      </c>
      <c r="P20" s="22">
        <v>109.8</v>
      </c>
      <c r="Q20" s="22">
        <v>27</v>
      </c>
      <c r="R20" s="22">
        <v>110.3</v>
      </c>
      <c r="S20" s="23">
        <v>110.9</v>
      </c>
      <c r="T20" s="24">
        <f t="shared" si="0"/>
        <v>1693.2</v>
      </c>
      <c r="V20" s="2"/>
      <c r="W20" s="18"/>
    </row>
    <row r="21" spans="1:30" ht="39.950000000000003" customHeight="1" x14ac:dyDescent="0.25">
      <c r="A21" s="157" t="s">
        <v>15</v>
      </c>
      <c r="B21" s="21">
        <v>101.3</v>
      </c>
      <c r="C21" s="78">
        <v>103</v>
      </c>
      <c r="D21" s="22">
        <v>106.8</v>
      </c>
      <c r="E21" s="22">
        <v>25.9</v>
      </c>
      <c r="F21" s="22">
        <v>108.6</v>
      </c>
      <c r="G21" s="22">
        <v>107.9</v>
      </c>
      <c r="H21" s="21">
        <v>105.6</v>
      </c>
      <c r="I21" s="22">
        <v>108.9</v>
      </c>
      <c r="J21" s="22">
        <v>106.9</v>
      </c>
      <c r="K21" s="119">
        <v>23.5</v>
      </c>
      <c r="L21" s="22">
        <v>110.9</v>
      </c>
      <c r="M21" s="22">
        <v>110.9</v>
      </c>
      <c r="N21" s="21">
        <v>106.9</v>
      </c>
      <c r="O21" s="78">
        <v>108.1</v>
      </c>
      <c r="P21" s="22">
        <v>109.8</v>
      </c>
      <c r="Q21" s="22">
        <v>27</v>
      </c>
      <c r="R21" s="22">
        <v>110.3</v>
      </c>
      <c r="S21" s="23">
        <v>110.9</v>
      </c>
      <c r="T21" s="24">
        <f t="shared" si="0"/>
        <v>1693.2</v>
      </c>
      <c r="V21" s="2"/>
      <c r="W21" s="18"/>
    </row>
    <row r="22" spans="1:30" ht="39.950000000000003" customHeight="1" x14ac:dyDescent="0.25">
      <c r="A22" s="156" t="s">
        <v>16</v>
      </c>
      <c r="B22" s="21">
        <v>101.3</v>
      </c>
      <c r="C22" s="78">
        <v>103</v>
      </c>
      <c r="D22" s="22">
        <v>106.8</v>
      </c>
      <c r="E22" s="22">
        <v>25.9</v>
      </c>
      <c r="F22" s="22">
        <v>108.6</v>
      </c>
      <c r="G22" s="22">
        <v>107.9</v>
      </c>
      <c r="H22" s="21">
        <v>105.6</v>
      </c>
      <c r="I22" s="22">
        <v>108.9</v>
      </c>
      <c r="J22" s="22">
        <v>106.9</v>
      </c>
      <c r="K22" s="119">
        <v>23.5</v>
      </c>
      <c r="L22" s="22">
        <v>110.9</v>
      </c>
      <c r="M22" s="22">
        <v>110.9</v>
      </c>
      <c r="N22" s="21">
        <v>106.9</v>
      </c>
      <c r="O22" s="78">
        <v>108.1</v>
      </c>
      <c r="P22" s="22">
        <v>109.8</v>
      </c>
      <c r="Q22" s="22">
        <v>27</v>
      </c>
      <c r="R22" s="22">
        <v>110.3</v>
      </c>
      <c r="S22" s="23">
        <v>110.9</v>
      </c>
      <c r="T22" s="24">
        <f t="shared" si="0"/>
        <v>1693.2</v>
      </c>
      <c r="V22" s="2"/>
      <c r="W22" s="18"/>
    </row>
    <row r="23" spans="1:30" ht="39.950000000000003" customHeight="1" x14ac:dyDescent="0.25">
      <c r="A23" s="157" t="s">
        <v>17</v>
      </c>
      <c r="B23" s="21">
        <v>101.3</v>
      </c>
      <c r="C23" s="78">
        <v>103</v>
      </c>
      <c r="D23" s="22">
        <v>106.8</v>
      </c>
      <c r="E23" s="22">
        <v>25.9</v>
      </c>
      <c r="F23" s="22">
        <v>108.6</v>
      </c>
      <c r="G23" s="22">
        <v>107.9</v>
      </c>
      <c r="H23" s="21">
        <v>105.6</v>
      </c>
      <c r="I23" s="22">
        <v>108.9</v>
      </c>
      <c r="J23" s="22">
        <v>106.9</v>
      </c>
      <c r="K23" s="119">
        <v>23.5</v>
      </c>
      <c r="L23" s="22">
        <v>110.9</v>
      </c>
      <c r="M23" s="22">
        <v>110.9</v>
      </c>
      <c r="N23" s="21">
        <v>106.9</v>
      </c>
      <c r="O23" s="78">
        <v>108.1</v>
      </c>
      <c r="P23" s="22">
        <v>109.8</v>
      </c>
      <c r="Q23" s="22">
        <v>27</v>
      </c>
      <c r="R23" s="22">
        <v>110.3</v>
      </c>
      <c r="S23" s="23">
        <v>110.9</v>
      </c>
      <c r="T23" s="24">
        <f t="shared" si="0"/>
        <v>1693.2</v>
      </c>
      <c r="V23" s="2"/>
      <c r="W23" s="18"/>
    </row>
    <row r="24" spans="1:30" ht="39.950000000000003" customHeight="1" x14ac:dyDescent="0.25">
      <c r="A24" s="156" t="s">
        <v>18</v>
      </c>
      <c r="B24" s="21">
        <v>101.3</v>
      </c>
      <c r="C24" s="78">
        <v>103</v>
      </c>
      <c r="D24" s="22">
        <v>106.8</v>
      </c>
      <c r="E24" s="22">
        <v>25.9</v>
      </c>
      <c r="F24" s="22">
        <v>108.6</v>
      </c>
      <c r="G24" s="22">
        <v>107.9</v>
      </c>
      <c r="H24" s="21">
        <v>105.6</v>
      </c>
      <c r="I24" s="22">
        <v>108.9</v>
      </c>
      <c r="J24" s="22">
        <v>106.9</v>
      </c>
      <c r="K24" s="119">
        <v>23.5</v>
      </c>
      <c r="L24" s="22">
        <v>110.9</v>
      </c>
      <c r="M24" s="22">
        <v>110.9</v>
      </c>
      <c r="N24" s="21">
        <v>106.9</v>
      </c>
      <c r="O24" s="78">
        <v>108.1</v>
      </c>
      <c r="P24" s="22">
        <v>109.8</v>
      </c>
      <c r="Q24" s="22">
        <v>27</v>
      </c>
      <c r="R24" s="22">
        <v>110.3</v>
      </c>
      <c r="S24" s="23">
        <v>110.9</v>
      </c>
      <c r="T24" s="24">
        <f t="shared" si="0"/>
        <v>1693.2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710.5</v>
      </c>
      <c r="C25" s="26">
        <f t="shared" si="1"/>
        <v>723</v>
      </c>
      <c r="D25" s="26">
        <f t="shared" si="1"/>
        <v>747.99999999999989</v>
      </c>
      <c r="E25" s="26">
        <f>SUM(E18:E24)</f>
        <v>180.70000000000002</v>
      </c>
      <c r="F25" s="26">
        <f t="shared" ref="F25:L25" si="2">SUM(F18:F24)</f>
        <v>760.80000000000007</v>
      </c>
      <c r="G25" s="26">
        <f t="shared" si="2"/>
        <v>755.49999999999989</v>
      </c>
      <c r="H25" s="25">
        <f t="shared" si="2"/>
        <v>740.00000000000011</v>
      </c>
      <c r="I25" s="26">
        <f t="shared" si="2"/>
        <v>761.9</v>
      </c>
      <c r="J25" s="26">
        <f>SUM(J18:J24)</f>
        <v>750.09999999999991</v>
      </c>
      <c r="K25" s="120">
        <f t="shared" ref="K25" si="3">SUM(K18:K24)</f>
        <v>164.9</v>
      </c>
      <c r="L25" s="26">
        <f t="shared" si="2"/>
        <v>776.3</v>
      </c>
      <c r="M25" s="26">
        <f>SUM(M18:M24)</f>
        <v>776.3</v>
      </c>
      <c r="N25" s="25">
        <f t="shared" ref="N25:P25" si="4">SUM(N18:N24)</f>
        <v>749.09999999999991</v>
      </c>
      <c r="O25" s="26">
        <f t="shared" si="4"/>
        <v>757.7</v>
      </c>
      <c r="P25" s="26">
        <f t="shared" si="4"/>
        <v>768.99999999999989</v>
      </c>
      <c r="Q25" s="26">
        <f>SUM(Q18:Q24)</f>
        <v>190</v>
      </c>
      <c r="R25" s="26">
        <f t="shared" ref="R25:S25" si="5">SUM(R18:R24)</f>
        <v>773.3</v>
      </c>
      <c r="S25" s="27">
        <f t="shared" si="5"/>
        <v>776.3</v>
      </c>
      <c r="T25" s="24">
        <f t="shared" si="0"/>
        <v>11863.4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149.9001794243259</v>
      </c>
    </row>
    <row r="27" spans="1:30" s="2" customFormat="1" ht="33" customHeight="1" x14ac:dyDescent="0.25">
      <c r="A27" s="159" t="s">
        <v>20</v>
      </c>
      <c r="B27" s="32">
        <v>677</v>
      </c>
      <c r="C27" s="81">
        <v>689</v>
      </c>
      <c r="D27" s="33">
        <v>713</v>
      </c>
      <c r="E27" s="33">
        <v>172</v>
      </c>
      <c r="F27" s="33">
        <v>725</v>
      </c>
      <c r="G27" s="33">
        <v>720</v>
      </c>
      <c r="H27" s="32">
        <v>705</v>
      </c>
      <c r="I27" s="33">
        <v>726</v>
      </c>
      <c r="J27" s="33">
        <v>715</v>
      </c>
      <c r="K27" s="122">
        <v>157</v>
      </c>
      <c r="L27" s="33">
        <v>740</v>
      </c>
      <c r="M27" s="33">
        <v>740</v>
      </c>
      <c r="N27" s="32">
        <v>714</v>
      </c>
      <c r="O27" s="33">
        <v>722</v>
      </c>
      <c r="P27" s="33">
        <v>733</v>
      </c>
      <c r="Q27" s="33">
        <v>181</v>
      </c>
      <c r="R27" s="33">
        <v>737</v>
      </c>
      <c r="S27" s="34">
        <v>740</v>
      </c>
      <c r="T27" s="35">
        <f>SUM(B27:S27)</f>
        <v>11306</v>
      </c>
      <c r="U27" s="2">
        <f>((T25*1000)/T27)/7</f>
        <v>149.9001794243259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101.27521999999999</v>
      </c>
      <c r="C28" s="37">
        <f t="shared" si="6"/>
        <v>102.99354000000001</v>
      </c>
      <c r="D28" s="37">
        <f t="shared" si="6"/>
        <v>106.83018</v>
      </c>
      <c r="E28" s="37">
        <f t="shared" si="6"/>
        <v>25.855920000000005</v>
      </c>
      <c r="F28" s="37">
        <f t="shared" si="6"/>
        <v>108.5885</v>
      </c>
      <c r="G28" s="37">
        <f t="shared" si="6"/>
        <v>107.89919999999999</v>
      </c>
      <c r="H28" s="36">
        <f t="shared" si="6"/>
        <v>105.5513</v>
      </c>
      <c r="I28" s="37">
        <f t="shared" si="6"/>
        <v>108.87836</v>
      </c>
      <c r="J28" s="37">
        <f t="shared" si="6"/>
        <v>106.92990000000002</v>
      </c>
      <c r="K28" s="123">
        <f t="shared" si="6"/>
        <v>23.468020000000003</v>
      </c>
      <c r="L28" s="37">
        <f t="shared" si="6"/>
        <v>110.93640000000001</v>
      </c>
      <c r="M28" s="37">
        <f t="shared" si="6"/>
        <v>110.93640000000001</v>
      </c>
      <c r="N28" s="36">
        <f t="shared" si="6"/>
        <v>106.92004000000004</v>
      </c>
      <c r="O28" s="37">
        <f t="shared" si="6"/>
        <v>108.07892</v>
      </c>
      <c r="P28" s="37">
        <f t="shared" si="6"/>
        <v>109.82737999999999</v>
      </c>
      <c r="Q28" s="37">
        <f t="shared" si="6"/>
        <v>26.984660000000002</v>
      </c>
      <c r="R28" s="37">
        <f t="shared" si="6"/>
        <v>110.30681999999999</v>
      </c>
      <c r="S28" s="38">
        <f t="shared" si="6"/>
        <v>110.93640000000001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710.37609999999995</v>
      </c>
      <c r="C29" s="41">
        <f t="shared" si="7"/>
        <v>722.96770000000004</v>
      </c>
      <c r="D29" s="41">
        <f t="shared" si="7"/>
        <v>748.15089999999998</v>
      </c>
      <c r="E29" s="41">
        <f>((E27*E26)*7)/1000</f>
        <v>180.4796</v>
      </c>
      <c r="F29" s="41">
        <f>((F27*F26)*7)/1000</f>
        <v>760.74249999999995</v>
      </c>
      <c r="G29" s="41">
        <f t="shared" ref="G29:S29" si="8">((G27*G26)*7)/1000</f>
        <v>755.49599999999998</v>
      </c>
      <c r="H29" s="40">
        <f t="shared" si="8"/>
        <v>739.75649999999996</v>
      </c>
      <c r="I29" s="41">
        <f t="shared" si="8"/>
        <v>761.79180000000008</v>
      </c>
      <c r="J29" s="41">
        <f t="shared" si="8"/>
        <v>750.24950000000001</v>
      </c>
      <c r="K29" s="124">
        <f t="shared" si="8"/>
        <v>164.74010000000001</v>
      </c>
      <c r="L29" s="41">
        <f t="shared" si="8"/>
        <v>776.48199999999997</v>
      </c>
      <c r="M29" s="41">
        <f t="shared" si="8"/>
        <v>776.48199999999997</v>
      </c>
      <c r="N29" s="40">
        <f t="shared" si="8"/>
        <v>749.20020000000011</v>
      </c>
      <c r="O29" s="41">
        <f t="shared" si="8"/>
        <v>757.59460000000001</v>
      </c>
      <c r="P29" s="41">
        <f t="shared" si="8"/>
        <v>769.13689999999997</v>
      </c>
      <c r="Q29" s="42">
        <f t="shared" si="8"/>
        <v>189.92330000000001</v>
      </c>
      <c r="R29" s="42">
        <f t="shared" si="8"/>
        <v>773.33409999999992</v>
      </c>
      <c r="S29" s="43">
        <f t="shared" si="8"/>
        <v>776.48199999999997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149.92614475627769</v>
      </c>
      <c r="C30" s="46">
        <f t="shared" si="9"/>
        <v>149.90669707650838</v>
      </c>
      <c r="D30" s="46">
        <f t="shared" si="9"/>
        <v>149.86976557804047</v>
      </c>
      <c r="E30" s="46">
        <f>+(E25/E27)/7*1000</f>
        <v>150.0830564784053</v>
      </c>
      <c r="F30" s="46">
        <f t="shared" ref="F30:L30" si="10">+(F25/F27)/7*1000</f>
        <v>149.9113300492611</v>
      </c>
      <c r="G30" s="46">
        <f t="shared" si="10"/>
        <v>149.90079365079364</v>
      </c>
      <c r="H30" s="45">
        <f t="shared" si="10"/>
        <v>149.94934143870316</v>
      </c>
      <c r="I30" s="46">
        <f t="shared" si="10"/>
        <v>149.92129083038174</v>
      </c>
      <c r="J30" s="46">
        <f>+(J25/J27)/7*1000</f>
        <v>149.87012987012989</v>
      </c>
      <c r="K30" s="125">
        <f t="shared" ref="K30" si="11">+(K25/K27)/7*1000</f>
        <v>150.04549590536854</v>
      </c>
      <c r="L30" s="46">
        <f t="shared" si="10"/>
        <v>149.86486486486487</v>
      </c>
      <c r="M30" s="46">
        <f>+(M25/M27)/7*1000</f>
        <v>149.86486486486487</v>
      </c>
      <c r="N30" s="45">
        <f t="shared" ref="N30:S30" si="12">+(N25/N27)/7*1000</f>
        <v>149.8799519807923</v>
      </c>
      <c r="O30" s="46">
        <f t="shared" si="12"/>
        <v>149.92085476850019</v>
      </c>
      <c r="P30" s="46">
        <f t="shared" si="12"/>
        <v>149.87331904112256</v>
      </c>
      <c r="Q30" s="46">
        <f t="shared" si="12"/>
        <v>149.9605367008682</v>
      </c>
      <c r="R30" s="46">
        <f t="shared" si="12"/>
        <v>149.89339019189765</v>
      </c>
      <c r="S30" s="47">
        <f t="shared" si="12"/>
        <v>149.86486486486487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87.1</v>
      </c>
      <c r="C39" s="78">
        <v>80.599999999999994</v>
      </c>
      <c r="D39" s="78">
        <v>82.7</v>
      </c>
      <c r="E39" s="78">
        <v>24.3</v>
      </c>
      <c r="F39" s="78">
        <v>91.2</v>
      </c>
      <c r="G39" s="78">
        <v>89.2</v>
      </c>
      <c r="H39" s="78"/>
      <c r="I39" s="78"/>
      <c r="J39" s="99">
        <f t="shared" ref="J39:J46" si="13">SUM(B39:I39)</f>
        <v>455.09999999999997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1.8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87.1</v>
      </c>
      <c r="C40" s="78">
        <v>80.599999999999994</v>
      </c>
      <c r="D40" s="78">
        <v>82.7</v>
      </c>
      <c r="E40" s="78">
        <v>24.3</v>
      </c>
      <c r="F40" s="78">
        <v>91.2</v>
      </c>
      <c r="G40" s="78">
        <v>89.2</v>
      </c>
      <c r="H40" s="78"/>
      <c r="I40" s="78"/>
      <c r="J40" s="99">
        <f t="shared" si="13"/>
        <v>455.09999999999997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1.8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1.8</v>
      </c>
      <c r="Q41" s="78">
        <v>6.3</v>
      </c>
      <c r="R41" s="78">
        <v>6.3</v>
      </c>
      <c r="S41" s="99">
        <f t="shared" si="14"/>
        <v>32.199999999999996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1.9</v>
      </c>
      <c r="Q43" s="78">
        <v>6.4</v>
      </c>
      <c r="R43" s="78">
        <v>6.3</v>
      </c>
      <c r="S43" s="99">
        <f t="shared" si="14"/>
        <v>32.599999999999994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1.9</v>
      </c>
      <c r="Q44" s="78">
        <v>6.4</v>
      </c>
      <c r="R44" s="78">
        <v>6.4</v>
      </c>
      <c r="S44" s="99">
        <f t="shared" si="14"/>
        <v>32.699999999999996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1.9</v>
      </c>
      <c r="Q45" s="78">
        <v>6.4</v>
      </c>
      <c r="R45" s="78">
        <v>6.4</v>
      </c>
      <c r="S45" s="99">
        <f t="shared" si="14"/>
        <v>32.799999999999997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174.2</v>
      </c>
      <c r="C46" s="26">
        <f t="shared" si="15"/>
        <v>161.19999999999999</v>
      </c>
      <c r="D46" s="26">
        <f t="shared" si="15"/>
        <v>165.4</v>
      </c>
      <c r="E46" s="26">
        <f t="shared" si="15"/>
        <v>48.6</v>
      </c>
      <c r="F46" s="26">
        <f t="shared" si="15"/>
        <v>182.4</v>
      </c>
      <c r="G46" s="26">
        <f t="shared" si="15"/>
        <v>178.4</v>
      </c>
      <c r="H46" s="26">
        <f t="shared" si="15"/>
        <v>0</v>
      </c>
      <c r="I46" s="26">
        <f t="shared" si="15"/>
        <v>0</v>
      </c>
      <c r="J46" s="99">
        <f t="shared" si="13"/>
        <v>910.19999999999993</v>
      </c>
      <c r="L46" s="76" t="s">
        <v>10</v>
      </c>
      <c r="M46" s="79">
        <f t="shared" ref="M46:R46" si="16">SUM(M39:M45)</f>
        <v>44.199999999999996</v>
      </c>
      <c r="N46" s="26">
        <f t="shared" si="16"/>
        <v>39.700000000000003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44.3</v>
      </c>
      <c r="S46" s="99">
        <f t="shared" si="14"/>
        <v>227.5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152</v>
      </c>
      <c r="C47" s="29">
        <v>152</v>
      </c>
      <c r="D47" s="29">
        <v>152</v>
      </c>
      <c r="E47" s="29">
        <v>152</v>
      </c>
      <c r="F47" s="29">
        <v>152</v>
      </c>
      <c r="G47" s="29">
        <v>152</v>
      </c>
      <c r="H47" s="29"/>
      <c r="I47" s="29"/>
      <c r="J47" s="100">
        <f>+((J46/J48)/7)*1000</f>
        <v>43.429716576009156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573</v>
      </c>
      <c r="C48" s="33">
        <v>530</v>
      </c>
      <c r="D48" s="33">
        <v>544</v>
      </c>
      <c r="E48" s="33">
        <v>160</v>
      </c>
      <c r="F48" s="33">
        <v>600</v>
      </c>
      <c r="G48" s="33">
        <v>587</v>
      </c>
      <c r="H48" s="33"/>
      <c r="I48" s="33"/>
      <c r="J48" s="101">
        <f>SUM(B48:I48)</f>
        <v>2994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87.096000000000004</v>
      </c>
      <c r="C49" s="37">
        <f t="shared" si="17"/>
        <v>80.559999999999988</v>
      </c>
      <c r="D49" s="37">
        <f t="shared" si="17"/>
        <v>82.688000000000002</v>
      </c>
      <c r="E49" s="37">
        <f t="shared" si="17"/>
        <v>24.32</v>
      </c>
      <c r="F49" s="37">
        <f t="shared" si="17"/>
        <v>91.2</v>
      </c>
      <c r="G49" s="37">
        <f t="shared" si="17"/>
        <v>89.224000000000004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43.429716576009149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1.8552999999999997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609.67200000000003</v>
      </c>
      <c r="C50" s="41">
        <f t="shared" si="20"/>
        <v>563.91999999999996</v>
      </c>
      <c r="D50" s="41">
        <f t="shared" si="20"/>
        <v>578.81600000000003</v>
      </c>
      <c r="E50" s="41">
        <f t="shared" si="20"/>
        <v>170.24</v>
      </c>
      <c r="F50" s="41">
        <f t="shared" si="20"/>
        <v>638.4</v>
      </c>
      <c r="G50" s="41">
        <f t="shared" si="20"/>
        <v>624.56799999999998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43.430565943654948</v>
      </c>
      <c r="C51" s="46">
        <f t="shared" si="22"/>
        <v>43.450134770889484</v>
      </c>
      <c r="D51" s="46">
        <f t="shared" si="22"/>
        <v>43.434873949579838</v>
      </c>
      <c r="E51" s="46">
        <f t="shared" si="22"/>
        <v>43.392857142857146</v>
      </c>
      <c r="F51" s="46">
        <f t="shared" si="22"/>
        <v>43.428571428571431</v>
      </c>
      <c r="G51" s="46">
        <f t="shared" si="22"/>
        <v>43.41688975419811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138.32752613240422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137.57763975155279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8.1999999999999993</v>
      </c>
      <c r="E58" s="78">
        <v>2</v>
      </c>
      <c r="F58" s="78">
        <v>8</v>
      </c>
      <c r="G58" s="182">
        <v>8.1</v>
      </c>
      <c r="H58" s="21">
        <v>7.9</v>
      </c>
      <c r="I58" s="78">
        <v>8</v>
      </c>
      <c r="J58" s="78">
        <v>7.9</v>
      </c>
      <c r="K58" s="78">
        <v>1.7</v>
      </c>
      <c r="L58" s="78">
        <v>7.7</v>
      </c>
      <c r="M58" s="182">
        <v>7.9</v>
      </c>
      <c r="N58" s="21">
        <v>8</v>
      </c>
      <c r="O58" s="78">
        <v>8.1</v>
      </c>
      <c r="P58" s="78">
        <v>8.1999999999999993</v>
      </c>
      <c r="Q58" s="78">
        <v>2.2000000000000002</v>
      </c>
      <c r="R58" s="78">
        <v>7.9</v>
      </c>
      <c r="S58" s="182">
        <v>8.1999999999999993</v>
      </c>
      <c r="T58" s="24">
        <f t="shared" ref="T58:T65" si="24">SUM(B58:S58)</f>
        <v>126.30000000000003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8.1999999999999993</v>
      </c>
      <c r="E59" s="78">
        <v>2</v>
      </c>
      <c r="F59" s="78">
        <v>8</v>
      </c>
      <c r="G59" s="182">
        <v>8.1</v>
      </c>
      <c r="H59" s="21">
        <v>7.9</v>
      </c>
      <c r="I59" s="78">
        <v>8</v>
      </c>
      <c r="J59" s="78">
        <v>7.9</v>
      </c>
      <c r="K59" s="78">
        <v>1.7</v>
      </c>
      <c r="L59" s="78">
        <v>7.7</v>
      </c>
      <c r="M59" s="182">
        <v>7.9</v>
      </c>
      <c r="N59" s="21">
        <v>8</v>
      </c>
      <c r="O59" s="78">
        <v>8.1</v>
      </c>
      <c r="P59" s="78">
        <v>8.1999999999999993</v>
      </c>
      <c r="Q59" s="78">
        <v>2.2000000000000002</v>
      </c>
      <c r="R59" s="78">
        <v>7.9</v>
      </c>
      <c r="S59" s="182">
        <v>8.1999999999999993</v>
      </c>
      <c r="T59" s="24">
        <f t="shared" si="24"/>
        <v>126.30000000000003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8.1</v>
      </c>
      <c r="G60" s="182">
        <v>8.1</v>
      </c>
      <c r="H60" s="21">
        <v>7.9</v>
      </c>
      <c r="I60" s="78">
        <v>8</v>
      </c>
      <c r="J60" s="78">
        <v>7.9</v>
      </c>
      <c r="K60" s="78">
        <v>1.7</v>
      </c>
      <c r="L60" s="78">
        <v>7.9</v>
      </c>
      <c r="M60" s="182">
        <v>7.9</v>
      </c>
      <c r="N60" s="21">
        <v>8</v>
      </c>
      <c r="O60" s="78">
        <v>8.1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126.30000000000003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8.3000000000000007</v>
      </c>
      <c r="D61" s="78">
        <v>8.1999999999999993</v>
      </c>
      <c r="E61" s="78">
        <v>2</v>
      </c>
      <c r="F61" s="78">
        <v>8.1</v>
      </c>
      <c r="G61" s="182">
        <v>8.1</v>
      </c>
      <c r="H61" s="21">
        <v>7.9</v>
      </c>
      <c r="I61" s="78">
        <v>8</v>
      </c>
      <c r="J61" s="78">
        <v>8</v>
      </c>
      <c r="K61" s="78">
        <v>1.7</v>
      </c>
      <c r="L61" s="78">
        <v>7.9</v>
      </c>
      <c r="M61" s="182">
        <v>7.9</v>
      </c>
      <c r="N61" s="21">
        <v>8</v>
      </c>
      <c r="O61" s="78">
        <v>8.1</v>
      </c>
      <c r="P61" s="78">
        <v>8.1999999999999993</v>
      </c>
      <c r="Q61" s="78">
        <v>2.2000000000000002</v>
      </c>
      <c r="R61" s="78">
        <v>8</v>
      </c>
      <c r="S61" s="182">
        <v>8.3000000000000007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8.1</v>
      </c>
      <c r="H62" s="21">
        <v>7.9</v>
      </c>
      <c r="I62" s="78">
        <v>8</v>
      </c>
      <c r="J62" s="78">
        <v>8</v>
      </c>
      <c r="K62" s="78">
        <v>1.8</v>
      </c>
      <c r="L62" s="78">
        <v>7.9</v>
      </c>
      <c r="M62" s="182">
        <v>7.9</v>
      </c>
      <c r="N62" s="21">
        <v>8</v>
      </c>
      <c r="O62" s="78">
        <v>8.1</v>
      </c>
      <c r="P62" s="78">
        <v>8.1999999999999993</v>
      </c>
      <c r="Q62" s="78">
        <v>2.2000000000000002</v>
      </c>
      <c r="R62" s="78">
        <v>8</v>
      </c>
      <c r="S62" s="182">
        <v>8.3000000000000007</v>
      </c>
      <c r="T62" s="24">
        <f t="shared" si="24"/>
        <v>126.9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8.1</v>
      </c>
      <c r="H63" s="21">
        <v>7.9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8.1</v>
      </c>
      <c r="O63" s="78">
        <v>8.1</v>
      </c>
      <c r="P63" s="78">
        <v>8.3000000000000007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127.5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8.1999999999999993</v>
      </c>
      <c r="G64" s="182">
        <v>8.1999999999999993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8.1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127.89999999999999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56.600000000000009</v>
      </c>
      <c r="G65" s="27">
        <f t="shared" si="25"/>
        <v>56.8</v>
      </c>
      <c r="H65" s="25">
        <f t="shared" si="25"/>
        <v>55.4</v>
      </c>
      <c r="I65" s="26">
        <f t="shared" si="25"/>
        <v>56.2</v>
      </c>
      <c r="J65" s="26">
        <f t="shared" si="25"/>
        <v>55.7</v>
      </c>
      <c r="K65" s="26">
        <f t="shared" si="25"/>
        <v>12.200000000000001</v>
      </c>
      <c r="L65" s="26">
        <f t="shared" si="25"/>
        <v>54.9</v>
      </c>
      <c r="M65" s="27">
        <f t="shared" si="25"/>
        <v>55.5</v>
      </c>
      <c r="N65" s="25">
        <f t="shared" si="25"/>
        <v>56.2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55.7</v>
      </c>
      <c r="S65" s="27">
        <f>SUM(S58:S64)</f>
        <v>57.8</v>
      </c>
      <c r="T65" s="24">
        <f t="shared" si="24"/>
        <v>887.9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143.8127632005183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57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55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7.8376000000000001</v>
      </c>
      <c r="C68" s="82">
        <f t="shared" si="26"/>
        <v>8.2908999999999988</v>
      </c>
      <c r="D68" s="82">
        <f t="shared" si="26"/>
        <v>8.2510999999999992</v>
      </c>
      <c r="E68" s="82">
        <f t="shared" si="26"/>
        <v>2.0518000000000001</v>
      </c>
      <c r="F68" s="82">
        <f t="shared" si="26"/>
        <v>8.1288</v>
      </c>
      <c r="G68" s="186">
        <f t="shared" si="26"/>
        <v>8.1314999999999991</v>
      </c>
      <c r="H68" s="36">
        <f t="shared" si="26"/>
        <v>7.9279999999999999</v>
      </c>
      <c r="I68" s="82">
        <f t="shared" si="26"/>
        <v>8.0503999999999998</v>
      </c>
      <c r="J68" s="82">
        <f t="shared" si="26"/>
        <v>7.9728000000000012</v>
      </c>
      <c r="K68" s="82">
        <f t="shared" si="26"/>
        <v>1.7560000000000002</v>
      </c>
      <c r="L68" s="82">
        <f t="shared" si="26"/>
        <v>7.8924999999999983</v>
      </c>
      <c r="M68" s="186">
        <f t="shared" si="26"/>
        <v>7.9336000000000011</v>
      </c>
      <c r="N68" s="36">
        <f t="shared" si="26"/>
        <v>8.0419999999999998</v>
      </c>
      <c r="O68" s="82">
        <f t="shared" si="26"/>
        <v>8.1280000000000001</v>
      </c>
      <c r="P68" s="82">
        <f t="shared" si="26"/>
        <v>8.2510999999999992</v>
      </c>
      <c r="Q68" s="82">
        <f t="shared" si="26"/>
        <v>2.1965000000000003</v>
      </c>
      <c r="R68" s="82">
        <f t="shared" si="26"/>
        <v>7.9728000000000012</v>
      </c>
      <c r="S68" s="186">
        <f t="shared" si="26"/>
        <v>8.2910000000000004</v>
      </c>
      <c r="T68" s="306">
        <f>((T65*1000)/T67)/7</f>
        <v>143.8127632005183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56.857500000000002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56.21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144.38775510204084</v>
      </c>
      <c r="G70" s="188">
        <f t="shared" si="28"/>
        <v>142.35588972431077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142.09183673469389</v>
      </c>
      <c r="K70" s="84">
        <f t="shared" si="28"/>
        <v>145.23809523809524</v>
      </c>
      <c r="L70" s="84">
        <f t="shared" si="28"/>
        <v>142.59740259740258</v>
      </c>
      <c r="M70" s="188">
        <f t="shared" si="28"/>
        <v>141.58163265306123</v>
      </c>
      <c r="N70" s="45">
        <f t="shared" si="28"/>
        <v>145.97402597402601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142.09183673469389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7" zoomScale="30" zoomScaleNormal="30" zoomScaleSheetLayoutView="30" workbookViewId="0">
      <selection activeCell="B28" sqref="B2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503"/>
      <c r="U3" s="503"/>
      <c r="V3" s="503"/>
      <c r="W3" s="503"/>
      <c r="X3" s="503"/>
      <c r="Y3" s="2"/>
      <c r="Z3" s="2"/>
      <c r="AA3" s="2"/>
      <c r="AB3" s="2"/>
      <c r="AC3" s="2"/>
      <c r="AD3" s="5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3" t="s">
        <v>1</v>
      </c>
      <c r="B9" s="503"/>
      <c r="C9" s="503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3"/>
      <c r="B10" s="503"/>
      <c r="C10" s="5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3" t="s">
        <v>4</v>
      </c>
      <c r="B11" s="503"/>
      <c r="C11" s="503"/>
      <c r="D11" s="1"/>
      <c r="E11" s="504">
        <v>3</v>
      </c>
      <c r="F11" s="1"/>
      <c r="G11" s="1"/>
      <c r="H11" s="1"/>
      <c r="I11" s="1"/>
      <c r="J11" s="1"/>
      <c r="K11" s="530" t="s">
        <v>164</v>
      </c>
      <c r="L11" s="530"/>
      <c r="M11" s="505"/>
      <c r="N11" s="5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3"/>
      <c r="B12" s="503"/>
      <c r="C12" s="503"/>
      <c r="D12" s="1"/>
      <c r="E12" s="5"/>
      <c r="F12" s="1"/>
      <c r="G12" s="1"/>
      <c r="H12" s="1"/>
      <c r="I12" s="1"/>
      <c r="J12" s="1"/>
      <c r="K12" s="505"/>
      <c r="L12" s="505"/>
      <c r="M12" s="505"/>
      <c r="N12" s="5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3"/>
      <c r="B13" s="503"/>
      <c r="C13" s="503"/>
      <c r="D13" s="503"/>
      <c r="E13" s="503"/>
      <c r="F13" s="503"/>
      <c r="G13" s="503"/>
      <c r="H13" s="503"/>
      <c r="I13" s="503"/>
      <c r="J13" s="503"/>
      <c r="K13" s="503"/>
      <c r="L13" s="505"/>
      <c r="M13" s="505"/>
      <c r="N13" s="505"/>
      <c r="O13" s="505"/>
      <c r="P13" s="505"/>
      <c r="Q13" s="505"/>
      <c r="R13" s="505"/>
      <c r="S13" s="505"/>
      <c r="T13" s="505"/>
      <c r="U13" s="505"/>
      <c r="V13" s="505"/>
      <c r="W13" s="1"/>
      <c r="X13" s="1"/>
      <c r="Y13" s="1"/>
    </row>
    <row r="14" spans="1:30" s="3" customFormat="1" ht="27" thickBot="1" x14ac:dyDescent="0.3">
      <c r="A14" s="50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101.3</v>
      </c>
      <c r="C18" s="78">
        <v>103</v>
      </c>
      <c r="D18" s="22">
        <v>106.8</v>
      </c>
      <c r="E18" s="22">
        <v>25.9</v>
      </c>
      <c r="F18" s="22">
        <v>108.6</v>
      </c>
      <c r="G18" s="22">
        <v>107.9</v>
      </c>
      <c r="H18" s="21">
        <v>105.6</v>
      </c>
      <c r="I18" s="22">
        <v>108.9</v>
      </c>
      <c r="J18" s="22">
        <v>106.9</v>
      </c>
      <c r="K18" s="119">
        <v>23.5</v>
      </c>
      <c r="L18" s="22">
        <v>110.9</v>
      </c>
      <c r="M18" s="22">
        <v>110.9</v>
      </c>
      <c r="N18" s="21">
        <v>106.9</v>
      </c>
      <c r="O18" s="78">
        <v>108.1</v>
      </c>
      <c r="P18" s="22">
        <v>109.8</v>
      </c>
      <c r="Q18" s="22">
        <v>27</v>
      </c>
      <c r="R18" s="22">
        <v>110.3</v>
      </c>
      <c r="S18" s="23">
        <v>110.9</v>
      </c>
      <c r="T18" s="24">
        <f t="shared" ref="T18:T25" si="0">SUM(B18:S18)</f>
        <v>1693.2</v>
      </c>
      <c r="V18" s="2"/>
      <c r="W18" s="18"/>
    </row>
    <row r="19" spans="1:30" ht="39.950000000000003" customHeight="1" x14ac:dyDescent="0.25">
      <c r="A19" s="157" t="s">
        <v>13</v>
      </c>
      <c r="B19" s="21">
        <v>101.3</v>
      </c>
      <c r="C19" s="78">
        <v>103</v>
      </c>
      <c r="D19" s="22">
        <v>106.8</v>
      </c>
      <c r="E19" s="22">
        <v>25.9</v>
      </c>
      <c r="F19" s="22">
        <v>108.6</v>
      </c>
      <c r="G19" s="22">
        <v>107.9</v>
      </c>
      <c r="H19" s="21">
        <v>105.6</v>
      </c>
      <c r="I19" s="22">
        <v>108.9</v>
      </c>
      <c r="J19" s="22">
        <v>106.9</v>
      </c>
      <c r="K19" s="119">
        <v>23.5</v>
      </c>
      <c r="L19" s="22">
        <v>110.9</v>
      </c>
      <c r="M19" s="22">
        <v>110.9</v>
      </c>
      <c r="N19" s="21">
        <v>106.9</v>
      </c>
      <c r="O19" s="78">
        <v>108.1</v>
      </c>
      <c r="P19" s="22">
        <v>109.8</v>
      </c>
      <c r="Q19" s="22">
        <v>27</v>
      </c>
      <c r="R19" s="22">
        <v>110.3</v>
      </c>
      <c r="S19" s="23">
        <v>110.9</v>
      </c>
      <c r="T19" s="24">
        <f t="shared" si="0"/>
        <v>1693.2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101.1</v>
      </c>
      <c r="C21" s="78">
        <v>103</v>
      </c>
      <c r="D21" s="22">
        <v>106.5</v>
      </c>
      <c r="E21" s="22">
        <v>25.3</v>
      </c>
      <c r="F21" s="22">
        <v>108.5</v>
      </c>
      <c r="G21" s="22">
        <v>107.3</v>
      </c>
      <c r="H21" s="21">
        <v>105.3</v>
      </c>
      <c r="I21" s="22">
        <v>108.4</v>
      </c>
      <c r="J21" s="22">
        <v>107.1</v>
      </c>
      <c r="K21" s="119">
        <v>22.9</v>
      </c>
      <c r="L21" s="22">
        <v>110.9</v>
      </c>
      <c r="M21" s="22">
        <v>110.7</v>
      </c>
      <c r="N21" s="21">
        <v>106.7</v>
      </c>
      <c r="O21" s="78">
        <v>108.3</v>
      </c>
      <c r="P21" s="22">
        <v>109.5</v>
      </c>
      <c r="Q21" s="22">
        <v>26.8</v>
      </c>
      <c r="R21" s="22">
        <v>109.9</v>
      </c>
      <c r="S21" s="23">
        <v>110.5</v>
      </c>
      <c r="T21" s="24">
        <f t="shared" si="0"/>
        <v>1688.7</v>
      </c>
      <c r="V21" s="2"/>
      <c r="W21" s="18"/>
    </row>
    <row r="22" spans="1:30" ht="39.950000000000003" customHeight="1" x14ac:dyDescent="0.25">
      <c r="A22" s="156" t="s">
        <v>16</v>
      </c>
      <c r="B22" s="21">
        <v>101.1</v>
      </c>
      <c r="C22" s="78">
        <v>103</v>
      </c>
      <c r="D22" s="22">
        <v>106.5</v>
      </c>
      <c r="E22" s="22">
        <v>25.3</v>
      </c>
      <c r="F22" s="22">
        <v>108.5</v>
      </c>
      <c r="G22" s="22">
        <v>107.3</v>
      </c>
      <c r="H22" s="21">
        <v>105.3</v>
      </c>
      <c r="I22" s="22">
        <v>108.4</v>
      </c>
      <c r="J22" s="22">
        <v>107.1</v>
      </c>
      <c r="K22" s="119">
        <v>22.9</v>
      </c>
      <c r="L22" s="22">
        <v>110.9</v>
      </c>
      <c r="M22" s="22">
        <v>110.7</v>
      </c>
      <c r="N22" s="21">
        <v>106.7</v>
      </c>
      <c r="O22" s="78">
        <v>108.3</v>
      </c>
      <c r="P22" s="22">
        <v>109.5</v>
      </c>
      <c r="Q22" s="22">
        <v>26.8</v>
      </c>
      <c r="R22" s="22">
        <v>109.9</v>
      </c>
      <c r="S22" s="23">
        <v>110.5</v>
      </c>
      <c r="T22" s="24">
        <f t="shared" si="0"/>
        <v>1688.7</v>
      </c>
      <c r="V22" s="2"/>
      <c r="W22" s="18"/>
    </row>
    <row r="23" spans="1:30" ht="39.950000000000003" customHeight="1" x14ac:dyDescent="0.25">
      <c r="A23" s="157" t="s">
        <v>17</v>
      </c>
      <c r="B23" s="21">
        <v>101.1</v>
      </c>
      <c r="C23" s="78">
        <v>103</v>
      </c>
      <c r="D23" s="22">
        <v>106.5</v>
      </c>
      <c r="E23" s="22">
        <v>25.3</v>
      </c>
      <c r="F23" s="22">
        <v>108.5</v>
      </c>
      <c r="G23" s="22">
        <v>107.3</v>
      </c>
      <c r="H23" s="21">
        <v>105.3</v>
      </c>
      <c r="I23" s="22">
        <v>108.4</v>
      </c>
      <c r="J23" s="22">
        <v>107.1</v>
      </c>
      <c r="K23" s="119">
        <v>22.9</v>
      </c>
      <c r="L23" s="22">
        <v>110.9</v>
      </c>
      <c r="M23" s="22">
        <v>110.7</v>
      </c>
      <c r="N23" s="21">
        <v>106.7</v>
      </c>
      <c r="O23" s="78">
        <v>108.3</v>
      </c>
      <c r="P23" s="22">
        <v>109.5</v>
      </c>
      <c r="Q23" s="22">
        <v>26.8</v>
      </c>
      <c r="R23" s="22">
        <v>109.9</v>
      </c>
      <c r="S23" s="23">
        <v>110.5</v>
      </c>
      <c r="T23" s="24">
        <f t="shared" si="0"/>
        <v>1688.7</v>
      </c>
      <c r="V23" s="2"/>
      <c r="W23" s="18"/>
    </row>
    <row r="24" spans="1:30" ht="39.950000000000003" customHeight="1" x14ac:dyDescent="0.25">
      <c r="A24" s="156" t="s">
        <v>18</v>
      </c>
      <c r="B24" s="21">
        <v>101.1</v>
      </c>
      <c r="C24" s="78">
        <v>103</v>
      </c>
      <c r="D24" s="22">
        <v>106.5</v>
      </c>
      <c r="E24" s="22">
        <v>25.3</v>
      </c>
      <c r="F24" s="22">
        <v>108.5</v>
      </c>
      <c r="G24" s="22">
        <v>107.3</v>
      </c>
      <c r="H24" s="21">
        <v>105.3</v>
      </c>
      <c r="I24" s="22">
        <v>108.4</v>
      </c>
      <c r="J24" s="22">
        <v>107.1</v>
      </c>
      <c r="K24" s="119">
        <v>22.9</v>
      </c>
      <c r="L24" s="22">
        <v>110.9</v>
      </c>
      <c r="M24" s="22">
        <v>110.7</v>
      </c>
      <c r="N24" s="21">
        <v>106.7</v>
      </c>
      <c r="O24" s="78">
        <v>108.3</v>
      </c>
      <c r="P24" s="22">
        <v>109.5</v>
      </c>
      <c r="Q24" s="22">
        <v>26.8</v>
      </c>
      <c r="R24" s="22">
        <v>109.9</v>
      </c>
      <c r="S24" s="23">
        <v>110.5</v>
      </c>
      <c r="T24" s="24">
        <f t="shared" si="0"/>
        <v>1688.7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708.1</v>
      </c>
      <c r="C25" s="26">
        <f t="shared" si="1"/>
        <v>721</v>
      </c>
      <c r="D25" s="26">
        <f t="shared" si="1"/>
        <v>746.1</v>
      </c>
      <c r="E25" s="26">
        <f>SUM(E18:E24)</f>
        <v>178.3</v>
      </c>
      <c r="F25" s="26">
        <f t="shared" ref="F25:L25" si="2">SUM(F18:F24)</f>
        <v>759.7</v>
      </c>
      <c r="G25" s="26">
        <f t="shared" si="2"/>
        <v>752.3</v>
      </c>
      <c r="H25" s="25">
        <f t="shared" si="2"/>
        <v>737.69999999999993</v>
      </c>
      <c r="I25" s="26">
        <f t="shared" si="2"/>
        <v>759.8</v>
      </c>
      <c r="J25" s="26">
        <f>SUM(J18:J24)</f>
        <v>749.30000000000007</v>
      </c>
      <c r="K25" s="120">
        <f t="shared" ref="K25" si="3">SUM(K18:K24)</f>
        <v>161.50000000000003</v>
      </c>
      <c r="L25" s="26">
        <f t="shared" si="2"/>
        <v>776.3</v>
      </c>
      <c r="M25" s="26">
        <f>SUM(M18:M24)</f>
        <v>775.30000000000007</v>
      </c>
      <c r="N25" s="25">
        <f t="shared" ref="N25:P25" si="4">SUM(N18:N24)</f>
        <v>747.30000000000007</v>
      </c>
      <c r="O25" s="26">
        <f t="shared" si="4"/>
        <v>757.69999999999993</v>
      </c>
      <c r="P25" s="26">
        <f t="shared" si="4"/>
        <v>767.1</v>
      </c>
      <c r="Q25" s="26">
        <f>SUM(Q18:Q24)</f>
        <v>188.00000000000003</v>
      </c>
      <c r="R25" s="26">
        <f t="shared" ref="R25:S25" si="5">SUM(R18:R24)</f>
        <v>770.09999999999991</v>
      </c>
      <c r="S25" s="27">
        <f t="shared" si="5"/>
        <v>774.3</v>
      </c>
      <c r="T25" s="24">
        <f t="shared" si="0"/>
        <v>11829.900000000001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149.90116323272258</v>
      </c>
    </row>
    <row r="27" spans="1:30" s="2" customFormat="1" ht="33" customHeight="1" x14ac:dyDescent="0.25">
      <c r="A27" s="159" t="s">
        <v>20</v>
      </c>
      <c r="B27" s="32">
        <v>675</v>
      </c>
      <c r="C27" s="81">
        <v>687</v>
      </c>
      <c r="D27" s="33">
        <v>711</v>
      </c>
      <c r="E27" s="33">
        <v>170</v>
      </c>
      <c r="F27" s="33">
        <v>724</v>
      </c>
      <c r="G27" s="33">
        <v>717</v>
      </c>
      <c r="H27" s="32">
        <v>703</v>
      </c>
      <c r="I27" s="33">
        <v>724</v>
      </c>
      <c r="J27" s="33">
        <v>714</v>
      </c>
      <c r="K27" s="122">
        <v>154</v>
      </c>
      <c r="L27" s="33">
        <v>740</v>
      </c>
      <c r="M27" s="33">
        <v>739</v>
      </c>
      <c r="N27" s="32">
        <v>712</v>
      </c>
      <c r="O27" s="33">
        <v>722</v>
      </c>
      <c r="P27" s="33">
        <v>731</v>
      </c>
      <c r="Q27" s="33">
        <v>179</v>
      </c>
      <c r="R27" s="33">
        <v>734</v>
      </c>
      <c r="S27" s="34">
        <v>738</v>
      </c>
      <c r="T27" s="35">
        <f>SUM(B27:S27)</f>
        <v>11274</v>
      </c>
      <c r="U27" s="2">
        <f>((T25*1000)/T27)/7</f>
        <v>149.90116323272261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101.13550000000001</v>
      </c>
      <c r="C28" s="37">
        <f t="shared" si="6"/>
        <v>102.97382</v>
      </c>
      <c r="D28" s="37">
        <f t="shared" si="6"/>
        <v>106.49046000000003</v>
      </c>
      <c r="E28" s="37">
        <f t="shared" si="6"/>
        <v>25.316199999999998</v>
      </c>
      <c r="F28" s="37">
        <f t="shared" si="6"/>
        <v>108.49863999999999</v>
      </c>
      <c r="G28" s="37">
        <f t="shared" si="6"/>
        <v>107.30962</v>
      </c>
      <c r="H28" s="36">
        <f t="shared" si="6"/>
        <v>105.29158</v>
      </c>
      <c r="I28" s="37">
        <f t="shared" si="6"/>
        <v>108.37864000000002</v>
      </c>
      <c r="J28" s="37">
        <f t="shared" si="6"/>
        <v>107.08004000000003</v>
      </c>
      <c r="K28" s="123">
        <f t="shared" si="6"/>
        <v>22.918440000000004</v>
      </c>
      <c r="L28" s="37">
        <f t="shared" si="6"/>
        <v>110.93640000000001</v>
      </c>
      <c r="M28" s="37">
        <f t="shared" si="6"/>
        <v>110.72654000000003</v>
      </c>
      <c r="N28" s="36">
        <f t="shared" si="6"/>
        <v>106.66032</v>
      </c>
      <c r="O28" s="37">
        <f t="shared" si="6"/>
        <v>108.27892</v>
      </c>
      <c r="P28" s="37">
        <f t="shared" si="6"/>
        <v>109.48766000000003</v>
      </c>
      <c r="Q28" s="37">
        <f t="shared" si="6"/>
        <v>26.764940000000003</v>
      </c>
      <c r="R28" s="37">
        <f t="shared" si="6"/>
        <v>109.91724000000004</v>
      </c>
      <c r="S28" s="38">
        <f t="shared" si="6"/>
        <v>110.51668000000002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708.27750000000003</v>
      </c>
      <c r="C29" s="41">
        <f t="shared" si="7"/>
        <v>720.8691</v>
      </c>
      <c r="D29" s="41">
        <f t="shared" si="7"/>
        <v>746.05230000000006</v>
      </c>
      <c r="E29" s="41">
        <f>((E27*E26)*7)/1000</f>
        <v>178.381</v>
      </c>
      <c r="F29" s="41">
        <f>((F27*F26)*7)/1000</f>
        <v>759.69320000000005</v>
      </c>
      <c r="G29" s="41">
        <f t="shared" ref="G29:S29" si="8">((G27*G26)*7)/1000</f>
        <v>752.34809999999993</v>
      </c>
      <c r="H29" s="40">
        <f t="shared" si="8"/>
        <v>737.65790000000004</v>
      </c>
      <c r="I29" s="41">
        <f t="shared" si="8"/>
        <v>759.69320000000005</v>
      </c>
      <c r="J29" s="41">
        <f t="shared" si="8"/>
        <v>749.20020000000011</v>
      </c>
      <c r="K29" s="124">
        <f t="shared" si="8"/>
        <v>161.59220000000002</v>
      </c>
      <c r="L29" s="41">
        <f t="shared" si="8"/>
        <v>776.48199999999997</v>
      </c>
      <c r="M29" s="41">
        <f t="shared" si="8"/>
        <v>775.43270000000007</v>
      </c>
      <c r="N29" s="40">
        <f t="shared" si="8"/>
        <v>747.10159999999996</v>
      </c>
      <c r="O29" s="41">
        <f t="shared" si="8"/>
        <v>757.59460000000001</v>
      </c>
      <c r="P29" s="41">
        <f t="shared" si="8"/>
        <v>767.03830000000005</v>
      </c>
      <c r="Q29" s="42">
        <f t="shared" si="8"/>
        <v>187.82470000000001</v>
      </c>
      <c r="R29" s="42">
        <f t="shared" si="8"/>
        <v>770.1862000000001</v>
      </c>
      <c r="S29" s="43">
        <f t="shared" si="8"/>
        <v>774.38340000000005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149.86243386243387</v>
      </c>
      <c r="C30" s="46">
        <f t="shared" si="9"/>
        <v>149.92721979621544</v>
      </c>
      <c r="D30" s="46">
        <f t="shared" si="9"/>
        <v>149.90958408679927</v>
      </c>
      <c r="E30" s="46">
        <f>+(E25/E27)/7*1000</f>
        <v>149.83193277310926</v>
      </c>
      <c r="F30" s="46">
        <f t="shared" ref="F30:L30" si="10">+(F25/F27)/7*1000</f>
        <v>149.90134175217048</v>
      </c>
      <c r="G30" s="46">
        <f t="shared" si="10"/>
        <v>149.89041641761307</v>
      </c>
      <c r="H30" s="45">
        <f t="shared" si="10"/>
        <v>149.90855517171303</v>
      </c>
      <c r="I30" s="46">
        <f t="shared" si="10"/>
        <v>149.92107340173638</v>
      </c>
      <c r="J30" s="46">
        <f>+(J25/J27)/7*1000</f>
        <v>149.91996798719489</v>
      </c>
      <c r="K30" s="125">
        <f t="shared" ref="K30" si="11">+(K25/K27)/7*1000</f>
        <v>149.8144712430427</v>
      </c>
      <c r="L30" s="46">
        <f t="shared" si="10"/>
        <v>149.86486486486487</v>
      </c>
      <c r="M30" s="46">
        <f>+(M25/M27)/7*1000</f>
        <v>149.87434757394163</v>
      </c>
      <c r="N30" s="45">
        <f t="shared" ref="N30:S30" si="12">+(N25/N27)/7*1000</f>
        <v>149.93980738362762</v>
      </c>
      <c r="O30" s="46">
        <f t="shared" si="12"/>
        <v>149.92085476850019</v>
      </c>
      <c r="P30" s="46">
        <f t="shared" si="12"/>
        <v>149.91205784639439</v>
      </c>
      <c r="Q30" s="46">
        <f t="shared" si="12"/>
        <v>150.03990422984839</v>
      </c>
      <c r="R30" s="46">
        <f t="shared" si="12"/>
        <v>149.88322304398596</v>
      </c>
      <c r="S30" s="47">
        <f t="shared" si="12"/>
        <v>149.88385598141693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86.4</v>
      </c>
      <c r="C39" s="78">
        <v>80.2</v>
      </c>
      <c r="D39" s="78">
        <v>82.2</v>
      </c>
      <c r="E39" s="78">
        <v>24.1</v>
      </c>
      <c r="F39" s="78">
        <v>90.5</v>
      </c>
      <c r="G39" s="78">
        <v>88.7</v>
      </c>
      <c r="H39" s="78"/>
      <c r="I39" s="78"/>
      <c r="J39" s="99">
        <f t="shared" ref="J39:J46" si="13">SUM(B39:I39)</f>
        <v>452.1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1.9</v>
      </c>
      <c r="Q39" s="78">
        <v>6.4</v>
      </c>
      <c r="R39" s="78">
        <v>6.4</v>
      </c>
      <c r="S39" s="99">
        <f t="shared" ref="S39:S46" si="14">SUM(M39:R39)</f>
        <v>32.799999999999997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86.4</v>
      </c>
      <c r="C40" s="78">
        <v>80.2</v>
      </c>
      <c r="D40" s="78">
        <v>82.2</v>
      </c>
      <c r="E40" s="78">
        <v>24.1</v>
      </c>
      <c r="F40" s="78">
        <v>90.5</v>
      </c>
      <c r="G40" s="78">
        <v>88.7</v>
      </c>
      <c r="H40" s="78"/>
      <c r="I40" s="78"/>
      <c r="J40" s="99">
        <f t="shared" si="13"/>
        <v>452.1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1.9</v>
      </c>
      <c r="Q40" s="78">
        <v>6.4</v>
      </c>
      <c r="R40" s="78">
        <v>6.4</v>
      </c>
      <c r="S40" s="99">
        <f t="shared" si="14"/>
        <v>32.799999999999997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5.6</v>
      </c>
      <c r="O41" s="78">
        <v>5.9</v>
      </c>
      <c r="P41" s="78">
        <v>1.8</v>
      </c>
      <c r="Q41" s="78">
        <v>6.3</v>
      </c>
      <c r="R41" s="78">
        <v>6.2</v>
      </c>
      <c r="S41" s="99">
        <f t="shared" si="14"/>
        <v>32.000000000000007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32.299999999999997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1.8</v>
      </c>
      <c r="Q43" s="78">
        <v>6.4</v>
      </c>
      <c r="R43" s="78">
        <v>6.3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5.7</v>
      </c>
      <c r="O45" s="78">
        <v>6</v>
      </c>
      <c r="P45" s="78">
        <v>1.9</v>
      </c>
      <c r="Q45" s="78">
        <v>6.4</v>
      </c>
      <c r="R45" s="78">
        <v>6.3</v>
      </c>
      <c r="S45" s="99">
        <f t="shared" si="14"/>
        <v>32.599999999999994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172.8</v>
      </c>
      <c r="C46" s="26">
        <f t="shared" si="15"/>
        <v>160.4</v>
      </c>
      <c r="D46" s="26">
        <f t="shared" si="15"/>
        <v>164.4</v>
      </c>
      <c r="E46" s="26">
        <f t="shared" si="15"/>
        <v>48.2</v>
      </c>
      <c r="F46" s="26">
        <f t="shared" si="15"/>
        <v>181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904.2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151.4</v>
      </c>
      <c r="C47" s="29">
        <v>151.4</v>
      </c>
      <c r="D47" s="29">
        <v>151.4</v>
      </c>
      <c r="E47" s="29">
        <v>151.4</v>
      </c>
      <c r="F47" s="29">
        <v>151.4</v>
      </c>
      <c r="G47" s="29">
        <v>151.4</v>
      </c>
      <c r="H47" s="29"/>
      <c r="I47" s="29"/>
      <c r="J47" s="100">
        <f>+((J46/J48)/7)*1000</f>
        <v>43.244535845808031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571</v>
      </c>
      <c r="C48" s="33">
        <v>530</v>
      </c>
      <c r="D48" s="33">
        <v>543</v>
      </c>
      <c r="E48" s="33">
        <v>159</v>
      </c>
      <c r="F48" s="33">
        <v>598</v>
      </c>
      <c r="G48" s="33">
        <v>586</v>
      </c>
      <c r="H48" s="33"/>
      <c r="I48" s="33"/>
      <c r="J48" s="101">
        <f>SUM(B48:I48)</f>
        <v>2987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86.449399999999997</v>
      </c>
      <c r="C49" s="37">
        <f t="shared" si="17"/>
        <v>80.24199999999999</v>
      </c>
      <c r="D49" s="37">
        <f t="shared" si="17"/>
        <v>82.2102</v>
      </c>
      <c r="E49" s="37">
        <f t="shared" si="17"/>
        <v>24.072600000000001</v>
      </c>
      <c r="F49" s="37">
        <f t="shared" si="17"/>
        <v>90.537199999999999</v>
      </c>
      <c r="G49" s="37">
        <f t="shared" si="17"/>
        <v>88.720400000000012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43.244535845808024</v>
      </c>
      <c r="L49" s="93" t="s">
        <v>21</v>
      </c>
      <c r="M49" s="82">
        <f>((M48*M47)*7/1000-M39-M40)/5</f>
        <v>6.2796000000000003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6.2949999999999999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605.14580000000001</v>
      </c>
      <c r="C50" s="41">
        <f t="shared" si="20"/>
        <v>561.69399999999996</v>
      </c>
      <c r="D50" s="41">
        <f t="shared" si="20"/>
        <v>575.47140000000002</v>
      </c>
      <c r="E50" s="41">
        <f t="shared" si="20"/>
        <v>168.50820000000002</v>
      </c>
      <c r="F50" s="41">
        <f t="shared" si="20"/>
        <v>633.7604</v>
      </c>
      <c r="G50" s="41">
        <f t="shared" si="20"/>
        <v>621.04280000000006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43.232424318238685</v>
      </c>
      <c r="C51" s="46">
        <f t="shared" si="22"/>
        <v>43.2345013477089</v>
      </c>
      <c r="D51" s="46">
        <f t="shared" si="22"/>
        <v>43.251775848460937</v>
      </c>
      <c r="E51" s="46">
        <f t="shared" si="22"/>
        <v>43.306379155435771</v>
      </c>
      <c r="F51" s="46">
        <f t="shared" si="22"/>
        <v>43.23936932632585</v>
      </c>
      <c r="G51" s="46">
        <f t="shared" si="22"/>
        <v>43.247196489517307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8.1999999999999993</v>
      </c>
      <c r="G58" s="182">
        <v>8.1999999999999993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8.1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127.89999999999999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8.1999999999999993</v>
      </c>
      <c r="G59" s="182">
        <v>8.1999999999999993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8.1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127.89999999999999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8.1999999999999993</v>
      </c>
      <c r="E60" s="78">
        <v>2</v>
      </c>
      <c r="F60" s="78">
        <v>8</v>
      </c>
      <c r="G60" s="182">
        <v>7.9</v>
      </c>
      <c r="H60" s="21">
        <v>7.8</v>
      </c>
      <c r="I60" s="78">
        <v>8</v>
      </c>
      <c r="J60" s="78">
        <v>7.9</v>
      </c>
      <c r="K60" s="78">
        <v>1.7</v>
      </c>
      <c r="L60" s="78">
        <v>7.8</v>
      </c>
      <c r="M60" s="182">
        <v>7.9</v>
      </c>
      <c r="N60" s="21">
        <v>7.8</v>
      </c>
      <c r="O60" s="78">
        <v>8</v>
      </c>
      <c r="P60" s="78">
        <v>8.1999999999999993</v>
      </c>
      <c r="Q60" s="78">
        <v>2.2000000000000002</v>
      </c>
      <c r="R60" s="78">
        <v>7.9</v>
      </c>
      <c r="S60" s="182">
        <v>8.1999999999999993</v>
      </c>
      <c r="T60" s="24">
        <f t="shared" si="24"/>
        <v>125.50000000000001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8.3000000000000007</v>
      </c>
      <c r="D61" s="78">
        <v>8.1999999999999993</v>
      </c>
      <c r="E61" s="78">
        <v>2</v>
      </c>
      <c r="F61" s="78">
        <v>8</v>
      </c>
      <c r="G61" s="182">
        <v>7.9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7.8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8.1999999999999993</v>
      </c>
      <c r="T61" s="24">
        <f t="shared" si="24"/>
        <v>125.90000000000002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</v>
      </c>
      <c r="F62" s="78">
        <v>8</v>
      </c>
      <c r="G62" s="182">
        <v>7.9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7.8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8.1999999999999993</v>
      </c>
      <c r="T62" s="24">
        <f t="shared" si="24"/>
        <v>125.90000000000002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8.1999999999999993</v>
      </c>
      <c r="E63" s="78">
        <v>2</v>
      </c>
      <c r="F63" s="78">
        <v>8.1</v>
      </c>
      <c r="G63" s="182">
        <v>7.9</v>
      </c>
      <c r="H63" s="21">
        <v>7.9</v>
      </c>
      <c r="I63" s="78">
        <v>8</v>
      </c>
      <c r="J63" s="78">
        <v>8</v>
      </c>
      <c r="K63" s="78">
        <v>1.7</v>
      </c>
      <c r="L63" s="78">
        <v>7.8</v>
      </c>
      <c r="M63" s="182">
        <v>7.9</v>
      </c>
      <c r="N63" s="21">
        <v>7.8</v>
      </c>
      <c r="O63" s="78">
        <v>8.1</v>
      </c>
      <c r="P63" s="78">
        <v>8.1999999999999993</v>
      </c>
      <c r="Q63" s="78">
        <v>2.2000000000000002</v>
      </c>
      <c r="R63" s="78">
        <v>8</v>
      </c>
      <c r="S63" s="182">
        <v>8.3000000000000007</v>
      </c>
      <c r="T63" s="24">
        <f t="shared" si="24"/>
        <v>126.3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8.1999999999999993</v>
      </c>
      <c r="E64" s="78">
        <v>2</v>
      </c>
      <c r="F64" s="78">
        <v>8.1</v>
      </c>
      <c r="G64" s="182">
        <v>7.9</v>
      </c>
      <c r="H64" s="21">
        <v>7.9</v>
      </c>
      <c r="I64" s="78">
        <v>8</v>
      </c>
      <c r="J64" s="78">
        <v>8</v>
      </c>
      <c r="K64" s="78">
        <v>1.8</v>
      </c>
      <c r="L64" s="78">
        <v>7.9</v>
      </c>
      <c r="M64" s="182">
        <v>7.9</v>
      </c>
      <c r="N64" s="21">
        <v>7.8</v>
      </c>
      <c r="O64" s="78">
        <v>8.1</v>
      </c>
      <c r="P64" s="78">
        <v>8.1999999999999993</v>
      </c>
      <c r="Q64" s="78">
        <v>2.2000000000000002</v>
      </c>
      <c r="R64" s="78">
        <v>8</v>
      </c>
      <c r="S64" s="182">
        <v>8.3000000000000007</v>
      </c>
      <c r="T64" s="24">
        <f t="shared" si="24"/>
        <v>126.5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55.199999999999996</v>
      </c>
      <c r="C65" s="26">
        <f t="shared" ref="C65:R65" si="25">SUM(C58:C64)</f>
        <v>58</v>
      </c>
      <c r="D65" s="26">
        <f t="shared" si="25"/>
        <v>57.600000000000009</v>
      </c>
      <c r="E65" s="26">
        <f t="shared" si="25"/>
        <v>14.2</v>
      </c>
      <c r="F65" s="26">
        <f t="shared" si="25"/>
        <v>56.6</v>
      </c>
      <c r="G65" s="27">
        <f t="shared" si="25"/>
        <v>55.899999999999991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55.499999999999993</v>
      </c>
      <c r="N65" s="25">
        <f t="shared" si="25"/>
        <v>55.199999999999996</v>
      </c>
      <c r="O65" s="26">
        <f t="shared" si="25"/>
        <v>56.800000000000004</v>
      </c>
      <c r="P65" s="26">
        <f t="shared" si="25"/>
        <v>57.600000000000009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57.8</v>
      </c>
      <c r="T65" s="24">
        <f t="shared" si="24"/>
        <v>885.9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143.81493506493507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58</v>
      </c>
      <c r="T67" s="305">
        <f>SUM(B67:S67)</f>
        <v>880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7.877600000000001</v>
      </c>
      <c r="C68" s="82">
        <f t="shared" si="26"/>
        <v>8.2908999999999988</v>
      </c>
      <c r="D68" s="82">
        <f t="shared" si="26"/>
        <v>8.2111000000000018</v>
      </c>
      <c r="E68" s="82">
        <f t="shared" si="26"/>
        <v>2.0118</v>
      </c>
      <c r="F68" s="82">
        <f t="shared" si="26"/>
        <v>8.0488</v>
      </c>
      <c r="G68" s="186">
        <f t="shared" si="26"/>
        <v>7.8919999999999986</v>
      </c>
      <c r="H68" s="36">
        <f t="shared" si="26"/>
        <v>7.8879999999999999</v>
      </c>
      <c r="I68" s="82">
        <f t="shared" si="26"/>
        <v>8.0104000000000006</v>
      </c>
      <c r="J68" s="82">
        <f t="shared" si="26"/>
        <v>7.9328000000000003</v>
      </c>
      <c r="K68" s="82">
        <f t="shared" si="26"/>
        <v>1.7159999999999997</v>
      </c>
      <c r="L68" s="82">
        <f t="shared" si="26"/>
        <v>7.8125</v>
      </c>
      <c r="M68" s="186">
        <f t="shared" si="26"/>
        <v>7.8936000000000011</v>
      </c>
      <c r="N68" s="36">
        <f t="shared" si="26"/>
        <v>7.7976000000000001</v>
      </c>
      <c r="O68" s="82">
        <f t="shared" si="26"/>
        <v>8.0879999999999992</v>
      </c>
      <c r="P68" s="82">
        <f t="shared" si="26"/>
        <v>8.2111000000000018</v>
      </c>
      <c r="Q68" s="82">
        <f t="shared" si="26"/>
        <v>2.1965000000000003</v>
      </c>
      <c r="R68" s="82">
        <f t="shared" si="26"/>
        <v>7.9328000000000003</v>
      </c>
      <c r="S68" s="186">
        <f t="shared" si="26"/>
        <v>8.2509999999999994</v>
      </c>
      <c r="T68" s="306">
        <f>((T65*1000)/T67)/7</f>
        <v>143.81493506493507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57.854999999999997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146.03174603174602</v>
      </c>
      <c r="C70" s="84">
        <f t="shared" ref="C70:R70" si="28">+(C65/C67)/7*1000</f>
        <v>145.36340852130328</v>
      </c>
      <c r="D70" s="84">
        <f t="shared" si="28"/>
        <v>144.36090225563913</v>
      </c>
      <c r="E70" s="84">
        <f t="shared" si="28"/>
        <v>144.89795918367346</v>
      </c>
      <c r="F70" s="84">
        <f t="shared" si="28"/>
        <v>144.38775510204079</v>
      </c>
      <c r="G70" s="188">
        <f t="shared" si="28"/>
        <v>142.60204081632651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141.58163265306121</v>
      </c>
      <c r="N70" s="45">
        <f t="shared" si="28"/>
        <v>146.03174603174602</v>
      </c>
      <c r="O70" s="84">
        <f t="shared" si="28"/>
        <v>144.89795918367349</v>
      </c>
      <c r="P70" s="84">
        <f t="shared" si="28"/>
        <v>144.36090225563913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142.36453201970443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08"/>
      <c r="E3" s="508"/>
      <c r="F3" s="508"/>
      <c r="G3" s="508"/>
      <c r="H3" s="508"/>
      <c r="I3" s="508"/>
      <c r="J3" s="508"/>
      <c r="K3" s="508"/>
      <c r="L3" s="508"/>
      <c r="M3" s="508"/>
      <c r="N3" s="508"/>
      <c r="O3" s="508"/>
      <c r="P3" s="508"/>
      <c r="Q3" s="508"/>
      <c r="R3" s="508"/>
      <c r="S3" s="508"/>
      <c r="T3" s="508"/>
      <c r="U3" s="508"/>
      <c r="V3" s="508"/>
      <c r="W3" s="508"/>
      <c r="X3" s="508"/>
      <c r="Y3" s="2"/>
      <c r="Z3" s="2"/>
      <c r="AA3" s="2"/>
      <c r="AB3" s="2"/>
      <c r="AC3" s="2"/>
      <c r="AD3" s="5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8" t="s">
        <v>1</v>
      </c>
      <c r="B9" s="508"/>
      <c r="C9" s="508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8"/>
      <c r="B10" s="508"/>
      <c r="C10" s="5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8" t="s">
        <v>4</v>
      </c>
      <c r="B11" s="508"/>
      <c r="C11" s="508"/>
      <c r="D11" s="1"/>
      <c r="E11" s="506">
        <v>3</v>
      </c>
      <c r="F11" s="1"/>
      <c r="G11" s="1"/>
      <c r="H11" s="1"/>
      <c r="I11" s="1"/>
      <c r="J11" s="1"/>
      <c r="K11" s="530" t="s">
        <v>165</v>
      </c>
      <c r="L11" s="530"/>
      <c r="M11" s="507"/>
      <c r="N11" s="5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8"/>
      <c r="B12" s="508"/>
      <c r="C12" s="508"/>
      <c r="D12" s="1"/>
      <c r="E12" s="5"/>
      <c r="F12" s="1"/>
      <c r="G12" s="1"/>
      <c r="H12" s="1"/>
      <c r="I12" s="1"/>
      <c r="J12" s="1"/>
      <c r="K12" s="507"/>
      <c r="L12" s="507"/>
      <c r="M12" s="507"/>
      <c r="N12" s="5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8"/>
      <c r="B13" s="508"/>
      <c r="C13" s="508"/>
      <c r="D13" s="508"/>
      <c r="E13" s="508"/>
      <c r="F13" s="508"/>
      <c r="G13" s="508"/>
      <c r="H13" s="508"/>
      <c r="I13" s="508"/>
      <c r="J13" s="508"/>
      <c r="K13" s="508"/>
      <c r="L13" s="507"/>
      <c r="M13" s="507"/>
      <c r="N13" s="507"/>
      <c r="O13" s="507"/>
      <c r="P13" s="507"/>
      <c r="Q13" s="507"/>
      <c r="R13" s="507"/>
      <c r="S13" s="507"/>
      <c r="T13" s="507"/>
      <c r="U13" s="507"/>
      <c r="V13" s="507"/>
      <c r="W13" s="1"/>
      <c r="X13" s="1"/>
      <c r="Y13" s="1"/>
    </row>
    <row r="14" spans="1:30" s="3" customFormat="1" ht="27" thickBot="1" x14ac:dyDescent="0.3">
      <c r="A14" s="50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101.1</v>
      </c>
      <c r="C18" s="78">
        <v>103</v>
      </c>
      <c r="D18" s="22">
        <v>106.5</v>
      </c>
      <c r="E18" s="22">
        <v>25.3</v>
      </c>
      <c r="F18" s="22">
        <v>108.5</v>
      </c>
      <c r="G18" s="22">
        <v>107.3</v>
      </c>
      <c r="H18" s="21">
        <v>105.3</v>
      </c>
      <c r="I18" s="22">
        <v>108.4</v>
      </c>
      <c r="J18" s="22">
        <v>107.1</v>
      </c>
      <c r="K18" s="119">
        <v>22.9</v>
      </c>
      <c r="L18" s="22">
        <v>110.9</v>
      </c>
      <c r="M18" s="22">
        <v>110.7</v>
      </c>
      <c r="N18" s="21">
        <v>106.7</v>
      </c>
      <c r="O18" s="78">
        <v>108.3</v>
      </c>
      <c r="P18" s="22">
        <v>109.5</v>
      </c>
      <c r="Q18" s="22">
        <v>26.8</v>
      </c>
      <c r="R18" s="22">
        <v>109.9</v>
      </c>
      <c r="S18" s="23">
        <v>110.5</v>
      </c>
      <c r="T18" s="24">
        <f t="shared" ref="T18:T25" si="0">SUM(B18:S18)</f>
        <v>1688.7</v>
      </c>
      <c r="V18" s="2"/>
      <c r="W18" s="18"/>
    </row>
    <row r="19" spans="1:30" ht="39.950000000000003" customHeight="1" x14ac:dyDescent="0.25">
      <c r="A19" s="157" t="s">
        <v>13</v>
      </c>
      <c r="B19" s="21">
        <v>101.1</v>
      </c>
      <c r="C19" s="78">
        <v>103</v>
      </c>
      <c r="D19" s="22">
        <v>106.5</v>
      </c>
      <c r="E19" s="22">
        <v>25.3</v>
      </c>
      <c r="F19" s="22">
        <v>108.5</v>
      </c>
      <c r="G19" s="22">
        <v>107.3</v>
      </c>
      <c r="H19" s="21">
        <v>105.3</v>
      </c>
      <c r="I19" s="22">
        <v>108.4</v>
      </c>
      <c r="J19" s="22">
        <v>107.1</v>
      </c>
      <c r="K19" s="119">
        <v>22.9</v>
      </c>
      <c r="L19" s="22">
        <v>110.9</v>
      </c>
      <c r="M19" s="22">
        <v>110.7</v>
      </c>
      <c r="N19" s="21">
        <v>106.7</v>
      </c>
      <c r="O19" s="78">
        <v>108.3</v>
      </c>
      <c r="P19" s="22">
        <v>109.5</v>
      </c>
      <c r="Q19" s="22">
        <v>26.8</v>
      </c>
      <c r="R19" s="22">
        <v>109.9</v>
      </c>
      <c r="S19" s="23">
        <v>110.5</v>
      </c>
      <c r="T19" s="24">
        <f t="shared" si="0"/>
        <v>1688.7</v>
      </c>
      <c r="V19" s="2"/>
      <c r="W19" s="18"/>
    </row>
    <row r="20" spans="1:30" ht="39.75" customHeight="1" x14ac:dyDescent="0.25">
      <c r="A20" s="156" t="s">
        <v>14</v>
      </c>
      <c r="B20" s="21">
        <v>101.1</v>
      </c>
      <c r="C20" s="78">
        <v>103</v>
      </c>
      <c r="D20" s="22">
        <v>106.5</v>
      </c>
      <c r="E20" s="22">
        <v>25.3</v>
      </c>
      <c r="F20" s="22">
        <v>108.5</v>
      </c>
      <c r="G20" s="22">
        <v>107.3</v>
      </c>
      <c r="H20" s="21">
        <v>105.3</v>
      </c>
      <c r="I20" s="22">
        <v>108.4</v>
      </c>
      <c r="J20" s="22">
        <v>107.1</v>
      </c>
      <c r="K20" s="119">
        <v>22.9</v>
      </c>
      <c r="L20" s="22">
        <v>110.9</v>
      </c>
      <c r="M20" s="22">
        <v>110.7</v>
      </c>
      <c r="N20" s="21">
        <v>106.7</v>
      </c>
      <c r="O20" s="78">
        <v>108.3</v>
      </c>
      <c r="P20" s="22">
        <v>109.5</v>
      </c>
      <c r="Q20" s="22">
        <v>26.8</v>
      </c>
      <c r="R20" s="22">
        <v>109.9</v>
      </c>
      <c r="S20" s="23">
        <v>110.5</v>
      </c>
      <c r="T20" s="24">
        <f t="shared" si="0"/>
        <v>1688.7</v>
      </c>
      <c r="V20" s="2"/>
      <c r="W20" s="18"/>
    </row>
    <row r="21" spans="1:30" ht="39.950000000000003" customHeight="1" x14ac:dyDescent="0.25">
      <c r="A21" s="157" t="s">
        <v>15</v>
      </c>
      <c r="B21" s="21">
        <v>100.7</v>
      </c>
      <c r="C21" s="78">
        <v>103</v>
      </c>
      <c r="D21" s="22">
        <v>105.9</v>
      </c>
      <c r="E21" s="22">
        <v>25.6</v>
      </c>
      <c r="F21" s="22">
        <v>107</v>
      </c>
      <c r="G21" s="22">
        <v>107.6</v>
      </c>
      <c r="H21" s="21">
        <v>105.2</v>
      </c>
      <c r="I21" s="22">
        <v>107.5</v>
      </c>
      <c r="J21" s="22">
        <v>106.7</v>
      </c>
      <c r="K21" s="119">
        <v>22.4</v>
      </c>
      <c r="L21" s="22">
        <v>110.7</v>
      </c>
      <c r="M21" s="22">
        <v>110.6</v>
      </c>
      <c r="N21" s="21">
        <v>106</v>
      </c>
      <c r="O21" s="78">
        <v>107.6</v>
      </c>
      <c r="P21" s="22">
        <v>108.8</v>
      </c>
      <c r="Q21" s="22">
        <v>26.9</v>
      </c>
      <c r="R21" s="22">
        <v>109.9</v>
      </c>
      <c r="S21" s="23">
        <v>109.9</v>
      </c>
      <c r="T21" s="24">
        <f t="shared" si="0"/>
        <v>1682.0000000000002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100.7</v>
      </c>
      <c r="C22" s="78">
        <v>103</v>
      </c>
      <c r="D22" s="22">
        <v>105.9</v>
      </c>
      <c r="E22" s="22">
        <v>25.6</v>
      </c>
      <c r="F22" s="22">
        <v>107</v>
      </c>
      <c r="G22" s="22">
        <v>107.6</v>
      </c>
      <c r="H22" s="21">
        <v>105.2</v>
      </c>
      <c r="I22" s="22">
        <v>107.5</v>
      </c>
      <c r="J22" s="22">
        <v>106.7</v>
      </c>
      <c r="K22" s="119">
        <v>22.4</v>
      </c>
      <c r="L22" s="22">
        <v>110.7</v>
      </c>
      <c r="M22" s="22">
        <v>110.6</v>
      </c>
      <c r="N22" s="21">
        <v>106</v>
      </c>
      <c r="O22" s="78">
        <v>107.6</v>
      </c>
      <c r="P22" s="22">
        <v>108.8</v>
      </c>
      <c r="Q22" s="22">
        <v>26.9</v>
      </c>
      <c r="R22" s="22">
        <v>109.9</v>
      </c>
      <c r="S22" s="23">
        <v>109.9</v>
      </c>
      <c r="T22" s="24">
        <f t="shared" si="0"/>
        <v>1682.0000000000002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100.7</v>
      </c>
      <c r="C23" s="78">
        <v>103</v>
      </c>
      <c r="D23" s="22">
        <v>105.9</v>
      </c>
      <c r="E23" s="22">
        <v>25.6</v>
      </c>
      <c r="F23" s="22">
        <v>107</v>
      </c>
      <c r="G23" s="22">
        <v>107.6</v>
      </c>
      <c r="H23" s="21">
        <v>105.2</v>
      </c>
      <c r="I23" s="22">
        <v>107.5</v>
      </c>
      <c r="J23" s="22">
        <v>106.7</v>
      </c>
      <c r="K23" s="119">
        <v>22.4</v>
      </c>
      <c r="L23" s="22">
        <v>110.7</v>
      </c>
      <c r="M23" s="22">
        <v>110.6</v>
      </c>
      <c r="N23" s="21">
        <v>106</v>
      </c>
      <c r="O23" s="78">
        <v>107.6</v>
      </c>
      <c r="P23" s="22">
        <v>108.8</v>
      </c>
      <c r="Q23" s="22">
        <v>26.9</v>
      </c>
      <c r="R23" s="22">
        <v>109.9</v>
      </c>
      <c r="S23" s="23">
        <v>109.9</v>
      </c>
      <c r="T23" s="24">
        <f t="shared" si="0"/>
        <v>1682.0000000000002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100.7</v>
      </c>
      <c r="C24" s="78">
        <v>103</v>
      </c>
      <c r="D24" s="22">
        <v>105.9</v>
      </c>
      <c r="E24" s="22">
        <v>25.6</v>
      </c>
      <c r="F24" s="22">
        <v>107</v>
      </c>
      <c r="G24" s="22">
        <v>107.6</v>
      </c>
      <c r="H24" s="21">
        <v>105.2</v>
      </c>
      <c r="I24" s="22">
        <v>107.5</v>
      </c>
      <c r="J24" s="22">
        <v>106.7</v>
      </c>
      <c r="K24" s="119">
        <v>22.4</v>
      </c>
      <c r="L24" s="22">
        <v>110.7</v>
      </c>
      <c r="M24" s="22">
        <v>110.6</v>
      </c>
      <c r="N24" s="21">
        <v>106</v>
      </c>
      <c r="O24" s="78">
        <v>107.6</v>
      </c>
      <c r="P24" s="22">
        <v>108.8</v>
      </c>
      <c r="Q24" s="22">
        <v>26.9</v>
      </c>
      <c r="R24" s="22">
        <v>109.9</v>
      </c>
      <c r="S24" s="23">
        <v>109.9</v>
      </c>
      <c r="T24" s="24">
        <f t="shared" si="0"/>
        <v>1682.0000000000002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706.1</v>
      </c>
      <c r="C25" s="26">
        <f t="shared" si="1"/>
        <v>721</v>
      </c>
      <c r="D25" s="26">
        <f t="shared" si="1"/>
        <v>743.09999999999991</v>
      </c>
      <c r="E25" s="26">
        <f>SUM(E18:E24)</f>
        <v>178.29999999999998</v>
      </c>
      <c r="F25" s="26">
        <f t="shared" ref="F25:L25" si="2">SUM(F18:F24)</f>
        <v>753.5</v>
      </c>
      <c r="G25" s="26">
        <f t="shared" si="2"/>
        <v>752.30000000000007</v>
      </c>
      <c r="H25" s="25">
        <f t="shared" si="2"/>
        <v>736.7</v>
      </c>
      <c r="I25" s="26">
        <f t="shared" si="2"/>
        <v>755.2</v>
      </c>
      <c r="J25" s="26">
        <f>SUM(J18:J24)</f>
        <v>748.1</v>
      </c>
      <c r="K25" s="120">
        <f t="shared" ref="K25" si="3">SUM(K18:K24)</f>
        <v>158.30000000000001</v>
      </c>
      <c r="L25" s="26">
        <f t="shared" si="2"/>
        <v>775.50000000000011</v>
      </c>
      <c r="M25" s="26">
        <f>SUM(M18:M24)</f>
        <v>774.50000000000011</v>
      </c>
      <c r="N25" s="25">
        <f t="shared" ref="N25:P25" si="4">SUM(N18:N24)</f>
        <v>744.1</v>
      </c>
      <c r="O25" s="26">
        <f t="shared" si="4"/>
        <v>755.30000000000007</v>
      </c>
      <c r="P25" s="26">
        <f t="shared" si="4"/>
        <v>763.69999999999993</v>
      </c>
      <c r="Q25" s="26">
        <f>SUM(Q18:Q24)</f>
        <v>188.00000000000003</v>
      </c>
      <c r="R25" s="26">
        <f t="shared" ref="R25:S25" si="5">SUM(R18:R24)</f>
        <v>769.3</v>
      </c>
      <c r="S25" s="27">
        <f t="shared" si="5"/>
        <v>771.09999999999991</v>
      </c>
      <c r="T25" s="24">
        <f t="shared" si="0"/>
        <v>11794.1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149.89959328927301</v>
      </c>
    </row>
    <row r="27" spans="1:30" s="2" customFormat="1" ht="33" customHeight="1" x14ac:dyDescent="0.25">
      <c r="A27" s="159" t="s">
        <v>20</v>
      </c>
      <c r="B27" s="32">
        <v>673</v>
      </c>
      <c r="C27" s="81">
        <v>687</v>
      </c>
      <c r="D27" s="33">
        <v>708</v>
      </c>
      <c r="E27" s="33">
        <v>170</v>
      </c>
      <c r="F27" s="33">
        <v>718</v>
      </c>
      <c r="G27" s="33">
        <v>717</v>
      </c>
      <c r="H27" s="32">
        <v>702</v>
      </c>
      <c r="I27" s="33">
        <v>720</v>
      </c>
      <c r="J27" s="33">
        <v>713</v>
      </c>
      <c r="K27" s="122">
        <v>151</v>
      </c>
      <c r="L27" s="33">
        <v>739</v>
      </c>
      <c r="M27" s="33">
        <v>738</v>
      </c>
      <c r="N27" s="32">
        <v>709</v>
      </c>
      <c r="O27" s="33">
        <v>720</v>
      </c>
      <c r="P27" s="33">
        <v>728</v>
      </c>
      <c r="Q27" s="33">
        <v>179</v>
      </c>
      <c r="R27" s="33">
        <v>733</v>
      </c>
      <c r="S27" s="34">
        <v>735</v>
      </c>
      <c r="T27" s="35">
        <f>SUM(B27:S27)</f>
        <v>11240</v>
      </c>
      <c r="U27" s="2">
        <f>((T25*1000)/T27)/7</f>
        <v>149.89959328927301</v>
      </c>
    </row>
    <row r="28" spans="1:30" s="2" customFormat="1" ht="33" customHeight="1" x14ac:dyDescent="0.25">
      <c r="A28" s="160" t="s">
        <v>21</v>
      </c>
      <c r="B28" s="36">
        <f>((B27*B26)*7/1000-B18-B19-B20)/4</f>
        <v>100.71972499999998</v>
      </c>
      <c r="C28" s="37">
        <f t="shared" ref="C28:S28" si="6">((C27*C26)*7/1000-C18-C19-C20)/4</f>
        <v>102.967275</v>
      </c>
      <c r="D28" s="37">
        <f t="shared" si="6"/>
        <v>105.8511</v>
      </c>
      <c r="E28" s="37">
        <f t="shared" si="6"/>
        <v>25.620249999999999</v>
      </c>
      <c r="F28" s="37">
        <f t="shared" si="6"/>
        <v>106.97435000000002</v>
      </c>
      <c r="G28" s="37">
        <f t="shared" si="6"/>
        <v>107.612025</v>
      </c>
      <c r="H28" s="36">
        <f t="shared" si="6"/>
        <v>105.17715000000003</v>
      </c>
      <c r="I28" s="37">
        <f t="shared" si="6"/>
        <v>107.57400000000001</v>
      </c>
      <c r="J28" s="37">
        <f t="shared" si="6"/>
        <v>106.71272499999998</v>
      </c>
      <c r="K28" s="123">
        <f t="shared" si="6"/>
        <v>22.436075000000002</v>
      </c>
      <c r="L28" s="37">
        <f t="shared" si="6"/>
        <v>110.68317500000003</v>
      </c>
      <c r="M28" s="37">
        <f t="shared" si="6"/>
        <v>110.57084999999999</v>
      </c>
      <c r="N28" s="36">
        <f t="shared" si="6"/>
        <v>105.96342499999999</v>
      </c>
      <c r="O28" s="37">
        <f t="shared" si="6"/>
        <v>107.64900000000002</v>
      </c>
      <c r="P28" s="37">
        <f t="shared" si="6"/>
        <v>108.8476</v>
      </c>
      <c r="Q28" s="37">
        <f t="shared" si="6"/>
        <v>26.856174999999997</v>
      </c>
      <c r="R28" s="37">
        <f t="shared" si="6"/>
        <v>109.85922500000001</v>
      </c>
      <c r="S28" s="38">
        <f t="shared" si="6"/>
        <v>109.933875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706.1789</v>
      </c>
      <c r="C29" s="41">
        <f t="shared" si="7"/>
        <v>720.8691</v>
      </c>
      <c r="D29" s="41">
        <f t="shared" si="7"/>
        <v>742.90440000000001</v>
      </c>
      <c r="E29" s="41">
        <f>((E27*E26)*7)/1000</f>
        <v>178.381</v>
      </c>
      <c r="F29" s="41">
        <f>((F27*F26)*7)/1000</f>
        <v>753.39740000000006</v>
      </c>
      <c r="G29" s="41">
        <f t="shared" ref="G29:S29" si="8">((G27*G26)*7)/1000</f>
        <v>752.34809999999993</v>
      </c>
      <c r="H29" s="40">
        <f t="shared" si="8"/>
        <v>736.60860000000002</v>
      </c>
      <c r="I29" s="41">
        <f t="shared" si="8"/>
        <v>755.49599999999998</v>
      </c>
      <c r="J29" s="41">
        <f t="shared" si="8"/>
        <v>748.15089999999998</v>
      </c>
      <c r="K29" s="124">
        <f t="shared" si="8"/>
        <v>158.44430000000003</v>
      </c>
      <c r="L29" s="41">
        <f t="shared" si="8"/>
        <v>775.43270000000007</v>
      </c>
      <c r="M29" s="41">
        <f t="shared" si="8"/>
        <v>774.38340000000005</v>
      </c>
      <c r="N29" s="40">
        <f t="shared" si="8"/>
        <v>743.95370000000003</v>
      </c>
      <c r="O29" s="41">
        <f t="shared" si="8"/>
        <v>755.49599999999998</v>
      </c>
      <c r="P29" s="41">
        <f t="shared" si="8"/>
        <v>763.8904</v>
      </c>
      <c r="Q29" s="42">
        <f t="shared" si="8"/>
        <v>187.82470000000001</v>
      </c>
      <c r="R29" s="42">
        <f t="shared" si="8"/>
        <v>769.13689999999997</v>
      </c>
      <c r="S29" s="43">
        <f t="shared" si="8"/>
        <v>771.2355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149.8832519634897</v>
      </c>
      <c r="C30" s="46">
        <f t="shared" si="9"/>
        <v>149.92721979621544</v>
      </c>
      <c r="D30" s="46">
        <f t="shared" si="9"/>
        <v>149.93946731234865</v>
      </c>
      <c r="E30" s="46">
        <f>+(E25/E27)/7*1000</f>
        <v>149.83193277310926</v>
      </c>
      <c r="F30" s="46">
        <f t="shared" ref="F30:L30" si="10">+(F25/F27)/7*1000</f>
        <v>149.92041384799043</v>
      </c>
      <c r="G30" s="46">
        <f t="shared" si="10"/>
        <v>149.89041641761307</v>
      </c>
      <c r="H30" s="45">
        <f t="shared" si="10"/>
        <v>149.91859991859994</v>
      </c>
      <c r="I30" s="46">
        <f t="shared" si="10"/>
        <v>149.84126984126985</v>
      </c>
      <c r="J30" s="46">
        <f>+(J25/J27)/7*1000</f>
        <v>149.88980164295731</v>
      </c>
      <c r="K30" s="125">
        <f t="shared" ref="K30" si="11">+(K25/K27)/7*1000</f>
        <v>149.76348155156103</v>
      </c>
      <c r="L30" s="46">
        <f t="shared" si="10"/>
        <v>149.9130098588827</v>
      </c>
      <c r="M30" s="46">
        <f>+(M25/M27)/7*1000</f>
        <v>149.92257065427799</v>
      </c>
      <c r="N30" s="45">
        <f t="shared" ref="N30:S30" si="12">+(N25/N27)/7*1000</f>
        <v>149.92947813822286</v>
      </c>
      <c r="O30" s="46">
        <f t="shared" si="12"/>
        <v>149.86111111111114</v>
      </c>
      <c r="P30" s="46">
        <f t="shared" si="12"/>
        <v>149.86263736263734</v>
      </c>
      <c r="Q30" s="46">
        <f t="shared" si="12"/>
        <v>150.03990422984839</v>
      </c>
      <c r="R30" s="46">
        <f t="shared" si="12"/>
        <v>149.93178717598906</v>
      </c>
      <c r="S30" s="47">
        <f t="shared" si="12"/>
        <v>149.87366375121474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</v>
      </c>
      <c r="C39" s="78">
        <v>79.900000000000006</v>
      </c>
      <c r="D39" s="78">
        <v>81.7</v>
      </c>
      <c r="E39" s="78">
        <v>22.2</v>
      </c>
      <c r="F39" s="78">
        <v>89.7</v>
      </c>
      <c r="G39" s="78">
        <v>88.2</v>
      </c>
      <c r="H39" s="78"/>
      <c r="I39" s="78"/>
      <c r="J39" s="99">
        <f t="shared" ref="J39:J46" si="13">SUM(B39:I39)</f>
        <v>447.7</v>
      </c>
      <c r="K39" s="2"/>
      <c r="L39" s="89" t="s">
        <v>12</v>
      </c>
      <c r="M39" s="78">
        <v>6.3</v>
      </c>
      <c r="N39" s="78">
        <v>5.7</v>
      </c>
      <c r="O39" s="78">
        <v>6</v>
      </c>
      <c r="P39" s="78">
        <v>1.9</v>
      </c>
      <c r="Q39" s="78">
        <v>6.4</v>
      </c>
      <c r="R39" s="78">
        <v>6.3</v>
      </c>
      <c r="S39" s="99">
        <f t="shared" ref="S39:S46" si="14">SUM(M39:R39)</f>
        <v>32.599999999999994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86</v>
      </c>
      <c r="C40" s="78">
        <v>79.900000000000006</v>
      </c>
      <c r="D40" s="78">
        <v>81.7</v>
      </c>
      <c r="E40" s="78">
        <v>22.2</v>
      </c>
      <c r="F40" s="78">
        <v>89.7</v>
      </c>
      <c r="G40" s="78">
        <v>88.2</v>
      </c>
      <c r="H40" s="78"/>
      <c r="I40" s="78"/>
      <c r="J40" s="99">
        <f t="shared" si="13"/>
        <v>447.7</v>
      </c>
      <c r="K40" s="2"/>
      <c r="L40" s="90" t="s">
        <v>13</v>
      </c>
      <c r="M40" s="78">
        <v>6.3</v>
      </c>
      <c r="N40" s="78">
        <v>5.7</v>
      </c>
      <c r="O40" s="78">
        <v>6</v>
      </c>
      <c r="P40" s="78">
        <v>1.9</v>
      </c>
      <c r="Q40" s="78">
        <v>6.4</v>
      </c>
      <c r="R40" s="78">
        <v>6.3</v>
      </c>
      <c r="S40" s="99">
        <f t="shared" si="14"/>
        <v>32.599999999999994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86</v>
      </c>
      <c r="C41" s="78">
        <v>79.900000000000006</v>
      </c>
      <c r="D41" s="78">
        <v>81.7</v>
      </c>
      <c r="E41" s="78">
        <v>22.2</v>
      </c>
      <c r="F41" s="78">
        <v>89.7</v>
      </c>
      <c r="G41" s="78">
        <v>88.2</v>
      </c>
      <c r="H41" s="22"/>
      <c r="I41" s="22"/>
      <c r="J41" s="99">
        <f t="shared" si="13"/>
        <v>447.7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1.9</v>
      </c>
      <c r="Q41" s="78">
        <v>6.4</v>
      </c>
      <c r="R41" s="78">
        <v>6.3</v>
      </c>
      <c r="S41" s="99">
        <f t="shared" si="14"/>
        <v>32.599999999999994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5.6</v>
      </c>
      <c r="O42" s="78">
        <v>5.9</v>
      </c>
      <c r="P42" s="78">
        <v>1.8</v>
      </c>
      <c r="Q42" s="78">
        <v>6.3</v>
      </c>
      <c r="R42" s="78">
        <v>6.3</v>
      </c>
      <c r="S42" s="99">
        <f t="shared" si="14"/>
        <v>32.199999999999996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5.9</v>
      </c>
      <c r="P43" s="78">
        <v>1.8</v>
      </c>
      <c r="Q43" s="78">
        <v>6.3</v>
      </c>
      <c r="R43" s="78">
        <v>6.3</v>
      </c>
      <c r="S43" s="99">
        <f t="shared" si="14"/>
        <v>32.299999999999997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5.7</v>
      </c>
      <c r="O44" s="78">
        <v>6</v>
      </c>
      <c r="P44" s="78">
        <v>1.8</v>
      </c>
      <c r="Q44" s="78">
        <v>6.4</v>
      </c>
      <c r="R44" s="78">
        <v>6.3</v>
      </c>
      <c r="S44" s="99">
        <f t="shared" si="14"/>
        <v>32.5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258</v>
      </c>
      <c r="C46" s="26">
        <f t="shared" si="15"/>
        <v>239.70000000000002</v>
      </c>
      <c r="D46" s="26">
        <f t="shared" si="15"/>
        <v>245.10000000000002</v>
      </c>
      <c r="E46" s="26">
        <f t="shared" si="15"/>
        <v>66.599999999999994</v>
      </c>
      <c r="F46" s="26">
        <f t="shared" si="15"/>
        <v>269.10000000000002</v>
      </c>
      <c r="G46" s="26">
        <f t="shared" si="15"/>
        <v>264.60000000000002</v>
      </c>
      <c r="H46" s="26">
        <f t="shared" si="15"/>
        <v>0</v>
      </c>
      <c r="I46" s="26">
        <f t="shared" si="15"/>
        <v>0</v>
      </c>
      <c r="J46" s="99">
        <f t="shared" si="13"/>
        <v>1343.1</v>
      </c>
      <c r="L46" s="76" t="s">
        <v>10</v>
      </c>
      <c r="M46" s="79">
        <f t="shared" ref="M46:R46" si="16">SUM(M39:M45)</f>
        <v>44.199999999999996</v>
      </c>
      <c r="N46" s="26">
        <f t="shared" si="16"/>
        <v>39.800000000000004</v>
      </c>
      <c r="O46" s="26">
        <f t="shared" si="16"/>
        <v>41.8</v>
      </c>
      <c r="P46" s="26">
        <f t="shared" si="16"/>
        <v>12.9</v>
      </c>
      <c r="Q46" s="26">
        <f t="shared" si="16"/>
        <v>44.6</v>
      </c>
      <c r="R46" s="26">
        <f t="shared" si="16"/>
        <v>44.199999999999996</v>
      </c>
      <c r="S46" s="99">
        <f t="shared" si="14"/>
        <v>227.49999999999997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150.80000000000001</v>
      </c>
      <c r="C47" s="29">
        <v>150.80000000000001</v>
      </c>
      <c r="D47" s="29">
        <v>150.80000000000001</v>
      </c>
      <c r="E47" s="29">
        <v>150.80000000000001</v>
      </c>
      <c r="F47" s="29">
        <v>150.80000000000001</v>
      </c>
      <c r="G47" s="29">
        <v>150.80000000000001</v>
      </c>
      <c r="H47" s="29"/>
      <c r="I47" s="29"/>
      <c r="J47" s="100">
        <f>+((J46/J48)/7)*1000</f>
        <v>64.624933840157809</v>
      </c>
      <c r="L47" s="108" t="s">
        <v>19</v>
      </c>
      <c r="M47" s="80">
        <v>143.5</v>
      </c>
      <c r="N47" s="29">
        <v>138.5</v>
      </c>
      <c r="O47" s="29">
        <v>139</v>
      </c>
      <c r="P47" s="29">
        <v>141.5</v>
      </c>
      <c r="Q47" s="29">
        <v>138.5</v>
      </c>
      <c r="R47" s="29">
        <v>137.5</v>
      </c>
      <c r="S47" s="100">
        <f>+((S46/S48)/7)*1000</f>
        <v>139.48497854077252</v>
      </c>
      <c r="T47" s="62"/>
    </row>
    <row r="48" spans="1:30" ht="33.75" customHeight="1" x14ac:dyDescent="0.25">
      <c r="A48" s="92" t="s">
        <v>20</v>
      </c>
      <c r="B48" s="81">
        <v>570</v>
      </c>
      <c r="C48" s="33">
        <v>530</v>
      </c>
      <c r="D48" s="33">
        <v>542</v>
      </c>
      <c r="E48" s="33">
        <v>147</v>
      </c>
      <c r="F48" s="33">
        <v>595</v>
      </c>
      <c r="G48" s="33">
        <v>585</v>
      </c>
      <c r="H48" s="33"/>
      <c r="I48" s="33"/>
      <c r="J48" s="101">
        <f>SUM(B48:I48)</f>
        <v>2969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13</v>
      </c>
      <c r="Q48" s="64">
        <v>46</v>
      </c>
      <c r="R48" s="64">
        <v>46</v>
      </c>
      <c r="S48" s="110">
        <f>SUM(M48:R48)</f>
        <v>233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85.956000000000003</v>
      </c>
      <c r="C49" s="37">
        <f t="shared" si="17"/>
        <v>79.923999999999992</v>
      </c>
      <c r="D49" s="37">
        <f t="shared" si="17"/>
        <v>81.73360000000001</v>
      </c>
      <c r="E49" s="37">
        <f t="shared" si="17"/>
        <v>22.1676</v>
      </c>
      <c r="F49" s="37">
        <f t="shared" si="17"/>
        <v>89.725999999999999</v>
      </c>
      <c r="G49" s="37">
        <f t="shared" si="17"/>
        <v>88.217999999999989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64.624933840157823</v>
      </c>
      <c r="L49" s="93" t="s">
        <v>21</v>
      </c>
      <c r="M49" s="82">
        <f>((M48*M47)*7/1000-M39-M40)/5</f>
        <v>6.3196000000000003</v>
      </c>
      <c r="N49" s="37">
        <f t="shared" ref="N49:R49" si="19">((N48*N47)*7/1000-N39-N40)/5</f>
        <v>5.6698999999999993</v>
      </c>
      <c r="O49" s="37">
        <f t="shared" si="19"/>
        <v>5.9677999999999995</v>
      </c>
      <c r="P49" s="37">
        <f t="shared" si="19"/>
        <v>1.8152999999999999</v>
      </c>
      <c r="Q49" s="37">
        <f t="shared" si="19"/>
        <v>6.3594000000000008</v>
      </c>
      <c r="R49" s="37">
        <f t="shared" si="19"/>
        <v>6.335</v>
      </c>
      <c r="S49" s="111">
        <f>((S46*1000)/S48)/7</f>
        <v>139.48497854077252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601.69200000000001</v>
      </c>
      <c r="C50" s="41">
        <f t="shared" si="20"/>
        <v>559.46799999999996</v>
      </c>
      <c r="D50" s="41">
        <f t="shared" si="20"/>
        <v>572.13520000000005</v>
      </c>
      <c r="E50" s="41">
        <f t="shared" si="20"/>
        <v>155.17320000000001</v>
      </c>
      <c r="F50" s="41">
        <f t="shared" si="20"/>
        <v>628.08199999999999</v>
      </c>
      <c r="G50" s="41">
        <f t="shared" si="20"/>
        <v>617.52599999999995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44.198</v>
      </c>
      <c r="N50" s="41">
        <f t="shared" si="21"/>
        <v>39.749499999999998</v>
      </c>
      <c r="O50" s="41">
        <f t="shared" si="21"/>
        <v>41.838999999999999</v>
      </c>
      <c r="P50" s="41">
        <f t="shared" si="21"/>
        <v>12.8765</v>
      </c>
      <c r="Q50" s="41">
        <f t="shared" si="21"/>
        <v>44.597000000000001</v>
      </c>
      <c r="R50" s="41">
        <f t="shared" si="21"/>
        <v>44.274999999999999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64.661654135338352</v>
      </c>
      <c r="C51" s="46">
        <f t="shared" si="22"/>
        <v>64.609164420485186</v>
      </c>
      <c r="D51" s="46">
        <f t="shared" si="22"/>
        <v>64.602003162888778</v>
      </c>
      <c r="E51" s="46">
        <f t="shared" si="22"/>
        <v>64.723032069970841</v>
      </c>
      <c r="F51" s="46">
        <f t="shared" si="22"/>
        <v>64.609843937575036</v>
      </c>
      <c r="G51" s="46">
        <f t="shared" si="22"/>
        <v>64.615384615384613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143.50649350649351</v>
      </c>
      <c r="N51" s="46">
        <f t="shared" si="23"/>
        <v>138.67595818815332</v>
      </c>
      <c r="O51" s="46">
        <f t="shared" si="23"/>
        <v>138.87043189368771</v>
      </c>
      <c r="P51" s="46">
        <f t="shared" si="23"/>
        <v>141.75824175824175</v>
      </c>
      <c r="Q51" s="46">
        <f t="shared" si="23"/>
        <v>138.50931677018636</v>
      </c>
      <c r="R51" s="46">
        <f t="shared" si="23"/>
        <v>137.26708074534162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8.1999999999999993</v>
      </c>
      <c r="E58" s="78">
        <v>2</v>
      </c>
      <c r="F58" s="78">
        <v>8.1</v>
      </c>
      <c r="G58" s="182">
        <v>7.9</v>
      </c>
      <c r="H58" s="21">
        <v>7.9</v>
      </c>
      <c r="I58" s="78">
        <v>8</v>
      </c>
      <c r="J58" s="78">
        <v>8</v>
      </c>
      <c r="K58" s="78">
        <v>1.8</v>
      </c>
      <c r="L58" s="78">
        <v>7.9</v>
      </c>
      <c r="M58" s="182">
        <v>7.9</v>
      </c>
      <c r="N58" s="21">
        <v>7.8</v>
      </c>
      <c r="O58" s="78">
        <v>8.1</v>
      </c>
      <c r="P58" s="78">
        <v>8.1999999999999993</v>
      </c>
      <c r="Q58" s="78">
        <v>2.2000000000000002</v>
      </c>
      <c r="R58" s="78">
        <v>8</v>
      </c>
      <c r="S58" s="182">
        <v>8.3000000000000007</v>
      </c>
      <c r="T58" s="24">
        <f t="shared" ref="T58:T65" si="24">SUM(B58:S58)</f>
        <v>126.5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8.1999999999999993</v>
      </c>
      <c r="E59" s="78">
        <v>2</v>
      </c>
      <c r="F59" s="78">
        <v>8.1</v>
      </c>
      <c r="G59" s="182">
        <v>7.9</v>
      </c>
      <c r="H59" s="21">
        <v>7.9</v>
      </c>
      <c r="I59" s="78">
        <v>8</v>
      </c>
      <c r="J59" s="78">
        <v>8</v>
      </c>
      <c r="K59" s="78">
        <v>1.8</v>
      </c>
      <c r="L59" s="78">
        <v>7.9</v>
      </c>
      <c r="M59" s="182">
        <v>7.9</v>
      </c>
      <c r="N59" s="21">
        <v>7.8</v>
      </c>
      <c r="O59" s="78">
        <v>8.1</v>
      </c>
      <c r="P59" s="78">
        <v>8.1999999999999993</v>
      </c>
      <c r="Q59" s="78">
        <v>2.2000000000000002</v>
      </c>
      <c r="R59" s="78">
        <v>8</v>
      </c>
      <c r="S59" s="182">
        <v>8.3000000000000007</v>
      </c>
      <c r="T59" s="24">
        <f t="shared" si="24"/>
        <v>126.5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8.3000000000000007</v>
      </c>
      <c r="D60" s="78">
        <v>8.1999999999999993</v>
      </c>
      <c r="E60" s="78">
        <v>2</v>
      </c>
      <c r="F60" s="78">
        <v>8.1</v>
      </c>
      <c r="G60" s="182">
        <v>7.9</v>
      </c>
      <c r="H60" s="21">
        <v>7.9</v>
      </c>
      <c r="I60" s="78">
        <v>8</v>
      </c>
      <c r="J60" s="78">
        <v>8</v>
      </c>
      <c r="K60" s="78">
        <v>1.8</v>
      </c>
      <c r="L60" s="78">
        <v>7.9</v>
      </c>
      <c r="M60" s="182">
        <v>7.9</v>
      </c>
      <c r="N60" s="21">
        <v>7.8</v>
      </c>
      <c r="O60" s="78">
        <v>8.1</v>
      </c>
      <c r="P60" s="78">
        <v>8.1999999999999993</v>
      </c>
      <c r="Q60" s="78">
        <v>2.2000000000000002</v>
      </c>
      <c r="R60" s="78">
        <v>8</v>
      </c>
      <c r="S60" s="182">
        <v>8.3000000000000007</v>
      </c>
      <c r="T60" s="24">
        <f t="shared" si="24"/>
        <v>126.5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8.1999999999999993</v>
      </c>
      <c r="E61" s="78">
        <v>2</v>
      </c>
      <c r="F61" s="78">
        <v>8</v>
      </c>
      <c r="G61" s="182">
        <v>8</v>
      </c>
      <c r="H61" s="21">
        <v>7.9</v>
      </c>
      <c r="I61" s="78">
        <v>8</v>
      </c>
      <c r="J61" s="78">
        <v>7.9</v>
      </c>
      <c r="K61" s="78">
        <v>1.7</v>
      </c>
      <c r="L61" s="78">
        <v>7.8</v>
      </c>
      <c r="M61" s="182">
        <v>7.9</v>
      </c>
      <c r="N61" s="21">
        <v>7.9</v>
      </c>
      <c r="O61" s="78">
        <v>8.1</v>
      </c>
      <c r="P61" s="78">
        <v>8.1999999999999993</v>
      </c>
      <c r="Q61" s="78">
        <v>2.2000000000000002</v>
      </c>
      <c r="R61" s="78">
        <v>7.9</v>
      </c>
      <c r="S61" s="182">
        <v>8</v>
      </c>
      <c r="T61" s="24">
        <f t="shared" si="24"/>
        <v>125.70000000000002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8.3000000000000007</v>
      </c>
      <c r="D62" s="78">
        <v>8.1999999999999993</v>
      </c>
      <c r="E62" s="78">
        <v>2.1</v>
      </c>
      <c r="F62" s="78">
        <v>8.1</v>
      </c>
      <c r="G62" s="182">
        <v>8</v>
      </c>
      <c r="H62" s="21">
        <v>7.9</v>
      </c>
      <c r="I62" s="78">
        <v>8</v>
      </c>
      <c r="J62" s="78">
        <v>7.9</v>
      </c>
      <c r="K62" s="78">
        <v>1.7</v>
      </c>
      <c r="L62" s="78">
        <v>7.8</v>
      </c>
      <c r="M62" s="182">
        <v>7.9</v>
      </c>
      <c r="N62" s="21">
        <v>7.9</v>
      </c>
      <c r="O62" s="78">
        <v>8.1</v>
      </c>
      <c r="P62" s="78">
        <v>8.1999999999999993</v>
      </c>
      <c r="Q62" s="78">
        <v>2.2000000000000002</v>
      </c>
      <c r="R62" s="78">
        <v>7.9</v>
      </c>
      <c r="S62" s="182">
        <v>8</v>
      </c>
      <c r="T62" s="24">
        <f t="shared" si="24"/>
        <v>126.10000000000002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8.3000000000000007</v>
      </c>
      <c r="E63" s="78">
        <v>2.1</v>
      </c>
      <c r="F63" s="78">
        <v>8.1</v>
      </c>
      <c r="G63" s="182">
        <v>8</v>
      </c>
      <c r="H63" s="21">
        <v>7.9</v>
      </c>
      <c r="I63" s="78">
        <v>8.1</v>
      </c>
      <c r="J63" s="78">
        <v>7.9</v>
      </c>
      <c r="K63" s="78">
        <v>1.7</v>
      </c>
      <c r="L63" s="78">
        <v>7.8</v>
      </c>
      <c r="M63" s="182">
        <v>7.9</v>
      </c>
      <c r="N63" s="21">
        <v>8</v>
      </c>
      <c r="O63" s="78">
        <v>8.1</v>
      </c>
      <c r="P63" s="78">
        <v>8.3000000000000007</v>
      </c>
      <c r="Q63" s="78">
        <v>2.2000000000000002</v>
      </c>
      <c r="R63" s="78">
        <v>7.9</v>
      </c>
      <c r="S63" s="182">
        <v>8</v>
      </c>
      <c r="T63" s="24">
        <f t="shared" si="24"/>
        <v>126.50000000000001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8.3000000000000007</v>
      </c>
      <c r="E64" s="78">
        <v>2.1</v>
      </c>
      <c r="F64" s="78">
        <v>8.1</v>
      </c>
      <c r="G64" s="182">
        <v>8.1</v>
      </c>
      <c r="H64" s="21">
        <v>8</v>
      </c>
      <c r="I64" s="78">
        <v>8.1</v>
      </c>
      <c r="J64" s="78">
        <v>8</v>
      </c>
      <c r="K64" s="78">
        <v>1.7</v>
      </c>
      <c r="L64" s="78">
        <v>7.8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2.2000000000000002</v>
      </c>
      <c r="R64" s="78">
        <v>8</v>
      </c>
      <c r="S64" s="182">
        <v>8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55.2</v>
      </c>
      <c r="C65" s="26">
        <f t="shared" ref="C65:R65" si="25">SUM(C58:C64)</f>
        <v>58</v>
      </c>
      <c r="D65" s="26">
        <f t="shared" si="25"/>
        <v>57.599999999999994</v>
      </c>
      <c r="E65" s="26">
        <f t="shared" si="25"/>
        <v>14.299999999999999</v>
      </c>
      <c r="F65" s="26">
        <f t="shared" si="25"/>
        <v>56.6</v>
      </c>
      <c r="G65" s="27">
        <f t="shared" si="25"/>
        <v>55.800000000000004</v>
      </c>
      <c r="H65" s="25">
        <f t="shared" si="25"/>
        <v>55.4</v>
      </c>
      <c r="I65" s="26">
        <f t="shared" si="25"/>
        <v>56.2</v>
      </c>
      <c r="J65" s="26">
        <f t="shared" si="25"/>
        <v>55.699999999999996</v>
      </c>
      <c r="K65" s="26">
        <f t="shared" si="25"/>
        <v>12.2</v>
      </c>
      <c r="L65" s="26">
        <f t="shared" si="25"/>
        <v>54.9</v>
      </c>
      <c r="M65" s="27">
        <f t="shared" si="25"/>
        <v>55.4</v>
      </c>
      <c r="N65" s="25">
        <f t="shared" si="25"/>
        <v>55.199999999999996</v>
      </c>
      <c r="O65" s="26">
        <f t="shared" si="25"/>
        <v>56.8</v>
      </c>
      <c r="P65" s="26">
        <f t="shared" si="25"/>
        <v>57.599999999999994</v>
      </c>
      <c r="Q65" s="26">
        <f t="shared" si="25"/>
        <v>15.399999999999999</v>
      </c>
      <c r="R65" s="26">
        <f t="shared" si="25"/>
        <v>55.699999999999996</v>
      </c>
      <c r="S65" s="27">
        <f>SUM(S58:S64)</f>
        <v>56.900000000000006</v>
      </c>
      <c r="T65" s="24">
        <f t="shared" si="24"/>
        <v>884.9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146</v>
      </c>
      <c r="C66" s="29">
        <v>145.5</v>
      </c>
      <c r="D66" s="29">
        <v>144.5</v>
      </c>
      <c r="E66" s="29">
        <v>145.5</v>
      </c>
      <c r="F66" s="29">
        <v>144.5</v>
      </c>
      <c r="G66" s="30">
        <v>142.5</v>
      </c>
      <c r="H66" s="28">
        <v>144</v>
      </c>
      <c r="I66" s="29">
        <v>143.5</v>
      </c>
      <c r="J66" s="29">
        <v>142</v>
      </c>
      <c r="K66" s="29">
        <v>145</v>
      </c>
      <c r="L66" s="29">
        <v>142.5</v>
      </c>
      <c r="M66" s="30">
        <v>141.5</v>
      </c>
      <c r="N66" s="28">
        <v>146</v>
      </c>
      <c r="O66" s="29">
        <v>145</v>
      </c>
      <c r="P66" s="29">
        <v>144.5</v>
      </c>
      <c r="Q66" s="29">
        <v>146.5</v>
      </c>
      <c r="R66" s="29">
        <v>142</v>
      </c>
      <c r="S66" s="30">
        <v>142.5</v>
      </c>
      <c r="T66" s="304">
        <f>+((T65/T67)/7)*1000</f>
        <v>143.81602470339669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57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15</v>
      </c>
      <c r="R67" s="64">
        <v>56</v>
      </c>
      <c r="S67" s="446">
        <v>57</v>
      </c>
      <c r="T67" s="305">
        <f>SUM(B67:S67)</f>
        <v>879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((B67*B66)*7/1000-B58-B59-B60)/4</f>
        <v>7.8720000000000017</v>
      </c>
      <c r="C68" s="82">
        <f t="shared" si="26"/>
        <v>8.2886249999999997</v>
      </c>
      <c r="D68" s="82">
        <f t="shared" si="26"/>
        <v>8.2638749999999987</v>
      </c>
      <c r="E68" s="82">
        <f t="shared" si="26"/>
        <v>2.0647500000000001</v>
      </c>
      <c r="F68" s="82">
        <f t="shared" si="26"/>
        <v>8.0859999999999985</v>
      </c>
      <c r="G68" s="186">
        <f t="shared" si="26"/>
        <v>8.0400000000000009</v>
      </c>
      <c r="H68" s="36">
        <f t="shared" si="26"/>
        <v>7.9350000000000005</v>
      </c>
      <c r="I68" s="82">
        <f t="shared" si="26"/>
        <v>8.0630000000000006</v>
      </c>
      <c r="J68" s="82">
        <f t="shared" si="26"/>
        <v>7.9160000000000004</v>
      </c>
      <c r="K68" s="82">
        <f t="shared" si="26"/>
        <v>1.6949999999999996</v>
      </c>
      <c r="L68" s="82">
        <f t="shared" si="26"/>
        <v>7.7906250000000004</v>
      </c>
      <c r="M68" s="186">
        <f t="shared" si="26"/>
        <v>7.9420000000000019</v>
      </c>
      <c r="N68" s="36">
        <f t="shared" si="26"/>
        <v>7.9470000000000018</v>
      </c>
      <c r="O68" s="82">
        <f t="shared" si="26"/>
        <v>8.1349999999999998</v>
      </c>
      <c r="P68" s="82">
        <f t="shared" si="26"/>
        <v>8.2638749999999987</v>
      </c>
      <c r="Q68" s="82">
        <f t="shared" si="26"/>
        <v>2.1956250000000006</v>
      </c>
      <c r="R68" s="82">
        <f t="shared" si="26"/>
        <v>7.9160000000000004</v>
      </c>
      <c r="S68" s="186">
        <f t="shared" si="26"/>
        <v>7.9893750000000017</v>
      </c>
      <c r="T68" s="306">
        <f>((T65*1000)/T67)/7</f>
        <v>143.81602470339672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55.188000000000002</v>
      </c>
      <c r="C69" s="83">
        <f t="shared" ref="C69:R69" si="27">((C67*C66)*7)/1000</f>
        <v>58.054499999999997</v>
      </c>
      <c r="D69" s="83">
        <f t="shared" si="27"/>
        <v>57.655500000000004</v>
      </c>
      <c r="E69" s="83">
        <f t="shared" si="27"/>
        <v>14.259</v>
      </c>
      <c r="F69" s="83">
        <f t="shared" si="27"/>
        <v>56.643999999999998</v>
      </c>
      <c r="G69" s="307">
        <f t="shared" si="27"/>
        <v>55.86</v>
      </c>
      <c r="H69" s="40">
        <f t="shared" si="27"/>
        <v>55.44</v>
      </c>
      <c r="I69" s="83">
        <f t="shared" si="27"/>
        <v>56.252000000000002</v>
      </c>
      <c r="J69" s="83">
        <f t="shared" si="27"/>
        <v>55.664000000000001</v>
      </c>
      <c r="K69" s="83">
        <f t="shared" si="27"/>
        <v>12.18</v>
      </c>
      <c r="L69" s="83">
        <f t="shared" si="27"/>
        <v>54.862499999999997</v>
      </c>
      <c r="M69" s="307">
        <f t="shared" si="27"/>
        <v>55.468000000000004</v>
      </c>
      <c r="N69" s="40">
        <f t="shared" si="27"/>
        <v>55.188000000000002</v>
      </c>
      <c r="O69" s="83">
        <f t="shared" si="27"/>
        <v>56.84</v>
      </c>
      <c r="P69" s="83">
        <f t="shared" si="27"/>
        <v>57.655500000000004</v>
      </c>
      <c r="Q69" s="83">
        <f t="shared" si="27"/>
        <v>15.3825</v>
      </c>
      <c r="R69" s="83">
        <f t="shared" si="27"/>
        <v>55.664000000000001</v>
      </c>
      <c r="S69" s="85">
        <f>((S67*S66)*7)/1000</f>
        <v>56.857500000000002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146.03174603174605</v>
      </c>
      <c r="C70" s="84">
        <f t="shared" ref="C70:R70" si="28">+(C65/C67)/7*1000</f>
        <v>145.36340852130328</v>
      </c>
      <c r="D70" s="84">
        <f t="shared" si="28"/>
        <v>144.36090225563908</v>
      </c>
      <c r="E70" s="84">
        <f t="shared" si="28"/>
        <v>145.91836734693877</v>
      </c>
      <c r="F70" s="84">
        <f t="shared" si="28"/>
        <v>144.38775510204079</v>
      </c>
      <c r="G70" s="188">
        <f t="shared" si="28"/>
        <v>142.34693877551021</v>
      </c>
      <c r="H70" s="45">
        <f t="shared" si="28"/>
        <v>143.89610389610391</v>
      </c>
      <c r="I70" s="84">
        <f t="shared" si="28"/>
        <v>143.36734693877551</v>
      </c>
      <c r="J70" s="84">
        <f t="shared" si="28"/>
        <v>142.09183673469386</v>
      </c>
      <c r="K70" s="84">
        <f t="shared" si="28"/>
        <v>145.23809523809521</v>
      </c>
      <c r="L70" s="84">
        <f t="shared" si="28"/>
        <v>142.59740259740258</v>
      </c>
      <c r="M70" s="188">
        <f t="shared" si="28"/>
        <v>141.32653061224491</v>
      </c>
      <c r="N70" s="45">
        <f t="shared" si="28"/>
        <v>146.03174603174602</v>
      </c>
      <c r="O70" s="84">
        <f t="shared" si="28"/>
        <v>144.89795918367346</v>
      </c>
      <c r="P70" s="84">
        <f t="shared" si="28"/>
        <v>144.36090225563908</v>
      </c>
      <c r="Q70" s="84">
        <f t="shared" si="28"/>
        <v>146.66666666666666</v>
      </c>
      <c r="R70" s="84">
        <f t="shared" si="28"/>
        <v>142.09183673469386</v>
      </c>
      <c r="S70" s="47">
        <f>+(S65/S67)/7*1000</f>
        <v>142.60651629072683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09"/>
      <c r="E3" s="509"/>
      <c r="F3" s="509"/>
      <c r="G3" s="509"/>
      <c r="H3" s="509"/>
      <c r="I3" s="509"/>
      <c r="J3" s="509"/>
      <c r="K3" s="509"/>
      <c r="L3" s="509"/>
      <c r="M3" s="509"/>
      <c r="N3" s="509"/>
      <c r="O3" s="509"/>
      <c r="P3" s="509"/>
      <c r="Q3" s="509"/>
      <c r="R3" s="509"/>
      <c r="S3" s="509"/>
      <c r="T3" s="509"/>
      <c r="U3" s="509"/>
      <c r="V3" s="509"/>
      <c r="W3" s="509"/>
      <c r="X3" s="509"/>
      <c r="Y3" s="2"/>
      <c r="Z3" s="2"/>
      <c r="AA3" s="2"/>
      <c r="AB3" s="2"/>
      <c r="AC3" s="2"/>
      <c r="AD3" s="5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9" t="s">
        <v>1</v>
      </c>
      <c r="B9" s="509"/>
      <c r="C9" s="509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9"/>
      <c r="B10" s="509"/>
      <c r="C10" s="5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9" t="s">
        <v>4</v>
      </c>
      <c r="B11" s="509"/>
      <c r="C11" s="509"/>
      <c r="D11" s="1"/>
      <c r="E11" s="510">
        <v>3</v>
      </c>
      <c r="F11" s="1"/>
      <c r="G11" s="1"/>
      <c r="H11" s="1"/>
      <c r="I11" s="1"/>
      <c r="J11" s="1"/>
      <c r="K11" s="530" t="s">
        <v>167</v>
      </c>
      <c r="L11" s="530"/>
      <c r="M11" s="511"/>
      <c r="N11" s="5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9"/>
      <c r="B12" s="509"/>
      <c r="C12" s="509"/>
      <c r="D12" s="1"/>
      <c r="E12" s="5"/>
      <c r="F12" s="1"/>
      <c r="G12" s="1"/>
      <c r="H12" s="1"/>
      <c r="I12" s="1"/>
      <c r="J12" s="1"/>
      <c r="K12" s="511"/>
      <c r="L12" s="511"/>
      <c r="M12" s="511"/>
      <c r="N12" s="5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9"/>
      <c r="B13" s="509"/>
      <c r="C13" s="509"/>
      <c r="D13" s="509"/>
      <c r="E13" s="509"/>
      <c r="F13" s="509"/>
      <c r="G13" s="509"/>
      <c r="H13" s="509"/>
      <c r="I13" s="509"/>
      <c r="J13" s="509"/>
      <c r="K13" s="509"/>
      <c r="L13" s="511"/>
      <c r="M13" s="511"/>
      <c r="N13" s="511"/>
      <c r="O13" s="511"/>
      <c r="P13" s="511"/>
      <c r="Q13" s="511"/>
      <c r="R13" s="511"/>
      <c r="S13" s="511"/>
      <c r="T13" s="511"/>
      <c r="U13" s="511"/>
      <c r="V13" s="511"/>
      <c r="W13" s="1"/>
      <c r="X13" s="1"/>
      <c r="Y13" s="1"/>
    </row>
    <row r="14" spans="1:30" s="3" customFormat="1" ht="27" thickBot="1" x14ac:dyDescent="0.3">
      <c r="A14" s="50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100.7</v>
      </c>
      <c r="C18" s="78">
        <v>103</v>
      </c>
      <c r="D18" s="22">
        <v>105.9</v>
      </c>
      <c r="E18" s="22">
        <v>25.6</v>
      </c>
      <c r="F18" s="22">
        <v>107</v>
      </c>
      <c r="G18" s="22">
        <v>107.6</v>
      </c>
      <c r="H18" s="21">
        <v>105.2</v>
      </c>
      <c r="I18" s="22">
        <v>107.5</v>
      </c>
      <c r="J18" s="22">
        <v>106.7</v>
      </c>
      <c r="K18" s="119">
        <v>22.4</v>
      </c>
      <c r="L18" s="22">
        <v>110.7</v>
      </c>
      <c r="M18" s="22">
        <v>110.6</v>
      </c>
      <c r="N18" s="21">
        <v>106</v>
      </c>
      <c r="O18" s="78">
        <v>107.6</v>
      </c>
      <c r="P18" s="22">
        <v>108.8</v>
      </c>
      <c r="Q18" s="22">
        <v>26.9</v>
      </c>
      <c r="R18" s="22">
        <v>109.9</v>
      </c>
      <c r="S18" s="23">
        <v>109.9</v>
      </c>
      <c r="T18" s="24">
        <f t="shared" ref="T18:T25" si="0">SUM(B18:S18)</f>
        <v>1682.0000000000002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100.7</v>
      </c>
      <c r="C19" s="78">
        <v>103</v>
      </c>
      <c r="D19" s="22">
        <v>105.9</v>
      </c>
      <c r="E19" s="22">
        <v>25.6</v>
      </c>
      <c r="F19" s="22">
        <v>107</v>
      </c>
      <c r="G19" s="22">
        <v>107.6</v>
      </c>
      <c r="H19" s="21">
        <v>105.2</v>
      </c>
      <c r="I19" s="22">
        <v>107.5</v>
      </c>
      <c r="J19" s="22">
        <v>106.7</v>
      </c>
      <c r="K19" s="119">
        <v>22.4</v>
      </c>
      <c r="L19" s="22">
        <v>110.7</v>
      </c>
      <c r="M19" s="22">
        <v>110.6</v>
      </c>
      <c r="N19" s="21">
        <v>106</v>
      </c>
      <c r="O19" s="78">
        <v>107.6</v>
      </c>
      <c r="P19" s="22">
        <v>108.8</v>
      </c>
      <c r="Q19" s="22">
        <v>26.9</v>
      </c>
      <c r="R19" s="22">
        <v>109.9</v>
      </c>
      <c r="S19" s="23">
        <v>109.9</v>
      </c>
      <c r="T19" s="24">
        <f t="shared" si="0"/>
        <v>1682.0000000000002</v>
      </c>
      <c r="V19" s="2"/>
      <c r="W19" s="18"/>
    </row>
    <row r="20" spans="1:30" ht="39.75" customHeight="1" x14ac:dyDescent="0.25">
      <c r="A20" s="156" t="s">
        <v>14</v>
      </c>
      <c r="B20" s="21">
        <v>100.3</v>
      </c>
      <c r="C20" s="78">
        <v>102.1</v>
      </c>
      <c r="D20" s="22">
        <v>105.3</v>
      </c>
      <c r="E20" s="22">
        <v>23.5</v>
      </c>
      <c r="F20" s="22">
        <v>107.6</v>
      </c>
      <c r="G20" s="22">
        <v>107.4</v>
      </c>
      <c r="H20" s="21">
        <v>105</v>
      </c>
      <c r="I20" s="22">
        <v>108</v>
      </c>
      <c r="J20" s="22">
        <v>106.5</v>
      </c>
      <c r="K20" s="119">
        <v>20.6</v>
      </c>
      <c r="L20" s="22">
        <v>110.1</v>
      </c>
      <c r="M20" s="22">
        <v>110.4</v>
      </c>
      <c r="N20" s="21">
        <v>106.3</v>
      </c>
      <c r="O20" s="78">
        <v>107.8</v>
      </c>
      <c r="P20" s="22">
        <v>109.2</v>
      </c>
      <c r="Q20" s="22">
        <v>24.9</v>
      </c>
      <c r="R20" s="22">
        <v>109.4</v>
      </c>
      <c r="S20" s="23">
        <v>110</v>
      </c>
      <c r="T20" s="24">
        <f t="shared" si="0"/>
        <v>1674.4</v>
      </c>
      <c r="V20" s="2"/>
      <c r="W20" s="18"/>
    </row>
    <row r="21" spans="1:30" ht="39.950000000000003" customHeight="1" x14ac:dyDescent="0.25">
      <c r="A21" s="157" t="s">
        <v>15</v>
      </c>
      <c r="B21" s="21">
        <v>100.3</v>
      </c>
      <c r="C21" s="78">
        <v>102.1</v>
      </c>
      <c r="D21" s="22">
        <v>105.3</v>
      </c>
      <c r="E21" s="22">
        <v>23.5</v>
      </c>
      <c r="F21" s="22">
        <v>107.6</v>
      </c>
      <c r="G21" s="22">
        <v>107.4</v>
      </c>
      <c r="H21" s="21">
        <v>105</v>
      </c>
      <c r="I21" s="22">
        <v>108</v>
      </c>
      <c r="J21" s="22">
        <v>106.5</v>
      </c>
      <c r="K21" s="119">
        <v>20.6</v>
      </c>
      <c r="L21" s="22">
        <v>110.1</v>
      </c>
      <c r="M21" s="22">
        <v>110.4</v>
      </c>
      <c r="N21" s="21">
        <v>106.3</v>
      </c>
      <c r="O21" s="78">
        <v>107.8</v>
      </c>
      <c r="P21" s="22">
        <v>109.2</v>
      </c>
      <c r="Q21" s="22">
        <v>24.9</v>
      </c>
      <c r="R21" s="22">
        <v>109.4</v>
      </c>
      <c r="S21" s="23">
        <v>110</v>
      </c>
      <c r="T21" s="24">
        <f t="shared" si="0"/>
        <v>1674.4</v>
      </c>
      <c r="V21" s="2"/>
      <c r="W21" s="18"/>
    </row>
    <row r="22" spans="1:30" ht="39.950000000000003" customHeight="1" x14ac:dyDescent="0.25">
      <c r="A22" s="156" t="s">
        <v>16</v>
      </c>
      <c r="B22" s="21">
        <v>100.3</v>
      </c>
      <c r="C22" s="78">
        <v>102.1</v>
      </c>
      <c r="D22" s="22">
        <v>105.3</v>
      </c>
      <c r="E22" s="22">
        <v>23.5</v>
      </c>
      <c r="F22" s="22">
        <v>107.6</v>
      </c>
      <c r="G22" s="22">
        <v>107.4</v>
      </c>
      <c r="H22" s="21">
        <v>105</v>
      </c>
      <c r="I22" s="22">
        <v>108</v>
      </c>
      <c r="J22" s="22">
        <v>106.5</v>
      </c>
      <c r="K22" s="119">
        <v>20.6</v>
      </c>
      <c r="L22" s="22">
        <v>110.1</v>
      </c>
      <c r="M22" s="22">
        <v>110.4</v>
      </c>
      <c r="N22" s="21">
        <v>106.3</v>
      </c>
      <c r="O22" s="78">
        <v>107.8</v>
      </c>
      <c r="P22" s="22">
        <v>109.2</v>
      </c>
      <c r="Q22" s="22">
        <v>24.9</v>
      </c>
      <c r="R22" s="22">
        <v>109.4</v>
      </c>
      <c r="S22" s="23">
        <v>110</v>
      </c>
      <c r="T22" s="24">
        <f t="shared" si="0"/>
        <v>1674.4</v>
      </c>
      <c r="V22" s="2"/>
      <c r="W22" s="18"/>
    </row>
    <row r="23" spans="1:30" ht="39.950000000000003" customHeight="1" x14ac:dyDescent="0.25">
      <c r="A23" s="157" t="s">
        <v>17</v>
      </c>
      <c r="B23" s="21">
        <v>100.3</v>
      </c>
      <c r="C23" s="78">
        <v>102.1</v>
      </c>
      <c r="D23" s="22">
        <v>105.3</v>
      </c>
      <c r="E23" s="22">
        <v>23.5</v>
      </c>
      <c r="F23" s="22">
        <v>107.6</v>
      </c>
      <c r="G23" s="22">
        <v>107.4</v>
      </c>
      <c r="H23" s="21">
        <v>105</v>
      </c>
      <c r="I23" s="22">
        <v>108</v>
      </c>
      <c r="J23" s="22">
        <v>106.5</v>
      </c>
      <c r="K23" s="119">
        <v>20.6</v>
      </c>
      <c r="L23" s="22">
        <v>110.1</v>
      </c>
      <c r="M23" s="22">
        <v>110.4</v>
      </c>
      <c r="N23" s="21">
        <v>106.3</v>
      </c>
      <c r="O23" s="78">
        <v>107.8</v>
      </c>
      <c r="P23" s="22">
        <v>109.2</v>
      </c>
      <c r="Q23" s="22">
        <v>24.9</v>
      </c>
      <c r="R23" s="22">
        <v>109.4</v>
      </c>
      <c r="S23" s="23">
        <v>110</v>
      </c>
      <c r="T23" s="24">
        <f t="shared" si="0"/>
        <v>1674.4</v>
      </c>
      <c r="V23" s="2"/>
      <c r="W23" s="18"/>
    </row>
    <row r="24" spans="1:30" ht="39.950000000000003" customHeight="1" x14ac:dyDescent="0.25">
      <c r="A24" s="156" t="s">
        <v>18</v>
      </c>
      <c r="B24" s="21">
        <v>100.3</v>
      </c>
      <c r="C24" s="78">
        <v>102.1</v>
      </c>
      <c r="D24" s="22">
        <v>105.3</v>
      </c>
      <c r="E24" s="22">
        <v>23.5</v>
      </c>
      <c r="F24" s="22">
        <v>107.6</v>
      </c>
      <c r="G24" s="22">
        <v>107.4</v>
      </c>
      <c r="H24" s="21">
        <v>105</v>
      </c>
      <c r="I24" s="22">
        <v>108</v>
      </c>
      <c r="J24" s="22">
        <v>106.5</v>
      </c>
      <c r="K24" s="119">
        <v>20.6</v>
      </c>
      <c r="L24" s="22">
        <v>110.1</v>
      </c>
      <c r="M24" s="22">
        <v>110.4</v>
      </c>
      <c r="N24" s="21">
        <v>106.3</v>
      </c>
      <c r="O24" s="78">
        <v>107.8</v>
      </c>
      <c r="P24" s="22">
        <v>109.2</v>
      </c>
      <c r="Q24" s="22">
        <v>24.9</v>
      </c>
      <c r="R24" s="22">
        <v>109.4</v>
      </c>
      <c r="S24" s="23">
        <v>110</v>
      </c>
      <c r="T24" s="24">
        <f t="shared" si="0"/>
        <v>1674.4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702.9</v>
      </c>
      <c r="C25" s="26">
        <f t="shared" si="1"/>
        <v>716.50000000000011</v>
      </c>
      <c r="D25" s="26">
        <f t="shared" si="1"/>
        <v>738.3</v>
      </c>
      <c r="E25" s="26">
        <f>SUM(E18:E24)</f>
        <v>168.7</v>
      </c>
      <c r="F25" s="26">
        <f t="shared" ref="F25:L25" si="2">SUM(F18:F24)</f>
        <v>752.00000000000011</v>
      </c>
      <c r="G25" s="26">
        <f t="shared" si="2"/>
        <v>752.19999999999993</v>
      </c>
      <c r="H25" s="25">
        <f t="shared" si="2"/>
        <v>735.4</v>
      </c>
      <c r="I25" s="26">
        <f t="shared" si="2"/>
        <v>755</v>
      </c>
      <c r="J25" s="26">
        <f>SUM(J18:J24)</f>
        <v>745.9</v>
      </c>
      <c r="K25" s="120">
        <f t="shared" ref="K25" si="3">SUM(K18:K24)</f>
        <v>147.79999999999998</v>
      </c>
      <c r="L25" s="26">
        <f t="shared" si="2"/>
        <v>771.90000000000009</v>
      </c>
      <c r="M25" s="26">
        <f>SUM(M18:M24)</f>
        <v>773.19999999999993</v>
      </c>
      <c r="N25" s="25">
        <f t="shared" ref="N25:P25" si="4">SUM(N18:N24)</f>
        <v>743.49999999999989</v>
      </c>
      <c r="O25" s="26">
        <f t="shared" si="4"/>
        <v>754.19999999999993</v>
      </c>
      <c r="P25" s="26">
        <f t="shared" si="4"/>
        <v>763.60000000000014</v>
      </c>
      <c r="Q25" s="26">
        <f>SUM(Q18:Q24)</f>
        <v>178.3</v>
      </c>
      <c r="R25" s="26">
        <f t="shared" ref="R25:S25" si="5">SUM(R18:R24)</f>
        <v>766.8</v>
      </c>
      <c r="S25" s="27">
        <f t="shared" si="5"/>
        <v>769.8</v>
      </c>
      <c r="T25" s="24">
        <f t="shared" si="0"/>
        <v>11735.999999999996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149.84104286097312</v>
      </c>
    </row>
    <row r="27" spans="1:30" s="2" customFormat="1" ht="33" customHeight="1" x14ac:dyDescent="0.25">
      <c r="A27" s="159" t="s">
        <v>20</v>
      </c>
      <c r="B27" s="32">
        <v>670</v>
      </c>
      <c r="C27" s="81">
        <v>683</v>
      </c>
      <c r="D27" s="33">
        <v>704</v>
      </c>
      <c r="E27" s="33">
        <v>161</v>
      </c>
      <c r="F27" s="33">
        <v>717</v>
      </c>
      <c r="G27" s="33">
        <v>717</v>
      </c>
      <c r="H27" s="32">
        <v>701</v>
      </c>
      <c r="I27" s="33">
        <v>720</v>
      </c>
      <c r="J27" s="33">
        <v>711</v>
      </c>
      <c r="K27" s="122">
        <v>141</v>
      </c>
      <c r="L27" s="33">
        <v>736</v>
      </c>
      <c r="M27" s="33">
        <v>737</v>
      </c>
      <c r="N27" s="32">
        <v>709</v>
      </c>
      <c r="O27" s="33">
        <v>719</v>
      </c>
      <c r="P27" s="33">
        <v>728</v>
      </c>
      <c r="Q27" s="33">
        <v>170</v>
      </c>
      <c r="R27" s="33">
        <v>731</v>
      </c>
      <c r="S27" s="34">
        <v>734</v>
      </c>
      <c r="T27" s="35">
        <f>SUM(B27:S27)</f>
        <v>11189</v>
      </c>
      <c r="U27" s="2">
        <f>((T25*1000)/T27)/7</f>
        <v>149.84104286097312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100.32619999999999</v>
      </c>
      <c r="C28" s="37">
        <f t="shared" si="6"/>
        <v>102.13438000000001</v>
      </c>
      <c r="D28" s="37">
        <f t="shared" si="6"/>
        <v>105.38144000000003</v>
      </c>
      <c r="E28" s="37">
        <f t="shared" si="6"/>
        <v>23.547460000000008</v>
      </c>
      <c r="F28" s="37">
        <f t="shared" si="6"/>
        <v>107.66961999999998</v>
      </c>
      <c r="G28" s="37">
        <f t="shared" si="6"/>
        <v>107.42961999999997</v>
      </c>
      <c r="H28" s="36">
        <f t="shared" si="6"/>
        <v>105.03185999999998</v>
      </c>
      <c r="I28" s="37">
        <f t="shared" si="6"/>
        <v>108.0992</v>
      </c>
      <c r="J28" s="37">
        <f t="shared" si="6"/>
        <v>106.53045999999999</v>
      </c>
      <c r="K28" s="123">
        <f t="shared" si="6"/>
        <v>20.63026</v>
      </c>
      <c r="L28" s="37">
        <f t="shared" si="6"/>
        <v>110.17695999999998</v>
      </c>
      <c r="M28" s="37">
        <f t="shared" si="6"/>
        <v>110.42681999999998</v>
      </c>
      <c r="N28" s="36">
        <f t="shared" si="6"/>
        <v>106.39074000000001</v>
      </c>
      <c r="O28" s="37">
        <f t="shared" si="6"/>
        <v>107.84934000000001</v>
      </c>
      <c r="P28" s="37">
        <f t="shared" si="6"/>
        <v>109.25808000000002</v>
      </c>
      <c r="Q28" s="37">
        <f t="shared" si="6"/>
        <v>24.916199999999996</v>
      </c>
      <c r="R28" s="37">
        <f t="shared" si="6"/>
        <v>109.44766000000001</v>
      </c>
      <c r="S28" s="38">
        <f t="shared" si="6"/>
        <v>110.07724000000003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703.03099999999995</v>
      </c>
      <c r="C29" s="41">
        <f t="shared" si="7"/>
        <v>716.67190000000005</v>
      </c>
      <c r="D29" s="41">
        <f t="shared" si="7"/>
        <v>738.70720000000006</v>
      </c>
      <c r="E29" s="41">
        <f>((E27*E26)*7)/1000</f>
        <v>168.93730000000002</v>
      </c>
      <c r="F29" s="41">
        <f>((F27*F26)*7)/1000</f>
        <v>752.34809999999993</v>
      </c>
      <c r="G29" s="41">
        <f t="shared" ref="G29:S29" si="8">((G27*G26)*7)/1000</f>
        <v>752.34809999999993</v>
      </c>
      <c r="H29" s="40">
        <f t="shared" si="8"/>
        <v>735.55930000000001</v>
      </c>
      <c r="I29" s="41">
        <f t="shared" si="8"/>
        <v>755.49599999999998</v>
      </c>
      <c r="J29" s="41">
        <f t="shared" si="8"/>
        <v>746.05230000000006</v>
      </c>
      <c r="K29" s="124">
        <f t="shared" si="8"/>
        <v>147.9513</v>
      </c>
      <c r="L29" s="41">
        <f t="shared" si="8"/>
        <v>772.28480000000002</v>
      </c>
      <c r="M29" s="41">
        <f t="shared" si="8"/>
        <v>773.33409999999992</v>
      </c>
      <c r="N29" s="40">
        <f t="shared" si="8"/>
        <v>743.95370000000003</v>
      </c>
      <c r="O29" s="41">
        <f t="shared" si="8"/>
        <v>754.44670000000008</v>
      </c>
      <c r="P29" s="41">
        <f t="shared" si="8"/>
        <v>763.8904</v>
      </c>
      <c r="Q29" s="42">
        <f t="shared" si="8"/>
        <v>178.381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149.87206823027719</v>
      </c>
      <c r="C30" s="46">
        <f t="shared" si="9"/>
        <v>149.8640451788329</v>
      </c>
      <c r="D30" s="46">
        <f t="shared" si="9"/>
        <v>149.81737012987011</v>
      </c>
      <c r="E30" s="46">
        <f>+(E25/E27)/7*1000</f>
        <v>149.68944099378882</v>
      </c>
      <c r="F30" s="46">
        <f t="shared" ref="F30:L30" si="10">+(F25/F27)/7*1000</f>
        <v>149.83064355449295</v>
      </c>
      <c r="G30" s="46">
        <f t="shared" si="10"/>
        <v>149.87049212990632</v>
      </c>
      <c r="H30" s="45">
        <f t="shared" si="10"/>
        <v>149.86753617281434</v>
      </c>
      <c r="I30" s="46">
        <f t="shared" si="10"/>
        <v>149.80158730158729</v>
      </c>
      <c r="J30" s="46">
        <f>+(J25/J27)/7*1000</f>
        <v>149.86939923648785</v>
      </c>
      <c r="K30" s="125">
        <f t="shared" ref="K30" si="11">+(K25/K27)/7*1000</f>
        <v>149.74670719351568</v>
      </c>
      <c r="L30" s="46">
        <f t="shared" si="10"/>
        <v>149.82531055900623</v>
      </c>
      <c r="M30" s="46">
        <f>+(M25/M27)/7*1000</f>
        <v>149.8740065904245</v>
      </c>
      <c r="N30" s="45">
        <f t="shared" ref="N30:S30" si="12">+(N25/N27)/7*1000</f>
        <v>149.80858351803343</v>
      </c>
      <c r="O30" s="46">
        <f t="shared" si="12"/>
        <v>149.85098350884167</v>
      </c>
      <c r="P30" s="46">
        <f t="shared" si="12"/>
        <v>149.84301412872844</v>
      </c>
      <c r="Q30" s="46">
        <f t="shared" si="12"/>
        <v>149.83193277310926</v>
      </c>
      <c r="R30" s="46">
        <f t="shared" si="12"/>
        <v>149.8534297439906</v>
      </c>
      <c r="S30" s="47">
        <f t="shared" si="12"/>
        <v>149.82483456597899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85.3</v>
      </c>
      <c r="C39" s="78">
        <v>79.3</v>
      </c>
      <c r="D39" s="78">
        <v>81.099999999999994</v>
      </c>
      <c r="E39" s="78">
        <v>19.100000000000001</v>
      </c>
      <c r="F39" s="78">
        <v>89.2</v>
      </c>
      <c r="G39" s="78">
        <v>87.7</v>
      </c>
      <c r="H39" s="78"/>
      <c r="I39" s="78"/>
      <c r="J39" s="99">
        <f t="shared" ref="J39:J46" si="13">SUM(B39:I39)</f>
        <v>441.7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85.3</v>
      </c>
      <c r="C40" s="78">
        <v>79.3</v>
      </c>
      <c r="D40" s="78">
        <v>81.099999999999994</v>
      </c>
      <c r="E40" s="78">
        <v>19.100000000000001</v>
      </c>
      <c r="F40" s="78">
        <v>89.2</v>
      </c>
      <c r="G40" s="78">
        <v>87.7</v>
      </c>
      <c r="H40" s="78"/>
      <c r="I40" s="78"/>
      <c r="J40" s="99">
        <f t="shared" si="13"/>
        <v>441.7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1.6</v>
      </c>
      <c r="Q41" s="78">
        <v>6.4</v>
      </c>
      <c r="R41" s="78">
        <v>6.3</v>
      </c>
      <c r="S41" s="99">
        <f t="shared" si="14"/>
        <v>32.299999999999997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1.7</v>
      </c>
      <c r="Q45" s="78">
        <v>6.5</v>
      </c>
      <c r="R45" s="78">
        <v>6.4</v>
      </c>
      <c r="S45" s="99">
        <f t="shared" si="14"/>
        <v>32.9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170.6</v>
      </c>
      <c r="C46" s="26">
        <f t="shared" si="15"/>
        <v>158.6</v>
      </c>
      <c r="D46" s="26">
        <f t="shared" si="15"/>
        <v>162.19999999999999</v>
      </c>
      <c r="E46" s="26">
        <f t="shared" si="15"/>
        <v>38.200000000000003</v>
      </c>
      <c r="F46" s="26">
        <f t="shared" si="15"/>
        <v>178.4</v>
      </c>
      <c r="G46" s="26">
        <f t="shared" si="15"/>
        <v>175.4</v>
      </c>
      <c r="H46" s="26">
        <f t="shared" si="15"/>
        <v>0</v>
      </c>
      <c r="I46" s="26">
        <f t="shared" si="15"/>
        <v>0</v>
      </c>
      <c r="J46" s="99">
        <f t="shared" si="13"/>
        <v>883.4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11.999999999999998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150.1</v>
      </c>
      <c r="C47" s="29">
        <v>150.1</v>
      </c>
      <c r="D47" s="29">
        <v>150.1</v>
      </c>
      <c r="E47" s="29">
        <v>150.1</v>
      </c>
      <c r="F47" s="29">
        <v>150.1</v>
      </c>
      <c r="G47" s="29">
        <v>150.1</v>
      </c>
      <c r="H47" s="29"/>
      <c r="I47" s="29"/>
      <c r="J47" s="100">
        <f>+((J46/J48)/7)*1000</f>
        <v>42.910574634478067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528</v>
      </c>
      <c r="D48" s="33">
        <v>540</v>
      </c>
      <c r="E48" s="33">
        <v>127</v>
      </c>
      <c r="F48" s="33">
        <v>594</v>
      </c>
      <c r="G48" s="33">
        <v>584</v>
      </c>
      <c r="H48" s="33"/>
      <c r="I48" s="33"/>
      <c r="J48" s="101">
        <f>SUM(B48:I48)</f>
        <v>2941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85.256799999999998</v>
      </c>
      <c r="C49" s="37">
        <f t="shared" si="17"/>
        <v>79.252799999999993</v>
      </c>
      <c r="D49" s="37">
        <f t="shared" si="17"/>
        <v>81.054000000000002</v>
      </c>
      <c r="E49" s="37">
        <f t="shared" si="17"/>
        <v>19.0627</v>
      </c>
      <c r="F49" s="37">
        <f t="shared" si="17"/>
        <v>89.159399999999991</v>
      </c>
      <c r="G49" s="37">
        <f t="shared" si="17"/>
        <v>87.6584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42.910574634478067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1.6739999999999999</v>
      </c>
      <c r="Q49" s="37">
        <f t="shared" si="19"/>
        <v>6.4238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596.79759999999999</v>
      </c>
      <c r="C50" s="41">
        <f t="shared" si="20"/>
        <v>554.76959999999997</v>
      </c>
      <c r="D50" s="41">
        <f t="shared" si="20"/>
        <v>567.37800000000004</v>
      </c>
      <c r="E50" s="41">
        <f t="shared" si="20"/>
        <v>133.43889999999999</v>
      </c>
      <c r="F50" s="41">
        <f t="shared" si="20"/>
        <v>624.11579999999992</v>
      </c>
      <c r="G50" s="41">
        <f t="shared" si="20"/>
        <v>613.60879999999997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42.907444668008047</v>
      </c>
      <c r="C51" s="46">
        <f t="shared" si="22"/>
        <v>42.911255411255404</v>
      </c>
      <c r="D51" s="46">
        <f t="shared" si="22"/>
        <v>42.910052910052904</v>
      </c>
      <c r="E51" s="46">
        <f t="shared" si="22"/>
        <v>42.96962879640045</v>
      </c>
      <c r="F51" s="46">
        <f t="shared" si="22"/>
        <v>42.905242905242908</v>
      </c>
      <c r="G51" s="46">
        <f t="shared" si="22"/>
        <v>42.906066536203525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7.9</v>
      </c>
      <c r="C58" s="78">
        <v>8.3000000000000007</v>
      </c>
      <c r="D58" s="78">
        <v>8.3000000000000007</v>
      </c>
      <c r="E58" s="78">
        <v>2.1</v>
      </c>
      <c r="F58" s="78">
        <v>8.1</v>
      </c>
      <c r="G58" s="182">
        <v>8.1</v>
      </c>
      <c r="H58" s="21">
        <v>8</v>
      </c>
      <c r="I58" s="78">
        <v>8.1</v>
      </c>
      <c r="J58" s="78">
        <v>8</v>
      </c>
      <c r="K58" s="78">
        <v>1.7</v>
      </c>
      <c r="L58" s="78">
        <v>7.8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2.2000000000000002</v>
      </c>
      <c r="R58" s="78">
        <v>8</v>
      </c>
      <c r="S58" s="182">
        <v>8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7.9</v>
      </c>
      <c r="C59" s="78">
        <v>8.3000000000000007</v>
      </c>
      <c r="D59" s="78">
        <v>8.3000000000000007</v>
      </c>
      <c r="E59" s="78">
        <v>2.1</v>
      </c>
      <c r="F59" s="78">
        <v>8.1</v>
      </c>
      <c r="G59" s="182">
        <v>8.1</v>
      </c>
      <c r="H59" s="21">
        <v>8</v>
      </c>
      <c r="I59" s="78">
        <v>8.1</v>
      </c>
      <c r="J59" s="78">
        <v>8</v>
      </c>
      <c r="K59" s="78">
        <v>1.7</v>
      </c>
      <c r="L59" s="78">
        <v>7.8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2.2000000000000002</v>
      </c>
      <c r="R59" s="78">
        <v>8</v>
      </c>
      <c r="S59" s="182">
        <v>8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</v>
      </c>
      <c r="D60" s="78">
        <v>8.1999999999999993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8.3000000000000007</v>
      </c>
      <c r="Q60" s="78">
        <v>2</v>
      </c>
      <c r="R60" s="78">
        <v>8</v>
      </c>
      <c r="S60" s="182">
        <v>8.1999999999999993</v>
      </c>
      <c r="T60" s="24">
        <f t="shared" si="24"/>
        <v>126.2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</v>
      </c>
      <c r="D61" s="78">
        <v>8.3000000000000007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1.8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2</v>
      </c>
      <c r="R61" s="78">
        <v>8</v>
      </c>
      <c r="S61" s="182">
        <v>8.1999999999999993</v>
      </c>
      <c r="T61" s="24">
        <f t="shared" si="24"/>
        <v>126.60000000000001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8.1999999999999993</v>
      </c>
      <c r="D62" s="78">
        <v>8.3000000000000007</v>
      </c>
      <c r="E62" s="78">
        <v>2</v>
      </c>
      <c r="F62" s="78">
        <v>8.1999999999999993</v>
      </c>
      <c r="G62" s="182">
        <v>8</v>
      </c>
      <c r="H62" s="21">
        <v>8</v>
      </c>
      <c r="I62" s="78">
        <v>8.1</v>
      </c>
      <c r="J62" s="78">
        <v>8</v>
      </c>
      <c r="K62" s="78">
        <v>1.8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2</v>
      </c>
      <c r="R62" s="78">
        <v>8</v>
      </c>
      <c r="S62" s="182">
        <v>8.1999999999999993</v>
      </c>
      <c r="T62" s="24">
        <f t="shared" si="24"/>
        <v>127.10000000000002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8.1999999999999993</v>
      </c>
      <c r="D63" s="78">
        <v>8.3000000000000007</v>
      </c>
      <c r="E63" s="78">
        <v>2.1</v>
      </c>
      <c r="F63" s="78">
        <v>8.1999999999999993</v>
      </c>
      <c r="G63" s="182">
        <v>8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2</v>
      </c>
      <c r="R63" s="78">
        <v>8</v>
      </c>
      <c r="S63" s="182">
        <v>8.3000000000000007</v>
      </c>
      <c r="T63" s="24">
        <f t="shared" si="24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8.3000000000000007</v>
      </c>
      <c r="E64" s="78">
        <v>2.1</v>
      </c>
      <c r="F64" s="78">
        <v>8.1999999999999993</v>
      </c>
      <c r="G64" s="182">
        <v>8</v>
      </c>
      <c r="H64" s="21">
        <v>8</v>
      </c>
      <c r="I64" s="78">
        <v>8.1</v>
      </c>
      <c r="J64" s="78">
        <v>8</v>
      </c>
      <c r="K64" s="78">
        <v>1.8</v>
      </c>
      <c r="L64" s="78">
        <v>8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2.1</v>
      </c>
      <c r="R64" s="78">
        <v>8</v>
      </c>
      <c r="S64" s="182">
        <v>8.3000000000000007</v>
      </c>
      <c r="T64" s="24">
        <f t="shared" si="24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55.6</v>
      </c>
      <c r="C65" s="26">
        <f t="shared" ref="C65:R65" si="25">SUM(C58:C64)</f>
        <v>57.400000000000006</v>
      </c>
      <c r="D65" s="26">
        <f t="shared" si="25"/>
        <v>58</v>
      </c>
      <c r="E65" s="26">
        <f t="shared" si="25"/>
        <v>14.399999999999999</v>
      </c>
      <c r="F65" s="26">
        <f t="shared" si="25"/>
        <v>57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58.099999999999994</v>
      </c>
      <c r="Q65" s="26">
        <f t="shared" si="25"/>
        <v>14.5</v>
      </c>
      <c r="R65" s="26">
        <f t="shared" si="25"/>
        <v>56</v>
      </c>
      <c r="S65" s="27">
        <f>SUM(S58:S64)</f>
        <v>57.199999999999989</v>
      </c>
      <c r="T65" s="24">
        <f t="shared" si="24"/>
        <v>889.00000000000023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144.811858608894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57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14</v>
      </c>
      <c r="R67" s="64">
        <v>56</v>
      </c>
      <c r="S67" s="446">
        <v>57</v>
      </c>
      <c r="T67" s="305">
        <f>SUM(B67:S67)</f>
        <v>877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7.9532000000000007</v>
      </c>
      <c r="C68" s="82">
        <f t="shared" si="26"/>
        <v>8.1656000000000013</v>
      </c>
      <c r="D68" s="82">
        <f t="shared" si="26"/>
        <v>8.2908999999999988</v>
      </c>
      <c r="E68" s="82">
        <f t="shared" si="26"/>
        <v>2.0314000000000001</v>
      </c>
      <c r="F68" s="82">
        <f t="shared" si="26"/>
        <v>8.1671999999999993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1.7728000000000002</v>
      </c>
      <c r="L68" s="82">
        <f t="shared" si="26"/>
        <v>7.9295000000000018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2.0110000000000001</v>
      </c>
      <c r="R68" s="82">
        <f t="shared" si="26"/>
        <v>8.0111999999999988</v>
      </c>
      <c r="S68" s="186">
        <f t="shared" si="26"/>
        <v>8.2513000000000005</v>
      </c>
      <c r="T68" s="306">
        <f>((T65*1000)/T67)/7</f>
        <v>144.811858608894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58.054499999999997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14.455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147.08994708994712</v>
      </c>
      <c r="C70" s="84">
        <f t="shared" ref="C70:R70" si="28">+(C65/C67)/7*1000</f>
        <v>146.42857142857144</v>
      </c>
      <c r="D70" s="84">
        <f t="shared" si="28"/>
        <v>145.36340852130328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145.61403508771929</v>
      </c>
      <c r="Q70" s="84">
        <f t="shared" si="28"/>
        <v>147.95918367346943</v>
      </c>
      <c r="R70" s="84">
        <f t="shared" si="28"/>
        <v>142.85714285714286</v>
      </c>
      <c r="S70" s="47">
        <f>+(S65/S67)/7*1000</f>
        <v>143.35839598997489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16"/>
      <c r="E3" s="516"/>
      <c r="F3" s="516"/>
      <c r="G3" s="516"/>
      <c r="H3" s="516"/>
      <c r="I3" s="516"/>
      <c r="J3" s="516"/>
      <c r="K3" s="516"/>
      <c r="L3" s="516"/>
      <c r="M3" s="516"/>
      <c r="N3" s="516"/>
      <c r="O3" s="516"/>
      <c r="P3" s="516"/>
      <c r="Q3" s="516"/>
      <c r="R3" s="516"/>
      <c r="S3" s="516"/>
      <c r="T3" s="516"/>
      <c r="U3" s="516"/>
      <c r="V3" s="516"/>
      <c r="W3" s="516"/>
      <c r="X3" s="516"/>
      <c r="Y3" s="2"/>
      <c r="Z3" s="2"/>
      <c r="AA3" s="2"/>
      <c r="AB3" s="2"/>
      <c r="AC3" s="2"/>
      <c r="AD3" s="51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6" t="s">
        <v>1</v>
      </c>
      <c r="B9" s="516"/>
      <c r="C9" s="516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6"/>
      <c r="B10" s="516"/>
      <c r="C10" s="51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6" t="s">
        <v>4</v>
      </c>
      <c r="B11" s="516"/>
      <c r="C11" s="516"/>
      <c r="D11" s="1"/>
      <c r="E11" s="514">
        <v>3</v>
      </c>
      <c r="F11" s="1"/>
      <c r="G11" s="1"/>
      <c r="H11" s="1"/>
      <c r="I11" s="1"/>
      <c r="J11" s="1"/>
      <c r="K11" s="530" t="s">
        <v>168</v>
      </c>
      <c r="L11" s="530"/>
      <c r="M11" s="515"/>
      <c r="N11" s="5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6"/>
      <c r="B12" s="516"/>
      <c r="C12" s="516"/>
      <c r="D12" s="1"/>
      <c r="E12" s="5"/>
      <c r="F12" s="1"/>
      <c r="G12" s="1"/>
      <c r="H12" s="1"/>
      <c r="I12" s="1"/>
      <c r="J12" s="1"/>
      <c r="K12" s="515"/>
      <c r="L12" s="515"/>
      <c r="M12" s="515"/>
      <c r="N12" s="5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6"/>
      <c r="B13" s="516"/>
      <c r="C13" s="516"/>
      <c r="D13" s="516"/>
      <c r="E13" s="516"/>
      <c r="F13" s="516"/>
      <c r="G13" s="516"/>
      <c r="H13" s="516"/>
      <c r="I13" s="516"/>
      <c r="J13" s="516"/>
      <c r="K13" s="516"/>
      <c r="L13" s="515"/>
      <c r="M13" s="515"/>
      <c r="N13" s="515"/>
      <c r="O13" s="515"/>
      <c r="P13" s="515"/>
      <c r="Q13" s="515"/>
      <c r="R13" s="515"/>
      <c r="S13" s="515"/>
      <c r="T13" s="515"/>
      <c r="U13" s="515"/>
      <c r="V13" s="515"/>
      <c r="W13" s="1"/>
      <c r="X13" s="1"/>
      <c r="Y13" s="1"/>
    </row>
    <row r="14" spans="1:30" s="3" customFormat="1" ht="27" thickBot="1" x14ac:dyDescent="0.3">
      <c r="A14" s="51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100.3</v>
      </c>
      <c r="C18" s="78">
        <v>102.1</v>
      </c>
      <c r="D18" s="22">
        <v>105.3</v>
      </c>
      <c r="E18" s="22">
        <v>23.5</v>
      </c>
      <c r="F18" s="22">
        <v>107.6</v>
      </c>
      <c r="G18" s="22">
        <v>107.4</v>
      </c>
      <c r="H18" s="21">
        <v>105</v>
      </c>
      <c r="I18" s="22">
        <v>108</v>
      </c>
      <c r="J18" s="22">
        <v>106.5</v>
      </c>
      <c r="K18" s="119">
        <v>20.6</v>
      </c>
      <c r="L18" s="22">
        <v>110.1</v>
      </c>
      <c r="M18" s="22">
        <v>110.4</v>
      </c>
      <c r="N18" s="21">
        <v>106.3</v>
      </c>
      <c r="O18" s="78">
        <v>107.8</v>
      </c>
      <c r="P18" s="22">
        <v>109.2</v>
      </c>
      <c r="Q18" s="22">
        <v>24.9</v>
      </c>
      <c r="R18" s="22">
        <v>109.4</v>
      </c>
      <c r="S18" s="23">
        <v>110</v>
      </c>
      <c r="T18" s="24">
        <f t="shared" ref="T18:T25" si="0">SUM(B18:S18)</f>
        <v>1674.4</v>
      </c>
      <c r="V18" s="2"/>
      <c r="W18" s="18"/>
    </row>
    <row r="19" spans="1:30" ht="39.950000000000003" customHeight="1" x14ac:dyDescent="0.25">
      <c r="A19" s="157" t="s">
        <v>13</v>
      </c>
      <c r="B19" s="21">
        <v>100.3</v>
      </c>
      <c r="C19" s="78">
        <v>102.1</v>
      </c>
      <c r="D19" s="22">
        <v>105.3</v>
      </c>
      <c r="E19" s="22">
        <v>23.5</v>
      </c>
      <c r="F19" s="22">
        <v>107.6</v>
      </c>
      <c r="G19" s="22">
        <v>107.4</v>
      </c>
      <c r="H19" s="21">
        <v>105</v>
      </c>
      <c r="I19" s="22">
        <v>108</v>
      </c>
      <c r="J19" s="22">
        <v>106.5</v>
      </c>
      <c r="K19" s="119">
        <v>20.6</v>
      </c>
      <c r="L19" s="22">
        <v>110.1</v>
      </c>
      <c r="M19" s="22">
        <v>110.4</v>
      </c>
      <c r="N19" s="21">
        <v>106.3</v>
      </c>
      <c r="O19" s="78">
        <v>107.8</v>
      </c>
      <c r="P19" s="22">
        <v>109.2</v>
      </c>
      <c r="Q19" s="22">
        <v>24.9</v>
      </c>
      <c r="R19" s="22">
        <v>109.4</v>
      </c>
      <c r="S19" s="23">
        <v>110</v>
      </c>
      <c r="T19" s="24">
        <f t="shared" si="0"/>
        <v>1674.4</v>
      </c>
      <c r="V19" s="2"/>
      <c r="W19" s="18"/>
    </row>
    <row r="20" spans="1:30" ht="39.75" customHeight="1" x14ac:dyDescent="0.25">
      <c r="A20" s="156" t="s">
        <v>14</v>
      </c>
      <c r="B20" s="21">
        <v>99.9</v>
      </c>
      <c r="C20" s="78">
        <v>101.7</v>
      </c>
      <c r="D20" s="22">
        <v>105.3</v>
      </c>
      <c r="E20" s="22">
        <v>23.5</v>
      </c>
      <c r="F20" s="22">
        <v>107.2</v>
      </c>
      <c r="G20" s="22">
        <v>107.4</v>
      </c>
      <c r="H20" s="21">
        <v>104.7</v>
      </c>
      <c r="I20" s="22">
        <v>107.8</v>
      </c>
      <c r="J20" s="22">
        <v>106.5</v>
      </c>
      <c r="K20" s="119">
        <v>20.6</v>
      </c>
      <c r="L20" s="22">
        <v>110</v>
      </c>
      <c r="M20" s="22">
        <v>110.3</v>
      </c>
      <c r="N20" s="21">
        <v>105.9</v>
      </c>
      <c r="O20" s="78">
        <v>107.6</v>
      </c>
      <c r="P20" s="22">
        <v>109.1</v>
      </c>
      <c r="Q20" s="22">
        <v>24.9</v>
      </c>
      <c r="R20" s="22">
        <v>109.4</v>
      </c>
      <c r="S20" s="23">
        <v>110</v>
      </c>
      <c r="T20" s="24">
        <f t="shared" si="0"/>
        <v>1671.8000000000002</v>
      </c>
      <c r="V20" s="2"/>
      <c r="W20" s="18"/>
    </row>
    <row r="21" spans="1:30" ht="39.950000000000003" customHeight="1" x14ac:dyDescent="0.25">
      <c r="A21" s="157" t="s">
        <v>15</v>
      </c>
      <c r="B21" s="21">
        <v>99.9</v>
      </c>
      <c r="C21" s="78">
        <v>101.7</v>
      </c>
      <c r="D21" s="22">
        <v>105.3</v>
      </c>
      <c r="E21" s="22">
        <v>23.5</v>
      </c>
      <c r="F21" s="22">
        <v>107.2</v>
      </c>
      <c r="G21" s="22">
        <v>107.4</v>
      </c>
      <c r="H21" s="21">
        <v>104.7</v>
      </c>
      <c r="I21" s="22">
        <v>107.8</v>
      </c>
      <c r="J21" s="22">
        <v>106.5</v>
      </c>
      <c r="K21" s="119">
        <v>20.6</v>
      </c>
      <c r="L21" s="22">
        <v>110</v>
      </c>
      <c r="M21" s="22">
        <v>110.3</v>
      </c>
      <c r="N21" s="21">
        <v>105.9</v>
      </c>
      <c r="O21" s="78">
        <v>107.6</v>
      </c>
      <c r="P21" s="22">
        <v>109.1</v>
      </c>
      <c r="Q21" s="22">
        <v>24.9</v>
      </c>
      <c r="R21" s="22">
        <v>109.4</v>
      </c>
      <c r="S21" s="23">
        <v>110</v>
      </c>
      <c r="T21" s="24">
        <f t="shared" si="0"/>
        <v>1671.8000000000002</v>
      </c>
      <c r="V21" s="2"/>
      <c r="W21" s="18"/>
    </row>
    <row r="22" spans="1:30" ht="39.950000000000003" customHeight="1" x14ac:dyDescent="0.25">
      <c r="A22" s="156" t="s">
        <v>16</v>
      </c>
      <c r="B22" s="21">
        <v>99.9</v>
      </c>
      <c r="C22" s="78">
        <v>101.7</v>
      </c>
      <c r="D22" s="22">
        <v>105.3</v>
      </c>
      <c r="E22" s="22">
        <v>23.5</v>
      </c>
      <c r="F22" s="22">
        <v>107.2</v>
      </c>
      <c r="G22" s="22">
        <v>107.4</v>
      </c>
      <c r="H22" s="21">
        <v>104.7</v>
      </c>
      <c r="I22" s="22">
        <v>107.8</v>
      </c>
      <c r="J22" s="22">
        <v>106.5</v>
      </c>
      <c r="K22" s="119">
        <v>20.6</v>
      </c>
      <c r="L22" s="22">
        <v>110</v>
      </c>
      <c r="M22" s="22">
        <v>110.3</v>
      </c>
      <c r="N22" s="21">
        <v>105.9</v>
      </c>
      <c r="O22" s="78">
        <v>107.6</v>
      </c>
      <c r="P22" s="22">
        <v>109.1</v>
      </c>
      <c r="Q22" s="22">
        <v>24.9</v>
      </c>
      <c r="R22" s="22">
        <v>109.4</v>
      </c>
      <c r="S22" s="23">
        <v>110</v>
      </c>
      <c r="T22" s="24">
        <f t="shared" si="0"/>
        <v>1671.8000000000002</v>
      </c>
      <c r="V22" s="2"/>
      <c r="W22" s="18"/>
    </row>
    <row r="23" spans="1:30" ht="39.950000000000003" customHeight="1" x14ac:dyDescent="0.25">
      <c r="A23" s="157" t="s">
        <v>17</v>
      </c>
      <c r="B23" s="21">
        <v>99.9</v>
      </c>
      <c r="C23" s="78">
        <v>101.7</v>
      </c>
      <c r="D23" s="22">
        <v>105.3</v>
      </c>
      <c r="E23" s="22">
        <v>23.5</v>
      </c>
      <c r="F23" s="22">
        <v>107.2</v>
      </c>
      <c r="G23" s="22">
        <v>107.4</v>
      </c>
      <c r="H23" s="21">
        <v>104.7</v>
      </c>
      <c r="I23" s="22">
        <v>107.8</v>
      </c>
      <c r="J23" s="22">
        <v>106.5</v>
      </c>
      <c r="K23" s="119">
        <v>20.6</v>
      </c>
      <c r="L23" s="22">
        <v>110</v>
      </c>
      <c r="M23" s="22">
        <v>110.3</v>
      </c>
      <c r="N23" s="21">
        <v>105.9</v>
      </c>
      <c r="O23" s="78">
        <v>107.6</v>
      </c>
      <c r="P23" s="22">
        <v>109.1</v>
      </c>
      <c r="Q23" s="22">
        <v>24.9</v>
      </c>
      <c r="R23" s="22">
        <v>109.4</v>
      </c>
      <c r="S23" s="23">
        <v>110</v>
      </c>
      <c r="T23" s="24">
        <f t="shared" si="0"/>
        <v>1671.8000000000002</v>
      </c>
      <c r="V23" s="2"/>
      <c r="W23" s="18"/>
    </row>
    <row r="24" spans="1:30" ht="39.950000000000003" customHeight="1" x14ac:dyDescent="0.25">
      <c r="A24" s="156" t="s">
        <v>18</v>
      </c>
      <c r="B24" s="21">
        <v>99.9</v>
      </c>
      <c r="C24" s="78">
        <v>101.7</v>
      </c>
      <c r="D24" s="22">
        <v>105.3</v>
      </c>
      <c r="E24" s="22">
        <v>23.5</v>
      </c>
      <c r="F24" s="22">
        <v>107.2</v>
      </c>
      <c r="G24" s="22">
        <v>107.4</v>
      </c>
      <c r="H24" s="21">
        <v>104.7</v>
      </c>
      <c r="I24" s="22">
        <v>107.8</v>
      </c>
      <c r="J24" s="22">
        <v>106.5</v>
      </c>
      <c r="K24" s="119">
        <v>20.6</v>
      </c>
      <c r="L24" s="22">
        <v>110</v>
      </c>
      <c r="M24" s="22">
        <v>110.3</v>
      </c>
      <c r="N24" s="21">
        <v>105.9</v>
      </c>
      <c r="O24" s="78">
        <v>107.6</v>
      </c>
      <c r="P24" s="22">
        <v>109.1</v>
      </c>
      <c r="Q24" s="22">
        <v>24.9</v>
      </c>
      <c r="R24" s="22">
        <v>109.4</v>
      </c>
      <c r="S24" s="23">
        <v>110</v>
      </c>
      <c r="T24" s="24">
        <f t="shared" si="0"/>
        <v>1671.8000000000002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700.09999999999991</v>
      </c>
      <c r="C25" s="26">
        <f t="shared" si="1"/>
        <v>712.7</v>
      </c>
      <c r="D25" s="26">
        <f t="shared" si="1"/>
        <v>737.09999999999991</v>
      </c>
      <c r="E25" s="26">
        <f>SUM(E18:E24)</f>
        <v>164.5</v>
      </c>
      <c r="F25" s="26">
        <f t="shared" ref="F25:L25" si="2">SUM(F18:F24)</f>
        <v>751.2</v>
      </c>
      <c r="G25" s="26">
        <f t="shared" si="2"/>
        <v>751.8</v>
      </c>
      <c r="H25" s="25">
        <f t="shared" si="2"/>
        <v>733.50000000000011</v>
      </c>
      <c r="I25" s="26">
        <f t="shared" si="2"/>
        <v>754.99999999999989</v>
      </c>
      <c r="J25" s="26">
        <f>SUM(J18:J24)</f>
        <v>745.5</v>
      </c>
      <c r="K25" s="120">
        <f t="shared" ref="K25" si="3">SUM(K18:K24)</f>
        <v>144.19999999999999</v>
      </c>
      <c r="L25" s="26">
        <f t="shared" si="2"/>
        <v>770.2</v>
      </c>
      <c r="M25" s="26">
        <f>SUM(M18:M24)</f>
        <v>772.3</v>
      </c>
      <c r="N25" s="25">
        <f t="shared" ref="N25:P25" si="4">SUM(N18:N24)</f>
        <v>742.09999999999991</v>
      </c>
      <c r="O25" s="26">
        <f t="shared" si="4"/>
        <v>753.6</v>
      </c>
      <c r="P25" s="26">
        <f t="shared" si="4"/>
        <v>763.90000000000009</v>
      </c>
      <c r="Q25" s="26">
        <f>SUM(Q18:Q24)</f>
        <v>174.3</v>
      </c>
      <c r="R25" s="26">
        <f t="shared" ref="R25:S25" si="5">SUM(R18:R24)</f>
        <v>765.8</v>
      </c>
      <c r="S25" s="27">
        <f t="shared" si="5"/>
        <v>770</v>
      </c>
      <c r="T25" s="24">
        <f t="shared" si="0"/>
        <v>11707.799999999997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149.73526026346076</v>
      </c>
    </row>
    <row r="27" spans="1:30" s="2" customFormat="1" ht="33" customHeight="1" x14ac:dyDescent="0.25">
      <c r="A27" s="159" t="s">
        <v>20</v>
      </c>
      <c r="B27" s="32">
        <v>667</v>
      </c>
      <c r="C27" s="81">
        <v>679</v>
      </c>
      <c r="D27" s="33">
        <v>703</v>
      </c>
      <c r="E27" s="33">
        <v>161</v>
      </c>
      <c r="F27" s="33">
        <v>716</v>
      </c>
      <c r="G27" s="33">
        <v>717</v>
      </c>
      <c r="H27" s="32">
        <v>699</v>
      </c>
      <c r="I27" s="33">
        <v>719</v>
      </c>
      <c r="J27" s="33">
        <v>711</v>
      </c>
      <c r="K27" s="122">
        <v>141</v>
      </c>
      <c r="L27" s="33">
        <v>734</v>
      </c>
      <c r="M27" s="33">
        <v>736</v>
      </c>
      <c r="N27" s="32">
        <v>707</v>
      </c>
      <c r="O27" s="33">
        <v>718</v>
      </c>
      <c r="P27" s="33">
        <v>728</v>
      </c>
      <c r="Q27" s="33">
        <v>169</v>
      </c>
      <c r="R27" s="33">
        <v>731</v>
      </c>
      <c r="S27" s="34">
        <v>734</v>
      </c>
      <c r="T27" s="35">
        <f>SUM(B27:S27)</f>
        <v>11170</v>
      </c>
      <c r="U27" s="2">
        <f>((T25*1000)/T27)/7</f>
        <v>149.73526026346079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99.856620000000007</v>
      </c>
      <c r="C28" s="37">
        <f t="shared" si="6"/>
        <v>101.65494000000001</v>
      </c>
      <c r="D28" s="37">
        <f t="shared" si="6"/>
        <v>105.41158000000003</v>
      </c>
      <c r="E28" s="37">
        <f t="shared" si="6"/>
        <v>24.387460000000004</v>
      </c>
      <c r="F28" s="37">
        <f t="shared" si="6"/>
        <v>107.21975999999999</v>
      </c>
      <c r="G28" s="37">
        <f t="shared" si="6"/>
        <v>107.50962</v>
      </c>
      <c r="H28" s="36">
        <f t="shared" si="6"/>
        <v>104.69214000000002</v>
      </c>
      <c r="I28" s="37">
        <f t="shared" si="6"/>
        <v>107.68934000000002</v>
      </c>
      <c r="J28" s="37">
        <f t="shared" si="6"/>
        <v>106.61046000000002</v>
      </c>
      <c r="K28" s="123">
        <f t="shared" si="6"/>
        <v>21.350260000000002</v>
      </c>
      <c r="L28" s="37">
        <f t="shared" si="6"/>
        <v>109.99724000000001</v>
      </c>
      <c r="M28" s="37">
        <f t="shared" si="6"/>
        <v>110.29696000000001</v>
      </c>
      <c r="N28" s="36">
        <f t="shared" si="6"/>
        <v>105.85102000000002</v>
      </c>
      <c r="O28" s="37">
        <f t="shared" si="6"/>
        <v>107.55948000000004</v>
      </c>
      <c r="P28" s="37">
        <f t="shared" si="6"/>
        <v>109.09807999999998</v>
      </c>
      <c r="Q28" s="37">
        <f t="shared" si="6"/>
        <v>25.506340000000002</v>
      </c>
      <c r="R28" s="37">
        <f t="shared" si="6"/>
        <v>109.64766000000002</v>
      </c>
      <c r="S28" s="38">
        <f t="shared" si="6"/>
        <v>110.03724000000003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699.88310000000001</v>
      </c>
      <c r="C29" s="41">
        <f t="shared" si="7"/>
        <v>712.4747000000001</v>
      </c>
      <c r="D29" s="41">
        <f t="shared" si="7"/>
        <v>737.65790000000004</v>
      </c>
      <c r="E29" s="41">
        <f>((E27*E26)*7)/1000</f>
        <v>168.93730000000002</v>
      </c>
      <c r="F29" s="41">
        <f>((F27*F26)*7)/1000</f>
        <v>751.29880000000003</v>
      </c>
      <c r="G29" s="41">
        <f t="shared" ref="G29:S29" si="8">((G27*G26)*7)/1000</f>
        <v>752.34809999999993</v>
      </c>
      <c r="H29" s="40">
        <f t="shared" si="8"/>
        <v>733.46070000000009</v>
      </c>
      <c r="I29" s="41">
        <f t="shared" si="8"/>
        <v>754.44670000000008</v>
      </c>
      <c r="J29" s="41">
        <f t="shared" si="8"/>
        <v>746.05230000000006</v>
      </c>
      <c r="K29" s="124">
        <f t="shared" si="8"/>
        <v>147.9513</v>
      </c>
      <c r="L29" s="41">
        <f t="shared" si="8"/>
        <v>770.1862000000001</v>
      </c>
      <c r="M29" s="41">
        <f t="shared" si="8"/>
        <v>772.28480000000002</v>
      </c>
      <c r="N29" s="40">
        <f t="shared" si="8"/>
        <v>741.85509999999999</v>
      </c>
      <c r="O29" s="41">
        <f t="shared" si="8"/>
        <v>753.39740000000006</v>
      </c>
      <c r="P29" s="41">
        <f t="shared" si="8"/>
        <v>763.8904</v>
      </c>
      <c r="Q29" s="42">
        <f t="shared" si="8"/>
        <v>177.33170000000001</v>
      </c>
      <c r="R29" s="42">
        <f t="shared" si="8"/>
        <v>767.03830000000005</v>
      </c>
      <c r="S29" s="43">
        <f t="shared" si="8"/>
        <v>770.1862000000001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149.94645534375667</v>
      </c>
      <c r="C30" s="46">
        <f t="shared" si="9"/>
        <v>149.94740164106881</v>
      </c>
      <c r="D30" s="46">
        <f t="shared" si="9"/>
        <v>149.78662873399711</v>
      </c>
      <c r="E30" s="46">
        <f>+(E25/E27)/7*1000</f>
        <v>145.96273291925468</v>
      </c>
      <c r="F30" s="46">
        <f t="shared" ref="F30:L30" si="10">+(F25/F27)/7*1000</f>
        <v>149.88028731045495</v>
      </c>
      <c r="G30" s="46">
        <f t="shared" si="10"/>
        <v>149.79079497907949</v>
      </c>
      <c r="H30" s="45">
        <f t="shared" si="10"/>
        <v>149.90803188228082</v>
      </c>
      <c r="I30" s="46">
        <f t="shared" si="10"/>
        <v>150.00993443274388</v>
      </c>
      <c r="J30" s="46">
        <f>+(J25/J27)/7*1000</f>
        <v>149.78902953586498</v>
      </c>
      <c r="K30" s="125">
        <f t="shared" ref="K30" si="11">+(K25/K27)/7*1000</f>
        <v>146.09929078014181</v>
      </c>
      <c r="L30" s="46">
        <f t="shared" si="10"/>
        <v>149.90268586998835</v>
      </c>
      <c r="M30" s="46">
        <f>+(M25/M27)/7*1000</f>
        <v>149.90295031055896</v>
      </c>
      <c r="N30" s="45">
        <f t="shared" ref="N30:S30" si="12">+(N25/N27)/7*1000</f>
        <v>149.94948474439281</v>
      </c>
      <c r="O30" s="46">
        <f t="shared" si="12"/>
        <v>149.94031038599283</v>
      </c>
      <c r="P30" s="46">
        <f t="shared" si="12"/>
        <v>149.90188383045526</v>
      </c>
      <c r="Q30" s="46">
        <f t="shared" si="12"/>
        <v>147.3372781065089</v>
      </c>
      <c r="R30" s="46">
        <f t="shared" si="12"/>
        <v>149.65800273597813</v>
      </c>
      <c r="S30" s="47">
        <f t="shared" si="12"/>
        <v>149.86376021798367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84.9</v>
      </c>
      <c r="C39" s="78">
        <v>78.599999999999994</v>
      </c>
      <c r="D39" s="78">
        <v>80.599999999999994</v>
      </c>
      <c r="E39" s="78">
        <v>18.399999999999999</v>
      </c>
      <c r="F39" s="78">
        <v>88.7</v>
      </c>
      <c r="G39" s="78">
        <v>87</v>
      </c>
      <c r="H39" s="78"/>
      <c r="I39" s="78"/>
      <c r="J39" s="99">
        <f t="shared" ref="J39:J46" si="13">SUM(B39:I39)</f>
        <v>438.2</v>
      </c>
      <c r="K39" s="2"/>
      <c r="L39" s="89" t="s">
        <v>12</v>
      </c>
      <c r="M39" s="78">
        <v>6.4</v>
      </c>
      <c r="N39" s="78">
        <v>5.8</v>
      </c>
      <c r="O39" s="78">
        <v>6.1</v>
      </c>
      <c r="P39" s="78">
        <v>1.7</v>
      </c>
      <c r="Q39" s="78">
        <v>6.5</v>
      </c>
      <c r="R39" s="78">
        <v>6.4</v>
      </c>
      <c r="S39" s="99">
        <f t="shared" ref="S39:S46" si="14">SUM(M39:R39)</f>
        <v>32.9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84.9</v>
      </c>
      <c r="C40" s="78">
        <v>78.599999999999994</v>
      </c>
      <c r="D40" s="78">
        <v>80.599999999999994</v>
      </c>
      <c r="E40" s="78">
        <v>18.399999999999999</v>
      </c>
      <c r="F40" s="78">
        <v>88.7</v>
      </c>
      <c r="G40" s="78">
        <v>87</v>
      </c>
      <c r="H40" s="78"/>
      <c r="I40" s="78"/>
      <c r="J40" s="99">
        <f t="shared" si="13"/>
        <v>438.2</v>
      </c>
      <c r="K40" s="2"/>
      <c r="L40" s="90" t="s">
        <v>13</v>
      </c>
      <c r="M40" s="78">
        <v>6.4</v>
      </c>
      <c r="N40" s="78">
        <v>5.8</v>
      </c>
      <c r="O40" s="78">
        <v>6.1</v>
      </c>
      <c r="P40" s="78">
        <v>1.7</v>
      </c>
      <c r="Q40" s="78">
        <v>6.5</v>
      </c>
      <c r="R40" s="78">
        <v>6.4</v>
      </c>
      <c r="S40" s="99">
        <f t="shared" si="14"/>
        <v>32.9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5.6</v>
      </c>
      <c r="O41" s="78">
        <v>5.9</v>
      </c>
      <c r="P41" s="78">
        <v>1.7</v>
      </c>
      <c r="Q41" s="78">
        <v>6.3</v>
      </c>
      <c r="R41" s="78">
        <v>6.3</v>
      </c>
      <c r="S41" s="99">
        <f t="shared" si="14"/>
        <v>32.099999999999994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1.7</v>
      </c>
      <c r="Q42" s="78">
        <v>6.4</v>
      </c>
      <c r="R42" s="78">
        <v>6.3</v>
      </c>
      <c r="S42" s="99">
        <f t="shared" si="14"/>
        <v>32.4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1.7</v>
      </c>
      <c r="Q43" s="78">
        <v>6.4</v>
      </c>
      <c r="R43" s="78">
        <v>6.4</v>
      </c>
      <c r="S43" s="99">
        <f t="shared" si="14"/>
        <v>32.5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1.7</v>
      </c>
      <c r="Q44" s="78">
        <v>6.4</v>
      </c>
      <c r="R44" s="78">
        <v>6.4</v>
      </c>
      <c r="S44" s="99">
        <f t="shared" si="14"/>
        <v>32.6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</v>
      </c>
      <c r="P45" s="78">
        <v>1.8</v>
      </c>
      <c r="Q45" s="78">
        <v>6.4</v>
      </c>
      <c r="R45" s="78">
        <v>6.4</v>
      </c>
      <c r="S45" s="99">
        <f t="shared" si="14"/>
        <v>32.700000000000003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169.8</v>
      </c>
      <c r="C46" s="26">
        <f t="shared" si="15"/>
        <v>157.19999999999999</v>
      </c>
      <c r="D46" s="26">
        <f t="shared" si="15"/>
        <v>161.19999999999999</v>
      </c>
      <c r="E46" s="26">
        <f t="shared" si="15"/>
        <v>36.799999999999997</v>
      </c>
      <c r="F46" s="26">
        <f t="shared" si="15"/>
        <v>177.4</v>
      </c>
      <c r="G46" s="26">
        <f t="shared" si="15"/>
        <v>174</v>
      </c>
      <c r="H46" s="26">
        <f t="shared" si="15"/>
        <v>0</v>
      </c>
      <c r="I46" s="26">
        <f t="shared" si="15"/>
        <v>0</v>
      </c>
      <c r="J46" s="99">
        <f t="shared" si="13"/>
        <v>876.4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12</v>
      </c>
      <c r="Q46" s="26">
        <f t="shared" si="16"/>
        <v>44.9</v>
      </c>
      <c r="R46" s="26">
        <f t="shared" si="16"/>
        <v>44.6</v>
      </c>
      <c r="S46" s="99">
        <f t="shared" si="14"/>
        <v>228.1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149.5</v>
      </c>
      <c r="C47" s="29">
        <v>149.5</v>
      </c>
      <c r="D47" s="29">
        <v>149.5</v>
      </c>
      <c r="E47" s="29">
        <v>149.5</v>
      </c>
      <c r="F47" s="29">
        <v>149.5</v>
      </c>
      <c r="G47" s="29">
        <v>149.5</v>
      </c>
      <c r="H47" s="29"/>
      <c r="I47" s="29"/>
      <c r="J47" s="100">
        <f>+((J46/J48)/7)*1000</f>
        <v>42.715796656431259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140.45566502463052</v>
      </c>
      <c r="T47" s="62"/>
    </row>
    <row r="48" spans="1:30" ht="33.75" customHeight="1" x14ac:dyDescent="0.25">
      <c r="A48" s="92" t="s">
        <v>20</v>
      </c>
      <c r="B48" s="81">
        <v>568</v>
      </c>
      <c r="C48" s="33">
        <v>526</v>
      </c>
      <c r="D48" s="33">
        <v>539</v>
      </c>
      <c r="E48" s="33">
        <v>123</v>
      </c>
      <c r="F48" s="33">
        <v>593</v>
      </c>
      <c r="G48" s="33">
        <v>582</v>
      </c>
      <c r="H48" s="33"/>
      <c r="I48" s="33"/>
      <c r="J48" s="101">
        <f>SUM(B48:I48)</f>
        <v>2931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12</v>
      </c>
      <c r="Q48" s="64">
        <v>46</v>
      </c>
      <c r="R48" s="64">
        <v>46</v>
      </c>
      <c r="S48" s="110">
        <f>SUM(M48:R48)</f>
        <v>232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84.916000000000011</v>
      </c>
      <c r="C49" s="37">
        <f t="shared" si="17"/>
        <v>78.636999999999986</v>
      </c>
      <c r="D49" s="37">
        <f t="shared" si="17"/>
        <v>80.580500000000001</v>
      </c>
      <c r="E49" s="37">
        <f t="shared" si="17"/>
        <v>18.388500000000001</v>
      </c>
      <c r="F49" s="37">
        <f t="shared" si="17"/>
        <v>88.653499999999994</v>
      </c>
      <c r="G49" s="37">
        <f t="shared" si="17"/>
        <v>87.009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42.715796656431259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5.6872999999999996</v>
      </c>
      <c r="O49" s="37">
        <f t="shared" si="19"/>
        <v>5.9879999999999995</v>
      </c>
      <c r="P49" s="37">
        <f t="shared" si="19"/>
        <v>1.7140000000000004</v>
      </c>
      <c r="Q49" s="37">
        <f t="shared" si="19"/>
        <v>6.383799999999999</v>
      </c>
      <c r="R49" s="37">
        <f t="shared" si="19"/>
        <v>6.3594000000000008</v>
      </c>
      <c r="S49" s="111">
        <f>((S46*1000)/S48)/7</f>
        <v>140.45566502463055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594.41200000000003</v>
      </c>
      <c r="C50" s="41">
        <f t="shared" si="20"/>
        <v>550.45899999999995</v>
      </c>
      <c r="D50" s="41">
        <f t="shared" si="20"/>
        <v>564.06349999999998</v>
      </c>
      <c r="E50" s="41">
        <f t="shared" si="20"/>
        <v>128.71950000000001</v>
      </c>
      <c r="F50" s="41">
        <f t="shared" si="20"/>
        <v>620.57449999999994</v>
      </c>
      <c r="G50" s="41">
        <f t="shared" si="20"/>
        <v>609.06299999999999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11.97</v>
      </c>
      <c r="Q50" s="41">
        <f t="shared" si="21"/>
        <v>44.918999999999997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42.70623742454729</v>
      </c>
      <c r="C51" s="46">
        <f t="shared" si="22"/>
        <v>42.694187941336224</v>
      </c>
      <c r="D51" s="46">
        <f t="shared" si="22"/>
        <v>42.724622316459048</v>
      </c>
      <c r="E51" s="46">
        <f t="shared" si="22"/>
        <v>42.740998838559804</v>
      </c>
      <c r="F51" s="46">
        <f t="shared" si="22"/>
        <v>42.736689954227899</v>
      </c>
      <c r="G51" s="46">
        <f t="shared" si="22"/>
        <v>42.709867452135491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142.85714285714286</v>
      </c>
      <c r="Q51" s="46">
        <f t="shared" si="23"/>
        <v>139.44099378881987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8.3000000000000007</v>
      </c>
      <c r="E58" s="78">
        <v>2.1</v>
      </c>
      <c r="F58" s="78">
        <v>8.1999999999999993</v>
      </c>
      <c r="G58" s="182">
        <v>8</v>
      </c>
      <c r="H58" s="21">
        <v>8</v>
      </c>
      <c r="I58" s="78">
        <v>8.1</v>
      </c>
      <c r="J58" s="78">
        <v>8</v>
      </c>
      <c r="K58" s="78">
        <v>1.8</v>
      </c>
      <c r="L58" s="78">
        <v>8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2.1</v>
      </c>
      <c r="R58" s="78">
        <v>8</v>
      </c>
      <c r="S58" s="182">
        <v>8.3000000000000007</v>
      </c>
      <c r="T58" s="24">
        <f t="shared" ref="T58:T65" si="24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8.3000000000000007</v>
      </c>
      <c r="E59" s="78">
        <v>2.1</v>
      </c>
      <c r="F59" s="78">
        <v>8.1999999999999993</v>
      </c>
      <c r="G59" s="182">
        <v>8</v>
      </c>
      <c r="H59" s="21">
        <v>8</v>
      </c>
      <c r="I59" s="78">
        <v>8.1</v>
      </c>
      <c r="J59" s="78">
        <v>8</v>
      </c>
      <c r="K59" s="78">
        <v>1.8</v>
      </c>
      <c r="L59" s="78">
        <v>8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2.1</v>
      </c>
      <c r="R59" s="78">
        <v>8</v>
      </c>
      <c r="S59" s="182">
        <v>8.3000000000000007</v>
      </c>
      <c r="T59" s="24">
        <f t="shared" si="24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8</v>
      </c>
      <c r="E60" s="78">
        <v>2</v>
      </c>
      <c r="F60" s="78">
        <v>8.1</v>
      </c>
      <c r="G60" s="182">
        <v>8</v>
      </c>
      <c r="H60" s="21">
        <v>7.9</v>
      </c>
      <c r="I60" s="78">
        <v>8</v>
      </c>
      <c r="J60" s="78">
        <v>8</v>
      </c>
      <c r="K60" s="78">
        <v>1.7</v>
      </c>
      <c r="L60" s="78">
        <v>7.8</v>
      </c>
      <c r="M60" s="182">
        <v>7.9</v>
      </c>
      <c r="N60" s="21">
        <v>7.9</v>
      </c>
      <c r="O60" s="78">
        <v>8.1</v>
      </c>
      <c r="P60" s="78">
        <v>8.1999999999999993</v>
      </c>
      <c r="Q60" s="78">
        <v>1.8</v>
      </c>
      <c r="R60" s="78">
        <v>8</v>
      </c>
      <c r="S60" s="182">
        <v>8.1</v>
      </c>
      <c r="T60" s="24">
        <f t="shared" si="24"/>
        <v>125.6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8.1</v>
      </c>
      <c r="E61" s="78">
        <v>2</v>
      </c>
      <c r="F61" s="78">
        <v>8.1</v>
      </c>
      <c r="G61" s="182">
        <v>8</v>
      </c>
      <c r="H61" s="21">
        <v>7.9</v>
      </c>
      <c r="I61" s="78">
        <v>8.1</v>
      </c>
      <c r="J61" s="78">
        <v>8</v>
      </c>
      <c r="K61" s="78">
        <v>1.7</v>
      </c>
      <c r="L61" s="78">
        <v>7.8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1.8</v>
      </c>
      <c r="R61" s="78">
        <v>8</v>
      </c>
      <c r="S61" s="182">
        <v>8.1</v>
      </c>
      <c r="T61" s="24">
        <f t="shared" si="24"/>
        <v>126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8.1</v>
      </c>
      <c r="H62" s="21">
        <v>8</v>
      </c>
      <c r="I62" s="78">
        <v>8.1</v>
      </c>
      <c r="J62" s="78">
        <v>8</v>
      </c>
      <c r="K62" s="78">
        <v>1.7</v>
      </c>
      <c r="L62" s="78">
        <v>7.8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1.8</v>
      </c>
      <c r="R62" s="78">
        <v>8</v>
      </c>
      <c r="S62" s="182">
        <v>8.1</v>
      </c>
      <c r="T62" s="24">
        <f t="shared" si="24"/>
        <v>126.3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8.1</v>
      </c>
      <c r="E63" s="78">
        <v>2.1</v>
      </c>
      <c r="F63" s="78">
        <v>8.1</v>
      </c>
      <c r="G63" s="182">
        <v>8.1</v>
      </c>
      <c r="H63" s="21">
        <v>8</v>
      </c>
      <c r="I63" s="78">
        <v>8.1</v>
      </c>
      <c r="J63" s="78">
        <v>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1.9</v>
      </c>
      <c r="R63" s="78">
        <v>8</v>
      </c>
      <c r="S63" s="182">
        <v>8.1</v>
      </c>
      <c r="T63" s="24">
        <f t="shared" si="24"/>
        <v>126.70000000000002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8.1</v>
      </c>
      <c r="E64" s="78">
        <v>2.1</v>
      </c>
      <c r="F64" s="78">
        <v>8.1999999999999993</v>
      </c>
      <c r="G64" s="182">
        <v>8.1</v>
      </c>
      <c r="H64" s="21">
        <v>8</v>
      </c>
      <c r="I64" s="78">
        <v>8.1</v>
      </c>
      <c r="J64" s="78">
        <v>8</v>
      </c>
      <c r="K64" s="78">
        <v>1.8</v>
      </c>
      <c r="L64" s="78">
        <v>7.9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1.9</v>
      </c>
      <c r="R64" s="78">
        <v>8</v>
      </c>
      <c r="S64" s="182">
        <v>8.1999999999999993</v>
      </c>
      <c r="T64" s="24">
        <f t="shared" si="24"/>
        <v>127.10000000000001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55.599999999999994</v>
      </c>
      <c r="C65" s="26">
        <f t="shared" ref="C65:R65" si="25">SUM(C58:C64)</f>
        <v>57.400000000000006</v>
      </c>
      <c r="D65" s="26">
        <f t="shared" si="25"/>
        <v>57.000000000000007</v>
      </c>
      <c r="E65" s="26">
        <f t="shared" si="25"/>
        <v>14.399999999999999</v>
      </c>
      <c r="F65" s="26">
        <f t="shared" si="25"/>
        <v>57</v>
      </c>
      <c r="G65" s="27">
        <f t="shared" si="25"/>
        <v>56.300000000000004</v>
      </c>
      <c r="H65" s="25">
        <f t="shared" si="25"/>
        <v>55.8</v>
      </c>
      <c r="I65" s="26">
        <f t="shared" si="25"/>
        <v>56.6</v>
      </c>
      <c r="J65" s="26">
        <f t="shared" si="25"/>
        <v>56</v>
      </c>
      <c r="K65" s="26">
        <f t="shared" si="25"/>
        <v>12.3</v>
      </c>
      <c r="L65" s="26">
        <f t="shared" si="25"/>
        <v>55.199999999999996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</v>
      </c>
      <c r="Q65" s="26">
        <f t="shared" si="25"/>
        <v>13.4</v>
      </c>
      <c r="R65" s="26">
        <f t="shared" si="25"/>
        <v>56</v>
      </c>
      <c r="S65" s="27">
        <f>SUM(S58:S64)</f>
        <v>57.2</v>
      </c>
      <c r="T65" s="24">
        <f t="shared" si="24"/>
        <v>886.90000000000009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144.80000000000001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56</v>
      </c>
      <c r="E67" s="64">
        <v>14</v>
      </c>
      <c r="F67" s="64">
        <v>56</v>
      </c>
      <c r="G67" s="446">
        <v>56</v>
      </c>
      <c r="H67" s="303">
        <v>55</v>
      </c>
      <c r="I67" s="64">
        <v>56</v>
      </c>
      <c r="J67" s="64">
        <v>56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56</v>
      </c>
      <c r="S67" s="446">
        <v>57</v>
      </c>
      <c r="T67" s="305">
        <f>SUM(B67:S67)</f>
        <v>875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7.9132000000000007</v>
      </c>
      <c r="C68" s="82">
        <f t="shared" si="26"/>
        <v>8.2055999999999987</v>
      </c>
      <c r="D68" s="82">
        <f t="shared" si="26"/>
        <v>8.0872000000000011</v>
      </c>
      <c r="E68" s="82">
        <f t="shared" si="26"/>
        <v>2.0314000000000001</v>
      </c>
      <c r="F68" s="82">
        <f t="shared" si="26"/>
        <v>8.1271999999999984</v>
      </c>
      <c r="G68" s="186">
        <f t="shared" si="26"/>
        <v>8.0503999999999998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8.0111999999999988</v>
      </c>
      <c r="K68" s="82">
        <f t="shared" si="26"/>
        <v>1.7327999999999997</v>
      </c>
      <c r="L68" s="82">
        <f t="shared" si="26"/>
        <v>7.8495000000000008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1.8445</v>
      </c>
      <c r="R68" s="82">
        <f t="shared" si="26"/>
        <v>8.0111999999999988</v>
      </c>
      <c r="S68" s="186">
        <f t="shared" si="26"/>
        <v>8.1313000000000013</v>
      </c>
      <c r="T68" s="306">
        <f>((T65*1000)/T67)/7</f>
        <v>144.80000000000001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57.036000000000001</v>
      </c>
      <c r="E69" s="83">
        <f t="shared" si="27"/>
        <v>14.356999999999999</v>
      </c>
      <c r="F69" s="83">
        <f t="shared" si="27"/>
        <v>57.036000000000001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56.055999999999997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13.422499999999999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147.08994708994709</v>
      </c>
      <c r="C70" s="84">
        <f t="shared" ref="C70:R70" si="28">+(C65/C67)/7*1000</f>
        <v>146.42857142857144</v>
      </c>
      <c r="D70" s="84">
        <f t="shared" si="28"/>
        <v>145.40816326530614</v>
      </c>
      <c r="E70" s="84">
        <f t="shared" si="28"/>
        <v>146.93877551020407</v>
      </c>
      <c r="F70" s="84">
        <f t="shared" si="28"/>
        <v>145.40816326530611</v>
      </c>
      <c r="G70" s="188">
        <f t="shared" si="28"/>
        <v>143.62244897959184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143.37662337662337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145.36340852130328</v>
      </c>
      <c r="Q70" s="84">
        <f t="shared" si="28"/>
        <v>147.25274725274727</v>
      </c>
      <c r="R70" s="84">
        <f t="shared" si="28"/>
        <v>142.85714285714286</v>
      </c>
      <c r="S70" s="47">
        <f>+(S65/S67)/7*1000</f>
        <v>143.35839598997492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17"/>
      <c r="E3" s="517"/>
      <c r="F3" s="517"/>
      <c r="G3" s="517"/>
      <c r="H3" s="517"/>
      <c r="I3" s="517"/>
      <c r="J3" s="517"/>
      <c r="K3" s="517"/>
      <c r="L3" s="517"/>
      <c r="M3" s="517"/>
      <c r="N3" s="517"/>
      <c r="O3" s="517"/>
      <c r="P3" s="517"/>
      <c r="Q3" s="517"/>
      <c r="R3" s="517"/>
      <c r="S3" s="517"/>
      <c r="T3" s="517"/>
      <c r="U3" s="517"/>
      <c r="V3" s="517"/>
      <c r="W3" s="517"/>
      <c r="X3" s="517"/>
      <c r="Y3" s="2"/>
      <c r="Z3" s="2"/>
      <c r="AA3" s="2"/>
      <c r="AB3" s="2"/>
      <c r="AC3" s="2"/>
      <c r="AD3" s="51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17" t="s">
        <v>1</v>
      </c>
      <c r="B9" s="517"/>
      <c r="C9" s="517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17"/>
      <c r="B10" s="517"/>
      <c r="C10" s="51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17" t="s">
        <v>4</v>
      </c>
      <c r="B11" s="517"/>
      <c r="C11" s="517"/>
      <c r="D11" s="1"/>
      <c r="E11" s="518">
        <v>3</v>
      </c>
      <c r="F11" s="1"/>
      <c r="G11" s="1"/>
      <c r="H11" s="1"/>
      <c r="I11" s="1"/>
      <c r="J11" s="1"/>
      <c r="K11" s="530" t="s">
        <v>169</v>
      </c>
      <c r="L11" s="530"/>
      <c r="M11" s="519"/>
      <c r="N11" s="51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17"/>
      <c r="B12" s="517"/>
      <c r="C12" s="517"/>
      <c r="D12" s="1"/>
      <c r="E12" s="5"/>
      <c r="F12" s="1"/>
      <c r="G12" s="1"/>
      <c r="H12" s="1"/>
      <c r="I12" s="1"/>
      <c r="J12" s="1"/>
      <c r="K12" s="519"/>
      <c r="L12" s="519"/>
      <c r="M12" s="519"/>
      <c r="N12" s="51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17"/>
      <c r="B13" s="517"/>
      <c r="C13" s="517"/>
      <c r="D13" s="517"/>
      <c r="E13" s="517"/>
      <c r="F13" s="517"/>
      <c r="G13" s="517"/>
      <c r="H13" s="517"/>
      <c r="I13" s="517"/>
      <c r="J13" s="517"/>
      <c r="K13" s="517"/>
      <c r="L13" s="519"/>
      <c r="M13" s="519"/>
      <c r="N13" s="519"/>
      <c r="O13" s="519"/>
      <c r="P13" s="519"/>
      <c r="Q13" s="519"/>
      <c r="R13" s="519"/>
      <c r="S13" s="519"/>
      <c r="T13" s="519"/>
      <c r="U13" s="519"/>
      <c r="V13" s="519"/>
      <c r="W13" s="1"/>
      <c r="X13" s="1"/>
      <c r="Y13" s="1"/>
    </row>
    <row r="14" spans="1:30" s="3" customFormat="1" ht="27" thickBot="1" x14ac:dyDescent="0.3">
      <c r="A14" s="51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99.9</v>
      </c>
      <c r="C18" s="78">
        <v>101.7</v>
      </c>
      <c r="D18" s="22">
        <v>105.3</v>
      </c>
      <c r="E18" s="22">
        <v>23.5</v>
      </c>
      <c r="F18" s="22">
        <v>107.2</v>
      </c>
      <c r="G18" s="22">
        <v>107.4</v>
      </c>
      <c r="H18" s="21">
        <v>104.7</v>
      </c>
      <c r="I18" s="22">
        <v>107.8</v>
      </c>
      <c r="J18" s="22">
        <v>106.5</v>
      </c>
      <c r="K18" s="119">
        <v>20.6</v>
      </c>
      <c r="L18" s="22">
        <v>110</v>
      </c>
      <c r="M18" s="22">
        <v>110.3</v>
      </c>
      <c r="N18" s="21">
        <v>105.9</v>
      </c>
      <c r="O18" s="78">
        <v>107.6</v>
      </c>
      <c r="P18" s="22">
        <v>109.1</v>
      </c>
      <c r="Q18" s="22">
        <v>24.9</v>
      </c>
      <c r="R18" s="22">
        <v>109.4</v>
      </c>
      <c r="S18" s="23">
        <v>110</v>
      </c>
      <c r="T18" s="24">
        <f t="shared" ref="T18:T25" si="0">SUM(B18:S18)</f>
        <v>1671.8000000000002</v>
      </c>
      <c r="V18" s="2"/>
      <c r="W18" s="18"/>
    </row>
    <row r="19" spans="1:30" ht="39.950000000000003" customHeight="1" x14ac:dyDescent="0.25">
      <c r="A19" s="157" t="s">
        <v>13</v>
      </c>
      <c r="B19" s="21">
        <v>99.9</v>
      </c>
      <c r="C19" s="78">
        <v>101.7</v>
      </c>
      <c r="D19" s="22">
        <v>105.3</v>
      </c>
      <c r="E19" s="22">
        <v>23.5</v>
      </c>
      <c r="F19" s="22">
        <v>107.2</v>
      </c>
      <c r="G19" s="22">
        <v>107.4</v>
      </c>
      <c r="H19" s="21">
        <v>104.7</v>
      </c>
      <c r="I19" s="22">
        <v>107.8</v>
      </c>
      <c r="J19" s="22">
        <v>106.5</v>
      </c>
      <c r="K19" s="119">
        <v>20.6</v>
      </c>
      <c r="L19" s="22">
        <v>110</v>
      </c>
      <c r="M19" s="22">
        <v>110.3</v>
      </c>
      <c r="N19" s="21">
        <v>105.9</v>
      </c>
      <c r="O19" s="78">
        <v>107.6</v>
      </c>
      <c r="P19" s="22">
        <v>109.1</v>
      </c>
      <c r="Q19" s="22">
        <v>24.9</v>
      </c>
      <c r="R19" s="22">
        <v>109.4</v>
      </c>
      <c r="S19" s="23">
        <v>110</v>
      </c>
      <c r="T19" s="24">
        <f t="shared" si="0"/>
        <v>1671.8000000000002</v>
      </c>
      <c r="V19" s="2"/>
      <c r="W19" s="18"/>
    </row>
    <row r="20" spans="1:30" ht="39.75" customHeight="1" x14ac:dyDescent="0.25">
      <c r="A20" s="156" t="s">
        <v>14</v>
      </c>
      <c r="B20" s="21">
        <v>99.8</v>
      </c>
      <c r="C20" s="78">
        <v>101.4</v>
      </c>
      <c r="D20" s="22">
        <v>105.2</v>
      </c>
      <c r="E20" s="22">
        <v>23.5</v>
      </c>
      <c r="F20" s="22">
        <v>107.2</v>
      </c>
      <c r="G20" s="22">
        <v>107.1</v>
      </c>
      <c r="H20" s="21">
        <v>104.6</v>
      </c>
      <c r="I20" s="22">
        <v>107.3</v>
      </c>
      <c r="J20" s="22">
        <v>106.4</v>
      </c>
      <c r="K20" s="119">
        <v>20.6</v>
      </c>
      <c r="L20" s="22">
        <v>110</v>
      </c>
      <c r="M20" s="22">
        <v>110.1</v>
      </c>
      <c r="N20" s="21">
        <v>105.9</v>
      </c>
      <c r="O20" s="78">
        <v>107.2</v>
      </c>
      <c r="P20" s="22">
        <v>108.7</v>
      </c>
      <c r="Q20" s="22">
        <v>24.9</v>
      </c>
      <c r="R20" s="22">
        <v>109.2</v>
      </c>
      <c r="S20" s="23">
        <v>109.8</v>
      </c>
      <c r="T20" s="24">
        <f t="shared" si="0"/>
        <v>1668.9</v>
      </c>
      <c r="V20" s="2"/>
      <c r="W20" s="18"/>
    </row>
    <row r="21" spans="1:30" ht="39.950000000000003" customHeight="1" x14ac:dyDescent="0.25">
      <c r="A21" s="157" t="s">
        <v>15</v>
      </c>
      <c r="B21" s="21">
        <v>99.8</v>
      </c>
      <c r="C21" s="78">
        <v>101.4</v>
      </c>
      <c r="D21" s="22">
        <v>105.2</v>
      </c>
      <c r="E21" s="22">
        <v>23.5</v>
      </c>
      <c r="F21" s="22">
        <v>107.2</v>
      </c>
      <c r="G21" s="22">
        <v>107.1</v>
      </c>
      <c r="H21" s="21">
        <v>104.6</v>
      </c>
      <c r="I21" s="22">
        <v>107.3</v>
      </c>
      <c r="J21" s="22">
        <v>106.4</v>
      </c>
      <c r="K21" s="119">
        <v>20.6</v>
      </c>
      <c r="L21" s="22">
        <v>110</v>
      </c>
      <c r="M21" s="22">
        <v>110.1</v>
      </c>
      <c r="N21" s="21">
        <v>105.9</v>
      </c>
      <c r="O21" s="78">
        <v>107.2</v>
      </c>
      <c r="P21" s="22">
        <v>108.7</v>
      </c>
      <c r="Q21" s="22">
        <v>24.9</v>
      </c>
      <c r="R21" s="22">
        <v>109.2</v>
      </c>
      <c r="S21" s="23">
        <v>109.8</v>
      </c>
      <c r="T21" s="24">
        <f t="shared" si="0"/>
        <v>1668.9</v>
      </c>
      <c r="V21" s="2"/>
      <c r="W21" s="18"/>
    </row>
    <row r="22" spans="1:30" ht="39.950000000000003" customHeight="1" x14ac:dyDescent="0.25">
      <c r="A22" s="156" t="s">
        <v>16</v>
      </c>
      <c r="B22" s="21">
        <v>99.8</v>
      </c>
      <c r="C22" s="78">
        <v>101.4</v>
      </c>
      <c r="D22" s="22">
        <v>105.2</v>
      </c>
      <c r="E22" s="22">
        <v>23.5</v>
      </c>
      <c r="F22" s="22">
        <v>107.2</v>
      </c>
      <c r="G22" s="22">
        <v>107.1</v>
      </c>
      <c r="H22" s="21">
        <v>104.6</v>
      </c>
      <c r="I22" s="22">
        <v>107.3</v>
      </c>
      <c r="J22" s="22">
        <v>106.4</v>
      </c>
      <c r="K22" s="119">
        <v>20.6</v>
      </c>
      <c r="L22" s="22">
        <v>110</v>
      </c>
      <c r="M22" s="22">
        <v>110.1</v>
      </c>
      <c r="N22" s="21">
        <v>105.9</v>
      </c>
      <c r="O22" s="78">
        <v>107.2</v>
      </c>
      <c r="P22" s="22">
        <v>108.7</v>
      </c>
      <c r="Q22" s="22">
        <v>24.9</v>
      </c>
      <c r="R22" s="22">
        <v>109.2</v>
      </c>
      <c r="S22" s="23">
        <v>109.8</v>
      </c>
      <c r="T22" s="24">
        <f t="shared" si="0"/>
        <v>1668.9</v>
      </c>
      <c r="V22" s="2"/>
      <c r="W22" s="18"/>
    </row>
    <row r="23" spans="1:30" ht="39.950000000000003" customHeight="1" x14ac:dyDescent="0.25">
      <c r="A23" s="157" t="s">
        <v>17</v>
      </c>
      <c r="B23" s="21">
        <v>99.8</v>
      </c>
      <c r="C23" s="78">
        <v>101.4</v>
      </c>
      <c r="D23" s="22">
        <v>105.2</v>
      </c>
      <c r="E23" s="22">
        <v>23.5</v>
      </c>
      <c r="F23" s="22">
        <v>107.2</v>
      </c>
      <c r="G23" s="22">
        <v>107.1</v>
      </c>
      <c r="H23" s="21">
        <v>104.6</v>
      </c>
      <c r="I23" s="22">
        <v>107.3</v>
      </c>
      <c r="J23" s="22">
        <v>106.4</v>
      </c>
      <c r="K23" s="119">
        <v>20.6</v>
      </c>
      <c r="L23" s="22">
        <v>110</v>
      </c>
      <c r="M23" s="22">
        <v>110.1</v>
      </c>
      <c r="N23" s="21">
        <v>105.9</v>
      </c>
      <c r="O23" s="78">
        <v>107.2</v>
      </c>
      <c r="P23" s="22">
        <v>108.7</v>
      </c>
      <c r="Q23" s="22">
        <v>24.9</v>
      </c>
      <c r="R23" s="22">
        <v>109.2</v>
      </c>
      <c r="S23" s="23">
        <v>109.8</v>
      </c>
      <c r="T23" s="24">
        <f t="shared" si="0"/>
        <v>1668.9</v>
      </c>
      <c r="V23" s="2"/>
      <c r="W23" s="18"/>
    </row>
    <row r="24" spans="1:30" ht="39.950000000000003" customHeight="1" x14ac:dyDescent="0.25">
      <c r="A24" s="156" t="s">
        <v>18</v>
      </c>
      <c r="B24" s="21">
        <v>99.8</v>
      </c>
      <c r="C24" s="78">
        <v>101.4</v>
      </c>
      <c r="D24" s="22">
        <v>105.2</v>
      </c>
      <c r="E24" s="22">
        <v>23.5</v>
      </c>
      <c r="F24" s="22">
        <v>107.2</v>
      </c>
      <c r="G24" s="22">
        <v>107.1</v>
      </c>
      <c r="H24" s="21">
        <v>104.6</v>
      </c>
      <c r="I24" s="22">
        <v>107.3</v>
      </c>
      <c r="J24" s="22">
        <v>106.4</v>
      </c>
      <c r="K24" s="119">
        <v>20.6</v>
      </c>
      <c r="L24" s="22">
        <v>110</v>
      </c>
      <c r="M24" s="22">
        <v>110.1</v>
      </c>
      <c r="N24" s="21">
        <v>105.9</v>
      </c>
      <c r="O24" s="78">
        <v>107.2</v>
      </c>
      <c r="P24" s="22">
        <v>108.7</v>
      </c>
      <c r="Q24" s="22">
        <v>24.9</v>
      </c>
      <c r="R24" s="22">
        <v>109.2</v>
      </c>
      <c r="S24" s="23">
        <v>109.8</v>
      </c>
      <c r="T24" s="24">
        <f t="shared" si="0"/>
        <v>1668.9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698.8</v>
      </c>
      <c r="C25" s="26">
        <f t="shared" si="1"/>
        <v>710.4</v>
      </c>
      <c r="D25" s="26">
        <f t="shared" si="1"/>
        <v>736.60000000000014</v>
      </c>
      <c r="E25" s="26">
        <f>SUM(E18:E24)</f>
        <v>164.5</v>
      </c>
      <c r="F25" s="26">
        <f t="shared" ref="F25:L25" si="2">SUM(F18:F24)</f>
        <v>750.40000000000009</v>
      </c>
      <c r="G25" s="26">
        <f t="shared" si="2"/>
        <v>750.30000000000007</v>
      </c>
      <c r="H25" s="25">
        <f t="shared" si="2"/>
        <v>732.40000000000009</v>
      </c>
      <c r="I25" s="26">
        <f t="shared" si="2"/>
        <v>752.09999999999991</v>
      </c>
      <c r="J25" s="26">
        <f>SUM(J18:J24)</f>
        <v>744.99999999999989</v>
      </c>
      <c r="K25" s="120">
        <f t="shared" ref="K25" si="3">SUM(K18:K24)</f>
        <v>144.19999999999999</v>
      </c>
      <c r="L25" s="26">
        <f t="shared" si="2"/>
        <v>770</v>
      </c>
      <c r="M25" s="26">
        <f>SUM(M18:M24)</f>
        <v>771.1</v>
      </c>
      <c r="N25" s="25">
        <f t="shared" ref="N25:P25" si="4">SUM(N18:N24)</f>
        <v>741.3</v>
      </c>
      <c r="O25" s="26">
        <f t="shared" si="4"/>
        <v>751.2</v>
      </c>
      <c r="P25" s="26">
        <f t="shared" si="4"/>
        <v>761.7</v>
      </c>
      <c r="Q25" s="26">
        <f>SUM(Q18:Q24)</f>
        <v>174.3</v>
      </c>
      <c r="R25" s="26">
        <f t="shared" ref="R25:S25" si="5">SUM(R18:R24)</f>
        <v>764.80000000000007</v>
      </c>
      <c r="S25" s="27">
        <f t="shared" si="5"/>
        <v>768.99999999999989</v>
      </c>
      <c r="T25" s="24">
        <f t="shared" si="0"/>
        <v>11688.1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149.81862462346984</v>
      </c>
    </row>
    <row r="27" spans="1:30" s="2" customFormat="1" ht="33" customHeight="1" x14ac:dyDescent="0.25">
      <c r="A27" s="159" t="s">
        <v>20</v>
      </c>
      <c r="B27" s="32">
        <v>666</v>
      </c>
      <c r="C27" s="81">
        <v>677</v>
      </c>
      <c r="D27" s="33">
        <v>702</v>
      </c>
      <c r="E27" s="33">
        <v>160</v>
      </c>
      <c r="F27" s="33">
        <v>715</v>
      </c>
      <c r="G27" s="33">
        <v>715</v>
      </c>
      <c r="H27" s="32">
        <v>698</v>
      </c>
      <c r="I27" s="33">
        <v>717</v>
      </c>
      <c r="J27" s="33">
        <v>710</v>
      </c>
      <c r="K27" s="122">
        <v>138</v>
      </c>
      <c r="L27" s="33">
        <v>734</v>
      </c>
      <c r="M27" s="33">
        <v>735</v>
      </c>
      <c r="N27" s="32">
        <v>707</v>
      </c>
      <c r="O27" s="33">
        <v>716</v>
      </c>
      <c r="P27" s="33">
        <v>726</v>
      </c>
      <c r="Q27" s="33">
        <v>167</v>
      </c>
      <c r="R27" s="33">
        <v>729</v>
      </c>
      <c r="S27" s="34">
        <v>733</v>
      </c>
      <c r="T27" s="35">
        <f>SUM(B27:S27)</f>
        <v>11145</v>
      </c>
      <c r="U27" s="2">
        <f>((T25*1000)/T27)/7</f>
        <v>149.81862462346984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99.806760000000011</v>
      </c>
      <c r="C28" s="37">
        <f t="shared" si="6"/>
        <v>101.39521999999998</v>
      </c>
      <c r="D28" s="37">
        <f t="shared" si="6"/>
        <v>105.20172000000002</v>
      </c>
      <c r="E28" s="37">
        <f t="shared" si="6"/>
        <v>24.177600000000002</v>
      </c>
      <c r="F28" s="37">
        <f t="shared" si="6"/>
        <v>107.16989999999998</v>
      </c>
      <c r="G28" s="37">
        <f t="shared" si="6"/>
        <v>107.08990000000001</v>
      </c>
      <c r="H28" s="36">
        <f t="shared" si="6"/>
        <v>104.60227999999999</v>
      </c>
      <c r="I28" s="37">
        <f t="shared" si="6"/>
        <v>107.34962</v>
      </c>
      <c r="J28" s="37">
        <f t="shared" si="6"/>
        <v>106.40060000000001</v>
      </c>
      <c r="K28" s="123">
        <f t="shared" si="6"/>
        <v>20.720679999999998</v>
      </c>
      <c r="L28" s="37">
        <f t="shared" si="6"/>
        <v>110.03724000000003</v>
      </c>
      <c r="M28" s="37">
        <f t="shared" si="6"/>
        <v>110.12710000000001</v>
      </c>
      <c r="N28" s="36">
        <f t="shared" si="6"/>
        <v>106.01102</v>
      </c>
      <c r="O28" s="37">
        <f t="shared" si="6"/>
        <v>107.21975999999999</v>
      </c>
      <c r="P28" s="37">
        <f t="shared" si="6"/>
        <v>108.71836</v>
      </c>
      <c r="Q28" s="37">
        <f t="shared" si="6"/>
        <v>25.08662</v>
      </c>
      <c r="R28" s="37">
        <f t="shared" si="6"/>
        <v>109.22794000000002</v>
      </c>
      <c r="S28" s="38">
        <f t="shared" si="6"/>
        <v>109.82737999999999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698.8338</v>
      </c>
      <c r="C29" s="41">
        <f t="shared" si="7"/>
        <v>710.37609999999995</v>
      </c>
      <c r="D29" s="41">
        <f t="shared" si="7"/>
        <v>736.60860000000002</v>
      </c>
      <c r="E29" s="41">
        <f>((E27*E26)*7)/1000</f>
        <v>167.88800000000001</v>
      </c>
      <c r="F29" s="41">
        <f>((F27*F26)*7)/1000</f>
        <v>750.24950000000001</v>
      </c>
      <c r="G29" s="41">
        <f t="shared" ref="G29:S29" si="8">((G27*G26)*7)/1000</f>
        <v>750.24950000000001</v>
      </c>
      <c r="H29" s="40">
        <f t="shared" si="8"/>
        <v>732.41140000000007</v>
      </c>
      <c r="I29" s="41">
        <f t="shared" si="8"/>
        <v>752.34809999999993</v>
      </c>
      <c r="J29" s="41">
        <f t="shared" si="8"/>
        <v>745.00300000000004</v>
      </c>
      <c r="K29" s="124">
        <f t="shared" si="8"/>
        <v>144.80339999999998</v>
      </c>
      <c r="L29" s="41">
        <f t="shared" si="8"/>
        <v>770.1862000000001</v>
      </c>
      <c r="M29" s="41">
        <f t="shared" si="8"/>
        <v>771.2355</v>
      </c>
      <c r="N29" s="40">
        <f t="shared" si="8"/>
        <v>741.85509999999999</v>
      </c>
      <c r="O29" s="41">
        <f t="shared" si="8"/>
        <v>751.29880000000003</v>
      </c>
      <c r="P29" s="41">
        <f t="shared" si="8"/>
        <v>761.79180000000008</v>
      </c>
      <c r="Q29" s="42">
        <f t="shared" si="8"/>
        <v>175.23310000000001</v>
      </c>
      <c r="R29" s="42">
        <f t="shared" si="8"/>
        <v>764.93970000000002</v>
      </c>
      <c r="S29" s="43">
        <f t="shared" si="8"/>
        <v>769.13689999999997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149.89274989274986</v>
      </c>
      <c r="C30" s="46">
        <f t="shared" si="9"/>
        <v>149.90504325807132</v>
      </c>
      <c r="D30" s="46">
        <f t="shared" si="9"/>
        <v>149.89824989824993</v>
      </c>
      <c r="E30" s="46">
        <f>+(E25/E27)/7*1000</f>
        <v>146.875</v>
      </c>
      <c r="F30" s="46">
        <f t="shared" ref="F30:L30" si="10">+(F25/F27)/7*1000</f>
        <v>149.93006993006995</v>
      </c>
      <c r="G30" s="46">
        <f t="shared" si="10"/>
        <v>149.91008991008994</v>
      </c>
      <c r="H30" s="45">
        <f t="shared" si="10"/>
        <v>149.89766680311095</v>
      </c>
      <c r="I30" s="46">
        <f t="shared" si="10"/>
        <v>149.85056784219961</v>
      </c>
      <c r="J30" s="46">
        <f>+(J25/J27)/7*1000</f>
        <v>149.89939637826961</v>
      </c>
      <c r="K30" s="125">
        <f t="shared" ref="K30" si="11">+(K25/K27)/7*1000</f>
        <v>149.27536231884056</v>
      </c>
      <c r="L30" s="46">
        <f t="shared" si="10"/>
        <v>149.86376021798367</v>
      </c>
      <c r="M30" s="46">
        <f>+(M25/M27)/7*1000</f>
        <v>149.87366375121476</v>
      </c>
      <c r="N30" s="45">
        <f t="shared" ref="N30:S30" si="12">+(N25/N27)/7*1000</f>
        <v>149.78783592644979</v>
      </c>
      <c r="O30" s="46">
        <f t="shared" si="12"/>
        <v>149.88028731045495</v>
      </c>
      <c r="P30" s="46">
        <f t="shared" si="12"/>
        <v>149.8819362455726</v>
      </c>
      <c r="Q30" s="46">
        <f t="shared" si="12"/>
        <v>149.10179640718565</v>
      </c>
      <c r="R30" s="46">
        <f t="shared" si="12"/>
        <v>149.87262394669804</v>
      </c>
      <c r="S30" s="47">
        <f t="shared" si="12"/>
        <v>149.87331904112256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84.1</v>
      </c>
      <c r="C39" s="78">
        <v>77.7</v>
      </c>
      <c r="D39" s="78">
        <v>80.2</v>
      </c>
      <c r="E39" s="78">
        <v>18</v>
      </c>
      <c r="F39" s="78">
        <v>88.1</v>
      </c>
      <c r="G39" s="78">
        <v>86.3</v>
      </c>
      <c r="H39" s="78"/>
      <c r="I39" s="78"/>
      <c r="J39" s="99">
        <f t="shared" ref="J39:J46" si="13">SUM(B39:I39)</f>
        <v>434.40000000000003</v>
      </c>
      <c r="K39" s="2"/>
      <c r="L39" s="89" t="s">
        <v>12</v>
      </c>
      <c r="M39" s="78">
        <v>6.4</v>
      </c>
      <c r="N39" s="78">
        <v>5.7</v>
      </c>
      <c r="O39" s="78">
        <v>6</v>
      </c>
      <c r="P39" s="78">
        <v>1.8</v>
      </c>
      <c r="Q39" s="78">
        <v>6.4</v>
      </c>
      <c r="R39" s="78">
        <v>6.4</v>
      </c>
      <c r="S39" s="99">
        <f t="shared" ref="S39:S46" si="14">SUM(M39:R39)</f>
        <v>32.700000000000003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84.1</v>
      </c>
      <c r="C40" s="78">
        <v>77.7</v>
      </c>
      <c r="D40" s="78">
        <v>80.2</v>
      </c>
      <c r="E40" s="78">
        <v>18</v>
      </c>
      <c r="F40" s="78">
        <v>88.1</v>
      </c>
      <c r="G40" s="78">
        <v>86.3</v>
      </c>
      <c r="H40" s="78"/>
      <c r="I40" s="78"/>
      <c r="J40" s="99">
        <f t="shared" si="13"/>
        <v>434.40000000000003</v>
      </c>
      <c r="K40" s="2"/>
      <c r="L40" s="90" t="s">
        <v>13</v>
      </c>
      <c r="M40" s="78">
        <v>6.4</v>
      </c>
      <c r="N40" s="78">
        <v>5.7</v>
      </c>
      <c r="O40" s="78">
        <v>6</v>
      </c>
      <c r="P40" s="78">
        <v>1.8</v>
      </c>
      <c r="Q40" s="78">
        <v>6.4</v>
      </c>
      <c r="R40" s="78">
        <v>6.4</v>
      </c>
      <c r="S40" s="99">
        <f t="shared" si="14"/>
        <v>32.700000000000003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5.7</v>
      </c>
      <c r="O41" s="78">
        <v>6</v>
      </c>
      <c r="P41" s="78">
        <v>1.5</v>
      </c>
      <c r="Q41" s="78">
        <v>6.2</v>
      </c>
      <c r="R41" s="78">
        <v>6.3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5.7</v>
      </c>
      <c r="O42" s="78">
        <v>6</v>
      </c>
      <c r="P42" s="78">
        <v>1.5</v>
      </c>
      <c r="Q42" s="78">
        <v>6.2</v>
      </c>
      <c r="R42" s="78">
        <v>6.3</v>
      </c>
      <c r="S42" s="99">
        <f t="shared" si="14"/>
        <v>32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5.7</v>
      </c>
      <c r="O43" s="78">
        <v>6</v>
      </c>
      <c r="P43" s="78">
        <v>1.5</v>
      </c>
      <c r="Q43" s="78">
        <v>6.2</v>
      </c>
      <c r="R43" s="78">
        <v>6.4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</v>
      </c>
      <c r="P44" s="78">
        <v>1.5</v>
      </c>
      <c r="Q44" s="78">
        <v>6.2</v>
      </c>
      <c r="R44" s="78">
        <v>6.4</v>
      </c>
      <c r="S44" s="99">
        <f t="shared" si="14"/>
        <v>32.200000000000003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5.8</v>
      </c>
      <c r="O45" s="78">
        <v>6.1</v>
      </c>
      <c r="P45" s="78">
        <v>1.5</v>
      </c>
      <c r="Q45" s="78">
        <v>6.3</v>
      </c>
      <c r="R45" s="78">
        <v>6.4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168.2</v>
      </c>
      <c r="C46" s="26">
        <f t="shared" si="15"/>
        <v>155.4</v>
      </c>
      <c r="D46" s="26">
        <f t="shared" si="15"/>
        <v>160.4</v>
      </c>
      <c r="E46" s="26">
        <f t="shared" si="15"/>
        <v>36</v>
      </c>
      <c r="F46" s="26">
        <f t="shared" si="15"/>
        <v>176.2</v>
      </c>
      <c r="G46" s="26">
        <f t="shared" si="15"/>
        <v>172.6</v>
      </c>
      <c r="H46" s="26">
        <f t="shared" si="15"/>
        <v>0</v>
      </c>
      <c r="I46" s="26">
        <f t="shared" si="15"/>
        <v>0</v>
      </c>
      <c r="J46" s="99">
        <f t="shared" si="13"/>
        <v>868.80000000000007</v>
      </c>
      <c r="L46" s="76" t="s">
        <v>10</v>
      </c>
      <c r="M46" s="79">
        <f t="shared" ref="M46:R46" si="16">SUM(M39:M45)</f>
        <v>44.5</v>
      </c>
      <c r="N46" s="26">
        <f t="shared" si="16"/>
        <v>40</v>
      </c>
      <c r="O46" s="26">
        <f t="shared" si="16"/>
        <v>42.1</v>
      </c>
      <c r="P46" s="26">
        <f t="shared" si="16"/>
        <v>11.1</v>
      </c>
      <c r="Q46" s="26">
        <f t="shared" si="16"/>
        <v>43.9</v>
      </c>
      <c r="R46" s="26">
        <f t="shared" si="16"/>
        <v>44.6</v>
      </c>
      <c r="S46" s="99">
        <f t="shared" si="14"/>
        <v>226.2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148.80000000000001</v>
      </c>
      <c r="C47" s="29">
        <v>148.80000000000001</v>
      </c>
      <c r="D47" s="29">
        <v>148.80000000000001</v>
      </c>
      <c r="E47" s="29">
        <v>148.80000000000001</v>
      </c>
      <c r="F47" s="29">
        <v>148.80000000000001</v>
      </c>
      <c r="G47" s="29">
        <v>148.80000000000001</v>
      </c>
      <c r="H47" s="29"/>
      <c r="I47" s="29"/>
      <c r="J47" s="100">
        <f>+((J46/J48)/7)*1000</f>
        <v>42.519453824695354</v>
      </c>
      <c r="L47" s="108" t="s">
        <v>19</v>
      </c>
      <c r="M47" s="80">
        <v>144.5</v>
      </c>
      <c r="N47" s="29">
        <v>139.5</v>
      </c>
      <c r="O47" s="29">
        <v>140</v>
      </c>
      <c r="P47" s="29">
        <v>142.5</v>
      </c>
      <c r="Q47" s="29">
        <v>139.5</v>
      </c>
      <c r="R47" s="29">
        <v>138.5</v>
      </c>
      <c r="S47" s="100">
        <f>+((S46/S48)/7)*1000</f>
        <v>140.49689440993788</v>
      </c>
      <c r="T47" s="62"/>
    </row>
    <row r="48" spans="1:30" ht="33.75" customHeight="1" x14ac:dyDescent="0.25">
      <c r="A48" s="92" t="s">
        <v>20</v>
      </c>
      <c r="B48" s="81">
        <v>565</v>
      </c>
      <c r="C48" s="33">
        <v>522</v>
      </c>
      <c r="D48" s="33">
        <v>539</v>
      </c>
      <c r="E48" s="33">
        <v>121</v>
      </c>
      <c r="F48" s="33">
        <v>592</v>
      </c>
      <c r="G48" s="33">
        <v>580</v>
      </c>
      <c r="H48" s="33"/>
      <c r="I48" s="33"/>
      <c r="J48" s="101">
        <f>SUM(B48:I48)</f>
        <v>2919</v>
      </c>
      <c r="K48" s="63"/>
      <c r="L48" s="92" t="s">
        <v>20</v>
      </c>
      <c r="M48" s="104">
        <v>44</v>
      </c>
      <c r="N48" s="64">
        <v>41</v>
      </c>
      <c r="O48" s="64">
        <v>43</v>
      </c>
      <c r="P48" s="64">
        <v>11</v>
      </c>
      <c r="Q48" s="64">
        <v>45</v>
      </c>
      <c r="R48" s="64">
        <v>46</v>
      </c>
      <c r="S48" s="110">
        <f>SUM(M48:R48)</f>
        <v>230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84.072000000000003</v>
      </c>
      <c r="C49" s="37">
        <f t="shared" si="17"/>
        <v>77.673600000000008</v>
      </c>
      <c r="D49" s="37">
        <f t="shared" si="17"/>
        <v>80.203200000000024</v>
      </c>
      <c r="E49" s="37">
        <f t="shared" si="17"/>
        <v>18.004800000000003</v>
      </c>
      <c r="F49" s="37">
        <f t="shared" si="17"/>
        <v>88.089600000000004</v>
      </c>
      <c r="G49" s="37">
        <f t="shared" si="17"/>
        <v>86.304000000000002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42.519453824695354</v>
      </c>
      <c r="L49" s="93" t="s">
        <v>21</v>
      </c>
      <c r="M49" s="82">
        <f t="shared" ref="M49:R49" si="19">((M48*M47)*7/1000-M39-M40)/5</f>
        <v>6.3412000000000006</v>
      </c>
      <c r="N49" s="37">
        <f t="shared" si="19"/>
        <v>5.7272999999999987</v>
      </c>
      <c r="O49" s="37">
        <f t="shared" si="19"/>
        <v>6.0280000000000005</v>
      </c>
      <c r="P49" s="37">
        <f t="shared" si="19"/>
        <v>1.4744999999999999</v>
      </c>
      <c r="Q49" s="37">
        <f t="shared" si="19"/>
        <v>6.2285000000000013</v>
      </c>
      <c r="R49" s="37">
        <f t="shared" si="19"/>
        <v>6.3594000000000008</v>
      </c>
      <c r="S49" s="111">
        <f>((S46*1000)/S48)/7</f>
        <v>140.49689440993788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588.50400000000002</v>
      </c>
      <c r="C50" s="41">
        <f t="shared" si="20"/>
        <v>543.7152000000001</v>
      </c>
      <c r="D50" s="41">
        <f t="shared" si="20"/>
        <v>561.42240000000015</v>
      </c>
      <c r="E50" s="41">
        <f t="shared" si="20"/>
        <v>126.03360000000002</v>
      </c>
      <c r="F50" s="41">
        <f t="shared" si="20"/>
        <v>616.62720000000002</v>
      </c>
      <c r="G50" s="41">
        <f t="shared" si="20"/>
        <v>604.12800000000004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44.506</v>
      </c>
      <c r="N50" s="41">
        <f t="shared" si="21"/>
        <v>40.036499999999997</v>
      </c>
      <c r="O50" s="41">
        <f t="shared" si="21"/>
        <v>42.14</v>
      </c>
      <c r="P50" s="41">
        <f t="shared" si="21"/>
        <v>10.9725</v>
      </c>
      <c r="Q50" s="41">
        <f t="shared" si="21"/>
        <v>43.942500000000003</v>
      </c>
      <c r="R50" s="41">
        <f t="shared" si="21"/>
        <v>44.597000000000001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42.528445006321114</v>
      </c>
      <c r="C51" s="46">
        <f t="shared" si="22"/>
        <v>42.52873563218391</v>
      </c>
      <c r="D51" s="46">
        <f t="shared" si="22"/>
        <v>42.512589451364967</v>
      </c>
      <c r="E51" s="46">
        <f t="shared" si="22"/>
        <v>42.502951593860686</v>
      </c>
      <c r="F51" s="46">
        <f t="shared" si="22"/>
        <v>42.519305019305015</v>
      </c>
      <c r="G51" s="46">
        <f t="shared" si="22"/>
        <v>42.512315270935964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144.48051948051949</v>
      </c>
      <c r="N51" s="46">
        <f t="shared" si="23"/>
        <v>139.37282229965157</v>
      </c>
      <c r="O51" s="46">
        <f t="shared" si="23"/>
        <v>139.8671096345515</v>
      </c>
      <c r="P51" s="46">
        <f t="shared" si="23"/>
        <v>144.15584415584414</v>
      </c>
      <c r="Q51" s="46">
        <f t="shared" si="23"/>
        <v>139.36507936507937</v>
      </c>
      <c r="R51" s="46">
        <f t="shared" si="23"/>
        <v>138.50931677018636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8.1</v>
      </c>
      <c r="E58" s="78">
        <v>2.1</v>
      </c>
      <c r="F58" s="78">
        <v>8.1999999999999993</v>
      </c>
      <c r="G58" s="182">
        <v>8.1</v>
      </c>
      <c r="H58" s="21">
        <v>8</v>
      </c>
      <c r="I58" s="78">
        <v>8.1</v>
      </c>
      <c r="J58" s="78">
        <v>8</v>
      </c>
      <c r="K58" s="78">
        <v>1.8</v>
      </c>
      <c r="L58" s="78">
        <v>7.9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1.9</v>
      </c>
      <c r="R58" s="78">
        <v>8</v>
      </c>
      <c r="S58" s="182">
        <v>8.1999999999999993</v>
      </c>
      <c r="T58" s="24">
        <f t="shared" ref="T58:T65" si="24">SUM(B58:S58)</f>
        <v>127.10000000000001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8.1</v>
      </c>
      <c r="E59" s="78">
        <v>2.1</v>
      </c>
      <c r="F59" s="78">
        <v>8.1999999999999993</v>
      </c>
      <c r="G59" s="182">
        <v>8.1</v>
      </c>
      <c r="H59" s="21">
        <v>8</v>
      </c>
      <c r="I59" s="78">
        <v>8.1</v>
      </c>
      <c r="J59" s="78">
        <v>8</v>
      </c>
      <c r="K59" s="78">
        <v>1.8</v>
      </c>
      <c r="L59" s="78">
        <v>7.9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1.9</v>
      </c>
      <c r="R59" s="78">
        <v>8</v>
      </c>
      <c r="S59" s="182">
        <v>8.1999999999999993</v>
      </c>
      <c r="T59" s="24">
        <f t="shared" si="24"/>
        <v>127.10000000000001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7.9</v>
      </c>
      <c r="C60" s="78">
        <v>8.1999999999999993</v>
      </c>
      <c r="D60" s="78">
        <v>7.9</v>
      </c>
      <c r="E60" s="78">
        <v>2</v>
      </c>
      <c r="F60" s="78">
        <v>7.9</v>
      </c>
      <c r="G60" s="182">
        <v>8</v>
      </c>
      <c r="H60" s="21">
        <v>7.9</v>
      </c>
      <c r="I60" s="78">
        <v>8</v>
      </c>
      <c r="J60" s="78">
        <v>7.8</v>
      </c>
      <c r="K60" s="78">
        <v>1.7</v>
      </c>
      <c r="L60" s="78">
        <v>7.9</v>
      </c>
      <c r="M60" s="182">
        <v>7.9</v>
      </c>
      <c r="N60" s="21">
        <v>7.9</v>
      </c>
      <c r="O60" s="78">
        <v>8.1</v>
      </c>
      <c r="P60" s="78">
        <v>8.1999999999999993</v>
      </c>
      <c r="Q60" s="78">
        <v>1.9</v>
      </c>
      <c r="R60" s="78">
        <v>8</v>
      </c>
      <c r="S60" s="182">
        <v>8.1</v>
      </c>
      <c r="T60" s="24">
        <f t="shared" si="24"/>
        <v>125.30000000000001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7.9</v>
      </c>
      <c r="C61" s="78">
        <v>8.1999999999999993</v>
      </c>
      <c r="D61" s="78">
        <v>7.9</v>
      </c>
      <c r="E61" s="78">
        <v>2</v>
      </c>
      <c r="F61" s="78">
        <v>7.9</v>
      </c>
      <c r="G61" s="182">
        <v>8</v>
      </c>
      <c r="H61" s="21">
        <v>7.9</v>
      </c>
      <c r="I61" s="78">
        <v>8.1</v>
      </c>
      <c r="J61" s="78">
        <v>7.8</v>
      </c>
      <c r="K61" s="78">
        <v>1.7</v>
      </c>
      <c r="L61" s="78">
        <v>7.9</v>
      </c>
      <c r="M61" s="182">
        <v>8</v>
      </c>
      <c r="N61" s="21">
        <v>7.9</v>
      </c>
      <c r="O61" s="78">
        <v>8.1</v>
      </c>
      <c r="P61" s="78">
        <v>8.3000000000000007</v>
      </c>
      <c r="Q61" s="78">
        <v>1.9</v>
      </c>
      <c r="R61" s="78">
        <v>8</v>
      </c>
      <c r="S61" s="182">
        <v>8.1</v>
      </c>
      <c r="T61" s="24">
        <f t="shared" si="24"/>
        <v>125.60000000000001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</v>
      </c>
      <c r="E62" s="78">
        <v>2</v>
      </c>
      <c r="F62" s="78">
        <v>7.9</v>
      </c>
      <c r="G62" s="182">
        <v>8</v>
      </c>
      <c r="H62" s="21">
        <v>8</v>
      </c>
      <c r="I62" s="78">
        <v>8.1</v>
      </c>
      <c r="J62" s="78">
        <v>7.8</v>
      </c>
      <c r="K62" s="78">
        <v>1.7</v>
      </c>
      <c r="L62" s="78">
        <v>7.9</v>
      </c>
      <c r="M62" s="182">
        <v>8</v>
      </c>
      <c r="N62" s="21">
        <v>7.9</v>
      </c>
      <c r="O62" s="78">
        <v>8.1999999999999993</v>
      </c>
      <c r="P62" s="78">
        <v>8.3000000000000007</v>
      </c>
      <c r="Q62" s="78">
        <v>1.9</v>
      </c>
      <c r="R62" s="78">
        <v>8</v>
      </c>
      <c r="S62" s="182">
        <v>8.1999999999999993</v>
      </c>
      <c r="T62" s="24">
        <f t="shared" si="24"/>
        <v>126.00000000000003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8.1999999999999993</v>
      </c>
      <c r="D63" s="78">
        <v>8</v>
      </c>
      <c r="E63" s="78">
        <v>2.1</v>
      </c>
      <c r="F63" s="78">
        <v>7.9</v>
      </c>
      <c r="G63" s="182">
        <v>8</v>
      </c>
      <c r="H63" s="21">
        <v>8</v>
      </c>
      <c r="I63" s="78">
        <v>8.1</v>
      </c>
      <c r="J63" s="78">
        <v>7.8</v>
      </c>
      <c r="K63" s="78">
        <v>1.8</v>
      </c>
      <c r="L63" s="78">
        <v>7.9</v>
      </c>
      <c r="M63" s="182">
        <v>8</v>
      </c>
      <c r="N63" s="21">
        <v>7.9</v>
      </c>
      <c r="O63" s="78">
        <v>8.1999999999999993</v>
      </c>
      <c r="P63" s="78">
        <v>8.3000000000000007</v>
      </c>
      <c r="Q63" s="78">
        <v>1.9</v>
      </c>
      <c r="R63" s="78">
        <v>8</v>
      </c>
      <c r="S63" s="182">
        <v>8.1999999999999993</v>
      </c>
      <c r="T63" s="24">
        <f t="shared" si="24"/>
        <v>126.20000000000002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8.1999999999999993</v>
      </c>
      <c r="D64" s="78">
        <v>8</v>
      </c>
      <c r="E64" s="78">
        <v>2.1</v>
      </c>
      <c r="F64" s="78">
        <v>8</v>
      </c>
      <c r="G64" s="182">
        <v>8</v>
      </c>
      <c r="H64" s="21">
        <v>8</v>
      </c>
      <c r="I64" s="78">
        <v>8.1</v>
      </c>
      <c r="J64" s="78">
        <v>7.8</v>
      </c>
      <c r="K64" s="78">
        <v>1.8</v>
      </c>
      <c r="L64" s="78">
        <v>7.9</v>
      </c>
      <c r="M64" s="182">
        <v>8</v>
      </c>
      <c r="N64" s="21">
        <v>8</v>
      </c>
      <c r="O64" s="78">
        <v>8.1999999999999993</v>
      </c>
      <c r="P64" s="78">
        <v>8.3000000000000007</v>
      </c>
      <c r="Q64" s="78">
        <v>2</v>
      </c>
      <c r="R64" s="78">
        <v>8</v>
      </c>
      <c r="S64" s="182">
        <v>8.1999999999999993</v>
      </c>
      <c r="T64" s="24">
        <f t="shared" si="24"/>
        <v>126.60000000000001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55.599999999999994</v>
      </c>
      <c r="C65" s="26">
        <f t="shared" ref="C65:R65" si="25">SUM(C58:C64)</f>
        <v>57.400000000000006</v>
      </c>
      <c r="D65" s="26">
        <f t="shared" si="25"/>
        <v>56</v>
      </c>
      <c r="E65" s="26">
        <f t="shared" si="25"/>
        <v>14.399999999999999</v>
      </c>
      <c r="F65" s="26">
        <f t="shared" si="25"/>
        <v>55.999999999999993</v>
      </c>
      <c r="G65" s="27">
        <f t="shared" si="25"/>
        <v>56.2</v>
      </c>
      <c r="H65" s="25">
        <f t="shared" si="25"/>
        <v>55.8</v>
      </c>
      <c r="I65" s="26">
        <f t="shared" si="25"/>
        <v>56.6</v>
      </c>
      <c r="J65" s="26">
        <f t="shared" si="25"/>
        <v>54.999999999999993</v>
      </c>
      <c r="K65" s="26">
        <f t="shared" si="25"/>
        <v>12.3</v>
      </c>
      <c r="L65" s="26">
        <f t="shared" si="25"/>
        <v>55.3</v>
      </c>
      <c r="M65" s="27">
        <f t="shared" si="25"/>
        <v>55.9</v>
      </c>
      <c r="N65" s="25">
        <f t="shared" si="25"/>
        <v>55.599999999999994</v>
      </c>
      <c r="O65" s="26">
        <f t="shared" si="25"/>
        <v>57.2</v>
      </c>
      <c r="P65" s="26">
        <f t="shared" si="25"/>
        <v>58</v>
      </c>
      <c r="Q65" s="26">
        <f t="shared" si="25"/>
        <v>13.4</v>
      </c>
      <c r="R65" s="26">
        <f t="shared" si="25"/>
        <v>56</v>
      </c>
      <c r="S65" s="27">
        <f>SUM(S58:S64)</f>
        <v>57.2</v>
      </c>
      <c r="T65" s="24">
        <f t="shared" si="24"/>
        <v>883.90000000000009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147</v>
      </c>
      <c r="C66" s="29">
        <v>146.5</v>
      </c>
      <c r="D66" s="29">
        <v>145.5</v>
      </c>
      <c r="E66" s="29">
        <v>146.5</v>
      </c>
      <c r="F66" s="29">
        <v>145.5</v>
      </c>
      <c r="G66" s="30">
        <v>143.5</v>
      </c>
      <c r="H66" s="28">
        <v>145</v>
      </c>
      <c r="I66" s="29">
        <v>144.5</v>
      </c>
      <c r="J66" s="29">
        <v>143</v>
      </c>
      <c r="K66" s="29">
        <v>146</v>
      </c>
      <c r="L66" s="29">
        <v>143.5</v>
      </c>
      <c r="M66" s="30">
        <v>142.5</v>
      </c>
      <c r="N66" s="28">
        <v>147</v>
      </c>
      <c r="O66" s="29">
        <v>146</v>
      </c>
      <c r="P66" s="29">
        <v>145.5</v>
      </c>
      <c r="Q66" s="29">
        <v>147.5</v>
      </c>
      <c r="R66" s="29">
        <v>143</v>
      </c>
      <c r="S66" s="30">
        <v>143.5</v>
      </c>
      <c r="T66" s="304">
        <f>+((T65/T67)/7)*1000</f>
        <v>144.80668414154655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55</v>
      </c>
      <c r="E67" s="64">
        <v>14</v>
      </c>
      <c r="F67" s="64">
        <v>55</v>
      </c>
      <c r="G67" s="446">
        <v>56</v>
      </c>
      <c r="H67" s="303">
        <v>55</v>
      </c>
      <c r="I67" s="64">
        <v>56</v>
      </c>
      <c r="J67" s="64">
        <v>55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56</v>
      </c>
      <c r="S67" s="446">
        <v>57</v>
      </c>
      <c r="T67" s="305">
        <f>SUM(B67:S67)</f>
        <v>872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7.9132000000000007</v>
      </c>
      <c r="C68" s="82">
        <f t="shared" si="26"/>
        <v>8.2055999999999987</v>
      </c>
      <c r="D68" s="82">
        <f t="shared" si="26"/>
        <v>7.9634999999999989</v>
      </c>
      <c r="E68" s="82">
        <f t="shared" si="26"/>
        <v>2.0314000000000001</v>
      </c>
      <c r="F68" s="82">
        <f t="shared" si="26"/>
        <v>7.9234999999999989</v>
      </c>
      <c r="G68" s="186">
        <f t="shared" si="26"/>
        <v>8.0104000000000006</v>
      </c>
      <c r="H68" s="36">
        <f t="shared" si="26"/>
        <v>7.9650000000000007</v>
      </c>
      <c r="I68" s="82">
        <f t="shared" si="26"/>
        <v>8.0887999999999991</v>
      </c>
      <c r="J68" s="82">
        <f t="shared" si="26"/>
        <v>7.8109999999999999</v>
      </c>
      <c r="K68" s="82">
        <f t="shared" si="26"/>
        <v>1.7327999999999997</v>
      </c>
      <c r="L68" s="82">
        <f t="shared" si="26"/>
        <v>7.8895000000000008</v>
      </c>
      <c r="M68" s="186">
        <f t="shared" si="26"/>
        <v>7.9719999999999995</v>
      </c>
      <c r="N68" s="36">
        <f t="shared" si="26"/>
        <v>7.9132000000000007</v>
      </c>
      <c r="O68" s="82">
        <f t="shared" si="26"/>
        <v>8.1663999999999994</v>
      </c>
      <c r="P68" s="82">
        <f t="shared" si="26"/>
        <v>8.2908999999999988</v>
      </c>
      <c r="Q68" s="82">
        <f t="shared" si="26"/>
        <v>1.9244999999999997</v>
      </c>
      <c r="R68" s="82">
        <f t="shared" si="26"/>
        <v>8.0111999999999988</v>
      </c>
      <c r="S68" s="186">
        <f t="shared" si="26"/>
        <v>8.1712999999999987</v>
      </c>
      <c r="T68" s="306">
        <f>((T65*1000)/T67)/7</f>
        <v>144.80668414154655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55.566000000000003</v>
      </c>
      <c r="C69" s="83">
        <f t="shared" ref="C69:R69" si="27">((C67*C66)*7)/1000</f>
        <v>57.427999999999997</v>
      </c>
      <c r="D69" s="83">
        <f t="shared" si="27"/>
        <v>56.017499999999998</v>
      </c>
      <c r="E69" s="83">
        <f t="shared" si="27"/>
        <v>14.356999999999999</v>
      </c>
      <c r="F69" s="83">
        <f t="shared" si="27"/>
        <v>56.017499999999998</v>
      </c>
      <c r="G69" s="307">
        <f t="shared" si="27"/>
        <v>56.252000000000002</v>
      </c>
      <c r="H69" s="40">
        <f t="shared" si="27"/>
        <v>55.825000000000003</v>
      </c>
      <c r="I69" s="83">
        <f t="shared" si="27"/>
        <v>56.643999999999998</v>
      </c>
      <c r="J69" s="83">
        <f t="shared" si="27"/>
        <v>55.055</v>
      </c>
      <c r="K69" s="83">
        <f t="shared" si="27"/>
        <v>12.263999999999999</v>
      </c>
      <c r="L69" s="83">
        <f t="shared" si="27"/>
        <v>55.247500000000002</v>
      </c>
      <c r="M69" s="307">
        <f t="shared" si="27"/>
        <v>55.86</v>
      </c>
      <c r="N69" s="40">
        <f t="shared" si="27"/>
        <v>55.566000000000003</v>
      </c>
      <c r="O69" s="83">
        <f t="shared" si="27"/>
        <v>57.231999999999999</v>
      </c>
      <c r="P69" s="83">
        <f t="shared" si="27"/>
        <v>58.054499999999997</v>
      </c>
      <c r="Q69" s="83">
        <f t="shared" si="27"/>
        <v>13.422499999999999</v>
      </c>
      <c r="R69" s="83">
        <f t="shared" si="27"/>
        <v>56.055999999999997</v>
      </c>
      <c r="S69" s="85">
        <f>((S67*S66)*7)/1000</f>
        <v>57.256500000000003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147.08994708994709</v>
      </c>
      <c r="C70" s="84">
        <f t="shared" ref="C70:R70" si="28">+(C65/C67)/7*1000</f>
        <v>146.42857142857144</v>
      </c>
      <c r="D70" s="84">
        <f t="shared" si="28"/>
        <v>145.45454545454544</v>
      </c>
      <c r="E70" s="84">
        <f t="shared" si="28"/>
        <v>146.93877551020407</v>
      </c>
      <c r="F70" s="84">
        <f t="shared" si="28"/>
        <v>145.45454545454544</v>
      </c>
      <c r="G70" s="188">
        <f t="shared" si="28"/>
        <v>143.36734693877551</v>
      </c>
      <c r="H70" s="45">
        <f t="shared" si="28"/>
        <v>144.93506493506493</v>
      </c>
      <c r="I70" s="84">
        <f t="shared" si="28"/>
        <v>144.38775510204079</v>
      </c>
      <c r="J70" s="84">
        <f t="shared" si="28"/>
        <v>142.85714285714286</v>
      </c>
      <c r="K70" s="84">
        <f t="shared" si="28"/>
        <v>146.42857142857144</v>
      </c>
      <c r="L70" s="84">
        <f t="shared" si="28"/>
        <v>143.63636363636363</v>
      </c>
      <c r="M70" s="188">
        <f t="shared" si="28"/>
        <v>142.60204081632651</v>
      </c>
      <c r="N70" s="45">
        <f t="shared" si="28"/>
        <v>147.08994708994709</v>
      </c>
      <c r="O70" s="84">
        <f t="shared" si="28"/>
        <v>145.91836734693879</v>
      </c>
      <c r="P70" s="84">
        <f t="shared" si="28"/>
        <v>145.36340852130328</v>
      </c>
      <c r="Q70" s="84">
        <f t="shared" si="28"/>
        <v>147.25274725274727</v>
      </c>
      <c r="R70" s="84">
        <f t="shared" si="28"/>
        <v>142.85714285714286</v>
      </c>
      <c r="S70" s="47">
        <f>+(S65/S67)/7*1000</f>
        <v>143.35839598997492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2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22"/>
      <c r="E3" s="522"/>
      <c r="F3" s="522"/>
      <c r="G3" s="522"/>
      <c r="H3" s="522"/>
      <c r="I3" s="522"/>
      <c r="J3" s="522"/>
      <c r="K3" s="522"/>
      <c r="L3" s="522"/>
      <c r="M3" s="522"/>
      <c r="N3" s="522"/>
      <c r="O3" s="522"/>
      <c r="P3" s="522"/>
      <c r="Q3" s="522"/>
      <c r="R3" s="522"/>
      <c r="S3" s="522"/>
      <c r="T3" s="522"/>
      <c r="U3" s="522"/>
      <c r="V3" s="522"/>
      <c r="W3" s="522"/>
      <c r="X3" s="522"/>
      <c r="Y3" s="2"/>
      <c r="Z3" s="2"/>
      <c r="AA3" s="2"/>
      <c r="AB3" s="2"/>
      <c r="AC3" s="2"/>
      <c r="AD3" s="52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2" t="s">
        <v>1</v>
      </c>
      <c r="B9" s="522"/>
      <c r="C9" s="522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2"/>
      <c r="B10" s="522"/>
      <c r="C10" s="52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2" t="s">
        <v>4</v>
      </c>
      <c r="B11" s="522"/>
      <c r="C11" s="522"/>
      <c r="D11" s="1"/>
      <c r="E11" s="520">
        <v>3</v>
      </c>
      <c r="F11" s="1"/>
      <c r="G11" s="1"/>
      <c r="H11" s="1"/>
      <c r="I11" s="1"/>
      <c r="J11" s="1"/>
      <c r="K11" s="530" t="s">
        <v>170</v>
      </c>
      <c r="L11" s="530"/>
      <c r="M11" s="521"/>
      <c r="N11" s="5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2"/>
      <c r="B12" s="522"/>
      <c r="C12" s="522"/>
      <c r="D12" s="1"/>
      <c r="E12" s="5"/>
      <c r="F12" s="1"/>
      <c r="G12" s="1"/>
      <c r="H12" s="1"/>
      <c r="I12" s="1"/>
      <c r="J12" s="1"/>
      <c r="K12" s="521"/>
      <c r="L12" s="521"/>
      <c r="M12" s="521"/>
      <c r="N12" s="5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2"/>
      <c r="B13" s="522"/>
      <c r="C13" s="522"/>
      <c r="D13" s="522"/>
      <c r="E13" s="522"/>
      <c r="F13" s="522"/>
      <c r="G13" s="522"/>
      <c r="H13" s="522"/>
      <c r="I13" s="522"/>
      <c r="J13" s="522"/>
      <c r="K13" s="522"/>
      <c r="L13" s="521"/>
      <c r="M13" s="521"/>
      <c r="N13" s="521"/>
      <c r="O13" s="521"/>
      <c r="P13" s="521"/>
      <c r="Q13" s="521"/>
      <c r="R13" s="521"/>
      <c r="S13" s="521"/>
      <c r="T13" s="521"/>
      <c r="U13" s="521"/>
      <c r="V13" s="521"/>
      <c r="W13" s="1"/>
      <c r="X13" s="1"/>
      <c r="Y13" s="1"/>
    </row>
    <row r="14" spans="1:30" s="3" customFormat="1" ht="27" thickBot="1" x14ac:dyDescent="0.3">
      <c r="A14" s="52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99.8</v>
      </c>
      <c r="C18" s="78">
        <v>101.4</v>
      </c>
      <c r="D18" s="22">
        <v>105.2</v>
      </c>
      <c r="E18" s="22">
        <v>23.5</v>
      </c>
      <c r="F18" s="22">
        <v>107.2</v>
      </c>
      <c r="G18" s="22">
        <v>107.1</v>
      </c>
      <c r="H18" s="21">
        <v>104.6</v>
      </c>
      <c r="I18" s="22">
        <v>107.3</v>
      </c>
      <c r="J18" s="22">
        <v>106.4</v>
      </c>
      <c r="K18" s="119">
        <v>20.6</v>
      </c>
      <c r="L18" s="22">
        <v>110</v>
      </c>
      <c r="M18" s="22">
        <v>110.1</v>
      </c>
      <c r="N18" s="21">
        <v>105.9</v>
      </c>
      <c r="O18" s="78">
        <v>107.2</v>
      </c>
      <c r="P18" s="22">
        <v>108.7</v>
      </c>
      <c r="Q18" s="22">
        <v>24.9</v>
      </c>
      <c r="R18" s="22">
        <v>109.2</v>
      </c>
      <c r="S18" s="23">
        <v>109.8</v>
      </c>
      <c r="T18" s="24">
        <f t="shared" ref="T18:T25" si="0">SUM(B18:S18)</f>
        <v>1668.9</v>
      </c>
      <c r="V18" s="2"/>
      <c r="W18" s="18"/>
    </row>
    <row r="19" spans="1:30" ht="39.950000000000003" customHeight="1" x14ac:dyDescent="0.25">
      <c r="A19" s="157" t="s">
        <v>13</v>
      </c>
      <c r="B19" s="21">
        <v>99.8</v>
      </c>
      <c r="C19" s="78">
        <v>101.4</v>
      </c>
      <c r="D19" s="22">
        <v>105.2</v>
      </c>
      <c r="E19" s="22">
        <v>23.5</v>
      </c>
      <c r="F19" s="22">
        <v>107.2</v>
      </c>
      <c r="G19" s="22">
        <v>107.1</v>
      </c>
      <c r="H19" s="21">
        <v>104.6</v>
      </c>
      <c r="I19" s="22">
        <v>107.3</v>
      </c>
      <c r="J19" s="22">
        <v>106.4</v>
      </c>
      <c r="K19" s="119">
        <v>20.6</v>
      </c>
      <c r="L19" s="22">
        <v>110</v>
      </c>
      <c r="M19" s="22">
        <v>110.1</v>
      </c>
      <c r="N19" s="21">
        <v>105.9</v>
      </c>
      <c r="O19" s="78">
        <v>107.2</v>
      </c>
      <c r="P19" s="22">
        <v>108.7</v>
      </c>
      <c r="Q19" s="22">
        <v>24.9</v>
      </c>
      <c r="R19" s="22">
        <v>109.2</v>
      </c>
      <c r="S19" s="23">
        <v>109.8</v>
      </c>
      <c r="T19" s="24">
        <f t="shared" si="0"/>
        <v>1668.9</v>
      </c>
      <c r="V19" s="2"/>
      <c r="W19" s="18"/>
    </row>
    <row r="20" spans="1:30" ht="39.75" customHeight="1" x14ac:dyDescent="0.25">
      <c r="A20" s="156" t="s">
        <v>14</v>
      </c>
      <c r="B20" s="21">
        <v>99.6</v>
      </c>
      <c r="C20" s="78">
        <v>101.1</v>
      </c>
      <c r="D20" s="22">
        <v>105.2</v>
      </c>
      <c r="E20" s="22">
        <v>23.5</v>
      </c>
      <c r="F20" s="22">
        <v>107.2</v>
      </c>
      <c r="G20" s="22">
        <v>107</v>
      </c>
      <c r="H20" s="21">
        <v>104.4</v>
      </c>
      <c r="I20" s="22">
        <v>107.3</v>
      </c>
      <c r="J20" s="22">
        <v>105.8</v>
      </c>
      <c r="K20" s="119">
        <v>20.5</v>
      </c>
      <c r="L20" s="22">
        <v>110</v>
      </c>
      <c r="M20" s="22">
        <v>110</v>
      </c>
      <c r="N20" s="21">
        <v>105.8</v>
      </c>
      <c r="O20" s="78">
        <v>107</v>
      </c>
      <c r="P20" s="22">
        <v>108.7</v>
      </c>
      <c r="Q20" s="22">
        <v>24.7</v>
      </c>
      <c r="R20" s="22">
        <v>109.1</v>
      </c>
      <c r="S20" s="23">
        <v>109.7</v>
      </c>
      <c r="T20" s="24">
        <f t="shared" si="0"/>
        <v>1666.6</v>
      </c>
      <c r="V20" s="2"/>
      <c r="W20" s="18"/>
    </row>
    <row r="21" spans="1:30" ht="39.950000000000003" customHeight="1" x14ac:dyDescent="0.25">
      <c r="A21" s="157" t="s">
        <v>15</v>
      </c>
      <c r="B21" s="21">
        <v>99.6</v>
      </c>
      <c r="C21" s="78">
        <v>101.1</v>
      </c>
      <c r="D21" s="22">
        <v>105.2</v>
      </c>
      <c r="E21" s="22">
        <v>23.5</v>
      </c>
      <c r="F21" s="22">
        <v>107.2</v>
      </c>
      <c r="G21" s="22">
        <v>107</v>
      </c>
      <c r="H21" s="21">
        <v>104.4</v>
      </c>
      <c r="I21" s="22">
        <v>107.3</v>
      </c>
      <c r="J21" s="22">
        <v>105.8</v>
      </c>
      <c r="K21" s="119">
        <v>20.5</v>
      </c>
      <c r="L21" s="22">
        <v>110</v>
      </c>
      <c r="M21" s="22">
        <v>110</v>
      </c>
      <c r="N21" s="21">
        <v>105.8</v>
      </c>
      <c r="O21" s="78">
        <v>107</v>
      </c>
      <c r="P21" s="22">
        <v>108.7</v>
      </c>
      <c r="Q21" s="22">
        <v>24.7</v>
      </c>
      <c r="R21" s="22">
        <v>109.1</v>
      </c>
      <c r="S21" s="23">
        <v>109.7</v>
      </c>
      <c r="T21" s="24">
        <f t="shared" si="0"/>
        <v>1666.6</v>
      </c>
      <c r="V21" s="2"/>
      <c r="W21" s="18"/>
    </row>
    <row r="22" spans="1:30" ht="39.950000000000003" customHeight="1" x14ac:dyDescent="0.25">
      <c r="A22" s="156" t="s">
        <v>16</v>
      </c>
      <c r="B22" s="21">
        <v>99.6</v>
      </c>
      <c r="C22" s="78">
        <v>101.1</v>
      </c>
      <c r="D22" s="22">
        <v>105.2</v>
      </c>
      <c r="E22" s="22">
        <v>23.5</v>
      </c>
      <c r="F22" s="22">
        <v>107.2</v>
      </c>
      <c r="G22" s="22">
        <v>107</v>
      </c>
      <c r="H22" s="21">
        <v>104.4</v>
      </c>
      <c r="I22" s="22">
        <v>107.3</v>
      </c>
      <c r="J22" s="22">
        <v>105.8</v>
      </c>
      <c r="K22" s="119">
        <v>20.5</v>
      </c>
      <c r="L22" s="22">
        <v>110</v>
      </c>
      <c r="M22" s="22">
        <v>110</v>
      </c>
      <c r="N22" s="21">
        <v>105.8</v>
      </c>
      <c r="O22" s="78">
        <v>107</v>
      </c>
      <c r="P22" s="22">
        <v>108.7</v>
      </c>
      <c r="Q22" s="22">
        <v>24.7</v>
      </c>
      <c r="R22" s="22">
        <v>109.1</v>
      </c>
      <c r="S22" s="23">
        <v>109.7</v>
      </c>
      <c r="T22" s="24">
        <f t="shared" si="0"/>
        <v>1666.6</v>
      </c>
      <c r="V22" s="2"/>
      <c r="W22" s="18"/>
    </row>
    <row r="23" spans="1:30" ht="39.950000000000003" customHeight="1" x14ac:dyDescent="0.25">
      <c r="A23" s="157" t="s">
        <v>17</v>
      </c>
      <c r="B23" s="21">
        <v>99.6</v>
      </c>
      <c r="C23" s="78">
        <v>101.1</v>
      </c>
      <c r="D23" s="22">
        <v>105.2</v>
      </c>
      <c r="E23" s="22">
        <v>23.5</v>
      </c>
      <c r="F23" s="22">
        <v>107.2</v>
      </c>
      <c r="G23" s="22">
        <v>107</v>
      </c>
      <c r="H23" s="21">
        <v>104.4</v>
      </c>
      <c r="I23" s="22">
        <v>107.3</v>
      </c>
      <c r="J23" s="22">
        <v>105.8</v>
      </c>
      <c r="K23" s="119">
        <v>20.5</v>
      </c>
      <c r="L23" s="22">
        <v>110</v>
      </c>
      <c r="M23" s="22">
        <v>110</v>
      </c>
      <c r="N23" s="21">
        <v>105.8</v>
      </c>
      <c r="O23" s="78">
        <v>107</v>
      </c>
      <c r="P23" s="22">
        <v>108.7</v>
      </c>
      <c r="Q23" s="22">
        <v>24.7</v>
      </c>
      <c r="R23" s="22">
        <v>109.1</v>
      </c>
      <c r="S23" s="23">
        <v>109.7</v>
      </c>
      <c r="T23" s="24">
        <f t="shared" si="0"/>
        <v>1666.6</v>
      </c>
      <c r="V23" s="2"/>
      <c r="W23" s="18"/>
    </row>
    <row r="24" spans="1:30" ht="39.950000000000003" customHeight="1" x14ac:dyDescent="0.25">
      <c r="A24" s="156" t="s">
        <v>18</v>
      </c>
      <c r="B24" s="21">
        <v>99.6</v>
      </c>
      <c r="C24" s="78">
        <v>101.1</v>
      </c>
      <c r="D24" s="22">
        <v>105.2</v>
      </c>
      <c r="E24" s="22">
        <v>23.5</v>
      </c>
      <c r="F24" s="22">
        <v>107.2</v>
      </c>
      <c r="G24" s="22">
        <v>107</v>
      </c>
      <c r="H24" s="21">
        <v>104.4</v>
      </c>
      <c r="I24" s="22">
        <v>107.3</v>
      </c>
      <c r="J24" s="22">
        <v>105.8</v>
      </c>
      <c r="K24" s="119">
        <v>20.5</v>
      </c>
      <c r="L24" s="22">
        <v>110</v>
      </c>
      <c r="M24" s="22">
        <v>110</v>
      </c>
      <c r="N24" s="21">
        <v>105.8</v>
      </c>
      <c r="O24" s="78">
        <v>107</v>
      </c>
      <c r="P24" s="22">
        <v>108.7</v>
      </c>
      <c r="Q24" s="22">
        <v>24.7</v>
      </c>
      <c r="R24" s="22">
        <v>109.1</v>
      </c>
      <c r="S24" s="23">
        <v>109.7</v>
      </c>
      <c r="T24" s="24">
        <f t="shared" si="0"/>
        <v>1666.6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697.6</v>
      </c>
      <c r="C25" s="26">
        <f t="shared" si="1"/>
        <v>708.30000000000007</v>
      </c>
      <c r="D25" s="26">
        <f t="shared" si="1"/>
        <v>736.40000000000009</v>
      </c>
      <c r="E25" s="26">
        <f>SUM(E18:E24)</f>
        <v>164.5</v>
      </c>
      <c r="F25" s="26">
        <f t="shared" ref="F25:L25" si="2">SUM(F18:F24)</f>
        <v>750.40000000000009</v>
      </c>
      <c r="G25" s="26">
        <f t="shared" si="2"/>
        <v>749.2</v>
      </c>
      <c r="H25" s="25">
        <f t="shared" si="2"/>
        <v>731.19999999999993</v>
      </c>
      <c r="I25" s="26">
        <f t="shared" si="2"/>
        <v>751.09999999999991</v>
      </c>
      <c r="J25" s="26">
        <f>SUM(J18:J24)</f>
        <v>741.8</v>
      </c>
      <c r="K25" s="120">
        <f t="shared" ref="K25" si="3">SUM(K18:K24)</f>
        <v>143.69999999999999</v>
      </c>
      <c r="L25" s="26">
        <f t="shared" si="2"/>
        <v>770</v>
      </c>
      <c r="M25" s="26">
        <f>SUM(M18:M24)</f>
        <v>770.2</v>
      </c>
      <c r="N25" s="25">
        <f t="shared" ref="N25:P25" si="4">SUM(N18:N24)</f>
        <v>740.8</v>
      </c>
      <c r="O25" s="26">
        <f t="shared" si="4"/>
        <v>749.4</v>
      </c>
      <c r="P25" s="26">
        <f t="shared" si="4"/>
        <v>760.90000000000009</v>
      </c>
      <c r="Q25" s="26">
        <f>SUM(Q18:Q24)</f>
        <v>173.29999999999998</v>
      </c>
      <c r="R25" s="26">
        <f t="shared" ref="R25:S25" si="5">SUM(R18:R24)</f>
        <v>763.90000000000009</v>
      </c>
      <c r="S25" s="27">
        <f t="shared" si="5"/>
        <v>768.10000000000014</v>
      </c>
      <c r="T25" s="24">
        <f t="shared" si="0"/>
        <v>11670.8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149.86581059390045</v>
      </c>
    </row>
    <row r="27" spans="1:30" s="2" customFormat="1" ht="33" customHeight="1" x14ac:dyDescent="0.25">
      <c r="A27" s="159" t="s">
        <v>20</v>
      </c>
      <c r="B27" s="32">
        <v>665</v>
      </c>
      <c r="C27" s="81">
        <v>675</v>
      </c>
      <c r="D27" s="33">
        <v>702</v>
      </c>
      <c r="E27" s="33">
        <v>159</v>
      </c>
      <c r="F27" s="33">
        <v>715</v>
      </c>
      <c r="G27" s="33">
        <v>714</v>
      </c>
      <c r="H27" s="32">
        <v>697</v>
      </c>
      <c r="I27" s="33">
        <v>716</v>
      </c>
      <c r="J27" s="33">
        <v>707</v>
      </c>
      <c r="K27" s="122">
        <v>137</v>
      </c>
      <c r="L27" s="33">
        <v>734</v>
      </c>
      <c r="M27" s="33">
        <v>734</v>
      </c>
      <c r="N27" s="32">
        <v>706</v>
      </c>
      <c r="O27" s="33">
        <v>714</v>
      </c>
      <c r="P27" s="33">
        <v>725</v>
      </c>
      <c r="Q27" s="33">
        <v>165</v>
      </c>
      <c r="R27" s="33">
        <v>728</v>
      </c>
      <c r="S27" s="34">
        <v>732</v>
      </c>
      <c r="T27" s="35">
        <f>SUM(B27:S27)</f>
        <v>11125</v>
      </c>
      <c r="U27" s="2">
        <f>((T25*1000)/T27)/7</f>
        <v>149.86581059390048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99.636899999999997</v>
      </c>
      <c r="C28" s="37">
        <f t="shared" si="6"/>
        <v>101.09550000000002</v>
      </c>
      <c r="D28" s="37">
        <f t="shared" si="6"/>
        <v>105.24171999999999</v>
      </c>
      <c r="E28" s="37">
        <f t="shared" si="6"/>
        <v>23.967740000000003</v>
      </c>
      <c r="F28" s="37">
        <f t="shared" si="6"/>
        <v>107.16989999999998</v>
      </c>
      <c r="G28" s="37">
        <f t="shared" si="6"/>
        <v>107.00004000000001</v>
      </c>
      <c r="H28" s="36">
        <f t="shared" si="6"/>
        <v>104.43241999999998</v>
      </c>
      <c r="I28" s="37">
        <f t="shared" si="6"/>
        <v>107.33976000000003</v>
      </c>
      <c r="J28" s="37">
        <f t="shared" si="6"/>
        <v>105.81102000000001</v>
      </c>
      <c r="K28" s="123">
        <f t="shared" si="6"/>
        <v>20.510820000000002</v>
      </c>
      <c r="L28" s="37">
        <f t="shared" si="6"/>
        <v>110.03724000000003</v>
      </c>
      <c r="M28" s="37">
        <f t="shared" si="6"/>
        <v>109.99724000000001</v>
      </c>
      <c r="N28" s="36">
        <f t="shared" si="6"/>
        <v>105.80116000000002</v>
      </c>
      <c r="O28" s="37">
        <f t="shared" si="6"/>
        <v>106.96004000000001</v>
      </c>
      <c r="P28" s="37">
        <f t="shared" si="6"/>
        <v>108.66849999999997</v>
      </c>
      <c r="Q28" s="37">
        <f t="shared" si="6"/>
        <v>24.666899999999998</v>
      </c>
      <c r="R28" s="37">
        <f t="shared" si="6"/>
        <v>109.09807999999998</v>
      </c>
      <c r="S28" s="38">
        <f t="shared" si="6"/>
        <v>109.69752000000001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697.78449999999998</v>
      </c>
      <c r="C29" s="41">
        <f t="shared" si="7"/>
        <v>708.27750000000003</v>
      </c>
      <c r="D29" s="41">
        <f t="shared" si="7"/>
        <v>736.60860000000002</v>
      </c>
      <c r="E29" s="41">
        <f>((E27*E26)*7)/1000</f>
        <v>166.83870000000002</v>
      </c>
      <c r="F29" s="41">
        <f>((F27*F26)*7)/1000</f>
        <v>750.24950000000001</v>
      </c>
      <c r="G29" s="41">
        <f t="shared" ref="G29:S29" si="8">((G27*G26)*7)/1000</f>
        <v>749.20020000000011</v>
      </c>
      <c r="H29" s="40">
        <f t="shared" si="8"/>
        <v>731.36209999999994</v>
      </c>
      <c r="I29" s="41">
        <f t="shared" si="8"/>
        <v>751.29880000000003</v>
      </c>
      <c r="J29" s="41">
        <f t="shared" si="8"/>
        <v>741.85509999999999</v>
      </c>
      <c r="K29" s="124">
        <f t="shared" si="8"/>
        <v>143.75409999999999</v>
      </c>
      <c r="L29" s="41">
        <f t="shared" si="8"/>
        <v>770.1862000000001</v>
      </c>
      <c r="M29" s="41">
        <f t="shared" si="8"/>
        <v>770.1862000000001</v>
      </c>
      <c r="N29" s="40">
        <f t="shared" si="8"/>
        <v>740.80580000000009</v>
      </c>
      <c r="O29" s="41">
        <f t="shared" si="8"/>
        <v>749.20020000000011</v>
      </c>
      <c r="P29" s="41">
        <f t="shared" si="8"/>
        <v>760.74249999999995</v>
      </c>
      <c r="Q29" s="42">
        <f t="shared" si="8"/>
        <v>173.1345</v>
      </c>
      <c r="R29" s="42">
        <f t="shared" si="8"/>
        <v>763.8904</v>
      </c>
      <c r="S29" s="43">
        <f t="shared" si="8"/>
        <v>768.08759999999995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149.86036519871107</v>
      </c>
      <c r="C30" s="46">
        <f t="shared" si="9"/>
        <v>149.90476190476193</v>
      </c>
      <c r="D30" s="46">
        <f t="shared" si="9"/>
        <v>149.85754985754988</v>
      </c>
      <c r="E30" s="46">
        <f>+(E25/E27)/7*1000</f>
        <v>147.79874213836482</v>
      </c>
      <c r="F30" s="46">
        <f t="shared" ref="F30:L30" si="10">+(F25/F27)/7*1000</f>
        <v>149.93006993006995</v>
      </c>
      <c r="G30" s="46">
        <f t="shared" si="10"/>
        <v>149.8999599839936</v>
      </c>
      <c r="H30" s="45">
        <f t="shared" si="10"/>
        <v>149.86677597868416</v>
      </c>
      <c r="I30" s="46">
        <f t="shared" si="10"/>
        <v>149.86033519553072</v>
      </c>
      <c r="J30" s="46">
        <f>+(J25/J27)/7*1000</f>
        <v>149.88886643766418</v>
      </c>
      <c r="K30" s="125">
        <f t="shared" ref="K30" si="11">+(K25/K27)/7*1000</f>
        <v>149.84358706986441</v>
      </c>
      <c r="L30" s="46">
        <f t="shared" si="10"/>
        <v>149.86376021798367</v>
      </c>
      <c r="M30" s="46">
        <f>+(M25/M27)/7*1000</f>
        <v>149.90268586998835</v>
      </c>
      <c r="N30" s="45">
        <f t="shared" ref="N30:S30" si="12">+(N25/N27)/7*1000</f>
        <v>149.89882638607853</v>
      </c>
      <c r="O30" s="46">
        <f t="shared" si="12"/>
        <v>149.93997599039616</v>
      </c>
      <c r="P30" s="46">
        <f t="shared" si="12"/>
        <v>149.93103448275866</v>
      </c>
      <c r="Q30" s="46">
        <f t="shared" si="12"/>
        <v>150.04329004329003</v>
      </c>
      <c r="R30" s="46">
        <f t="shared" si="12"/>
        <v>149.90188383045526</v>
      </c>
      <c r="S30" s="47">
        <f t="shared" si="12"/>
        <v>149.90241998438722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83.4</v>
      </c>
      <c r="C39" s="78">
        <v>77.2</v>
      </c>
      <c r="D39" s="78">
        <v>79.599999999999994</v>
      </c>
      <c r="E39" s="78">
        <v>17.2</v>
      </c>
      <c r="F39" s="78">
        <v>87.7</v>
      </c>
      <c r="G39" s="78">
        <v>88.7</v>
      </c>
      <c r="H39" s="78"/>
      <c r="I39" s="78"/>
      <c r="J39" s="99">
        <f t="shared" ref="J39:J46" si="13">SUM(B39:I39)</f>
        <v>433.8</v>
      </c>
      <c r="K39" s="2"/>
      <c r="L39" s="89" t="s">
        <v>12</v>
      </c>
      <c r="M39" s="78">
        <v>6.4</v>
      </c>
      <c r="N39" s="78">
        <v>5.8</v>
      </c>
      <c r="O39" s="78">
        <v>6.1</v>
      </c>
      <c r="P39" s="78">
        <v>1.5</v>
      </c>
      <c r="Q39" s="78">
        <v>6.3</v>
      </c>
      <c r="R39" s="78">
        <v>6.4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83.4</v>
      </c>
      <c r="C40" s="78">
        <v>77.2</v>
      </c>
      <c r="D40" s="78">
        <v>79.599999999999994</v>
      </c>
      <c r="E40" s="78">
        <v>17.2</v>
      </c>
      <c r="F40" s="78">
        <v>87.7</v>
      </c>
      <c r="G40" s="78">
        <v>88.7</v>
      </c>
      <c r="H40" s="78"/>
      <c r="I40" s="78"/>
      <c r="J40" s="99">
        <f t="shared" si="13"/>
        <v>433.8</v>
      </c>
      <c r="K40" s="2"/>
      <c r="L40" s="90" t="s">
        <v>13</v>
      </c>
      <c r="M40" s="78">
        <v>6.4</v>
      </c>
      <c r="N40" s="78">
        <v>5.8</v>
      </c>
      <c r="O40" s="78">
        <v>6.1</v>
      </c>
      <c r="P40" s="78">
        <v>1.5</v>
      </c>
      <c r="Q40" s="78">
        <v>6.3</v>
      </c>
      <c r="R40" s="78">
        <v>6.4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5.5</v>
      </c>
      <c r="O41" s="78">
        <v>6</v>
      </c>
      <c r="P41" s="78">
        <v>1.6</v>
      </c>
      <c r="Q41" s="78">
        <v>6.3</v>
      </c>
      <c r="R41" s="78">
        <v>6.4</v>
      </c>
      <c r="S41" s="99">
        <f t="shared" si="14"/>
        <v>32.200000000000003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5.5</v>
      </c>
      <c r="O42" s="78">
        <v>6</v>
      </c>
      <c r="P42" s="78">
        <v>1.6</v>
      </c>
      <c r="Q42" s="78">
        <v>6.3</v>
      </c>
      <c r="R42" s="78">
        <v>6.4</v>
      </c>
      <c r="S42" s="99">
        <f t="shared" si="14"/>
        <v>32.200000000000003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5.5</v>
      </c>
      <c r="O43" s="78">
        <v>6</v>
      </c>
      <c r="P43" s="78">
        <v>1.6</v>
      </c>
      <c r="Q43" s="78">
        <v>6.3</v>
      </c>
      <c r="R43" s="78">
        <v>6.4</v>
      </c>
      <c r="S43" s="99">
        <f t="shared" si="14"/>
        <v>32.200000000000003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5.5</v>
      </c>
      <c r="O44" s="78">
        <v>6</v>
      </c>
      <c r="P44" s="78">
        <v>1.6</v>
      </c>
      <c r="Q44" s="78">
        <v>6.3</v>
      </c>
      <c r="R44" s="78">
        <v>6.4</v>
      </c>
      <c r="S44" s="99">
        <f t="shared" si="14"/>
        <v>32.200000000000003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5.5</v>
      </c>
      <c r="O45" s="78">
        <v>6</v>
      </c>
      <c r="P45" s="78">
        <v>1.6</v>
      </c>
      <c r="Q45" s="78">
        <v>6.3</v>
      </c>
      <c r="R45" s="78">
        <v>6.4</v>
      </c>
      <c r="S45" s="99">
        <f t="shared" si="14"/>
        <v>32.200000000000003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166.8</v>
      </c>
      <c r="C46" s="26">
        <f t="shared" si="15"/>
        <v>154.4</v>
      </c>
      <c r="D46" s="26">
        <f t="shared" si="15"/>
        <v>159.19999999999999</v>
      </c>
      <c r="E46" s="26">
        <f t="shared" si="15"/>
        <v>34.4</v>
      </c>
      <c r="F46" s="26">
        <f t="shared" si="15"/>
        <v>175.4</v>
      </c>
      <c r="G46" s="26">
        <f t="shared" si="15"/>
        <v>177.4</v>
      </c>
      <c r="H46" s="26">
        <f t="shared" si="15"/>
        <v>0</v>
      </c>
      <c r="I46" s="26">
        <f t="shared" si="15"/>
        <v>0</v>
      </c>
      <c r="J46" s="99">
        <f t="shared" si="13"/>
        <v>867.6</v>
      </c>
      <c r="L46" s="76" t="s">
        <v>10</v>
      </c>
      <c r="M46" s="79">
        <f t="shared" ref="M46:R46" si="16">SUM(M39:M45)</f>
        <v>44.8</v>
      </c>
      <c r="N46" s="26">
        <f t="shared" si="16"/>
        <v>39.1</v>
      </c>
      <c r="O46" s="26">
        <f t="shared" si="16"/>
        <v>42.2</v>
      </c>
      <c r="P46" s="26">
        <f t="shared" si="16"/>
        <v>10.999999999999998</v>
      </c>
      <c r="Q46" s="26">
        <f t="shared" si="16"/>
        <v>44.099999999999994</v>
      </c>
      <c r="R46" s="26">
        <f t="shared" si="16"/>
        <v>44.8</v>
      </c>
      <c r="S46" s="99">
        <f t="shared" si="14"/>
        <v>226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42.606688601875952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140.98565190268246</v>
      </c>
      <c r="T47" s="62"/>
    </row>
    <row r="48" spans="1:30" ht="33.75" customHeight="1" x14ac:dyDescent="0.25">
      <c r="A48" s="92" t="s">
        <v>20</v>
      </c>
      <c r="B48" s="81">
        <v>563</v>
      </c>
      <c r="C48" s="33">
        <v>521</v>
      </c>
      <c r="D48" s="33">
        <v>537</v>
      </c>
      <c r="E48" s="33">
        <v>116</v>
      </c>
      <c r="F48" s="33">
        <v>592</v>
      </c>
      <c r="G48" s="33">
        <v>580</v>
      </c>
      <c r="H48" s="33"/>
      <c r="I48" s="33"/>
      <c r="J48" s="101">
        <f>SUM(B48:I48)</f>
        <v>2909</v>
      </c>
      <c r="K48" s="63"/>
      <c r="L48" s="92" t="s">
        <v>20</v>
      </c>
      <c r="M48" s="104">
        <v>44</v>
      </c>
      <c r="N48" s="64">
        <v>40</v>
      </c>
      <c r="O48" s="64">
        <v>43</v>
      </c>
      <c r="P48" s="64">
        <v>11</v>
      </c>
      <c r="Q48" s="64">
        <v>45</v>
      </c>
      <c r="R48" s="64">
        <v>46</v>
      </c>
      <c r="S48" s="110">
        <f>SUM(M48:R48)</f>
        <v>229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83.436599999999999</v>
      </c>
      <c r="C49" s="37">
        <f t="shared" si="17"/>
        <v>77.21220000000001</v>
      </c>
      <c r="D49" s="37">
        <f t="shared" si="17"/>
        <v>79.583399999999983</v>
      </c>
      <c r="E49" s="37">
        <f t="shared" si="17"/>
        <v>17.191199999999998</v>
      </c>
      <c r="F49" s="37">
        <f t="shared" si="17"/>
        <v>87.73439999999998</v>
      </c>
      <c r="G49" s="37">
        <f t="shared" si="17"/>
        <v>88.74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42.606688601875952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5.5480000000000009</v>
      </c>
      <c r="O49" s="37">
        <f t="shared" si="19"/>
        <v>6.0481999999999996</v>
      </c>
      <c r="P49" s="37">
        <f t="shared" si="19"/>
        <v>1.6099000000000001</v>
      </c>
      <c r="Q49" s="37">
        <f t="shared" si="19"/>
        <v>6.3315000000000001</v>
      </c>
      <c r="R49" s="37">
        <f t="shared" si="19"/>
        <v>6.4238</v>
      </c>
      <c r="S49" s="111">
        <f>((S46*1000)/S48)/7</f>
        <v>140.98565190268246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584.05619999999999</v>
      </c>
      <c r="C50" s="41">
        <f t="shared" si="20"/>
        <v>540.48540000000003</v>
      </c>
      <c r="D50" s="41">
        <f t="shared" si="20"/>
        <v>557.08379999999988</v>
      </c>
      <c r="E50" s="41">
        <f t="shared" si="20"/>
        <v>120.33839999999998</v>
      </c>
      <c r="F50" s="41">
        <f t="shared" si="20"/>
        <v>614.1407999999999</v>
      </c>
      <c r="G50" s="41">
        <f t="shared" si="20"/>
        <v>621.17999999999995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42.441000000000003</v>
      </c>
      <c r="P50" s="41">
        <f t="shared" si="21"/>
        <v>11.0495</v>
      </c>
      <c r="Q50" s="41">
        <f t="shared" si="21"/>
        <v>44.2575</v>
      </c>
      <c r="R50" s="41">
        <f t="shared" si="21"/>
        <v>44.918999999999997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42.324283176858664</v>
      </c>
      <c r="C51" s="46">
        <f t="shared" si="22"/>
        <v>42.336166712366335</v>
      </c>
      <c r="D51" s="46">
        <f t="shared" si="22"/>
        <v>42.351689279063578</v>
      </c>
      <c r="E51" s="46">
        <f t="shared" si="22"/>
        <v>42.364532019704427</v>
      </c>
      <c r="F51" s="46">
        <f t="shared" si="22"/>
        <v>42.326254826254832</v>
      </c>
      <c r="G51" s="46">
        <f t="shared" si="22"/>
        <v>43.694581280788178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139.64285714285714</v>
      </c>
      <c r="O51" s="46">
        <f t="shared" si="23"/>
        <v>140.19933554817277</v>
      </c>
      <c r="P51" s="46">
        <f t="shared" si="23"/>
        <v>142.85714285714286</v>
      </c>
      <c r="Q51" s="46">
        <f t="shared" si="23"/>
        <v>139.99999999999997</v>
      </c>
      <c r="R51" s="46">
        <f t="shared" si="23"/>
        <v>139.13043478260869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8.1999999999999993</v>
      </c>
      <c r="D58" s="78">
        <v>8</v>
      </c>
      <c r="E58" s="78">
        <v>2.1</v>
      </c>
      <c r="F58" s="78">
        <v>8</v>
      </c>
      <c r="G58" s="182">
        <v>8</v>
      </c>
      <c r="H58" s="21">
        <v>8</v>
      </c>
      <c r="I58" s="78">
        <v>8.1</v>
      </c>
      <c r="J58" s="78">
        <v>7.8</v>
      </c>
      <c r="K58" s="78">
        <v>1.8</v>
      </c>
      <c r="L58" s="78">
        <v>7.9</v>
      </c>
      <c r="M58" s="182">
        <v>8</v>
      </c>
      <c r="N58" s="21">
        <v>8</v>
      </c>
      <c r="O58" s="78">
        <v>8.1999999999999993</v>
      </c>
      <c r="P58" s="78">
        <v>8.3000000000000007</v>
      </c>
      <c r="Q58" s="78">
        <v>2</v>
      </c>
      <c r="R58" s="78">
        <v>8</v>
      </c>
      <c r="S58" s="182">
        <v>8.1999999999999993</v>
      </c>
      <c r="T58" s="24">
        <f t="shared" ref="T58:T65" si="24">SUM(B58:S58)</f>
        <v>126.60000000000001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8.1999999999999993</v>
      </c>
      <c r="D59" s="78">
        <v>8</v>
      </c>
      <c r="E59" s="78">
        <v>2.1</v>
      </c>
      <c r="F59" s="78">
        <v>8</v>
      </c>
      <c r="G59" s="182">
        <v>8</v>
      </c>
      <c r="H59" s="21">
        <v>8</v>
      </c>
      <c r="I59" s="78">
        <v>8.1</v>
      </c>
      <c r="J59" s="78">
        <v>7.8</v>
      </c>
      <c r="K59" s="78">
        <v>1.8</v>
      </c>
      <c r="L59" s="78">
        <v>7.9</v>
      </c>
      <c r="M59" s="182">
        <v>8</v>
      </c>
      <c r="N59" s="21">
        <v>8</v>
      </c>
      <c r="O59" s="78">
        <v>8.1999999999999993</v>
      </c>
      <c r="P59" s="78">
        <v>8.3000000000000007</v>
      </c>
      <c r="Q59" s="78">
        <v>2</v>
      </c>
      <c r="R59" s="78">
        <v>8</v>
      </c>
      <c r="S59" s="182">
        <v>8.1999999999999993</v>
      </c>
      <c r="T59" s="24">
        <f t="shared" si="24"/>
        <v>126.60000000000001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</v>
      </c>
      <c r="C60" s="78">
        <v>8.1999999999999993</v>
      </c>
      <c r="D60" s="78">
        <v>8</v>
      </c>
      <c r="E60" s="78">
        <v>2</v>
      </c>
      <c r="F60" s="78">
        <v>7.8</v>
      </c>
      <c r="G60" s="182">
        <v>8.1</v>
      </c>
      <c r="H60" s="21">
        <v>8</v>
      </c>
      <c r="I60" s="78">
        <v>8.1</v>
      </c>
      <c r="J60" s="78">
        <v>8</v>
      </c>
      <c r="K60" s="78">
        <v>1.7</v>
      </c>
      <c r="L60" s="78">
        <v>8</v>
      </c>
      <c r="M60" s="182">
        <v>8</v>
      </c>
      <c r="N60" s="21">
        <v>8</v>
      </c>
      <c r="O60" s="78">
        <v>8.1999999999999993</v>
      </c>
      <c r="P60" s="78">
        <v>8.3000000000000007</v>
      </c>
      <c r="Q60" s="78">
        <v>1.9</v>
      </c>
      <c r="R60" s="78">
        <v>7.9</v>
      </c>
      <c r="S60" s="182">
        <v>8.1999999999999993</v>
      </c>
      <c r="T60" s="24">
        <f t="shared" si="24"/>
        <v>126.40000000000002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</v>
      </c>
      <c r="C61" s="78">
        <v>8.3000000000000007</v>
      </c>
      <c r="D61" s="78">
        <v>8.1</v>
      </c>
      <c r="E61" s="78">
        <v>2</v>
      </c>
      <c r="F61" s="78">
        <v>7.9</v>
      </c>
      <c r="G61" s="182">
        <v>8.1</v>
      </c>
      <c r="H61" s="21">
        <v>8</v>
      </c>
      <c r="I61" s="78">
        <v>8.1</v>
      </c>
      <c r="J61" s="78">
        <v>8</v>
      </c>
      <c r="K61" s="78">
        <v>1.7</v>
      </c>
      <c r="L61" s="78">
        <v>8</v>
      </c>
      <c r="M61" s="182">
        <v>8</v>
      </c>
      <c r="N61" s="21">
        <v>8</v>
      </c>
      <c r="O61" s="78">
        <v>8.1999999999999993</v>
      </c>
      <c r="P61" s="78">
        <v>8.3000000000000007</v>
      </c>
      <c r="Q61" s="78">
        <v>1.9</v>
      </c>
      <c r="R61" s="78">
        <v>7.9</v>
      </c>
      <c r="S61" s="182">
        <v>8.1999999999999993</v>
      </c>
      <c r="T61" s="24">
        <f t="shared" si="24"/>
        <v>126.70000000000002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</v>
      </c>
      <c r="C62" s="78">
        <v>8.3000000000000007</v>
      </c>
      <c r="D62" s="78">
        <v>8.1</v>
      </c>
      <c r="E62" s="78">
        <v>2.1</v>
      </c>
      <c r="F62" s="78">
        <v>7.9</v>
      </c>
      <c r="G62" s="182">
        <v>8.1</v>
      </c>
      <c r="H62" s="21">
        <v>8</v>
      </c>
      <c r="I62" s="78">
        <v>8.1999999999999993</v>
      </c>
      <c r="J62" s="78">
        <v>8</v>
      </c>
      <c r="K62" s="78">
        <v>1.8</v>
      </c>
      <c r="L62" s="78">
        <v>8</v>
      </c>
      <c r="M62" s="182">
        <v>8</v>
      </c>
      <c r="N62" s="21">
        <v>8.1</v>
      </c>
      <c r="O62" s="78">
        <v>8.1999999999999993</v>
      </c>
      <c r="P62" s="78">
        <v>8.4</v>
      </c>
      <c r="Q62" s="78">
        <v>1.9</v>
      </c>
      <c r="R62" s="78">
        <v>7.9</v>
      </c>
      <c r="S62" s="182">
        <v>8.3000000000000007</v>
      </c>
      <c r="T62" s="24">
        <f t="shared" si="24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</v>
      </c>
      <c r="C63" s="78">
        <v>8.3000000000000007</v>
      </c>
      <c r="D63" s="78">
        <v>8.1</v>
      </c>
      <c r="E63" s="78">
        <v>2.1</v>
      </c>
      <c r="F63" s="78">
        <v>7.9</v>
      </c>
      <c r="G63" s="182">
        <v>8.1</v>
      </c>
      <c r="H63" s="21">
        <v>8.1</v>
      </c>
      <c r="I63" s="78">
        <v>8.1999999999999993</v>
      </c>
      <c r="J63" s="78">
        <v>8</v>
      </c>
      <c r="K63" s="78">
        <v>1.8</v>
      </c>
      <c r="L63" s="78">
        <v>8</v>
      </c>
      <c r="M63" s="182">
        <v>8.1</v>
      </c>
      <c r="N63" s="21">
        <v>8.1</v>
      </c>
      <c r="O63" s="78">
        <v>8.3000000000000007</v>
      </c>
      <c r="P63" s="78">
        <v>8.4</v>
      </c>
      <c r="Q63" s="78">
        <v>1.9</v>
      </c>
      <c r="R63" s="78">
        <v>7.9</v>
      </c>
      <c r="S63" s="182">
        <v>8.3000000000000007</v>
      </c>
      <c r="T63" s="24">
        <f t="shared" si="24"/>
        <v>127.6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</v>
      </c>
      <c r="C64" s="78">
        <v>8.3000000000000007</v>
      </c>
      <c r="D64" s="78">
        <v>8.1</v>
      </c>
      <c r="E64" s="78">
        <v>2.1</v>
      </c>
      <c r="F64" s="78">
        <v>7.9</v>
      </c>
      <c r="G64" s="182">
        <v>8.1999999999999993</v>
      </c>
      <c r="H64" s="21">
        <v>8.1</v>
      </c>
      <c r="I64" s="78">
        <v>8.1999999999999993</v>
      </c>
      <c r="J64" s="78">
        <v>8</v>
      </c>
      <c r="K64" s="78">
        <v>1.8</v>
      </c>
      <c r="L64" s="78">
        <v>8</v>
      </c>
      <c r="M64" s="182">
        <v>8.1</v>
      </c>
      <c r="N64" s="21">
        <v>8.1</v>
      </c>
      <c r="O64" s="78">
        <v>8.3000000000000007</v>
      </c>
      <c r="P64" s="78">
        <v>8.4</v>
      </c>
      <c r="Q64" s="78">
        <v>1.9</v>
      </c>
      <c r="R64" s="78">
        <v>7.9</v>
      </c>
      <c r="S64" s="182">
        <v>8.3000000000000007</v>
      </c>
      <c r="T64" s="24">
        <f t="shared" si="24"/>
        <v>127.69999999999999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56</v>
      </c>
      <c r="C65" s="26">
        <f t="shared" ref="C65:R65" si="25">SUM(C58:C64)</f>
        <v>57.8</v>
      </c>
      <c r="D65" s="26">
        <f t="shared" si="25"/>
        <v>56.400000000000006</v>
      </c>
      <c r="E65" s="26">
        <f t="shared" si="25"/>
        <v>14.499999999999998</v>
      </c>
      <c r="F65" s="26">
        <f t="shared" si="25"/>
        <v>55.4</v>
      </c>
      <c r="G65" s="27">
        <f t="shared" si="25"/>
        <v>56.600000000000009</v>
      </c>
      <c r="H65" s="25">
        <f t="shared" si="25"/>
        <v>56.2</v>
      </c>
      <c r="I65" s="26">
        <f t="shared" si="25"/>
        <v>57</v>
      </c>
      <c r="J65" s="26">
        <f t="shared" si="25"/>
        <v>55.6</v>
      </c>
      <c r="K65" s="26">
        <f t="shared" si="25"/>
        <v>12.400000000000002</v>
      </c>
      <c r="L65" s="26">
        <f t="shared" si="25"/>
        <v>55.8</v>
      </c>
      <c r="M65" s="27">
        <f t="shared" si="25"/>
        <v>56.2</v>
      </c>
      <c r="N65" s="25">
        <f t="shared" si="25"/>
        <v>56.300000000000004</v>
      </c>
      <c r="O65" s="26">
        <f t="shared" si="25"/>
        <v>57.599999999999994</v>
      </c>
      <c r="P65" s="26">
        <f t="shared" si="25"/>
        <v>58.4</v>
      </c>
      <c r="Q65" s="26">
        <f t="shared" si="25"/>
        <v>13.500000000000002</v>
      </c>
      <c r="R65" s="26">
        <f t="shared" si="25"/>
        <v>55.499999999999993</v>
      </c>
      <c r="S65" s="27">
        <f>SUM(S58:S64)</f>
        <v>57.699999999999989</v>
      </c>
      <c r="T65" s="24">
        <f t="shared" si="24"/>
        <v>888.89999999999986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148</v>
      </c>
      <c r="C66" s="29">
        <v>147.5</v>
      </c>
      <c r="D66" s="29">
        <v>146.5</v>
      </c>
      <c r="E66" s="29">
        <v>147.5</v>
      </c>
      <c r="F66" s="29">
        <v>146.5</v>
      </c>
      <c r="G66" s="30">
        <v>144.5</v>
      </c>
      <c r="H66" s="28">
        <v>146</v>
      </c>
      <c r="I66" s="29">
        <v>145.5</v>
      </c>
      <c r="J66" s="29">
        <v>144.5</v>
      </c>
      <c r="K66" s="29">
        <v>147</v>
      </c>
      <c r="L66" s="29">
        <v>145</v>
      </c>
      <c r="M66" s="30">
        <v>143.5</v>
      </c>
      <c r="N66" s="28">
        <v>149</v>
      </c>
      <c r="O66" s="29">
        <v>147</v>
      </c>
      <c r="P66" s="29">
        <v>146.5</v>
      </c>
      <c r="Q66" s="29">
        <v>148.5</v>
      </c>
      <c r="R66" s="29">
        <v>144</v>
      </c>
      <c r="S66" s="30">
        <v>144.5</v>
      </c>
      <c r="T66" s="304">
        <f>+((T65/T67)/7)*1000</f>
        <v>145.9605911330049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54</v>
      </c>
      <c r="C67" s="64">
        <v>56</v>
      </c>
      <c r="D67" s="64">
        <v>55</v>
      </c>
      <c r="E67" s="64">
        <v>14</v>
      </c>
      <c r="F67" s="64">
        <v>54</v>
      </c>
      <c r="G67" s="446">
        <v>56</v>
      </c>
      <c r="H67" s="303">
        <v>55</v>
      </c>
      <c r="I67" s="64">
        <v>56</v>
      </c>
      <c r="J67" s="64">
        <v>55</v>
      </c>
      <c r="K67" s="64">
        <v>12</v>
      </c>
      <c r="L67" s="64">
        <v>55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55</v>
      </c>
      <c r="S67" s="446">
        <v>57</v>
      </c>
      <c r="T67" s="305">
        <f>SUM(B67:S67)</f>
        <v>870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7.9888000000000003</v>
      </c>
      <c r="C68" s="82">
        <f t="shared" si="26"/>
        <v>8.2840000000000007</v>
      </c>
      <c r="D68" s="82">
        <f t="shared" si="26"/>
        <v>8.0805000000000007</v>
      </c>
      <c r="E68" s="82">
        <f t="shared" si="26"/>
        <v>2.0510000000000002</v>
      </c>
      <c r="F68" s="82">
        <f t="shared" si="26"/>
        <v>7.8754000000000008</v>
      </c>
      <c r="G68" s="186">
        <f t="shared" si="26"/>
        <v>8.1288</v>
      </c>
      <c r="H68" s="36">
        <f t="shared" si="26"/>
        <v>8.0419999999999998</v>
      </c>
      <c r="I68" s="82">
        <f t="shared" si="26"/>
        <v>8.1671999999999993</v>
      </c>
      <c r="J68" s="82">
        <f t="shared" si="26"/>
        <v>8.0065000000000008</v>
      </c>
      <c r="K68" s="82">
        <f t="shared" si="26"/>
        <v>1.7495999999999998</v>
      </c>
      <c r="L68" s="82">
        <f t="shared" si="26"/>
        <v>8.0050000000000008</v>
      </c>
      <c r="M68" s="186">
        <f t="shared" si="26"/>
        <v>8.0503999999999998</v>
      </c>
      <c r="N68" s="36">
        <f t="shared" si="26"/>
        <v>8.0644000000000009</v>
      </c>
      <c r="O68" s="82">
        <f t="shared" si="26"/>
        <v>8.2448000000000015</v>
      </c>
      <c r="P68" s="82">
        <f t="shared" si="26"/>
        <v>8.3706999999999994</v>
      </c>
      <c r="Q68" s="82">
        <f t="shared" si="26"/>
        <v>1.9027000000000001</v>
      </c>
      <c r="R68" s="82">
        <f t="shared" si="26"/>
        <v>7.8879999999999999</v>
      </c>
      <c r="S68" s="186">
        <f t="shared" si="26"/>
        <v>8.2510999999999992</v>
      </c>
      <c r="T68" s="306">
        <f>((T65*1000)/T67)/7</f>
        <v>145.9605911330049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55.944000000000003</v>
      </c>
      <c r="C69" s="83">
        <f t="shared" ref="C69:R69" si="27">((C67*C66)*7)/1000</f>
        <v>57.82</v>
      </c>
      <c r="D69" s="83">
        <f t="shared" si="27"/>
        <v>56.402500000000003</v>
      </c>
      <c r="E69" s="83">
        <f t="shared" si="27"/>
        <v>14.455</v>
      </c>
      <c r="F69" s="83">
        <f t="shared" si="27"/>
        <v>55.377000000000002</v>
      </c>
      <c r="G69" s="307">
        <f t="shared" si="27"/>
        <v>56.643999999999998</v>
      </c>
      <c r="H69" s="40">
        <f t="shared" si="27"/>
        <v>56.21</v>
      </c>
      <c r="I69" s="83">
        <f t="shared" si="27"/>
        <v>57.036000000000001</v>
      </c>
      <c r="J69" s="83">
        <f t="shared" si="27"/>
        <v>55.6325</v>
      </c>
      <c r="K69" s="83">
        <f t="shared" si="27"/>
        <v>12.348000000000001</v>
      </c>
      <c r="L69" s="83">
        <f t="shared" si="27"/>
        <v>55.825000000000003</v>
      </c>
      <c r="M69" s="307">
        <f t="shared" si="27"/>
        <v>56.252000000000002</v>
      </c>
      <c r="N69" s="40">
        <f t="shared" si="27"/>
        <v>56.322000000000003</v>
      </c>
      <c r="O69" s="83">
        <f t="shared" si="27"/>
        <v>57.624000000000002</v>
      </c>
      <c r="P69" s="83">
        <f t="shared" si="27"/>
        <v>58.453499999999998</v>
      </c>
      <c r="Q69" s="83">
        <f t="shared" si="27"/>
        <v>13.513500000000001</v>
      </c>
      <c r="R69" s="83">
        <f t="shared" si="27"/>
        <v>55.44</v>
      </c>
      <c r="S69" s="85">
        <f>((S67*S66)*7)/1000</f>
        <v>57.655500000000004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148.14814814814815</v>
      </c>
      <c r="C70" s="84">
        <f t="shared" ref="C70:R70" si="28">+(C65/C67)/7*1000</f>
        <v>147.44897959183672</v>
      </c>
      <c r="D70" s="84">
        <f t="shared" si="28"/>
        <v>146.49350649350652</v>
      </c>
      <c r="E70" s="84">
        <f t="shared" si="28"/>
        <v>147.95918367346937</v>
      </c>
      <c r="F70" s="84">
        <f t="shared" si="28"/>
        <v>146.56084656084656</v>
      </c>
      <c r="G70" s="188">
        <f t="shared" si="28"/>
        <v>144.38775510204084</v>
      </c>
      <c r="H70" s="45">
        <f t="shared" si="28"/>
        <v>145.97402597402601</v>
      </c>
      <c r="I70" s="84">
        <f t="shared" si="28"/>
        <v>145.40816326530611</v>
      </c>
      <c r="J70" s="84">
        <f t="shared" si="28"/>
        <v>144.41558441558442</v>
      </c>
      <c r="K70" s="84">
        <f t="shared" si="28"/>
        <v>147.61904761904762</v>
      </c>
      <c r="L70" s="84">
        <f t="shared" si="28"/>
        <v>144.93506493506493</v>
      </c>
      <c r="M70" s="188">
        <f t="shared" si="28"/>
        <v>143.36734693877551</v>
      </c>
      <c r="N70" s="45">
        <f t="shared" si="28"/>
        <v>148.94179894179896</v>
      </c>
      <c r="O70" s="84">
        <f t="shared" si="28"/>
        <v>146.93877551020407</v>
      </c>
      <c r="P70" s="84">
        <f t="shared" si="28"/>
        <v>146.36591478696741</v>
      </c>
      <c r="Q70" s="84">
        <f t="shared" si="28"/>
        <v>148.35164835164835</v>
      </c>
      <c r="R70" s="84">
        <f t="shared" si="28"/>
        <v>144.15584415584414</v>
      </c>
      <c r="S70" s="47">
        <f>+(S65/S67)/7*1000</f>
        <v>144.61152882205511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S47" sqref="S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23"/>
      <c r="E3" s="523"/>
      <c r="F3" s="523"/>
      <c r="G3" s="523"/>
      <c r="H3" s="523"/>
      <c r="I3" s="523"/>
      <c r="J3" s="523"/>
      <c r="K3" s="523"/>
      <c r="L3" s="523"/>
      <c r="M3" s="523"/>
      <c r="N3" s="523"/>
      <c r="O3" s="523"/>
      <c r="P3" s="523"/>
      <c r="Q3" s="523"/>
      <c r="R3" s="523"/>
      <c r="S3" s="523"/>
      <c r="T3" s="523"/>
      <c r="U3" s="523"/>
      <c r="V3" s="523"/>
      <c r="W3" s="523"/>
      <c r="X3" s="523"/>
      <c r="Y3" s="2"/>
      <c r="Z3" s="2"/>
      <c r="AA3" s="2"/>
      <c r="AB3" s="2"/>
      <c r="AC3" s="2"/>
      <c r="AD3" s="52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3" t="s">
        <v>1</v>
      </c>
      <c r="B9" s="523"/>
      <c r="C9" s="523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3"/>
      <c r="B10" s="523"/>
      <c r="C10" s="52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3" t="s">
        <v>4</v>
      </c>
      <c r="B11" s="523"/>
      <c r="C11" s="523"/>
      <c r="D11" s="1"/>
      <c r="E11" s="524">
        <v>3</v>
      </c>
      <c r="F11" s="1"/>
      <c r="G11" s="1"/>
      <c r="H11" s="1"/>
      <c r="I11" s="1"/>
      <c r="J11" s="1"/>
      <c r="K11" s="530" t="s">
        <v>171</v>
      </c>
      <c r="L11" s="530"/>
      <c r="M11" s="525"/>
      <c r="N11" s="5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3"/>
      <c r="B12" s="523"/>
      <c r="C12" s="523"/>
      <c r="D12" s="1"/>
      <c r="E12" s="5"/>
      <c r="F12" s="1"/>
      <c r="G12" s="1"/>
      <c r="H12" s="1"/>
      <c r="I12" s="1"/>
      <c r="J12" s="1"/>
      <c r="K12" s="525"/>
      <c r="L12" s="525"/>
      <c r="M12" s="525"/>
      <c r="N12" s="5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3"/>
      <c r="B13" s="523"/>
      <c r="C13" s="523"/>
      <c r="D13" s="523"/>
      <c r="E13" s="523"/>
      <c r="F13" s="523"/>
      <c r="G13" s="523"/>
      <c r="H13" s="523"/>
      <c r="I13" s="523"/>
      <c r="J13" s="523"/>
      <c r="K13" s="523"/>
      <c r="L13" s="525"/>
      <c r="M13" s="525"/>
      <c r="N13" s="525"/>
      <c r="O13" s="525"/>
      <c r="P13" s="525"/>
      <c r="Q13" s="525"/>
      <c r="R13" s="525"/>
      <c r="S13" s="525"/>
      <c r="T13" s="525"/>
      <c r="U13" s="525"/>
      <c r="V13" s="525"/>
      <c r="W13" s="1"/>
      <c r="X13" s="1"/>
      <c r="Y13" s="1"/>
    </row>
    <row r="14" spans="1:30" s="3" customFormat="1" ht="27" thickBot="1" x14ac:dyDescent="0.3">
      <c r="A14" s="523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99.6</v>
      </c>
      <c r="C18" s="78">
        <v>101.1</v>
      </c>
      <c r="D18" s="22">
        <v>105.2</v>
      </c>
      <c r="E18" s="22">
        <v>23.5</v>
      </c>
      <c r="F18" s="22">
        <v>107.2</v>
      </c>
      <c r="G18" s="22">
        <v>107</v>
      </c>
      <c r="H18" s="21">
        <v>104.4</v>
      </c>
      <c r="I18" s="22">
        <v>107.3</v>
      </c>
      <c r="J18" s="22">
        <v>105.8</v>
      </c>
      <c r="K18" s="119">
        <v>20.5</v>
      </c>
      <c r="L18" s="22">
        <v>110</v>
      </c>
      <c r="M18" s="22">
        <v>110</v>
      </c>
      <c r="N18" s="21">
        <v>105.8</v>
      </c>
      <c r="O18" s="78">
        <v>107</v>
      </c>
      <c r="P18" s="22">
        <v>108.7</v>
      </c>
      <c r="Q18" s="22">
        <v>24.7</v>
      </c>
      <c r="R18" s="22">
        <v>109.1</v>
      </c>
      <c r="S18" s="23">
        <v>109.7</v>
      </c>
      <c r="T18" s="24">
        <f t="shared" ref="T18:T25" si="0">SUM(B18:S18)</f>
        <v>1666.6</v>
      </c>
      <c r="V18" s="2"/>
      <c r="W18" s="18"/>
    </row>
    <row r="19" spans="1:30" ht="39.950000000000003" customHeight="1" x14ac:dyDescent="0.25">
      <c r="A19" s="157" t="s">
        <v>13</v>
      </c>
      <c r="B19" s="21">
        <v>99.6</v>
      </c>
      <c r="C19" s="78">
        <v>101.1</v>
      </c>
      <c r="D19" s="22">
        <v>105.2</v>
      </c>
      <c r="E19" s="22">
        <v>23.5</v>
      </c>
      <c r="F19" s="22">
        <v>107.2</v>
      </c>
      <c r="G19" s="22">
        <v>107</v>
      </c>
      <c r="H19" s="21">
        <v>104.4</v>
      </c>
      <c r="I19" s="22">
        <v>107.3</v>
      </c>
      <c r="J19" s="22">
        <v>105.8</v>
      </c>
      <c r="K19" s="119">
        <v>20.5</v>
      </c>
      <c r="L19" s="22">
        <v>110</v>
      </c>
      <c r="M19" s="22">
        <v>110</v>
      </c>
      <c r="N19" s="21">
        <v>105.8</v>
      </c>
      <c r="O19" s="78">
        <v>107</v>
      </c>
      <c r="P19" s="22">
        <v>108.7</v>
      </c>
      <c r="Q19" s="22">
        <v>24.7</v>
      </c>
      <c r="R19" s="22">
        <v>109.1</v>
      </c>
      <c r="S19" s="23">
        <v>109.7</v>
      </c>
      <c r="T19" s="24">
        <f t="shared" si="0"/>
        <v>1666.6</v>
      </c>
      <c r="V19" s="2"/>
      <c r="W19" s="18"/>
    </row>
    <row r="20" spans="1:30" ht="39.75" customHeight="1" x14ac:dyDescent="0.25">
      <c r="A20" s="156" t="s">
        <v>14</v>
      </c>
      <c r="B20" s="21">
        <v>98.7</v>
      </c>
      <c r="C20" s="78">
        <v>100.8</v>
      </c>
      <c r="D20" s="22">
        <v>105</v>
      </c>
      <c r="E20" s="22">
        <v>23.5</v>
      </c>
      <c r="F20" s="22">
        <v>106.5</v>
      </c>
      <c r="G20" s="22">
        <v>105.6</v>
      </c>
      <c r="H20" s="21">
        <v>104.1</v>
      </c>
      <c r="I20" s="22">
        <v>106.5</v>
      </c>
      <c r="J20" s="22">
        <v>105.8</v>
      </c>
      <c r="K20" s="119">
        <v>20.3</v>
      </c>
      <c r="L20" s="22">
        <v>109.6</v>
      </c>
      <c r="M20" s="22">
        <v>109.8</v>
      </c>
      <c r="N20" s="21">
        <v>105.2</v>
      </c>
      <c r="O20" s="78">
        <v>106.6</v>
      </c>
      <c r="P20" s="22">
        <v>108.5</v>
      </c>
      <c r="Q20" s="22">
        <v>24.3</v>
      </c>
      <c r="R20" s="22">
        <v>109.1</v>
      </c>
      <c r="S20" s="23">
        <v>109.3</v>
      </c>
      <c r="T20" s="24">
        <f t="shared" si="0"/>
        <v>1659.1999999999998</v>
      </c>
      <c r="V20" s="2"/>
      <c r="W20" s="18"/>
    </row>
    <row r="21" spans="1:30" ht="39.950000000000003" customHeight="1" x14ac:dyDescent="0.25">
      <c r="A21" s="157" t="s">
        <v>15</v>
      </c>
      <c r="B21" s="21">
        <v>98.7</v>
      </c>
      <c r="C21" s="78">
        <v>100.8</v>
      </c>
      <c r="D21" s="22">
        <v>105</v>
      </c>
      <c r="E21" s="22">
        <v>23.5</v>
      </c>
      <c r="F21" s="22">
        <v>106.5</v>
      </c>
      <c r="G21" s="22">
        <v>105.6</v>
      </c>
      <c r="H21" s="21">
        <v>104.1</v>
      </c>
      <c r="I21" s="22">
        <v>106.5</v>
      </c>
      <c r="J21" s="22">
        <v>105.8</v>
      </c>
      <c r="K21" s="119">
        <v>20.3</v>
      </c>
      <c r="L21" s="22">
        <v>109.6</v>
      </c>
      <c r="M21" s="22">
        <v>109.8</v>
      </c>
      <c r="N21" s="21">
        <v>105.2</v>
      </c>
      <c r="O21" s="78">
        <v>106.6</v>
      </c>
      <c r="P21" s="22">
        <v>108.5</v>
      </c>
      <c r="Q21" s="22">
        <v>24.3</v>
      </c>
      <c r="R21" s="22">
        <v>109.1</v>
      </c>
      <c r="S21" s="23">
        <v>109.3</v>
      </c>
      <c r="T21" s="24">
        <f t="shared" si="0"/>
        <v>1659.1999999999998</v>
      </c>
      <c r="V21" s="2"/>
      <c r="W21" s="18"/>
    </row>
    <row r="22" spans="1:30" ht="39.950000000000003" customHeight="1" x14ac:dyDescent="0.25">
      <c r="A22" s="156" t="s">
        <v>16</v>
      </c>
      <c r="B22" s="21">
        <v>98.7</v>
      </c>
      <c r="C22" s="78">
        <v>100.8</v>
      </c>
      <c r="D22" s="22">
        <v>105</v>
      </c>
      <c r="E22" s="22">
        <v>23.5</v>
      </c>
      <c r="F22" s="22">
        <v>106.5</v>
      </c>
      <c r="G22" s="22">
        <v>105.6</v>
      </c>
      <c r="H22" s="21">
        <v>104.1</v>
      </c>
      <c r="I22" s="22">
        <v>106.5</v>
      </c>
      <c r="J22" s="22">
        <v>105.8</v>
      </c>
      <c r="K22" s="119">
        <v>20.3</v>
      </c>
      <c r="L22" s="22">
        <v>109.6</v>
      </c>
      <c r="M22" s="22">
        <v>109.8</v>
      </c>
      <c r="N22" s="21">
        <v>105.2</v>
      </c>
      <c r="O22" s="78">
        <v>106.6</v>
      </c>
      <c r="P22" s="22">
        <v>108.5</v>
      </c>
      <c r="Q22" s="22">
        <v>24.3</v>
      </c>
      <c r="R22" s="22">
        <v>109.1</v>
      </c>
      <c r="S22" s="23">
        <v>109.3</v>
      </c>
      <c r="T22" s="24">
        <f t="shared" si="0"/>
        <v>1659.1999999999998</v>
      </c>
      <c r="V22" s="2"/>
      <c r="W22" s="18"/>
    </row>
    <row r="23" spans="1:30" ht="39.950000000000003" customHeight="1" x14ac:dyDescent="0.25">
      <c r="A23" s="157" t="s">
        <v>17</v>
      </c>
      <c r="B23" s="21">
        <v>98.7</v>
      </c>
      <c r="C23" s="78">
        <v>100.8</v>
      </c>
      <c r="D23" s="22">
        <v>105</v>
      </c>
      <c r="E23" s="22">
        <v>23.5</v>
      </c>
      <c r="F23" s="22">
        <v>106.5</v>
      </c>
      <c r="G23" s="22">
        <v>105.6</v>
      </c>
      <c r="H23" s="21">
        <v>104.1</v>
      </c>
      <c r="I23" s="22">
        <v>106.5</v>
      </c>
      <c r="J23" s="22">
        <v>105.8</v>
      </c>
      <c r="K23" s="119">
        <v>20.3</v>
      </c>
      <c r="L23" s="22">
        <v>109.6</v>
      </c>
      <c r="M23" s="22">
        <v>109.8</v>
      </c>
      <c r="N23" s="21">
        <v>105.2</v>
      </c>
      <c r="O23" s="78">
        <v>106.6</v>
      </c>
      <c r="P23" s="22">
        <v>108.5</v>
      </c>
      <c r="Q23" s="22">
        <v>24.3</v>
      </c>
      <c r="R23" s="22">
        <v>109.1</v>
      </c>
      <c r="S23" s="23">
        <v>109.3</v>
      </c>
      <c r="T23" s="24">
        <f t="shared" si="0"/>
        <v>1659.1999999999998</v>
      </c>
      <c r="V23" s="2"/>
      <c r="W23" s="18"/>
    </row>
    <row r="24" spans="1:30" ht="39.950000000000003" customHeight="1" x14ac:dyDescent="0.25">
      <c r="A24" s="156" t="s">
        <v>18</v>
      </c>
      <c r="B24" s="21">
        <v>98.7</v>
      </c>
      <c r="C24" s="78">
        <v>100.8</v>
      </c>
      <c r="D24" s="22">
        <v>105</v>
      </c>
      <c r="E24" s="22">
        <v>23.5</v>
      </c>
      <c r="F24" s="22">
        <v>106.5</v>
      </c>
      <c r="G24" s="22">
        <v>105.6</v>
      </c>
      <c r="H24" s="21">
        <v>104.1</v>
      </c>
      <c r="I24" s="22">
        <v>106.5</v>
      </c>
      <c r="J24" s="22">
        <v>105.8</v>
      </c>
      <c r="K24" s="119">
        <v>20.3</v>
      </c>
      <c r="L24" s="22">
        <v>109.6</v>
      </c>
      <c r="M24" s="22">
        <v>109.8</v>
      </c>
      <c r="N24" s="21">
        <v>105.2</v>
      </c>
      <c r="O24" s="78">
        <v>106.6</v>
      </c>
      <c r="P24" s="22">
        <v>108.5</v>
      </c>
      <c r="Q24" s="22">
        <v>24.3</v>
      </c>
      <c r="R24" s="22">
        <v>109.1</v>
      </c>
      <c r="S24" s="23">
        <v>109.3</v>
      </c>
      <c r="T24" s="24">
        <f t="shared" si="0"/>
        <v>1659.1999999999998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692.7</v>
      </c>
      <c r="C25" s="26">
        <f t="shared" si="1"/>
        <v>706.19999999999993</v>
      </c>
      <c r="D25" s="26">
        <f t="shared" si="1"/>
        <v>735.4</v>
      </c>
      <c r="E25" s="26">
        <f>SUM(E18:E24)</f>
        <v>164.5</v>
      </c>
      <c r="F25" s="26">
        <f t="shared" ref="F25:L25" si="2">SUM(F18:F24)</f>
        <v>746.9</v>
      </c>
      <c r="G25" s="26">
        <f t="shared" si="2"/>
        <v>742.00000000000011</v>
      </c>
      <c r="H25" s="25">
        <f t="shared" si="2"/>
        <v>729.30000000000007</v>
      </c>
      <c r="I25" s="26">
        <f t="shared" si="2"/>
        <v>747.1</v>
      </c>
      <c r="J25" s="26">
        <f>SUM(J18:J24)</f>
        <v>740.59999999999991</v>
      </c>
      <c r="K25" s="120">
        <f t="shared" ref="K25" si="3">SUM(K18:K24)</f>
        <v>142.5</v>
      </c>
      <c r="L25" s="26">
        <f t="shared" si="2"/>
        <v>768.00000000000011</v>
      </c>
      <c r="M25" s="26">
        <f>SUM(M18:M24)</f>
        <v>768.99999999999989</v>
      </c>
      <c r="N25" s="25">
        <f t="shared" ref="N25:P25" si="4">SUM(N18:N24)</f>
        <v>737.60000000000014</v>
      </c>
      <c r="O25" s="26">
        <f t="shared" si="4"/>
        <v>747.00000000000011</v>
      </c>
      <c r="P25" s="26">
        <f t="shared" si="4"/>
        <v>759.9</v>
      </c>
      <c r="Q25" s="26">
        <f>SUM(Q18:Q24)</f>
        <v>170.9</v>
      </c>
      <c r="R25" s="26">
        <f t="shared" ref="R25:S25" si="5">SUM(R18:R24)</f>
        <v>763.7</v>
      </c>
      <c r="S25" s="27">
        <f t="shared" si="5"/>
        <v>765.89999999999986</v>
      </c>
      <c r="T25" s="24">
        <f t="shared" si="0"/>
        <v>11629.2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149.88400268082694</v>
      </c>
    </row>
    <row r="27" spans="1:30" s="2" customFormat="1" ht="33" customHeight="1" x14ac:dyDescent="0.25">
      <c r="A27" s="159" t="s">
        <v>20</v>
      </c>
      <c r="B27" s="32">
        <v>660</v>
      </c>
      <c r="C27" s="81">
        <v>673</v>
      </c>
      <c r="D27" s="33">
        <v>701</v>
      </c>
      <c r="E27" s="33">
        <v>157</v>
      </c>
      <c r="F27" s="33">
        <v>712</v>
      </c>
      <c r="G27" s="33">
        <v>707</v>
      </c>
      <c r="H27" s="32">
        <v>695</v>
      </c>
      <c r="I27" s="33">
        <v>712</v>
      </c>
      <c r="J27" s="33">
        <v>706</v>
      </c>
      <c r="K27" s="122">
        <v>136</v>
      </c>
      <c r="L27" s="33">
        <v>732</v>
      </c>
      <c r="M27" s="33">
        <v>733</v>
      </c>
      <c r="N27" s="32">
        <v>703</v>
      </c>
      <c r="O27" s="33">
        <v>712</v>
      </c>
      <c r="P27" s="33">
        <v>724</v>
      </c>
      <c r="Q27" s="33">
        <v>163</v>
      </c>
      <c r="R27" s="33">
        <v>728</v>
      </c>
      <c r="S27" s="34">
        <v>730</v>
      </c>
      <c r="T27" s="35">
        <f>SUM(B27:S27)</f>
        <v>11084</v>
      </c>
      <c r="U27" s="2">
        <f>((T25*1000)/T27)/7</f>
        <v>149.88400268082691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98.667599999999993</v>
      </c>
      <c r="C28" s="37">
        <f t="shared" si="6"/>
        <v>100.79577999999999</v>
      </c>
      <c r="D28" s="37">
        <f t="shared" si="6"/>
        <v>105.03185999999998</v>
      </c>
      <c r="E28" s="37">
        <f t="shared" si="6"/>
        <v>23.548020000000001</v>
      </c>
      <c r="F28" s="37">
        <f t="shared" si="6"/>
        <v>106.54031999999998</v>
      </c>
      <c r="G28" s="37">
        <f t="shared" si="6"/>
        <v>105.57102</v>
      </c>
      <c r="H28" s="36">
        <f t="shared" si="6"/>
        <v>104.09270000000001</v>
      </c>
      <c r="I28" s="37">
        <f t="shared" si="6"/>
        <v>106.50032000000002</v>
      </c>
      <c r="J28" s="37">
        <f t="shared" si="6"/>
        <v>105.84116000000003</v>
      </c>
      <c r="K28" s="123">
        <f t="shared" si="6"/>
        <v>20.340960000000003</v>
      </c>
      <c r="L28" s="37">
        <f t="shared" si="6"/>
        <v>109.61751999999998</v>
      </c>
      <c r="M28" s="37">
        <f t="shared" si="6"/>
        <v>109.82737999999999</v>
      </c>
      <c r="N28" s="36">
        <f t="shared" si="6"/>
        <v>105.21158000000003</v>
      </c>
      <c r="O28" s="37">
        <f t="shared" si="6"/>
        <v>106.62031999999999</v>
      </c>
      <c r="P28" s="37">
        <f t="shared" si="6"/>
        <v>108.45863999999999</v>
      </c>
      <c r="Q28" s="37">
        <f t="shared" si="6"/>
        <v>24.327180000000002</v>
      </c>
      <c r="R28" s="37">
        <f t="shared" si="6"/>
        <v>109.13807999999999</v>
      </c>
      <c r="S28" s="38">
        <f t="shared" si="6"/>
        <v>109.31779999999999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692.53800000000001</v>
      </c>
      <c r="C29" s="41">
        <f t="shared" si="7"/>
        <v>706.1789</v>
      </c>
      <c r="D29" s="41">
        <f t="shared" si="7"/>
        <v>735.55930000000001</v>
      </c>
      <c r="E29" s="41">
        <f>((E27*E26)*7)/1000</f>
        <v>164.74010000000001</v>
      </c>
      <c r="F29" s="41">
        <f>((F27*F26)*7)/1000</f>
        <v>747.10159999999996</v>
      </c>
      <c r="G29" s="41">
        <f t="shared" ref="G29:S29" si="8">((G27*G26)*7)/1000</f>
        <v>741.85509999999999</v>
      </c>
      <c r="H29" s="40">
        <f t="shared" si="8"/>
        <v>729.26350000000002</v>
      </c>
      <c r="I29" s="41">
        <f t="shared" si="8"/>
        <v>747.10159999999996</v>
      </c>
      <c r="J29" s="41">
        <f t="shared" si="8"/>
        <v>740.80580000000009</v>
      </c>
      <c r="K29" s="124">
        <f t="shared" si="8"/>
        <v>142.70480000000001</v>
      </c>
      <c r="L29" s="41">
        <f t="shared" si="8"/>
        <v>768.08759999999995</v>
      </c>
      <c r="M29" s="41">
        <f t="shared" si="8"/>
        <v>769.13689999999997</v>
      </c>
      <c r="N29" s="40">
        <f t="shared" si="8"/>
        <v>737.65790000000004</v>
      </c>
      <c r="O29" s="41">
        <f t="shared" si="8"/>
        <v>747.10159999999996</v>
      </c>
      <c r="P29" s="41">
        <f t="shared" si="8"/>
        <v>759.69320000000005</v>
      </c>
      <c r="Q29" s="42">
        <f t="shared" si="8"/>
        <v>171.0359</v>
      </c>
      <c r="R29" s="42">
        <f t="shared" si="8"/>
        <v>763.8904</v>
      </c>
      <c r="S29" s="43">
        <f t="shared" si="8"/>
        <v>765.98900000000003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149.93506493506496</v>
      </c>
      <c r="C30" s="46">
        <f t="shared" si="9"/>
        <v>149.90447887921883</v>
      </c>
      <c r="D30" s="46">
        <f t="shared" si="9"/>
        <v>149.86753617281434</v>
      </c>
      <c r="E30" s="46">
        <f>+(E25/E27)/7*1000</f>
        <v>149.68152866242039</v>
      </c>
      <c r="F30" s="46">
        <f t="shared" ref="F30:L30" si="10">+(F25/F27)/7*1000</f>
        <v>149.85955056179773</v>
      </c>
      <c r="G30" s="46">
        <f t="shared" si="10"/>
        <v>149.92927864214997</v>
      </c>
      <c r="H30" s="45">
        <f t="shared" si="10"/>
        <v>149.90750256937307</v>
      </c>
      <c r="I30" s="46">
        <f t="shared" si="10"/>
        <v>149.89967897271271</v>
      </c>
      <c r="J30" s="46">
        <f>+(J25/J27)/7*1000</f>
        <v>149.85835694050988</v>
      </c>
      <c r="K30" s="125">
        <f t="shared" ref="K30" si="11">+(K25/K27)/7*1000</f>
        <v>149.68487394957984</v>
      </c>
      <c r="L30" s="46">
        <f t="shared" si="10"/>
        <v>149.88290398126463</v>
      </c>
      <c r="M30" s="46">
        <f>+(M25/M27)/7*1000</f>
        <v>149.87331904112256</v>
      </c>
      <c r="N30" s="45">
        <f t="shared" ref="N30:S30" si="12">+(N25/N27)/7*1000</f>
        <v>149.88823409876042</v>
      </c>
      <c r="O30" s="46">
        <f t="shared" si="12"/>
        <v>149.87961476725522</v>
      </c>
      <c r="P30" s="46">
        <f t="shared" si="12"/>
        <v>149.94080505130228</v>
      </c>
      <c r="Q30" s="46">
        <f t="shared" si="12"/>
        <v>149.78089395267307</v>
      </c>
      <c r="R30" s="46">
        <f t="shared" si="12"/>
        <v>149.86263736263734</v>
      </c>
      <c r="S30" s="47">
        <f t="shared" si="12"/>
        <v>149.88258317025438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83.4</v>
      </c>
      <c r="C39" s="78">
        <v>76.900000000000006</v>
      </c>
      <c r="D39" s="78">
        <v>79.599999999999994</v>
      </c>
      <c r="E39" s="78">
        <v>16.5</v>
      </c>
      <c r="F39" s="78">
        <v>87.6</v>
      </c>
      <c r="G39" s="78">
        <v>88.1</v>
      </c>
      <c r="H39" s="78"/>
      <c r="I39" s="78"/>
      <c r="J39" s="99">
        <f t="shared" ref="J39:J46" si="13">SUM(B39:I39)</f>
        <v>432.1</v>
      </c>
      <c r="K39" s="2"/>
      <c r="L39" s="89" t="s">
        <v>12</v>
      </c>
      <c r="M39" s="78">
        <v>6.4</v>
      </c>
      <c r="N39" s="78">
        <v>5.5</v>
      </c>
      <c r="O39" s="78">
        <v>6</v>
      </c>
      <c r="P39" s="78">
        <v>1.6</v>
      </c>
      <c r="Q39" s="78">
        <v>6.3</v>
      </c>
      <c r="R39" s="78">
        <v>6.4</v>
      </c>
      <c r="S39" s="99">
        <f t="shared" ref="S39:S46" si="14">SUM(M39:R39)</f>
        <v>32.200000000000003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83.4</v>
      </c>
      <c r="C40" s="78">
        <v>76.900000000000006</v>
      </c>
      <c r="D40" s="78">
        <v>79.599999999999994</v>
      </c>
      <c r="E40" s="78">
        <v>16.5</v>
      </c>
      <c r="F40" s="78">
        <v>87.6</v>
      </c>
      <c r="G40" s="78">
        <v>88.1</v>
      </c>
      <c r="H40" s="78"/>
      <c r="I40" s="78"/>
      <c r="J40" s="99">
        <f t="shared" si="13"/>
        <v>432.1</v>
      </c>
      <c r="K40" s="2"/>
      <c r="L40" s="90" t="s">
        <v>13</v>
      </c>
      <c r="M40" s="78">
        <v>6.4</v>
      </c>
      <c r="N40" s="78">
        <v>5.5</v>
      </c>
      <c r="O40" s="78">
        <v>6</v>
      </c>
      <c r="P40" s="78">
        <v>1.6</v>
      </c>
      <c r="Q40" s="78">
        <v>6.3</v>
      </c>
      <c r="R40" s="78">
        <v>6.4</v>
      </c>
      <c r="S40" s="99">
        <f t="shared" si="14"/>
        <v>32.200000000000003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5.6</v>
      </c>
      <c r="O41" s="78">
        <v>6</v>
      </c>
      <c r="P41" s="78">
        <v>1.5</v>
      </c>
      <c r="Q41" s="78">
        <v>6.3</v>
      </c>
      <c r="R41" s="78">
        <v>6.2</v>
      </c>
      <c r="S41" s="99">
        <f t="shared" si="14"/>
        <v>32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5.6</v>
      </c>
      <c r="O42" s="78">
        <v>6.1</v>
      </c>
      <c r="P42" s="78">
        <v>1.6</v>
      </c>
      <c r="Q42" s="78">
        <v>6.3</v>
      </c>
      <c r="R42" s="78">
        <v>6.2</v>
      </c>
      <c r="S42" s="99">
        <f t="shared" si="14"/>
        <v>32.200000000000003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5.7</v>
      </c>
      <c r="O43" s="78">
        <v>6.1</v>
      </c>
      <c r="P43" s="78">
        <v>1.6</v>
      </c>
      <c r="Q43" s="78">
        <v>6.3</v>
      </c>
      <c r="R43" s="78">
        <v>6.2</v>
      </c>
      <c r="S43" s="99">
        <f t="shared" si="14"/>
        <v>32.300000000000004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5.7</v>
      </c>
      <c r="O44" s="78">
        <v>6.1</v>
      </c>
      <c r="P44" s="78">
        <v>1.6</v>
      </c>
      <c r="Q44" s="78">
        <v>6.4</v>
      </c>
      <c r="R44" s="78">
        <v>6.2</v>
      </c>
      <c r="S44" s="99">
        <f t="shared" si="14"/>
        <v>32.400000000000006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5.7</v>
      </c>
      <c r="O45" s="78">
        <v>6.1</v>
      </c>
      <c r="P45" s="78">
        <v>1.6</v>
      </c>
      <c r="Q45" s="78">
        <v>6.4</v>
      </c>
      <c r="R45" s="78">
        <v>6.3</v>
      </c>
      <c r="S45" s="99">
        <f t="shared" si="14"/>
        <v>32.5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166.8</v>
      </c>
      <c r="C46" s="26">
        <f t="shared" si="15"/>
        <v>153.80000000000001</v>
      </c>
      <c r="D46" s="26">
        <f t="shared" si="15"/>
        <v>159.19999999999999</v>
      </c>
      <c r="E46" s="26">
        <f t="shared" si="15"/>
        <v>33</v>
      </c>
      <c r="F46" s="26">
        <f t="shared" si="15"/>
        <v>175.2</v>
      </c>
      <c r="G46" s="26">
        <f t="shared" si="15"/>
        <v>176.2</v>
      </c>
      <c r="H46" s="26">
        <f t="shared" si="15"/>
        <v>0</v>
      </c>
      <c r="I46" s="26">
        <f t="shared" si="15"/>
        <v>0</v>
      </c>
      <c r="J46" s="99">
        <f t="shared" si="13"/>
        <v>864.2</v>
      </c>
      <c r="L46" s="76" t="s">
        <v>10</v>
      </c>
      <c r="M46" s="79">
        <f t="shared" ref="M46:R46" si="16">SUM(M39:M45)</f>
        <v>44.8</v>
      </c>
      <c r="N46" s="26">
        <f t="shared" si="16"/>
        <v>39.300000000000004</v>
      </c>
      <c r="O46" s="26">
        <f t="shared" si="16"/>
        <v>42.400000000000006</v>
      </c>
      <c r="P46" s="26">
        <f t="shared" si="16"/>
        <v>11.1</v>
      </c>
      <c r="Q46" s="26">
        <f t="shared" si="16"/>
        <v>44.3</v>
      </c>
      <c r="R46" s="26">
        <f t="shared" si="16"/>
        <v>43.9</v>
      </c>
      <c r="S46" s="99">
        <f t="shared" si="14"/>
        <v>225.79999999999998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42.615513585482525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141.47869674185463</v>
      </c>
      <c r="T47" s="62"/>
    </row>
    <row r="48" spans="1:30" ht="33.75" customHeight="1" x14ac:dyDescent="0.25">
      <c r="A48" s="92" t="s">
        <v>20</v>
      </c>
      <c r="B48" s="81">
        <v>563</v>
      </c>
      <c r="C48" s="33">
        <v>519</v>
      </c>
      <c r="D48" s="33">
        <v>537</v>
      </c>
      <c r="E48" s="33">
        <v>111</v>
      </c>
      <c r="F48" s="33">
        <v>591</v>
      </c>
      <c r="G48" s="33">
        <v>576</v>
      </c>
      <c r="H48" s="33"/>
      <c r="I48" s="33"/>
      <c r="J48" s="101">
        <f>SUM(B48:I48)</f>
        <v>2897</v>
      </c>
      <c r="K48" s="63"/>
      <c r="L48" s="92" t="s">
        <v>20</v>
      </c>
      <c r="M48" s="104">
        <v>44</v>
      </c>
      <c r="N48" s="64">
        <v>40</v>
      </c>
      <c r="O48" s="64">
        <v>43</v>
      </c>
      <c r="P48" s="64">
        <v>11</v>
      </c>
      <c r="Q48" s="64">
        <v>45</v>
      </c>
      <c r="R48" s="64">
        <v>45</v>
      </c>
      <c r="S48" s="110">
        <f>SUM(M48:R48)</f>
        <v>228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83.436599999999999</v>
      </c>
      <c r="C49" s="37">
        <f t="shared" si="17"/>
        <v>76.915799999999976</v>
      </c>
      <c r="D49" s="37">
        <f t="shared" si="17"/>
        <v>79.583399999999983</v>
      </c>
      <c r="E49" s="37">
        <f t="shared" si="17"/>
        <v>16.450199999999999</v>
      </c>
      <c r="F49" s="37">
        <f t="shared" si="17"/>
        <v>87.586200000000005</v>
      </c>
      <c r="G49" s="37">
        <f t="shared" si="17"/>
        <v>88.128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42.615513585482518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5.668000000000001</v>
      </c>
      <c r="O49" s="37">
        <f t="shared" si="19"/>
        <v>6.0882000000000005</v>
      </c>
      <c r="P49" s="37">
        <f t="shared" si="19"/>
        <v>1.5699000000000001</v>
      </c>
      <c r="Q49" s="37">
        <f t="shared" si="19"/>
        <v>6.3315000000000001</v>
      </c>
      <c r="R49" s="37">
        <f t="shared" si="19"/>
        <v>6.2285000000000013</v>
      </c>
      <c r="S49" s="111">
        <f>((S46*1000)/S48)/7</f>
        <v>141.47869674185463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584.05619999999999</v>
      </c>
      <c r="C50" s="41">
        <f t="shared" si="20"/>
        <v>538.41059999999982</v>
      </c>
      <c r="D50" s="41">
        <f t="shared" si="20"/>
        <v>557.08379999999988</v>
      </c>
      <c r="E50" s="41">
        <f t="shared" si="20"/>
        <v>115.15139999999998</v>
      </c>
      <c r="F50" s="41">
        <f t="shared" si="20"/>
        <v>613.10340000000008</v>
      </c>
      <c r="G50" s="41">
        <f t="shared" si="20"/>
        <v>616.89599999999996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42.441000000000003</v>
      </c>
      <c r="P50" s="41">
        <f t="shared" si="21"/>
        <v>11.0495</v>
      </c>
      <c r="Q50" s="41">
        <f t="shared" si="21"/>
        <v>44.2575</v>
      </c>
      <c r="R50" s="41">
        <f t="shared" si="21"/>
        <v>43.942500000000003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42.324283176858664</v>
      </c>
      <c r="C51" s="46">
        <f t="shared" si="22"/>
        <v>42.334159097164878</v>
      </c>
      <c r="D51" s="46">
        <f t="shared" si="22"/>
        <v>42.351689279063578</v>
      </c>
      <c r="E51" s="46">
        <f t="shared" si="22"/>
        <v>42.471042471042473</v>
      </c>
      <c r="F51" s="46">
        <f t="shared" si="22"/>
        <v>42.349528643944879</v>
      </c>
      <c r="G51" s="46">
        <f t="shared" si="22"/>
        <v>43.700396825396822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140.35714285714286</v>
      </c>
      <c r="O51" s="46">
        <f t="shared" si="23"/>
        <v>140.86378737541531</v>
      </c>
      <c r="P51" s="46">
        <f t="shared" si="23"/>
        <v>144.15584415584414</v>
      </c>
      <c r="Q51" s="46">
        <f t="shared" si="23"/>
        <v>140.6349206349206</v>
      </c>
      <c r="R51" s="46">
        <f t="shared" si="23"/>
        <v>139.36507936507937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</v>
      </c>
      <c r="C58" s="78">
        <v>8.3000000000000007</v>
      </c>
      <c r="D58" s="78">
        <v>8.1</v>
      </c>
      <c r="E58" s="78">
        <v>2.1</v>
      </c>
      <c r="F58" s="78">
        <v>7.9</v>
      </c>
      <c r="G58" s="182">
        <v>8.1999999999999993</v>
      </c>
      <c r="H58" s="21">
        <v>8.1</v>
      </c>
      <c r="I58" s="78">
        <v>8.1999999999999993</v>
      </c>
      <c r="J58" s="78">
        <v>8</v>
      </c>
      <c r="K58" s="78">
        <v>1.8</v>
      </c>
      <c r="L58" s="78">
        <v>8</v>
      </c>
      <c r="M58" s="182">
        <v>8.1</v>
      </c>
      <c r="N58" s="21">
        <v>8.1</v>
      </c>
      <c r="O58" s="78">
        <v>8.3000000000000007</v>
      </c>
      <c r="P58" s="78">
        <v>8.4</v>
      </c>
      <c r="Q58" s="78">
        <v>1.9</v>
      </c>
      <c r="R58" s="78">
        <v>7.9</v>
      </c>
      <c r="S58" s="182">
        <v>8.3000000000000007</v>
      </c>
      <c r="T58" s="24">
        <f t="shared" ref="T58:T65" si="24">SUM(B58:S58)</f>
        <v>127.69999999999999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</v>
      </c>
      <c r="C59" s="78">
        <v>8.3000000000000007</v>
      </c>
      <c r="D59" s="78">
        <v>8.1</v>
      </c>
      <c r="E59" s="78">
        <v>2.1</v>
      </c>
      <c r="F59" s="78">
        <v>7.9</v>
      </c>
      <c r="G59" s="182">
        <v>8.1999999999999993</v>
      </c>
      <c r="H59" s="21">
        <v>8.1</v>
      </c>
      <c r="I59" s="78">
        <v>8.1999999999999993</v>
      </c>
      <c r="J59" s="78">
        <v>8</v>
      </c>
      <c r="K59" s="78">
        <v>1.8</v>
      </c>
      <c r="L59" s="78">
        <v>8</v>
      </c>
      <c r="M59" s="182">
        <v>8.1</v>
      </c>
      <c r="N59" s="21">
        <v>8.1</v>
      </c>
      <c r="O59" s="78">
        <v>8.3000000000000007</v>
      </c>
      <c r="P59" s="78">
        <v>8.4</v>
      </c>
      <c r="Q59" s="78">
        <v>1.9</v>
      </c>
      <c r="R59" s="78">
        <v>7.9</v>
      </c>
      <c r="S59" s="182">
        <v>8.3000000000000007</v>
      </c>
      <c r="T59" s="24">
        <f t="shared" si="24"/>
        <v>127.69999999999999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7.7</v>
      </c>
      <c r="C60" s="78">
        <v>8.1999999999999993</v>
      </c>
      <c r="D60" s="78">
        <v>8</v>
      </c>
      <c r="E60" s="78">
        <v>2</v>
      </c>
      <c r="F60" s="78">
        <v>7.7</v>
      </c>
      <c r="G60" s="182">
        <v>7.8</v>
      </c>
      <c r="H60" s="21">
        <v>8</v>
      </c>
      <c r="I60" s="78">
        <v>8.1</v>
      </c>
      <c r="J60" s="78">
        <v>7.9</v>
      </c>
      <c r="K60" s="78">
        <v>1.5</v>
      </c>
      <c r="L60" s="78">
        <v>7.7</v>
      </c>
      <c r="M60" s="182">
        <v>8</v>
      </c>
      <c r="N60" s="21">
        <v>8</v>
      </c>
      <c r="O60" s="78">
        <v>8.1999999999999993</v>
      </c>
      <c r="P60" s="78">
        <v>8.3000000000000007</v>
      </c>
      <c r="Q60" s="78">
        <v>1.9</v>
      </c>
      <c r="R60" s="78">
        <v>7.9</v>
      </c>
      <c r="S60" s="182">
        <v>8</v>
      </c>
      <c r="T60" s="24">
        <f t="shared" si="24"/>
        <v>124.90000000000002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</v>
      </c>
      <c r="E61" s="78">
        <v>2</v>
      </c>
      <c r="F61" s="78">
        <v>7.7</v>
      </c>
      <c r="G61" s="182">
        <v>7.8</v>
      </c>
      <c r="H61" s="21">
        <v>8</v>
      </c>
      <c r="I61" s="78">
        <v>8.1</v>
      </c>
      <c r="J61" s="78">
        <v>7.9</v>
      </c>
      <c r="K61" s="78">
        <v>1.5</v>
      </c>
      <c r="L61" s="78">
        <v>7.7</v>
      </c>
      <c r="M61" s="182">
        <v>8</v>
      </c>
      <c r="N61" s="21">
        <v>8</v>
      </c>
      <c r="O61" s="78">
        <v>8.1999999999999993</v>
      </c>
      <c r="P61" s="78">
        <v>8.3000000000000007</v>
      </c>
      <c r="Q61" s="78">
        <v>1.9</v>
      </c>
      <c r="R61" s="78">
        <v>7.9</v>
      </c>
      <c r="S61" s="182">
        <v>8</v>
      </c>
      <c r="T61" s="24">
        <f t="shared" si="24"/>
        <v>125.00000000000001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7.8</v>
      </c>
      <c r="C62" s="78">
        <v>8.1999999999999993</v>
      </c>
      <c r="D62" s="78">
        <v>8</v>
      </c>
      <c r="E62" s="78">
        <v>2.1</v>
      </c>
      <c r="F62" s="78">
        <v>7.7</v>
      </c>
      <c r="G62" s="182">
        <v>7.8</v>
      </c>
      <c r="H62" s="21">
        <v>8</v>
      </c>
      <c r="I62" s="78">
        <v>8.1</v>
      </c>
      <c r="J62" s="78">
        <v>7.9</v>
      </c>
      <c r="K62" s="78">
        <v>1.5</v>
      </c>
      <c r="L62" s="78">
        <v>7.8</v>
      </c>
      <c r="M62" s="182">
        <v>8</v>
      </c>
      <c r="N62" s="21">
        <v>8</v>
      </c>
      <c r="O62" s="78">
        <v>8.1999999999999993</v>
      </c>
      <c r="P62" s="78">
        <v>8.3000000000000007</v>
      </c>
      <c r="Q62" s="78">
        <v>1.9</v>
      </c>
      <c r="R62" s="78">
        <v>7.9</v>
      </c>
      <c r="S62" s="182">
        <v>8</v>
      </c>
      <c r="T62" s="24">
        <f t="shared" si="24"/>
        <v>125.20000000000002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7.8</v>
      </c>
      <c r="C63" s="78">
        <v>8.3000000000000007</v>
      </c>
      <c r="D63" s="78">
        <v>8.1</v>
      </c>
      <c r="E63" s="78">
        <v>2.1</v>
      </c>
      <c r="F63" s="78">
        <v>7.7</v>
      </c>
      <c r="G63" s="182">
        <v>7.9</v>
      </c>
      <c r="H63" s="21">
        <v>8</v>
      </c>
      <c r="I63" s="78">
        <v>8.1</v>
      </c>
      <c r="J63" s="78">
        <v>7.9</v>
      </c>
      <c r="K63" s="78">
        <v>1.6</v>
      </c>
      <c r="L63" s="78">
        <v>7.8</v>
      </c>
      <c r="M63" s="182">
        <v>8</v>
      </c>
      <c r="N63" s="21">
        <v>8</v>
      </c>
      <c r="O63" s="78">
        <v>8.1999999999999993</v>
      </c>
      <c r="P63" s="78">
        <v>8.4</v>
      </c>
      <c r="Q63" s="78">
        <v>2</v>
      </c>
      <c r="R63" s="78">
        <v>7.9</v>
      </c>
      <c r="S63" s="182">
        <v>8</v>
      </c>
      <c r="T63" s="24">
        <f t="shared" si="24"/>
        <v>125.80000000000001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7.8</v>
      </c>
      <c r="C64" s="78">
        <v>8.3000000000000007</v>
      </c>
      <c r="D64" s="78">
        <v>8.1</v>
      </c>
      <c r="E64" s="78">
        <v>2.1</v>
      </c>
      <c r="F64" s="78">
        <v>7.7</v>
      </c>
      <c r="G64" s="182">
        <v>7.9</v>
      </c>
      <c r="H64" s="21">
        <v>8</v>
      </c>
      <c r="I64" s="78">
        <v>8.1999999999999993</v>
      </c>
      <c r="J64" s="78">
        <v>8</v>
      </c>
      <c r="K64" s="78">
        <v>1.6</v>
      </c>
      <c r="L64" s="78">
        <v>7.8</v>
      </c>
      <c r="M64" s="182">
        <v>8.1</v>
      </c>
      <c r="N64" s="21">
        <v>8.1</v>
      </c>
      <c r="O64" s="78">
        <v>8.1999999999999993</v>
      </c>
      <c r="P64" s="78">
        <v>8.4</v>
      </c>
      <c r="Q64" s="78">
        <v>2</v>
      </c>
      <c r="R64" s="78">
        <v>8</v>
      </c>
      <c r="S64" s="182">
        <v>8.1</v>
      </c>
      <c r="T64" s="24">
        <f t="shared" si="24"/>
        <v>126.39999999999999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54.899999999999991</v>
      </c>
      <c r="C65" s="26">
        <f t="shared" ref="C65:R65" si="25">SUM(C58:C64)</f>
        <v>57.8</v>
      </c>
      <c r="D65" s="26">
        <f t="shared" si="25"/>
        <v>56.400000000000006</v>
      </c>
      <c r="E65" s="26">
        <f t="shared" si="25"/>
        <v>14.499999999999998</v>
      </c>
      <c r="F65" s="26">
        <f t="shared" si="25"/>
        <v>54.300000000000004</v>
      </c>
      <c r="G65" s="27">
        <f t="shared" si="25"/>
        <v>55.599999999999994</v>
      </c>
      <c r="H65" s="25">
        <f t="shared" si="25"/>
        <v>56.2</v>
      </c>
      <c r="I65" s="26">
        <f t="shared" si="25"/>
        <v>57</v>
      </c>
      <c r="J65" s="26">
        <f t="shared" si="25"/>
        <v>55.599999999999994</v>
      </c>
      <c r="K65" s="26">
        <f t="shared" si="25"/>
        <v>11.299999999999999</v>
      </c>
      <c r="L65" s="26">
        <f t="shared" si="25"/>
        <v>54.79999999999999</v>
      </c>
      <c r="M65" s="27">
        <f t="shared" si="25"/>
        <v>56.300000000000004</v>
      </c>
      <c r="N65" s="25">
        <f t="shared" si="25"/>
        <v>56.300000000000004</v>
      </c>
      <c r="O65" s="26">
        <f t="shared" si="25"/>
        <v>57.600000000000009</v>
      </c>
      <c r="P65" s="26">
        <f t="shared" si="25"/>
        <v>58.5</v>
      </c>
      <c r="Q65" s="26">
        <f t="shared" si="25"/>
        <v>13.5</v>
      </c>
      <c r="R65" s="26">
        <f t="shared" si="25"/>
        <v>55.4</v>
      </c>
      <c r="S65" s="27">
        <f>SUM(S58:S64)</f>
        <v>56.7</v>
      </c>
      <c r="T65" s="24">
        <f t="shared" si="24"/>
        <v>882.69999999999993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148</v>
      </c>
      <c r="C66" s="29">
        <v>147.5</v>
      </c>
      <c r="D66" s="29">
        <v>146.5</v>
      </c>
      <c r="E66" s="29">
        <v>147.5</v>
      </c>
      <c r="F66" s="29">
        <v>146.5</v>
      </c>
      <c r="G66" s="30">
        <v>144.5</v>
      </c>
      <c r="H66" s="28">
        <v>146</v>
      </c>
      <c r="I66" s="29">
        <v>145.5</v>
      </c>
      <c r="J66" s="29">
        <v>144.5</v>
      </c>
      <c r="K66" s="29">
        <v>147</v>
      </c>
      <c r="L66" s="29">
        <v>145</v>
      </c>
      <c r="M66" s="30">
        <v>143.5</v>
      </c>
      <c r="N66" s="28">
        <v>149</v>
      </c>
      <c r="O66" s="29">
        <v>147</v>
      </c>
      <c r="P66" s="29">
        <v>146.5</v>
      </c>
      <c r="Q66" s="29">
        <v>148.5</v>
      </c>
      <c r="R66" s="29">
        <v>144</v>
      </c>
      <c r="S66" s="30">
        <v>144.5</v>
      </c>
      <c r="T66" s="304">
        <f>+((T65/T67)/7)*1000</f>
        <v>145.94907407407408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53</v>
      </c>
      <c r="C67" s="64">
        <v>56</v>
      </c>
      <c r="D67" s="64">
        <v>55</v>
      </c>
      <c r="E67" s="64">
        <v>14</v>
      </c>
      <c r="F67" s="64">
        <v>53</v>
      </c>
      <c r="G67" s="446">
        <v>55</v>
      </c>
      <c r="H67" s="303">
        <v>55</v>
      </c>
      <c r="I67" s="64">
        <v>56</v>
      </c>
      <c r="J67" s="64">
        <v>55</v>
      </c>
      <c r="K67" s="64">
        <v>11</v>
      </c>
      <c r="L67" s="64">
        <v>54</v>
      </c>
      <c r="M67" s="446">
        <v>56</v>
      </c>
      <c r="N67" s="303">
        <v>54</v>
      </c>
      <c r="O67" s="64">
        <v>56</v>
      </c>
      <c r="P67" s="64">
        <v>57</v>
      </c>
      <c r="Q67" s="64">
        <v>13</v>
      </c>
      <c r="R67" s="64">
        <v>55</v>
      </c>
      <c r="S67" s="446">
        <v>56</v>
      </c>
      <c r="T67" s="305">
        <f>SUM(B67:S67)</f>
        <v>864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7.7816000000000001</v>
      </c>
      <c r="C68" s="82">
        <f t="shared" si="26"/>
        <v>8.2439999999999998</v>
      </c>
      <c r="D68" s="82">
        <f t="shared" si="26"/>
        <v>8.0404999999999998</v>
      </c>
      <c r="E68" s="82">
        <f t="shared" si="26"/>
        <v>2.0510000000000002</v>
      </c>
      <c r="F68" s="82">
        <f t="shared" si="26"/>
        <v>7.710300000000001</v>
      </c>
      <c r="G68" s="186">
        <f t="shared" si="26"/>
        <v>7.8465000000000007</v>
      </c>
      <c r="H68" s="36">
        <f t="shared" si="26"/>
        <v>8.0019999999999989</v>
      </c>
      <c r="I68" s="82">
        <f t="shared" si="26"/>
        <v>8.1271999999999984</v>
      </c>
      <c r="J68" s="82">
        <f t="shared" si="26"/>
        <v>7.9264999999999999</v>
      </c>
      <c r="K68" s="82">
        <f t="shared" si="26"/>
        <v>1.5438000000000001</v>
      </c>
      <c r="L68" s="82">
        <f t="shared" si="26"/>
        <v>7.7620000000000005</v>
      </c>
      <c r="M68" s="186">
        <f t="shared" si="26"/>
        <v>8.0104000000000006</v>
      </c>
      <c r="N68" s="36">
        <f t="shared" si="26"/>
        <v>8.0244</v>
      </c>
      <c r="O68" s="82">
        <f t="shared" si="26"/>
        <v>8.2048000000000005</v>
      </c>
      <c r="P68" s="82">
        <f t="shared" si="26"/>
        <v>8.3307000000000002</v>
      </c>
      <c r="Q68" s="82">
        <f t="shared" si="26"/>
        <v>1.9426999999999999</v>
      </c>
      <c r="R68" s="82">
        <f t="shared" si="26"/>
        <v>7.9279999999999999</v>
      </c>
      <c r="S68" s="186">
        <f t="shared" si="26"/>
        <v>8.008799999999999</v>
      </c>
      <c r="T68" s="306">
        <f>((T65*1000)/T67)/7</f>
        <v>145.94907407407405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54.908000000000001</v>
      </c>
      <c r="C69" s="83">
        <f t="shared" ref="C69:R69" si="27">((C67*C66)*7)/1000</f>
        <v>57.82</v>
      </c>
      <c r="D69" s="83">
        <f t="shared" si="27"/>
        <v>56.402500000000003</v>
      </c>
      <c r="E69" s="83">
        <f t="shared" si="27"/>
        <v>14.455</v>
      </c>
      <c r="F69" s="83">
        <f t="shared" si="27"/>
        <v>54.351500000000001</v>
      </c>
      <c r="G69" s="307">
        <f t="shared" si="27"/>
        <v>55.6325</v>
      </c>
      <c r="H69" s="40">
        <f t="shared" si="27"/>
        <v>56.21</v>
      </c>
      <c r="I69" s="83">
        <f t="shared" si="27"/>
        <v>57.036000000000001</v>
      </c>
      <c r="J69" s="83">
        <f t="shared" si="27"/>
        <v>55.6325</v>
      </c>
      <c r="K69" s="83">
        <f t="shared" si="27"/>
        <v>11.319000000000001</v>
      </c>
      <c r="L69" s="83">
        <f t="shared" si="27"/>
        <v>54.81</v>
      </c>
      <c r="M69" s="307">
        <f t="shared" si="27"/>
        <v>56.252000000000002</v>
      </c>
      <c r="N69" s="40">
        <f t="shared" si="27"/>
        <v>56.322000000000003</v>
      </c>
      <c r="O69" s="83">
        <f t="shared" si="27"/>
        <v>57.624000000000002</v>
      </c>
      <c r="P69" s="83">
        <f t="shared" si="27"/>
        <v>58.453499999999998</v>
      </c>
      <c r="Q69" s="83">
        <f t="shared" si="27"/>
        <v>13.513500000000001</v>
      </c>
      <c r="R69" s="83">
        <f t="shared" si="27"/>
        <v>55.44</v>
      </c>
      <c r="S69" s="85">
        <f>((S67*S66)*7)/1000</f>
        <v>56.643999999999998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147.97843665768193</v>
      </c>
      <c r="C70" s="84">
        <f t="shared" ref="C70:R70" si="28">+(C65/C67)/7*1000</f>
        <v>147.44897959183672</v>
      </c>
      <c r="D70" s="84">
        <f t="shared" si="28"/>
        <v>146.49350649350652</v>
      </c>
      <c r="E70" s="84">
        <f t="shared" si="28"/>
        <v>147.95918367346937</v>
      </c>
      <c r="F70" s="84">
        <f t="shared" si="28"/>
        <v>146.36118598382748</v>
      </c>
      <c r="G70" s="188">
        <f t="shared" si="28"/>
        <v>144.41558441558439</v>
      </c>
      <c r="H70" s="45">
        <f t="shared" si="28"/>
        <v>145.97402597402601</v>
      </c>
      <c r="I70" s="84">
        <f t="shared" si="28"/>
        <v>145.40816326530611</v>
      </c>
      <c r="J70" s="84">
        <f t="shared" si="28"/>
        <v>144.41558441558439</v>
      </c>
      <c r="K70" s="84">
        <f t="shared" si="28"/>
        <v>146.75324675324671</v>
      </c>
      <c r="L70" s="84">
        <f t="shared" si="28"/>
        <v>144.97354497354496</v>
      </c>
      <c r="M70" s="188">
        <f t="shared" si="28"/>
        <v>143.62244897959184</v>
      </c>
      <c r="N70" s="45">
        <f t="shared" si="28"/>
        <v>148.94179894179896</v>
      </c>
      <c r="O70" s="84">
        <f t="shared" si="28"/>
        <v>146.9387755102041</v>
      </c>
      <c r="P70" s="84">
        <f t="shared" si="28"/>
        <v>146.61654135338347</v>
      </c>
      <c r="Q70" s="84">
        <f t="shared" si="28"/>
        <v>148.35164835164835</v>
      </c>
      <c r="R70" s="84">
        <f t="shared" si="28"/>
        <v>143.89610389610391</v>
      </c>
      <c r="S70" s="47">
        <f>+(S65/S67)/7*1000</f>
        <v>144.64285714285714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abSelected="1" view="pageBreakPreview" zoomScale="30" zoomScaleNormal="30" zoomScaleSheetLayoutView="30" workbookViewId="0">
      <selection activeCell="S51" sqref="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42" t="s">
        <v>0</v>
      </c>
      <c r="B3" s="542"/>
      <c r="C3" s="542"/>
      <c r="D3" s="526"/>
      <c r="E3" s="526"/>
      <c r="F3" s="526"/>
      <c r="G3" s="526"/>
      <c r="H3" s="526"/>
      <c r="I3" s="526"/>
      <c r="J3" s="526"/>
      <c r="K3" s="526"/>
      <c r="L3" s="526"/>
      <c r="M3" s="526"/>
      <c r="N3" s="526"/>
      <c r="O3" s="526"/>
      <c r="P3" s="526"/>
      <c r="Q3" s="526"/>
      <c r="R3" s="526"/>
      <c r="S3" s="526"/>
      <c r="T3" s="526"/>
      <c r="U3" s="526"/>
      <c r="V3" s="526"/>
      <c r="W3" s="526"/>
      <c r="X3" s="526"/>
      <c r="Y3" s="2"/>
      <c r="Z3" s="2"/>
      <c r="AA3" s="2"/>
      <c r="AB3" s="2"/>
      <c r="AC3" s="2"/>
      <c r="AD3" s="5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26" t="s">
        <v>1</v>
      </c>
      <c r="B9" s="526"/>
      <c r="C9" s="526"/>
      <c r="D9" s="1"/>
      <c r="E9" s="529" t="s">
        <v>2</v>
      </c>
      <c r="F9" s="529"/>
      <c r="G9" s="529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29"/>
      <c r="S9" s="529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26"/>
      <c r="B10" s="526"/>
      <c r="C10" s="5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26" t="s">
        <v>4</v>
      </c>
      <c r="B11" s="526"/>
      <c r="C11" s="526"/>
      <c r="D11" s="1"/>
      <c r="E11" s="527">
        <v>3</v>
      </c>
      <c r="F11" s="1"/>
      <c r="G11" s="1"/>
      <c r="H11" s="1"/>
      <c r="I11" s="1"/>
      <c r="J11" s="1"/>
      <c r="K11" s="530" t="s">
        <v>173</v>
      </c>
      <c r="L11" s="530"/>
      <c r="M11" s="528"/>
      <c r="N11" s="52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26"/>
      <c r="B12" s="526"/>
      <c r="C12" s="526"/>
      <c r="D12" s="1"/>
      <c r="E12" s="5"/>
      <c r="F12" s="1"/>
      <c r="G12" s="1"/>
      <c r="H12" s="1"/>
      <c r="I12" s="1"/>
      <c r="J12" s="1"/>
      <c r="K12" s="528"/>
      <c r="L12" s="528"/>
      <c r="M12" s="528"/>
      <c r="N12" s="52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26"/>
      <c r="B13" s="526"/>
      <c r="C13" s="526"/>
      <c r="D13" s="526"/>
      <c r="E13" s="526"/>
      <c r="F13" s="526"/>
      <c r="G13" s="526"/>
      <c r="H13" s="526"/>
      <c r="I13" s="526"/>
      <c r="J13" s="526"/>
      <c r="K13" s="526"/>
      <c r="L13" s="528"/>
      <c r="M13" s="528"/>
      <c r="N13" s="528"/>
      <c r="O13" s="528"/>
      <c r="P13" s="528"/>
      <c r="Q13" s="528"/>
      <c r="R13" s="528"/>
      <c r="S13" s="528"/>
      <c r="T13" s="528"/>
      <c r="U13" s="528"/>
      <c r="V13" s="528"/>
      <c r="W13" s="1"/>
      <c r="X13" s="1"/>
      <c r="Y13" s="1"/>
    </row>
    <row r="14" spans="1:30" s="3" customFormat="1" ht="27" thickBot="1" x14ac:dyDescent="0.3">
      <c r="A14" s="526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543" t="s">
        <v>8</v>
      </c>
      <c r="C15" s="544"/>
      <c r="D15" s="544"/>
      <c r="E15" s="544"/>
      <c r="F15" s="544"/>
      <c r="G15" s="545"/>
      <c r="H15" s="546" t="s">
        <v>51</v>
      </c>
      <c r="I15" s="547"/>
      <c r="J15" s="547"/>
      <c r="K15" s="547"/>
      <c r="L15" s="547"/>
      <c r="M15" s="548"/>
      <c r="N15" s="551" t="s">
        <v>50</v>
      </c>
      <c r="O15" s="549"/>
      <c r="P15" s="549"/>
      <c r="Q15" s="549"/>
      <c r="R15" s="549"/>
      <c r="S15" s="550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98.7</v>
      </c>
      <c r="C18" s="78">
        <v>100.8</v>
      </c>
      <c r="D18" s="22">
        <v>105</v>
      </c>
      <c r="E18" s="22">
        <v>23.5</v>
      </c>
      <c r="F18" s="22">
        <v>106.5</v>
      </c>
      <c r="G18" s="22">
        <v>105.6</v>
      </c>
      <c r="H18" s="21">
        <v>104.1</v>
      </c>
      <c r="I18" s="22">
        <v>106.5</v>
      </c>
      <c r="J18" s="22">
        <v>105.8</v>
      </c>
      <c r="K18" s="119">
        <v>20.3</v>
      </c>
      <c r="L18" s="22">
        <v>109.6</v>
      </c>
      <c r="M18" s="22">
        <v>109.8</v>
      </c>
      <c r="N18" s="21">
        <v>105.2</v>
      </c>
      <c r="O18" s="78">
        <v>106.6</v>
      </c>
      <c r="P18" s="22">
        <v>108.5</v>
      </c>
      <c r="Q18" s="22">
        <v>24.3</v>
      </c>
      <c r="R18" s="22">
        <v>109.1</v>
      </c>
      <c r="S18" s="23">
        <v>109.3</v>
      </c>
      <c r="T18" s="24">
        <f t="shared" ref="T18:T25" si="0">SUM(B18:S18)</f>
        <v>1659.1999999999998</v>
      </c>
      <c r="V18" s="2"/>
      <c r="W18" s="18"/>
    </row>
    <row r="19" spans="1:30" ht="39.950000000000003" customHeight="1" x14ac:dyDescent="0.25">
      <c r="A19" s="157" t="s">
        <v>13</v>
      </c>
      <c r="B19" s="21">
        <v>98.7</v>
      </c>
      <c r="C19" s="78">
        <v>100.8</v>
      </c>
      <c r="D19" s="22">
        <v>105</v>
      </c>
      <c r="E19" s="22">
        <v>23.5</v>
      </c>
      <c r="F19" s="22">
        <v>106.5</v>
      </c>
      <c r="G19" s="22">
        <v>105.6</v>
      </c>
      <c r="H19" s="21">
        <v>104.1</v>
      </c>
      <c r="I19" s="22">
        <v>106.5</v>
      </c>
      <c r="J19" s="22">
        <v>105.8</v>
      </c>
      <c r="K19" s="119">
        <v>20.3</v>
      </c>
      <c r="L19" s="22">
        <v>109.6</v>
      </c>
      <c r="M19" s="22">
        <v>109.8</v>
      </c>
      <c r="N19" s="21">
        <v>105.2</v>
      </c>
      <c r="O19" s="78">
        <v>106.6</v>
      </c>
      <c r="P19" s="22">
        <v>108.5</v>
      </c>
      <c r="Q19" s="22">
        <v>24.3</v>
      </c>
      <c r="R19" s="22">
        <v>109.1</v>
      </c>
      <c r="S19" s="23">
        <v>109.3</v>
      </c>
      <c r="T19" s="24">
        <f t="shared" si="0"/>
        <v>1659.1999999999998</v>
      </c>
      <c r="V19" s="2"/>
      <c r="W19" s="18"/>
    </row>
    <row r="20" spans="1:30" ht="39.75" customHeight="1" x14ac:dyDescent="0.25">
      <c r="A20" s="156" t="s">
        <v>14</v>
      </c>
      <c r="B20" s="21">
        <v>98.8</v>
      </c>
      <c r="C20" s="78">
        <v>99.7</v>
      </c>
      <c r="D20" s="22">
        <v>104.9</v>
      </c>
      <c r="E20" s="22">
        <v>23.1</v>
      </c>
      <c r="F20" s="22">
        <v>106.2</v>
      </c>
      <c r="G20" s="22">
        <v>106.1</v>
      </c>
      <c r="H20" s="21">
        <v>103.6</v>
      </c>
      <c r="I20" s="22">
        <v>105.6</v>
      </c>
      <c r="J20" s="22">
        <v>105</v>
      </c>
      <c r="K20" s="119">
        <v>20.399999999999999</v>
      </c>
      <c r="L20" s="22">
        <v>109.6</v>
      </c>
      <c r="M20" s="22">
        <v>109.7</v>
      </c>
      <c r="N20" s="21">
        <v>104.8</v>
      </c>
      <c r="O20" s="78">
        <v>106.2</v>
      </c>
      <c r="P20" s="22">
        <v>107.7</v>
      </c>
      <c r="Q20" s="22">
        <v>24.1</v>
      </c>
      <c r="R20" s="22">
        <v>108.9</v>
      </c>
      <c r="S20" s="23">
        <v>109.5</v>
      </c>
      <c r="T20" s="24">
        <f t="shared" si="0"/>
        <v>1653.9</v>
      </c>
      <c r="V20" s="2"/>
      <c r="W20" s="18"/>
    </row>
    <row r="21" spans="1:30" ht="39.950000000000003" customHeight="1" x14ac:dyDescent="0.25">
      <c r="A21" s="157" t="s">
        <v>15</v>
      </c>
      <c r="B21" s="21">
        <v>98.8</v>
      </c>
      <c r="C21" s="78">
        <v>99.7</v>
      </c>
      <c r="D21" s="22">
        <v>104.9</v>
      </c>
      <c r="E21" s="22">
        <v>23.1</v>
      </c>
      <c r="F21" s="22">
        <v>106.2</v>
      </c>
      <c r="G21" s="22">
        <v>106.1</v>
      </c>
      <c r="H21" s="21">
        <v>103.6</v>
      </c>
      <c r="I21" s="22">
        <v>105.6</v>
      </c>
      <c r="J21" s="22">
        <v>105</v>
      </c>
      <c r="K21" s="119">
        <v>20.399999999999999</v>
      </c>
      <c r="L21" s="22">
        <v>109.6</v>
      </c>
      <c r="M21" s="22">
        <v>109.7</v>
      </c>
      <c r="N21" s="21">
        <v>104.8</v>
      </c>
      <c r="O21" s="78">
        <v>106.2</v>
      </c>
      <c r="P21" s="22">
        <v>107.7</v>
      </c>
      <c r="Q21" s="22">
        <v>24.1</v>
      </c>
      <c r="R21" s="22">
        <v>108.9</v>
      </c>
      <c r="S21" s="23">
        <v>109.5</v>
      </c>
      <c r="T21" s="24">
        <f t="shared" si="0"/>
        <v>1653.9</v>
      </c>
      <c r="V21" s="2"/>
      <c r="W21" s="18"/>
    </row>
    <row r="22" spans="1:30" ht="39.950000000000003" customHeight="1" x14ac:dyDescent="0.25">
      <c r="A22" s="156" t="s">
        <v>16</v>
      </c>
      <c r="B22" s="21">
        <v>98.8</v>
      </c>
      <c r="C22" s="78">
        <v>99.7</v>
      </c>
      <c r="D22" s="22">
        <v>104.9</v>
      </c>
      <c r="E22" s="22">
        <v>23.1</v>
      </c>
      <c r="F22" s="22">
        <v>106.2</v>
      </c>
      <c r="G22" s="22">
        <v>106.1</v>
      </c>
      <c r="H22" s="21">
        <v>103.6</v>
      </c>
      <c r="I22" s="22">
        <v>105.6</v>
      </c>
      <c r="J22" s="22">
        <v>105</v>
      </c>
      <c r="K22" s="119">
        <v>20.399999999999999</v>
      </c>
      <c r="L22" s="22">
        <v>109.6</v>
      </c>
      <c r="M22" s="22">
        <v>109.7</v>
      </c>
      <c r="N22" s="21">
        <v>104.8</v>
      </c>
      <c r="O22" s="78">
        <v>106.2</v>
      </c>
      <c r="P22" s="22">
        <v>107.7</v>
      </c>
      <c r="Q22" s="22">
        <v>24.1</v>
      </c>
      <c r="R22" s="22">
        <v>108.9</v>
      </c>
      <c r="S22" s="23">
        <v>109.5</v>
      </c>
      <c r="T22" s="24">
        <f t="shared" si="0"/>
        <v>1653.9</v>
      </c>
      <c r="V22" s="2"/>
      <c r="W22" s="18"/>
    </row>
    <row r="23" spans="1:30" ht="39.950000000000003" customHeight="1" x14ac:dyDescent="0.25">
      <c r="A23" s="157" t="s">
        <v>17</v>
      </c>
      <c r="B23" s="21">
        <v>98.8</v>
      </c>
      <c r="C23" s="78">
        <v>99.7</v>
      </c>
      <c r="D23" s="22">
        <v>104.9</v>
      </c>
      <c r="E23" s="22">
        <v>23.1</v>
      </c>
      <c r="F23" s="22">
        <v>106.2</v>
      </c>
      <c r="G23" s="22">
        <v>106.1</v>
      </c>
      <c r="H23" s="21">
        <v>103.6</v>
      </c>
      <c r="I23" s="22">
        <v>105.6</v>
      </c>
      <c r="J23" s="22">
        <v>105</v>
      </c>
      <c r="K23" s="119">
        <v>20.399999999999999</v>
      </c>
      <c r="L23" s="22">
        <v>109.6</v>
      </c>
      <c r="M23" s="22">
        <v>109.7</v>
      </c>
      <c r="N23" s="21">
        <v>104.8</v>
      </c>
      <c r="O23" s="78">
        <v>106.2</v>
      </c>
      <c r="P23" s="22">
        <v>107.7</v>
      </c>
      <c r="Q23" s="22">
        <v>24.1</v>
      </c>
      <c r="R23" s="22">
        <v>108.9</v>
      </c>
      <c r="S23" s="23">
        <v>109.5</v>
      </c>
      <c r="T23" s="24">
        <f t="shared" si="0"/>
        <v>1653.9</v>
      </c>
      <c r="V23" s="2"/>
      <c r="W23" s="18"/>
    </row>
    <row r="24" spans="1:30" ht="39.950000000000003" customHeight="1" x14ac:dyDescent="0.25">
      <c r="A24" s="156" t="s">
        <v>18</v>
      </c>
      <c r="B24" s="21">
        <v>98.8</v>
      </c>
      <c r="C24" s="78">
        <v>99.7</v>
      </c>
      <c r="D24" s="22">
        <v>104.9</v>
      </c>
      <c r="E24" s="22">
        <v>23.1</v>
      </c>
      <c r="F24" s="22">
        <v>106.2</v>
      </c>
      <c r="G24" s="22">
        <v>106.1</v>
      </c>
      <c r="H24" s="21">
        <v>103.6</v>
      </c>
      <c r="I24" s="22">
        <v>105.6</v>
      </c>
      <c r="J24" s="22">
        <v>105</v>
      </c>
      <c r="K24" s="119">
        <v>20.399999999999999</v>
      </c>
      <c r="L24" s="22">
        <v>109.6</v>
      </c>
      <c r="M24" s="22">
        <v>109.7</v>
      </c>
      <c r="N24" s="21">
        <v>104.8</v>
      </c>
      <c r="O24" s="78">
        <v>106.2</v>
      </c>
      <c r="P24" s="22">
        <v>107.7</v>
      </c>
      <c r="Q24" s="22">
        <v>24.1</v>
      </c>
      <c r="R24" s="22">
        <v>108.9</v>
      </c>
      <c r="S24" s="23">
        <v>109.5</v>
      </c>
      <c r="T24" s="24">
        <f t="shared" si="0"/>
        <v>1653.9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691.4</v>
      </c>
      <c r="C25" s="26">
        <f t="shared" si="1"/>
        <v>700.1</v>
      </c>
      <c r="D25" s="26">
        <f t="shared" si="1"/>
        <v>734.49999999999989</v>
      </c>
      <c r="E25" s="26">
        <f>SUM(E18:E24)</f>
        <v>162.49999999999997</v>
      </c>
      <c r="F25" s="26">
        <f t="shared" ref="F25:L25" si="2">SUM(F18:F24)</f>
        <v>744.00000000000011</v>
      </c>
      <c r="G25" s="26">
        <f t="shared" si="2"/>
        <v>741.7</v>
      </c>
      <c r="H25" s="25">
        <f t="shared" si="2"/>
        <v>726.2</v>
      </c>
      <c r="I25" s="26">
        <f t="shared" si="2"/>
        <v>741.00000000000011</v>
      </c>
      <c r="J25" s="26">
        <f>SUM(J18:J24)</f>
        <v>736.6</v>
      </c>
      <c r="K25" s="120">
        <f t="shared" ref="K25" si="3">SUM(K18:K24)</f>
        <v>142.60000000000002</v>
      </c>
      <c r="L25" s="26">
        <f t="shared" si="2"/>
        <v>767.2</v>
      </c>
      <c r="M25" s="26">
        <f>SUM(M18:M24)</f>
        <v>768.10000000000014</v>
      </c>
      <c r="N25" s="25">
        <f t="shared" ref="N25:P25" si="4">SUM(N18:N24)</f>
        <v>734.39999999999986</v>
      </c>
      <c r="O25" s="26">
        <f t="shared" si="4"/>
        <v>744.2</v>
      </c>
      <c r="P25" s="26">
        <f t="shared" si="4"/>
        <v>755.50000000000011</v>
      </c>
      <c r="Q25" s="26">
        <f>SUM(Q18:Q24)</f>
        <v>169.1</v>
      </c>
      <c r="R25" s="26">
        <f t="shared" ref="R25:S25" si="5">SUM(R18:R24)</f>
        <v>762.69999999999993</v>
      </c>
      <c r="S25" s="27">
        <f t="shared" si="5"/>
        <v>766.1</v>
      </c>
      <c r="T25" s="24">
        <f t="shared" si="0"/>
        <v>11587.900000000003</v>
      </c>
    </row>
    <row r="26" spans="1:30" s="2" customFormat="1" ht="36.75" customHeight="1" x14ac:dyDescent="0.25">
      <c r="A26" s="158" t="s">
        <v>19</v>
      </c>
      <c r="B26" s="402">
        <v>149.9</v>
      </c>
      <c r="C26" s="405">
        <v>149.9</v>
      </c>
      <c r="D26" s="29">
        <v>149.9</v>
      </c>
      <c r="E26" s="29">
        <v>149.9</v>
      </c>
      <c r="F26" s="401">
        <v>149.9</v>
      </c>
      <c r="G26" s="401">
        <v>149.9</v>
      </c>
      <c r="H26" s="402">
        <v>149.9</v>
      </c>
      <c r="I26" s="401">
        <v>149.9</v>
      </c>
      <c r="J26" s="401">
        <v>149.9</v>
      </c>
      <c r="K26" s="401">
        <v>149.9</v>
      </c>
      <c r="L26" s="401">
        <v>149.9</v>
      </c>
      <c r="M26" s="401">
        <v>149.9</v>
      </c>
      <c r="N26" s="402">
        <v>149.9</v>
      </c>
      <c r="O26" s="401">
        <v>149.9</v>
      </c>
      <c r="P26" s="401">
        <v>149.9</v>
      </c>
      <c r="Q26" s="401">
        <v>149.9</v>
      </c>
      <c r="R26" s="401">
        <v>149.9</v>
      </c>
      <c r="S26" s="404">
        <v>149.9</v>
      </c>
      <c r="T26" s="31">
        <f>+((T25/T27)/7)*1000</f>
        <v>149.90621078640643</v>
      </c>
    </row>
    <row r="27" spans="1:30" s="2" customFormat="1" ht="33" customHeight="1" x14ac:dyDescent="0.25">
      <c r="A27" s="159" t="s">
        <v>20</v>
      </c>
      <c r="B27" s="32">
        <v>659</v>
      </c>
      <c r="C27" s="81">
        <v>667</v>
      </c>
      <c r="D27" s="33">
        <v>700</v>
      </c>
      <c r="E27" s="33">
        <v>155</v>
      </c>
      <c r="F27" s="33">
        <v>709</v>
      </c>
      <c r="G27" s="33">
        <v>707</v>
      </c>
      <c r="H27" s="32">
        <v>692</v>
      </c>
      <c r="I27" s="33">
        <v>706</v>
      </c>
      <c r="J27" s="33">
        <v>702</v>
      </c>
      <c r="K27" s="122">
        <v>136</v>
      </c>
      <c r="L27" s="33">
        <v>731</v>
      </c>
      <c r="M27" s="33">
        <v>732</v>
      </c>
      <c r="N27" s="32">
        <v>700</v>
      </c>
      <c r="O27" s="33">
        <v>709</v>
      </c>
      <c r="P27" s="33">
        <v>720</v>
      </c>
      <c r="Q27" s="33">
        <v>161</v>
      </c>
      <c r="R27" s="33">
        <v>727</v>
      </c>
      <c r="S27" s="34">
        <v>730</v>
      </c>
      <c r="T27" s="35">
        <f>SUM(B27:S27)</f>
        <v>11043</v>
      </c>
      <c r="U27" s="2">
        <f>((T25*1000)/T27)/7</f>
        <v>149.90621078640643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98.817740000000015</v>
      </c>
      <c r="C28" s="37">
        <f t="shared" si="6"/>
        <v>99.656620000000004</v>
      </c>
      <c r="D28" s="37">
        <f t="shared" si="6"/>
        <v>104.902</v>
      </c>
      <c r="E28" s="37">
        <f t="shared" si="6"/>
        <v>23.128300000000003</v>
      </c>
      <c r="F28" s="37">
        <f t="shared" si="6"/>
        <v>106.19074000000001</v>
      </c>
      <c r="G28" s="37">
        <f t="shared" si="6"/>
        <v>106.13101999999999</v>
      </c>
      <c r="H28" s="36">
        <f t="shared" si="6"/>
        <v>103.58311999999998</v>
      </c>
      <c r="I28" s="37">
        <f t="shared" si="6"/>
        <v>105.56116000000002</v>
      </c>
      <c r="J28" s="37">
        <f t="shared" si="6"/>
        <v>105.00172000000002</v>
      </c>
      <c r="K28" s="123">
        <f t="shared" si="6"/>
        <v>20.420960000000001</v>
      </c>
      <c r="L28" s="37">
        <f t="shared" si="6"/>
        <v>109.56766</v>
      </c>
      <c r="M28" s="37">
        <f t="shared" si="6"/>
        <v>109.69752000000001</v>
      </c>
      <c r="N28" s="36">
        <f t="shared" si="6"/>
        <v>104.82199999999997</v>
      </c>
      <c r="O28" s="37">
        <f t="shared" si="6"/>
        <v>106.15074</v>
      </c>
      <c r="P28" s="37">
        <f t="shared" si="6"/>
        <v>107.69919999999999</v>
      </c>
      <c r="Q28" s="37">
        <f t="shared" si="6"/>
        <v>24.067460000000004</v>
      </c>
      <c r="R28" s="37">
        <f t="shared" si="6"/>
        <v>108.92821999999998</v>
      </c>
      <c r="S28" s="38">
        <f t="shared" si="6"/>
        <v>109.47780000000003</v>
      </c>
      <c r="T28" s="306">
        <f>((T25*1000)/T27)/7</f>
        <v>149.90621078640643</v>
      </c>
    </row>
    <row r="29" spans="1:30" ht="33.75" customHeight="1" x14ac:dyDescent="0.25">
      <c r="A29" s="161" t="s">
        <v>22</v>
      </c>
      <c r="B29" s="40">
        <f t="shared" ref="B29:D29" si="7">((B27*B26)*7)/1000</f>
        <v>691.48870000000011</v>
      </c>
      <c r="C29" s="41">
        <f t="shared" si="7"/>
        <v>699.88310000000001</v>
      </c>
      <c r="D29" s="41">
        <f t="shared" si="7"/>
        <v>734.51</v>
      </c>
      <c r="E29" s="41">
        <f>((E27*E26)*7)/1000</f>
        <v>162.64150000000001</v>
      </c>
      <c r="F29" s="41">
        <f>((F27*F26)*7)/1000</f>
        <v>743.95370000000003</v>
      </c>
      <c r="G29" s="41">
        <f t="shared" ref="G29:S29" si="8">((G27*G26)*7)/1000</f>
        <v>741.85509999999999</v>
      </c>
      <c r="H29" s="40">
        <f t="shared" si="8"/>
        <v>726.11559999999997</v>
      </c>
      <c r="I29" s="41">
        <f t="shared" si="8"/>
        <v>740.80580000000009</v>
      </c>
      <c r="J29" s="41">
        <f t="shared" si="8"/>
        <v>736.60860000000002</v>
      </c>
      <c r="K29" s="124">
        <f t="shared" si="8"/>
        <v>142.70480000000001</v>
      </c>
      <c r="L29" s="41">
        <f t="shared" si="8"/>
        <v>767.03830000000005</v>
      </c>
      <c r="M29" s="41">
        <f t="shared" si="8"/>
        <v>768.08759999999995</v>
      </c>
      <c r="N29" s="40">
        <f t="shared" si="8"/>
        <v>734.51</v>
      </c>
      <c r="O29" s="41">
        <f t="shared" si="8"/>
        <v>743.95370000000003</v>
      </c>
      <c r="P29" s="41">
        <f t="shared" si="8"/>
        <v>755.49599999999998</v>
      </c>
      <c r="Q29" s="42">
        <f t="shared" si="8"/>
        <v>168.93730000000002</v>
      </c>
      <c r="R29" s="42">
        <f t="shared" si="8"/>
        <v>762.84109999999998</v>
      </c>
      <c r="S29" s="43">
        <f t="shared" si="8"/>
        <v>765.98900000000003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149.88077173206156</v>
      </c>
      <c r="C30" s="46">
        <f t="shared" si="9"/>
        <v>149.9464553437567</v>
      </c>
      <c r="D30" s="46">
        <f t="shared" si="9"/>
        <v>149.89795918367346</v>
      </c>
      <c r="E30" s="46">
        <f>+(E25/E27)/7*1000</f>
        <v>149.76958525345617</v>
      </c>
      <c r="F30" s="46">
        <f t="shared" ref="F30:L30" si="10">+(F25/F27)/7*1000</f>
        <v>149.90932903485796</v>
      </c>
      <c r="G30" s="46">
        <f t="shared" si="10"/>
        <v>149.86866033542131</v>
      </c>
      <c r="H30" s="45">
        <f t="shared" si="10"/>
        <v>149.91742361684561</v>
      </c>
      <c r="I30" s="46">
        <f t="shared" si="10"/>
        <v>149.93929583164714</v>
      </c>
      <c r="J30" s="46">
        <f>+(J25/J27)/7*1000</f>
        <v>149.8982498982499</v>
      </c>
      <c r="K30" s="125">
        <f t="shared" ref="K30" si="11">+(K25/K27)/7*1000</f>
        <v>149.78991596638662</v>
      </c>
      <c r="L30" s="46">
        <f t="shared" si="10"/>
        <v>149.93160054719561</v>
      </c>
      <c r="M30" s="46">
        <f>+(M25/M27)/7*1000</f>
        <v>149.90241998438722</v>
      </c>
      <c r="N30" s="45">
        <f t="shared" ref="N30:S30" si="12">+(N25/N27)/7*1000</f>
        <v>149.87755102040813</v>
      </c>
      <c r="O30" s="46">
        <f t="shared" si="12"/>
        <v>149.94962724158776</v>
      </c>
      <c r="P30" s="46">
        <f t="shared" si="12"/>
        <v>149.90079365079367</v>
      </c>
      <c r="Q30" s="46">
        <f t="shared" si="12"/>
        <v>150.04436557231588</v>
      </c>
      <c r="R30" s="46">
        <f t="shared" si="12"/>
        <v>149.87227353114557</v>
      </c>
      <c r="S30" s="47">
        <f t="shared" si="12"/>
        <v>149.92172211350294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536" t="s">
        <v>25</v>
      </c>
      <c r="C36" s="537"/>
      <c r="D36" s="537"/>
      <c r="E36" s="537"/>
      <c r="F36" s="537"/>
      <c r="G36" s="537"/>
      <c r="H36" s="537"/>
      <c r="I36" s="531"/>
      <c r="J36" s="97"/>
      <c r="K36" s="52" t="s">
        <v>26</v>
      </c>
      <c r="L36" s="105"/>
      <c r="M36" s="536" t="s">
        <v>25</v>
      </c>
      <c r="N36" s="537"/>
      <c r="O36" s="537"/>
      <c r="P36" s="537"/>
      <c r="Q36" s="537"/>
      <c r="R36" s="531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</v>
      </c>
      <c r="C39" s="78">
        <v>76.599999999999994</v>
      </c>
      <c r="D39" s="78">
        <v>79.599999999999994</v>
      </c>
      <c r="E39" s="78">
        <v>15.9</v>
      </c>
      <c r="F39" s="78">
        <v>87.1</v>
      </c>
      <c r="G39" s="78">
        <v>88</v>
      </c>
      <c r="H39" s="78"/>
      <c r="I39" s="78"/>
      <c r="J39" s="99">
        <f t="shared" ref="J39:J46" si="13">SUM(B39:I39)</f>
        <v>430.5</v>
      </c>
      <c r="K39" s="2"/>
      <c r="L39" s="89" t="s">
        <v>12</v>
      </c>
      <c r="M39" s="78">
        <v>6.4</v>
      </c>
      <c r="N39" s="78">
        <v>5.7</v>
      </c>
      <c r="O39" s="78">
        <v>6.1</v>
      </c>
      <c r="P39" s="78">
        <v>1.6</v>
      </c>
      <c r="Q39" s="78">
        <v>6.4</v>
      </c>
      <c r="R39" s="78">
        <v>6.3</v>
      </c>
      <c r="S39" s="99">
        <f t="shared" ref="S39:S46" si="14">SUM(M39:R39)</f>
        <v>32.5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</v>
      </c>
      <c r="C40" s="78">
        <v>76.599999999999994</v>
      </c>
      <c r="D40" s="78">
        <v>79.599999999999994</v>
      </c>
      <c r="E40" s="78">
        <v>15.9</v>
      </c>
      <c r="F40" s="78">
        <v>87.1</v>
      </c>
      <c r="G40" s="78">
        <v>88</v>
      </c>
      <c r="H40" s="78"/>
      <c r="I40" s="78"/>
      <c r="J40" s="99">
        <f t="shared" si="13"/>
        <v>430.5</v>
      </c>
      <c r="K40" s="2"/>
      <c r="L40" s="90" t="s">
        <v>13</v>
      </c>
      <c r="M40" s="78">
        <v>6.4</v>
      </c>
      <c r="N40" s="78">
        <v>5.7</v>
      </c>
      <c r="O40" s="78">
        <v>6.1</v>
      </c>
      <c r="P40" s="78">
        <v>1.6</v>
      </c>
      <c r="Q40" s="78">
        <v>6.4</v>
      </c>
      <c r="R40" s="78">
        <v>6.3</v>
      </c>
      <c r="S40" s="99">
        <f t="shared" si="14"/>
        <v>32.5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5.5</v>
      </c>
      <c r="O41" s="78">
        <v>5.8</v>
      </c>
      <c r="P41" s="78">
        <v>1.5</v>
      </c>
      <c r="Q41" s="78">
        <v>6.3</v>
      </c>
      <c r="R41" s="78">
        <v>6.2</v>
      </c>
      <c r="S41" s="99">
        <f t="shared" si="14"/>
        <v>31.7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5.6</v>
      </c>
      <c r="O42" s="78">
        <v>5.8</v>
      </c>
      <c r="P42" s="78">
        <v>1.5</v>
      </c>
      <c r="Q42" s="78">
        <v>6.3</v>
      </c>
      <c r="R42" s="78">
        <v>6.2</v>
      </c>
      <c r="S42" s="99">
        <f t="shared" si="14"/>
        <v>31.8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5.6</v>
      </c>
      <c r="O43" s="78">
        <v>5.9</v>
      </c>
      <c r="P43" s="78">
        <v>1.6</v>
      </c>
      <c r="Q43" s="78">
        <v>6.3</v>
      </c>
      <c r="R43" s="78">
        <v>6.3</v>
      </c>
      <c r="S43" s="99">
        <f t="shared" si="14"/>
        <v>32.1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5.6</v>
      </c>
      <c r="O44" s="78">
        <v>5.9</v>
      </c>
      <c r="P44" s="78">
        <v>1.6</v>
      </c>
      <c r="Q44" s="78">
        <v>6.3</v>
      </c>
      <c r="R44" s="78">
        <v>6.3</v>
      </c>
      <c r="S44" s="99">
        <f t="shared" si="14"/>
        <v>32.1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5.6</v>
      </c>
      <c r="O45" s="78">
        <v>5.9</v>
      </c>
      <c r="P45" s="78">
        <v>1.6</v>
      </c>
      <c r="Q45" s="78">
        <v>6.3</v>
      </c>
      <c r="R45" s="78">
        <v>6.3</v>
      </c>
      <c r="S45" s="99">
        <f t="shared" si="14"/>
        <v>32.1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166.6</v>
      </c>
      <c r="C46" s="26">
        <f t="shared" si="15"/>
        <v>153.19999999999999</v>
      </c>
      <c r="D46" s="26">
        <f t="shared" si="15"/>
        <v>159.19999999999999</v>
      </c>
      <c r="E46" s="26">
        <f t="shared" si="15"/>
        <v>31.8</v>
      </c>
      <c r="F46" s="26">
        <f t="shared" si="15"/>
        <v>174.2</v>
      </c>
      <c r="G46" s="26">
        <f t="shared" si="15"/>
        <v>176</v>
      </c>
      <c r="H46" s="26">
        <f t="shared" si="15"/>
        <v>0</v>
      </c>
      <c r="I46" s="26">
        <f t="shared" si="15"/>
        <v>0</v>
      </c>
      <c r="J46" s="99">
        <f t="shared" si="13"/>
        <v>861</v>
      </c>
      <c r="L46" s="76" t="s">
        <v>10</v>
      </c>
      <c r="M46" s="79">
        <f t="shared" ref="M46:R46" si="16">SUM(M39:M45)</f>
        <v>44.8</v>
      </c>
      <c r="N46" s="26">
        <f t="shared" si="16"/>
        <v>39.300000000000004</v>
      </c>
      <c r="O46" s="26">
        <f t="shared" si="16"/>
        <v>41.5</v>
      </c>
      <c r="P46" s="26">
        <f t="shared" si="16"/>
        <v>11</v>
      </c>
      <c r="Q46" s="26">
        <f t="shared" si="16"/>
        <v>44.3</v>
      </c>
      <c r="R46" s="26">
        <f t="shared" si="16"/>
        <v>43.9</v>
      </c>
      <c r="S46" s="99">
        <f t="shared" si="14"/>
        <v>224.79999999999998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148.19999999999999</v>
      </c>
      <c r="C47" s="29">
        <v>148.19999999999999</v>
      </c>
      <c r="D47" s="29">
        <v>148.19999999999999</v>
      </c>
      <c r="E47" s="29">
        <v>148.19999999999999</v>
      </c>
      <c r="F47" s="29">
        <v>148.19999999999999</v>
      </c>
      <c r="G47" s="29">
        <v>153</v>
      </c>
      <c r="H47" s="29"/>
      <c r="I47" s="29"/>
      <c r="J47" s="100">
        <f>+((J46/J48)/7)*1000</f>
        <v>42.619542619542614</v>
      </c>
      <c r="L47" s="108" t="s">
        <v>19</v>
      </c>
      <c r="M47" s="80">
        <v>145.5</v>
      </c>
      <c r="N47" s="29">
        <v>140.5</v>
      </c>
      <c r="O47" s="29">
        <v>141</v>
      </c>
      <c r="P47" s="29">
        <v>143.5</v>
      </c>
      <c r="Q47" s="29">
        <v>140.5</v>
      </c>
      <c r="R47" s="29">
        <v>139.5</v>
      </c>
      <c r="S47" s="100">
        <f>+((S46/S48)/7)*1000</f>
        <v>141.47262429200754</v>
      </c>
      <c r="T47" s="62"/>
    </row>
    <row r="48" spans="1:30" ht="33.75" customHeight="1" x14ac:dyDescent="0.25">
      <c r="A48" s="92" t="s">
        <v>20</v>
      </c>
      <c r="B48" s="81">
        <v>562</v>
      </c>
      <c r="C48" s="33">
        <v>517</v>
      </c>
      <c r="D48" s="33">
        <v>537</v>
      </c>
      <c r="E48" s="33">
        <v>107</v>
      </c>
      <c r="F48" s="33">
        <v>588</v>
      </c>
      <c r="G48" s="33">
        <v>575</v>
      </c>
      <c r="H48" s="33"/>
      <c r="I48" s="33"/>
      <c r="J48" s="101">
        <f>SUM(B48:I48)</f>
        <v>2886</v>
      </c>
      <c r="K48" s="63"/>
      <c r="L48" s="92" t="s">
        <v>20</v>
      </c>
      <c r="M48" s="104">
        <v>44</v>
      </c>
      <c r="N48" s="64">
        <v>40</v>
      </c>
      <c r="O48" s="64">
        <v>42</v>
      </c>
      <c r="P48" s="64">
        <v>11</v>
      </c>
      <c r="Q48" s="64">
        <v>45</v>
      </c>
      <c r="R48" s="64">
        <v>45</v>
      </c>
      <c r="S48" s="110">
        <f>SUM(M48:R48)</f>
        <v>227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83.288399999999996</v>
      </c>
      <c r="C49" s="37">
        <f t="shared" si="17"/>
        <v>76.619399999999999</v>
      </c>
      <c r="D49" s="37">
        <f t="shared" si="17"/>
        <v>79.583399999999983</v>
      </c>
      <c r="E49" s="37">
        <f t="shared" si="17"/>
        <v>15.8574</v>
      </c>
      <c r="F49" s="37">
        <f t="shared" si="17"/>
        <v>87.141599999999997</v>
      </c>
      <c r="G49" s="37">
        <f t="shared" si="17"/>
        <v>87.975000000000009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42.619542619542621</v>
      </c>
      <c r="L49" s="93" t="s">
        <v>21</v>
      </c>
      <c r="M49" s="82">
        <f t="shared" ref="M49:R49" si="19">((M48*M47)*7/1000-M39-M40)/5</f>
        <v>6.4028000000000009</v>
      </c>
      <c r="N49" s="37">
        <f t="shared" si="19"/>
        <v>5.5880000000000001</v>
      </c>
      <c r="O49" s="37">
        <f t="shared" si="19"/>
        <v>5.8507999999999996</v>
      </c>
      <c r="P49" s="37">
        <f t="shared" si="19"/>
        <v>1.5699000000000001</v>
      </c>
      <c r="Q49" s="37">
        <f t="shared" si="19"/>
        <v>6.291500000000001</v>
      </c>
      <c r="R49" s="37">
        <f t="shared" si="19"/>
        <v>6.2685000000000013</v>
      </c>
      <c r="S49" s="111">
        <f>((S46*1000)/S48)/7</f>
        <v>141.47262429200754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583.01879999999994</v>
      </c>
      <c r="C50" s="41">
        <f t="shared" si="20"/>
        <v>536.33579999999995</v>
      </c>
      <c r="D50" s="41">
        <f t="shared" si="20"/>
        <v>557.08379999999988</v>
      </c>
      <c r="E50" s="41">
        <f t="shared" si="20"/>
        <v>111.0018</v>
      </c>
      <c r="F50" s="41">
        <f t="shared" si="20"/>
        <v>609.99119999999994</v>
      </c>
      <c r="G50" s="41">
        <f t="shared" si="20"/>
        <v>615.82500000000005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44.814</v>
      </c>
      <c r="N50" s="41">
        <f t="shared" si="21"/>
        <v>39.340000000000003</v>
      </c>
      <c r="O50" s="41">
        <f t="shared" si="21"/>
        <v>41.454000000000001</v>
      </c>
      <c r="P50" s="41">
        <f t="shared" si="21"/>
        <v>11.0495</v>
      </c>
      <c r="Q50" s="41">
        <f t="shared" si="21"/>
        <v>44.2575</v>
      </c>
      <c r="R50" s="41">
        <f t="shared" si="21"/>
        <v>43.942500000000003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42.34875444839858</v>
      </c>
      <c r="C51" s="46">
        <f t="shared" si="22"/>
        <v>42.332135949157227</v>
      </c>
      <c r="D51" s="46">
        <f t="shared" si="22"/>
        <v>42.351689279063578</v>
      </c>
      <c r="E51" s="46">
        <f t="shared" si="22"/>
        <v>42.456608811749</v>
      </c>
      <c r="F51" s="46">
        <f t="shared" si="22"/>
        <v>42.322643343051503</v>
      </c>
      <c r="G51" s="46">
        <f t="shared" si="22"/>
        <v>43.726708074534159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145.45454545454544</v>
      </c>
      <c r="N51" s="46">
        <f t="shared" si="23"/>
        <v>140.35714285714286</v>
      </c>
      <c r="O51" s="46">
        <f t="shared" si="23"/>
        <v>141.15646258503403</v>
      </c>
      <c r="P51" s="46">
        <f t="shared" si="23"/>
        <v>142.85714285714286</v>
      </c>
      <c r="Q51" s="46">
        <f t="shared" si="23"/>
        <v>140.6349206349206</v>
      </c>
      <c r="R51" s="46">
        <f t="shared" si="23"/>
        <v>139.36507936507937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538"/>
      <c r="K54" s="538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552" t="s">
        <v>8</v>
      </c>
      <c r="C55" s="553"/>
      <c r="D55" s="553"/>
      <c r="E55" s="553"/>
      <c r="F55" s="553"/>
      <c r="G55" s="554"/>
      <c r="H55" s="552" t="s">
        <v>51</v>
      </c>
      <c r="I55" s="553"/>
      <c r="J55" s="553"/>
      <c r="K55" s="553"/>
      <c r="L55" s="553"/>
      <c r="M55" s="554"/>
      <c r="N55" s="553" t="s">
        <v>50</v>
      </c>
      <c r="O55" s="553"/>
      <c r="P55" s="553"/>
      <c r="Q55" s="553"/>
      <c r="R55" s="553"/>
      <c r="S55" s="554"/>
      <c r="T55" s="513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512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7.8</v>
      </c>
      <c r="C58" s="78">
        <v>8.3000000000000007</v>
      </c>
      <c r="D58" s="78">
        <v>8.1</v>
      </c>
      <c r="E58" s="78">
        <v>2.1</v>
      </c>
      <c r="F58" s="78">
        <v>7.7</v>
      </c>
      <c r="G58" s="182">
        <v>7.9</v>
      </c>
      <c r="H58" s="21">
        <v>8</v>
      </c>
      <c r="I58" s="78">
        <v>8.1999999999999993</v>
      </c>
      <c r="J58" s="78">
        <v>8</v>
      </c>
      <c r="K58" s="78">
        <v>1.6</v>
      </c>
      <c r="L58" s="78">
        <v>7.8</v>
      </c>
      <c r="M58" s="182">
        <v>8.1</v>
      </c>
      <c r="N58" s="21">
        <v>8.1</v>
      </c>
      <c r="O58" s="78">
        <v>8.1999999999999993</v>
      </c>
      <c r="P58" s="78">
        <v>8.4</v>
      </c>
      <c r="Q58" s="78">
        <v>2</v>
      </c>
      <c r="R58" s="78">
        <v>8</v>
      </c>
      <c r="S58" s="182">
        <v>8.1</v>
      </c>
      <c r="T58" s="24">
        <f t="shared" ref="T58:T65" si="24">SUM(B58:S58)</f>
        <v>126.39999999999999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7.8</v>
      </c>
      <c r="C59" s="78">
        <v>8.3000000000000007</v>
      </c>
      <c r="D59" s="78">
        <v>8.1</v>
      </c>
      <c r="E59" s="78">
        <v>2.1</v>
      </c>
      <c r="F59" s="78">
        <v>7.7</v>
      </c>
      <c r="G59" s="182">
        <v>7.9</v>
      </c>
      <c r="H59" s="21">
        <v>8</v>
      </c>
      <c r="I59" s="78">
        <v>8.1999999999999993</v>
      </c>
      <c r="J59" s="78">
        <v>8</v>
      </c>
      <c r="K59" s="78">
        <v>1.6</v>
      </c>
      <c r="L59" s="78">
        <v>7.8</v>
      </c>
      <c r="M59" s="182">
        <v>8.1</v>
      </c>
      <c r="N59" s="21">
        <v>8.1</v>
      </c>
      <c r="O59" s="78">
        <v>8.1999999999999993</v>
      </c>
      <c r="P59" s="78">
        <v>8.4</v>
      </c>
      <c r="Q59" s="78">
        <v>2</v>
      </c>
      <c r="R59" s="78">
        <v>8</v>
      </c>
      <c r="S59" s="182">
        <v>8.1</v>
      </c>
      <c r="T59" s="24">
        <f t="shared" si="24"/>
        <v>126.39999999999999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7.8</v>
      </c>
      <c r="C60" s="78">
        <v>8.1999999999999993</v>
      </c>
      <c r="D60" s="78">
        <v>8</v>
      </c>
      <c r="E60" s="78">
        <v>2</v>
      </c>
      <c r="F60" s="78">
        <v>7.8</v>
      </c>
      <c r="G60" s="182">
        <v>7.9</v>
      </c>
      <c r="H60" s="21">
        <v>8</v>
      </c>
      <c r="I60" s="78">
        <v>8.1</v>
      </c>
      <c r="J60" s="78">
        <v>7.9</v>
      </c>
      <c r="K60" s="78">
        <v>1.6</v>
      </c>
      <c r="L60" s="78">
        <v>7.8</v>
      </c>
      <c r="M60" s="182">
        <v>8</v>
      </c>
      <c r="N60" s="21">
        <v>8</v>
      </c>
      <c r="O60" s="78">
        <v>8.1999999999999993</v>
      </c>
      <c r="P60" s="78">
        <v>8.1</v>
      </c>
      <c r="Q60" s="78">
        <v>1.9</v>
      </c>
      <c r="R60" s="78">
        <v>7.8</v>
      </c>
      <c r="S60" s="182">
        <v>8.1</v>
      </c>
      <c r="T60" s="24">
        <f t="shared" si="24"/>
        <v>125.19999999999999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7.8</v>
      </c>
      <c r="C61" s="78">
        <v>8.1999999999999993</v>
      </c>
      <c r="D61" s="78">
        <v>8</v>
      </c>
      <c r="E61" s="78">
        <v>2</v>
      </c>
      <c r="F61" s="78">
        <v>7.8</v>
      </c>
      <c r="G61" s="182">
        <v>7.9</v>
      </c>
      <c r="H61" s="21">
        <v>8</v>
      </c>
      <c r="I61" s="78">
        <v>8.1</v>
      </c>
      <c r="J61" s="78">
        <v>7.9</v>
      </c>
      <c r="K61" s="78">
        <v>1.6</v>
      </c>
      <c r="L61" s="78">
        <v>7.8</v>
      </c>
      <c r="M61" s="182">
        <v>8</v>
      </c>
      <c r="N61" s="21">
        <v>8</v>
      </c>
      <c r="O61" s="78">
        <v>8.1999999999999993</v>
      </c>
      <c r="P61" s="78">
        <v>8.1</v>
      </c>
      <c r="Q61" s="78">
        <v>1.9</v>
      </c>
      <c r="R61" s="78">
        <v>7.9</v>
      </c>
      <c r="S61" s="182">
        <v>8.1</v>
      </c>
      <c r="T61" s="24">
        <f t="shared" si="24"/>
        <v>125.3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7.9</v>
      </c>
      <c r="C62" s="78">
        <v>8.1999999999999993</v>
      </c>
      <c r="D62" s="78">
        <v>8</v>
      </c>
      <c r="E62" s="78">
        <v>2.1</v>
      </c>
      <c r="F62" s="78">
        <v>7.8</v>
      </c>
      <c r="G62" s="182">
        <v>8</v>
      </c>
      <c r="H62" s="21">
        <v>8</v>
      </c>
      <c r="I62" s="78">
        <v>8.1</v>
      </c>
      <c r="J62" s="78">
        <v>7.9</v>
      </c>
      <c r="K62" s="78">
        <v>1.6</v>
      </c>
      <c r="L62" s="78">
        <v>7.8</v>
      </c>
      <c r="M62" s="182">
        <v>8</v>
      </c>
      <c r="N62" s="21">
        <v>8</v>
      </c>
      <c r="O62" s="78">
        <v>8.1999999999999993</v>
      </c>
      <c r="P62" s="78">
        <v>8.1</v>
      </c>
      <c r="Q62" s="78">
        <v>1.9</v>
      </c>
      <c r="R62" s="78">
        <v>7.9</v>
      </c>
      <c r="S62" s="182">
        <v>8.1</v>
      </c>
      <c r="T62" s="24">
        <f t="shared" si="24"/>
        <v>125.6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7.9</v>
      </c>
      <c r="C63" s="78">
        <v>8.3000000000000007</v>
      </c>
      <c r="D63" s="78">
        <v>8.1</v>
      </c>
      <c r="E63" s="78">
        <v>2.1</v>
      </c>
      <c r="F63" s="78">
        <v>7.8</v>
      </c>
      <c r="G63" s="182">
        <v>8</v>
      </c>
      <c r="H63" s="21">
        <v>8.1</v>
      </c>
      <c r="I63" s="78">
        <v>8.1</v>
      </c>
      <c r="J63" s="78">
        <v>7.9</v>
      </c>
      <c r="K63" s="78">
        <v>1.6</v>
      </c>
      <c r="L63" s="78">
        <v>7.9</v>
      </c>
      <c r="M63" s="182">
        <v>8</v>
      </c>
      <c r="N63" s="21">
        <v>8</v>
      </c>
      <c r="O63" s="78">
        <v>8.3000000000000007</v>
      </c>
      <c r="P63" s="78">
        <v>8.1</v>
      </c>
      <c r="Q63" s="78">
        <v>1.9</v>
      </c>
      <c r="R63" s="78">
        <v>7.9</v>
      </c>
      <c r="S63" s="182">
        <v>8.1</v>
      </c>
      <c r="T63" s="24">
        <f t="shared" si="24"/>
        <v>126.10000000000001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7.9</v>
      </c>
      <c r="C64" s="78">
        <v>8.3000000000000007</v>
      </c>
      <c r="D64" s="78">
        <v>8.1</v>
      </c>
      <c r="E64" s="78">
        <v>2.1</v>
      </c>
      <c r="F64" s="78">
        <v>7.8</v>
      </c>
      <c r="G64" s="182">
        <v>8</v>
      </c>
      <c r="H64" s="21">
        <v>8.1</v>
      </c>
      <c r="I64" s="78">
        <v>8.1</v>
      </c>
      <c r="J64" s="78">
        <v>8</v>
      </c>
      <c r="K64" s="78">
        <v>1.7</v>
      </c>
      <c r="L64" s="78">
        <v>7.9</v>
      </c>
      <c r="M64" s="182">
        <v>8</v>
      </c>
      <c r="N64" s="21">
        <v>8.1</v>
      </c>
      <c r="O64" s="78">
        <v>8.3000000000000007</v>
      </c>
      <c r="P64" s="78">
        <v>8.1999999999999993</v>
      </c>
      <c r="Q64" s="78">
        <v>1.9</v>
      </c>
      <c r="R64" s="78">
        <v>7.9</v>
      </c>
      <c r="S64" s="182">
        <v>8.1</v>
      </c>
      <c r="T64" s="24">
        <f t="shared" si="24"/>
        <v>126.50000000000001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54.9</v>
      </c>
      <c r="C65" s="26">
        <f t="shared" ref="C65:R65" si="25">SUM(C58:C64)</f>
        <v>57.8</v>
      </c>
      <c r="D65" s="26">
        <f t="shared" si="25"/>
        <v>56.400000000000006</v>
      </c>
      <c r="E65" s="26">
        <f t="shared" si="25"/>
        <v>14.499999999999998</v>
      </c>
      <c r="F65" s="26">
        <f t="shared" si="25"/>
        <v>54.399999999999991</v>
      </c>
      <c r="G65" s="27">
        <f t="shared" si="25"/>
        <v>55.6</v>
      </c>
      <c r="H65" s="25">
        <f t="shared" si="25"/>
        <v>56.2</v>
      </c>
      <c r="I65" s="26">
        <f t="shared" si="25"/>
        <v>56.900000000000006</v>
      </c>
      <c r="J65" s="26">
        <f t="shared" si="25"/>
        <v>55.599999999999994</v>
      </c>
      <c r="K65" s="26">
        <f t="shared" si="25"/>
        <v>11.299999999999999</v>
      </c>
      <c r="L65" s="26">
        <f t="shared" si="25"/>
        <v>54.8</v>
      </c>
      <c r="M65" s="27">
        <f t="shared" si="25"/>
        <v>56.2</v>
      </c>
      <c r="N65" s="25">
        <f t="shared" si="25"/>
        <v>56.300000000000004</v>
      </c>
      <c r="O65" s="26">
        <f t="shared" si="25"/>
        <v>57.599999999999994</v>
      </c>
      <c r="P65" s="26">
        <f t="shared" si="25"/>
        <v>57.400000000000006</v>
      </c>
      <c r="Q65" s="26">
        <f t="shared" si="25"/>
        <v>13.500000000000002</v>
      </c>
      <c r="R65" s="26">
        <f t="shared" si="25"/>
        <v>55.4</v>
      </c>
      <c r="S65" s="27">
        <f>SUM(S58:S64)</f>
        <v>56.7</v>
      </c>
      <c r="T65" s="24">
        <f t="shared" si="24"/>
        <v>881.50000000000011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148</v>
      </c>
      <c r="C66" s="29">
        <v>147.5</v>
      </c>
      <c r="D66" s="29">
        <v>146.5</v>
      </c>
      <c r="E66" s="29">
        <v>147.5</v>
      </c>
      <c r="F66" s="29">
        <v>146.5</v>
      </c>
      <c r="G66" s="30">
        <v>144.5</v>
      </c>
      <c r="H66" s="28">
        <v>146</v>
      </c>
      <c r="I66" s="29">
        <v>145.5</v>
      </c>
      <c r="J66" s="29">
        <v>144.5</v>
      </c>
      <c r="K66" s="29">
        <v>147</v>
      </c>
      <c r="L66" s="29">
        <v>145</v>
      </c>
      <c r="M66" s="30">
        <v>143.5</v>
      </c>
      <c r="N66" s="28">
        <v>149</v>
      </c>
      <c r="O66" s="29">
        <v>147</v>
      </c>
      <c r="P66" s="29">
        <v>146.5</v>
      </c>
      <c r="Q66" s="29">
        <v>148.5</v>
      </c>
      <c r="R66" s="29">
        <v>144</v>
      </c>
      <c r="S66" s="30">
        <v>144.5</v>
      </c>
      <c r="T66" s="304">
        <f>+((T65/T67)/7)*1000</f>
        <v>145.91954974341999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53</v>
      </c>
      <c r="C67" s="64">
        <v>56</v>
      </c>
      <c r="D67" s="64">
        <v>55</v>
      </c>
      <c r="E67" s="64">
        <v>14</v>
      </c>
      <c r="F67" s="64">
        <v>53</v>
      </c>
      <c r="G67" s="446">
        <v>55</v>
      </c>
      <c r="H67" s="303">
        <v>55</v>
      </c>
      <c r="I67" s="64">
        <v>56</v>
      </c>
      <c r="J67" s="64">
        <v>55</v>
      </c>
      <c r="K67" s="64">
        <v>11</v>
      </c>
      <c r="L67" s="64">
        <v>54</v>
      </c>
      <c r="M67" s="446">
        <v>56</v>
      </c>
      <c r="N67" s="303">
        <v>54</v>
      </c>
      <c r="O67" s="64">
        <v>56</v>
      </c>
      <c r="P67" s="64">
        <v>56</v>
      </c>
      <c r="Q67" s="64">
        <v>13</v>
      </c>
      <c r="R67" s="64">
        <v>55</v>
      </c>
      <c r="S67" s="446">
        <v>56</v>
      </c>
      <c r="T67" s="305">
        <f>SUM(B67:S67)</f>
        <v>863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7.861600000000001</v>
      </c>
      <c r="C68" s="82">
        <f t="shared" si="26"/>
        <v>8.2439999999999998</v>
      </c>
      <c r="D68" s="82">
        <f t="shared" si="26"/>
        <v>8.0404999999999998</v>
      </c>
      <c r="E68" s="82">
        <f t="shared" si="26"/>
        <v>2.0510000000000002</v>
      </c>
      <c r="F68" s="82">
        <f t="shared" si="26"/>
        <v>7.7902999999999993</v>
      </c>
      <c r="G68" s="186">
        <f t="shared" si="26"/>
        <v>7.9665000000000008</v>
      </c>
      <c r="H68" s="36">
        <f t="shared" si="26"/>
        <v>8.0419999999999998</v>
      </c>
      <c r="I68" s="82">
        <f t="shared" si="26"/>
        <v>8.1271999999999984</v>
      </c>
      <c r="J68" s="82">
        <f t="shared" si="26"/>
        <v>7.9264999999999999</v>
      </c>
      <c r="K68" s="82">
        <f t="shared" si="26"/>
        <v>1.6238000000000004</v>
      </c>
      <c r="L68" s="82">
        <f t="shared" si="26"/>
        <v>7.8420000000000014</v>
      </c>
      <c r="M68" s="186">
        <f t="shared" si="26"/>
        <v>8.0104000000000006</v>
      </c>
      <c r="N68" s="36">
        <f t="shared" si="26"/>
        <v>8.0244</v>
      </c>
      <c r="O68" s="82">
        <f t="shared" si="26"/>
        <v>8.2448000000000015</v>
      </c>
      <c r="P68" s="82">
        <f t="shared" si="26"/>
        <v>8.1256000000000004</v>
      </c>
      <c r="Q68" s="82">
        <f t="shared" si="26"/>
        <v>1.9027000000000001</v>
      </c>
      <c r="R68" s="82">
        <f t="shared" si="26"/>
        <v>7.8879999999999999</v>
      </c>
      <c r="S68" s="186">
        <f t="shared" si="26"/>
        <v>8.0887999999999991</v>
      </c>
      <c r="T68" s="306">
        <f>((T65*1000)/T67)/7</f>
        <v>145.91954974341999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54.908000000000001</v>
      </c>
      <c r="C69" s="83">
        <f t="shared" ref="C69:R69" si="27">((C67*C66)*7)/1000</f>
        <v>57.82</v>
      </c>
      <c r="D69" s="83">
        <f t="shared" si="27"/>
        <v>56.402500000000003</v>
      </c>
      <c r="E69" s="83">
        <f t="shared" si="27"/>
        <v>14.455</v>
      </c>
      <c r="F69" s="83">
        <f t="shared" si="27"/>
        <v>54.351500000000001</v>
      </c>
      <c r="G69" s="307">
        <f t="shared" si="27"/>
        <v>55.6325</v>
      </c>
      <c r="H69" s="40">
        <f t="shared" si="27"/>
        <v>56.21</v>
      </c>
      <c r="I69" s="83">
        <f t="shared" si="27"/>
        <v>57.036000000000001</v>
      </c>
      <c r="J69" s="83">
        <f t="shared" si="27"/>
        <v>55.6325</v>
      </c>
      <c r="K69" s="83">
        <f t="shared" si="27"/>
        <v>11.319000000000001</v>
      </c>
      <c r="L69" s="83">
        <f t="shared" si="27"/>
        <v>54.81</v>
      </c>
      <c r="M69" s="307">
        <f t="shared" si="27"/>
        <v>56.252000000000002</v>
      </c>
      <c r="N69" s="40">
        <f t="shared" si="27"/>
        <v>56.322000000000003</v>
      </c>
      <c r="O69" s="83">
        <f t="shared" si="27"/>
        <v>57.624000000000002</v>
      </c>
      <c r="P69" s="83">
        <f t="shared" si="27"/>
        <v>57.427999999999997</v>
      </c>
      <c r="Q69" s="83">
        <f t="shared" si="27"/>
        <v>13.513500000000001</v>
      </c>
      <c r="R69" s="83">
        <f t="shared" si="27"/>
        <v>55.44</v>
      </c>
      <c r="S69" s="85">
        <f>((S67*S66)*7)/1000</f>
        <v>56.643999999999998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147.97843665768193</v>
      </c>
      <c r="C70" s="84">
        <f t="shared" ref="C70:R70" si="28">+(C65/C67)/7*1000</f>
        <v>147.44897959183672</v>
      </c>
      <c r="D70" s="84">
        <f t="shared" si="28"/>
        <v>146.49350649350652</v>
      </c>
      <c r="E70" s="84">
        <f t="shared" si="28"/>
        <v>147.95918367346937</v>
      </c>
      <c r="F70" s="84">
        <f t="shared" si="28"/>
        <v>146.63072776280319</v>
      </c>
      <c r="G70" s="188">
        <f t="shared" si="28"/>
        <v>144.41558441558442</v>
      </c>
      <c r="H70" s="45">
        <f t="shared" si="28"/>
        <v>145.97402597402601</v>
      </c>
      <c r="I70" s="84">
        <f t="shared" si="28"/>
        <v>145.15306122448982</v>
      </c>
      <c r="J70" s="84">
        <f t="shared" si="28"/>
        <v>144.41558441558439</v>
      </c>
      <c r="K70" s="84">
        <f t="shared" si="28"/>
        <v>146.75324675324671</v>
      </c>
      <c r="L70" s="84">
        <f t="shared" si="28"/>
        <v>144.97354497354499</v>
      </c>
      <c r="M70" s="188">
        <f t="shared" si="28"/>
        <v>143.36734693877551</v>
      </c>
      <c r="N70" s="45">
        <f t="shared" si="28"/>
        <v>148.94179894179896</v>
      </c>
      <c r="O70" s="84">
        <f t="shared" si="28"/>
        <v>146.93877551020407</v>
      </c>
      <c r="P70" s="84">
        <f t="shared" si="28"/>
        <v>146.42857142857144</v>
      </c>
      <c r="Q70" s="84">
        <f t="shared" si="28"/>
        <v>148.35164835164835</v>
      </c>
      <c r="R70" s="84">
        <f t="shared" si="28"/>
        <v>143.89610389610391</v>
      </c>
      <c r="S70" s="47">
        <f>+(S65/S67)/7*1000</f>
        <v>144.64285714285714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"/>
  <sheetViews>
    <sheetView showGridLines="0" view="pageBreakPreview" topLeftCell="A4" zoomScale="60" zoomScaleNormal="70" workbookViewId="0">
      <selection activeCell="I35" sqref="I35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68"/>
      <c r="B1" s="571" t="s">
        <v>29</v>
      </c>
      <c r="C1" s="571"/>
      <c r="D1" s="571"/>
      <c r="E1" s="571"/>
      <c r="F1" s="571"/>
      <c r="G1" s="571"/>
      <c r="H1" s="571"/>
      <c r="I1" s="571"/>
      <c r="J1" s="571"/>
      <c r="K1" s="571"/>
      <c r="L1" s="572"/>
      <c r="M1" s="573" t="s">
        <v>30</v>
      </c>
      <c r="N1" s="573"/>
      <c r="O1" s="573"/>
      <c r="P1" s="573"/>
      <c r="Q1" s="201"/>
      <c r="R1" s="561" t="s">
        <v>143</v>
      </c>
      <c r="S1" s="561"/>
      <c r="T1" s="561"/>
      <c r="U1" s="561"/>
      <c r="V1" s="562"/>
      <c r="W1" s="201"/>
      <c r="X1" s="201"/>
      <c r="Y1" s="203"/>
      <c r="Z1" s="203"/>
    </row>
    <row r="2" spans="1:26" ht="26.25" customHeight="1" x14ac:dyDescent="0.25">
      <c r="A2" s="569"/>
      <c r="B2" s="574" t="s">
        <v>31</v>
      </c>
      <c r="C2" s="574"/>
      <c r="D2" s="574"/>
      <c r="E2" s="574"/>
      <c r="F2" s="574"/>
      <c r="G2" s="574"/>
      <c r="H2" s="574"/>
      <c r="I2" s="574"/>
      <c r="J2" s="574"/>
      <c r="K2" s="574"/>
      <c r="L2" s="575"/>
      <c r="M2" s="577" t="s">
        <v>32</v>
      </c>
      <c r="N2" s="577"/>
      <c r="O2" s="577"/>
      <c r="P2" s="577"/>
      <c r="Q2" s="203"/>
      <c r="R2" s="563"/>
      <c r="S2" s="563"/>
      <c r="T2" s="563"/>
      <c r="U2" s="563"/>
      <c r="V2" s="564"/>
      <c r="W2" s="203"/>
      <c r="X2" s="203"/>
      <c r="Y2" s="203"/>
      <c r="Z2" s="203"/>
    </row>
    <row r="3" spans="1:26" ht="26.25" customHeight="1" x14ac:dyDescent="0.25">
      <c r="A3" s="570"/>
      <c r="B3" s="557"/>
      <c r="C3" s="557"/>
      <c r="D3" s="557"/>
      <c r="E3" s="557"/>
      <c r="F3" s="557"/>
      <c r="G3" s="557"/>
      <c r="H3" s="557"/>
      <c r="I3" s="557"/>
      <c r="J3" s="557"/>
      <c r="K3" s="557"/>
      <c r="L3" s="576"/>
      <c r="M3" s="577" t="s">
        <v>33</v>
      </c>
      <c r="N3" s="577"/>
      <c r="O3" s="577"/>
      <c r="P3" s="577"/>
      <c r="Q3" s="204"/>
      <c r="R3" s="563"/>
      <c r="S3" s="563"/>
      <c r="T3" s="563"/>
      <c r="U3" s="563"/>
      <c r="V3" s="564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63"/>
      <c r="S4" s="563"/>
      <c r="T4" s="563"/>
      <c r="U4" s="563"/>
      <c r="V4" s="564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57">
        <v>3</v>
      </c>
      <c r="C5" s="557"/>
      <c r="D5" s="208"/>
      <c r="E5" s="208"/>
      <c r="F5" s="208" t="s">
        <v>35</v>
      </c>
      <c r="G5" s="558" t="s">
        <v>65</v>
      </c>
      <c r="H5" s="558"/>
      <c r="I5" s="209"/>
      <c r="J5" s="208" t="s">
        <v>36</v>
      </c>
      <c r="K5" s="557">
        <v>61</v>
      </c>
      <c r="L5" s="557"/>
      <c r="M5" s="210"/>
      <c r="N5" s="210"/>
      <c r="O5" s="210"/>
      <c r="P5" s="210"/>
      <c r="Q5" s="210"/>
      <c r="R5" s="563"/>
      <c r="S5" s="563"/>
      <c r="T5" s="563"/>
      <c r="U5" s="563"/>
      <c r="V5" s="564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63"/>
      <c r="S6" s="563"/>
      <c r="T6" s="563"/>
      <c r="U6" s="563"/>
      <c r="V6" s="564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59" t="s">
        <v>2</v>
      </c>
      <c r="C7" s="559"/>
      <c r="D7" s="211"/>
      <c r="E7" s="211"/>
      <c r="F7" s="208" t="s">
        <v>38</v>
      </c>
      <c r="G7" s="558" t="s">
        <v>172</v>
      </c>
      <c r="H7" s="558"/>
      <c r="I7" s="212"/>
      <c r="J7" s="208" t="s">
        <v>39</v>
      </c>
      <c r="K7" s="210"/>
      <c r="L7" s="557" t="s">
        <v>166</v>
      </c>
      <c r="M7" s="557"/>
      <c r="N7" s="557"/>
      <c r="O7" s="557"/>
      <c r="P7" s="213"/>
      <c r="Q7" s="210"/>
      <c r="R7" s="563"/>
      <c r="S7" s="563"/>
      <c r="T7" s="563"/>
      <c r="U7" s="563"/>
      <c r="V7" s="564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63"/>
      <c r="S8" s="563"/>
      <c r="T8" s="563"/>
      <c r="U8" s="563"/>
      <c r="V8" s="564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55" t="s">
        <v>8</v>
      </c>
      <c r="C9" s="556"/>
      <c r="D9" s="556"/>
      <c r="E9" s="556"/>
      <c r="F9" s="556"/>
      <c r="G9" s="560"/>
      <c r="H9" s="555" t="s">
        <v>51</v>
      </c>
      <c r="I9" s="556"/>
      <c r="J9" s="556"/>
      <c r="K9" s="556"/>
      <c r="L9" s="556"/>
      <c r="M9" s="560"/>
      <c r="N9" s="555" t="s">
        <v>50</v>
      </c>
      <c r="O9" s="556"/>
      <c r="P9" s="556"/>
      <c r="Q9" s="556"/>
      <c r="R9" s="556"/>
      <c r="S9" s="556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99.6</v>
      </c>
      <c r="C11" s="222">
        <v>101.1</v>
      </c>
      <c r="D11" s="222">
        <v>105.2</v>
      </c>
      <c r="E11" s="222">
        <v>23.5</v>
      </c>
      <c r="F11" s="222">
        <v>107.2</v>
      </c>
      <c r="G11" s="222">
        <v>107</v>
      </c>
      <c r="H11" s="223">
        <v>104.4</v>
      </c>
      <c r="I11" s="222">
        <v>107.3</v>
      </c>
      <c r="J11" s="222">
        <v>105.8</v>
      </c>
      <c r="K11" s="222">
        <v>20.5</v>
      </c>
      <c r="L11" s="224">
        <v>110</v>
      </c>
      <c r="M11" s="224">
        <v>110</v>
      </c>
      <c r="N11" s="271">
        <v>105.8</v>
      </c>
      <c r="O11" s="226">
        <v>107</v>
      </c>
      <c r="P11" s="224">
        <v>108.7</v>
      </c>
      <c r="Q11" s="224">
        <v>24.7</v>
      </c>
      <c r="R11" s="224">
        <v>109.1</v>
      </c>
      <c r="S11" s="225">
        <v>109.7</v>
      </c>
      <c r="T11" s="227">
        <f t="shared" ref="T11:T17" si="0">SUM(B11:S11)</f>
        <v>1666.6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99.6</v>
      </c>
      <c r="C12" s="222">
        <v>101.1</v>
      </c>
      <c r="D12" s="222">
        <v>105.2</v>
      </c>
      <c r="E12" s="222">
        <v>23.5</v>
      </c>
      <c r="F12" s="222">
        <v>107.2</v>
      </c>
      <c r="G12" s="222">
        <v>107</v>
      </c>
      <c r="H12" s="223">
        <v>104.4</v>
      </c>
      <c r="I12" s="222">
        <v>107.3</v>
      </c>
      <c r="J12" s="222">
        <v>105.8</v>
      </c>
      <c r="K12" s="222">
        <v>20.5</v>
      </c>
      <c r="L12" s="224">
        <v>110</v>
      </c>
      <c r="M12" s="224">
        <v>110</v>
      </c>
      <c r="N12" s="271">
        <v>105.8</v>
      </c>
      <c r="O12" s="226">
        <v>107</v>
      </c>
      <c r="P12" s="224">
        <v>108.7</v>
      </c>
      <c r="Q12" s="224">
        <v>24.7</v>
      </c>
      <c r="R12" s="224">
        <v>109.1</v>
      </c>
      <c r="S12" s="225">
        <v>109.7</v>
      </c>
      <c r="T12" s="227">
        <f t="shared" si="0"/>
        <v>1666.6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98.7</v>
      </c>
      <c r="C13" s="222">
        <v>100.8</v>
      </c>
      <c r="D13" s="222">
        <v>105</v>
      </c>
      <c r="E13" s="222">
        <v>23.5</v>
      </c>
      <c r="F13" s="222">
        <v>106.5</v>
      </c>
      <c r="G13" s="222">
        <v>105.6</v>
      </c>
      <c r="H13" s="223">
        <v>104.1</v>
      </c>
      <c r="I13" s="222">
        <v>106.5</v>
      </c>
      <c r="J13" s="222">
        <v>105.8</v>
      </c>
      <c r="K13" s="222">
        <v>20.3</v>
      </c>
      <c r="L13" s="224">
        <v>109.6</v>
      </c>
      <c r="M13" s="224">
        <v>109.8</v>
      </c>
      <c r="N13" s="271">
        <v>105.2</v>
      </c>
      <c r="O13" s="226">
        <v>106.6</v>
      </c>
      <c r="P13" s="224">
        <v>108.5</v>
      </c>
      <c r="Q13" s="224">
        <v>24.3</v>
      </c>
      <c r="R13" s="224">
        <v>109.1</v>
      </c>
      <c r="S13" s="225">
        <v>109.3</v>
      </c>
      <c r="T13" s="227">
        <f t="shared" si="0"/>
        <v>1659.1999999999998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98.7</v>
      </c>
      <c r="C14" s="222">
        <v>100.8</v>
      </c>
      <c r="D14" s="222">
        <v>105</v>
      </c>
      <c r="E14" s="222">
        <v>23.5</v>
      </c>
      <c r="F14" s="222">
        <v>106.5</v>
      </c>
      <c r="G14" s="222">
        <v>105.6</v>
      </c>
      <c r="H14" s="223">
        <v>104.1</v>
      </c>
      <c r="I14" s="222">
        <v>106.5</v>
      </c>
      <c r="J14" s="222">
        <v>105.8</v>
      </c>
      <c r="K14" s="222">
        <v>20.3</v>
      </c>
      <c r="L14" s="224">
        <v>109.6</v>
      </c>
      <c r="M14" s="224">
        <v>109.8</v>
      </c>
      <c r="N14" s="271">
        <v>105.2</v>
      </c>
      <c r="O14" s="226">
        <v>106.6</v>
      </c>
      <c r="P14" s="224">
        <v>108.5</v>
      </c>
      <c r="Q14" s="224">
        <v>24.3</v>
      </c>
      <c r="R14" s="224">
        <v>109.1</v>
      </c>
      <c r="S14" s="225">
        <v>109.3</v>
      </c>
      <c r="T14" s="227">
        <f t="shared" si="0"/>
        <v>1659.1999999999998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98.7</v>
      </c>
      <c r="C15" s="222">
        <v>100.8</v>
      </c>
      <c r="D15" s="222">
        <v>105</v>
      </c>
      <c r="E15" s="222">
        <v>23.5</v>
      </c>
      <c r="F15" s="222">
        <v>106.5</v>
      </c>
      <c r="G15" s="222">
        <v>105.6</v>
      </c>
      <c r="H15" s="223">
        <v>104.1</v>
      </c>
      <c r="I15" s="222">
        <v>106.5</v>
      </c>
      <c r="J15" s="222">
        <v>105.8</v>
      </c>
      <c r="K15" s="222">
        <v>20.3</v>
      </c>
      <c r="L15" s="224">
        <v>109.6</v>
      </c>
      <c r="M15" s="224">
        <v>109.8</v>
      </c>
      <c r="N15" s="271">
        <v>105.2</v>
      </c>
      <c r="O15" s="226">
        <v>106.6</v>
      </c>
      <c r="P15" s="224">
        <v>108.5</v>
      </c>
      <c r="Q15" s="224">
        <v>24.3</v>
      </c>
      <c r="R15" s="224">
        <v>109.1</v>
      </c>
      <c r="S15" s="225">
        <v>109.3</v>
      </c>
      <c r="T15" s="227">
        <f t="shared" si="0"/>
        <v>1659.1999999999998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98.7</v>
      </c>
      <c r="C16" s="222">
        <v>100.8</v>
      </c>
      <c r="D16" s="222">
        <v>105</v>
      </c>
      <c r="E16" s="222">
        <v>23.5</v>
      </c>
      <c r="F16" s="222">
        <v>106.5</v>
      </c>
      <c r="G16" s="222">
        <v>105.6</v>
      </c>
      <c r="H16" s="223">
        <v>104.1</v>
      </c>
      <c r="I16" s="222">
        <v>106.5</v>
      </c>
      <c r="J16" s="222">
        <v>105.8</v>
      </c>
      <c r="K16" s="222">
        <v>20.3</v>
      </c>
      <c r="L16" s="224">
        <v>109.6</v>
      </c>
      <c r="M16" s="224">
        <v>109.8</v>
      </c>
      <c r="N16" s="271">
        <v>105.2</v>
      </c>
      <c r="O16" s="226">
        <v>106.6</v>
      </c>
      <c r="P16" s="224">
        <v>108.5</v>
      </c>
      <c r="Q16" s="224">
        <v>24.3</v>
      </c>
      <c r="R16" s="224">
        <v>109.1</v>
      </c>
      <c r="S16" s="225">
        <v>109.3</v>
      </c>
      <c r="T16" s="227">
        <f t="shared" si="0"/>
        <v>1659.1999999999998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98.7</v>
      </c>
      <c r="C17" s="229">
        <v>100.8</v>
      </c>
      <c r="D17" s="229">
        <v>105</v>
      </c>
      <c r="E17" s="229">
        <v>23.5</v>
      </c>
      <c r="F17" s="229">
        <v>106.5</v>
      </c>
      <c r="G17" s="229">
        <v>105.6</v>
      </c>
      <c r="H17" s="275">
        <v>104.1</v>
      </c>
      <c r="I17" s="324">
        <v>106.5</v>
      </c>
      <c r="J17" s="324">
        <v>105.8</v>
      </c>
      <c r="K17" s="324">
        <v>20.3</v>
      </c>
      <c r="L17" s="231">
        <v>109.6</v>
      </c>
      <c r="M17" s="231">
        <v>109.8</v>
      </c>
      <c r="N17" s="272">
        <v>105.2</v>
      </c>
      <c r="O17" s="233">
        <v>106.6</v>
      </c>
      <c r="P17" s="231">
        <v>108.5</v>
      </c>
      <c r="Q17" s="231">
        <v>24.3</v>
      </c>
      <c r="R17" s="231">
        <v>109.1</v>
      </c>
      <c r="S17" s="232">
        <v>109.3</v>
      </c>
      <c r="T17" s="234">
        <f t="shared" si="0"/>
        <v>1659.1999999999998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692.7</v>
      </c>
      <c r="C18" s="236">
        <f t="shared" si="1"/>
        <v>706.19999999999993</v>
      </c>
      <c r="D18" s="236">
        <f t="shared" si="1"/>
        <v>735.4</v>
      </c>
      <c r="E18" s="236">
        <f t="shared" si="1"/>
        <v>164.5</v>
      </c>
      <c r="F18" s="236">
        <f t="shared" si="1"/>
        <v>746.9</v>
      </c>
      <c r="G18" s="236">
        <f t="shared" si="1"/>
        <v>742.00000000000011</v>
      </c>
      <c r="H18" s="273">
        <f t="shared" si="1"/>
        <v>729.30000000000007</v>
      </c>
      <c r="I18" s="238">
        <f t="shared" si="1"/>
        <v>747.1</v>
      </c>
      <c r="J18" s="238">
        <f t="shared" si="1"/>
        <v>740.59999999999991</v>
      </c>
      <c r="K18" s="238">
        <f t="shared" si="1"/>
        <v>142.5</v>
      </c>
      <c r="L18" s="238">
        <f t="shared" si="1"/>
        <v>768.00000000000011</v>
      </c>
      <c r="M18" s="238">
        <f t="shared" si="1"/>
        <v>768.99999999999989</v>
      </c>
      <c r="N18" s="273">
        <f t="shared" si="1"/>
        <v>737.60000000000014</v>
      </c>
      <c r="O18" s="238">
        <f t="shared" si="1"/>
        <v>747.00000000000011</v>
      </c>
      <c r="P18" s="238">
        <f t="shared" si="1"/>
        <v>759.9</v>
      </c>
      <c r="Q18" s="238">
        <f t="shared" si="1"/>
        <v>170.9</v>
      </c>
      <c r="R18" s="238">
        <f t="shared" si="1"/>
        <v>763.7</v>
      </c>
      <c r="S18" s="333">
        <f t="shared" si="1"/>
        <v>765.89999999999986</v>
      </c>
      <c r="T18" s="239">
        <f t="shared" si="1"/>
        <v>11629.2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55" t="s">
        <v>8</v>
      </c>
      <c r="C21" s="556"/>
      <c r="D21" s="556"/>
      <c r="E21" s="556"/>
      <c r="F21" s="556"/>
      <c r="G21" s="560"/>
      <c r="H21" s="555" t="s">
        <v>51</v>
      </c>
      <c r="I21" s="556"/>
      <c r="J21" s="556"/>
      <c r="K21" s="556"/>
      <c r="L21" s="556"/>
      <c r="M21" s="560"/>
      <c r="N21" s="556" t="s">
        <v>50</v>
      </c>
      <c r="O21" s="556"/>
      <c r="P21" s="556"/>
      <c r="Q21" s="556"/>
      <c r="R21" s="556"/>
      <c r="S21" s="560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</v>
      </c>
      <c r="C23" s="254">
        <v>8.3000000000000007</v>
      </c>
      <c r="D23" s="263">
        <v>8.1</v>
      </c>
      <c r="E23" s="263">
        <v>2.1</v>
      </c>
      <c r="F23" s="263">
        <v>7.9</v>
      </c>
      <c r="G23" s="319">
        <v>8.1999999999999993</v>
      </c>
      <c r="H23" s="277">
        <v>8.1</v>
      </c>
      <c r="I23" s="263">
        <v>8.1999999999999993</v>
      </c>
      <c r="J23" s="263">
        <v>8</v>
      </c>
      <c r="K23" s="263">
        <v>1.8</v>
      </c>
      <c r="L23" s="263">
        <v>8</v>
      </c>
      <c r="M23" s="319">
        <v>8.1</v>
      </c>
      <c r="N23" s="277">
        <v>8.1</v>
      </c>
      <c r="O23" s="263">
        <v>8.3000000000000007</v>
      </c>
      <c r="P23" s="263">
        <v>8.4</v>
      </c>
      <c r="Q23" s="263">
        <v>1.9</v>
      </c>
      <c r="R23" s="263">
        <v>7.9</v>
      </c>
      <c r="S23" s="319">
        <v>8.3000000000000007</v>
      </c>
      <c r="T23" s="262">
        <f t="shared" ref="T23:T30" si="2">SUM(B23:S23)</f>
        <v>127.69999999999999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</v>
      </c>
      <c r="C24" s="224">
        <v>8.3000000000000007</v>
      </c>
      <c r="D24" s="224">
        <v>8.1</v>
      </c>
      <c r="E24" s="224">
        <v>2.1</v>
      </c>
      <c r="F24" s="224">
        <v>7.9</v>
      </c>
      <c r="G24" s="225">
        <v>8.1999999999999993</v>
      </c>
      <c r="H24" s="271">
        <v>8.1</v>
      </c>
      <c r="I24" s="224">
        <v>8.1999999999999993</v>
      </c>
      <c r="J24" s="224">
        <v>8</v>
      </c>
      <c r="K24" s="224">
        <v>1.8</v>
      </c>
      <c r="L24" s="224">
        <v>8</v>
      </c>
      <c r="M24" s="225">
        <v>8.1</v>
      </c>
      <c r="N24" s="271">
        <v>8.1</v>
      </c>
      <c r="O24" s="224">
        <v>8.3000000000000007</v>
      </c>
      <c r="P24" s="224">
        <v>8.4</v>
      </c>
      <c r="Q24" s="224">
        <v>1.9</v>
      </c>
      <c r="R24" s="224">
        <v>7.9</v>
      </c>
      <c r="S24" s="225">
        <v>8.3000000000000007</v>
      </c>
      <c r="T24" s="262">
        <f t="shared" si="2"/>
        <v>127.69999999999999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7.7</v>
      </c>
      <c r="C25" s="224">
        <v>8.1999999999999993</v>
      </c>
      <c r="D25" s="224">
        <v>8</v>
      </c>
      <c r="E25" s="224">
        <v>2</v>
      </c>
      <c r="F25" s="224">
        <v>7.7</v>
      </c>
      <c r="G25" s="225">
        <v>7.8</v>
      </c>
      <c r="H25" s="271">
        <v>8</v>
      </c>
      <c r="I25" s="224">
        <v>8.1</v>
      </c>
      <c r="J25" s="224">
        <v>7.9</v>
      </c>
      <c r="K25" s="224">
        <v>1.5</v>
      </c>
      <c r="L25" s="224">
        <v>7.7</v>
      </c>
      <c r="M25" s="225">
        <v>8</v>
      </c>
      <c r="N25" s="271">
        <v>8</v>
      </c>
      <c r="O25" s="224">
        <v>8.1999999999999993</v>
      </c>
      <c r="P25" s="224">
        <v>8.3000000000000007</v>
      </c>
      <c r="Q25" s="224">
        <v>1.9</v>
      </c>
      <c r="R25" s="224">
        <v>7.9</v>
      </c>
      <c r="S25" s="225">
        <v>8</v>
      </c>
      <c r="T25" s="262">
        <f t="shared" si="2"/>
        <v>124.90000000000002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7.8</v>
      </c>
      <c r="C26" s="254">
        <v>8.1999999999999993</v>
      </c>
      <c r="D26" s="224">
        <v>8</v>
      </c>
      <c r="E26" s="224">
        <v>2</v>
      </c>
      <c r="F26" s="224">
        <v>7.7</v>
      </c>
      <c r="G26" s="225">
        <v>7.8</v>
      </c>
      <c r="H26" s="271">
        <v>8</v>
      </c>
      <c r="I26" s="224">
        <v>8.1</v>
      </c>
      <c r="J26" s="224">
        <v>7.9</v>
      </c>
      <c r="K26" s="224">
        <v>1.5</v>
      </c>
      <c r="L26" s="224">
        <v>7.7</v>
      </c>
      <c r="M26" s="225">
        <v>8</v>
      </c>
      <c r="N26" s="271">
        <v>8</v>
      </c>
      <c r="O26" s="224">
        <v>8.1999999999999993</v>
      </c>
      <c r="P26" s="224">
        <v>8.3000000000000007</v>
      </c>
      <c r="Q26" s="224">
        <v>1.9</v>
      </c>
      <c r="R26" s="224">
        <v>7.9</v>
      </c>
      <c r="S26" s="225">
        <v>8</v>
      </c>
      <c r="T26" s="262">
        <f t="shared" si="2"/>
        <v>125.00000000000001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7.8</v>
      </c>
      <c r="C27" s="224">
        <v>8.1999999999999993</v>
      </c>
      <c r="D27" s="224">
        <v>8</v>
      </c>
      <c r="E27" s="224">
        <v>2.1</v>
      </c>
      <c r="F27" s="224">
        <v>7.7</v>
      </c>
      <c r="G27" s="225">
        <v>7.8</v>
      </c>
      <c r="H27" s="271">
        <v>8</v>
      </c>
      <c r="I27" s="224">
        <v>8.1</v>
      </c>
      <c r="J27" s="224">
        <v>7.9</v>
      </c>
      <c r="K27" s="224">
        <v>1.5</v>
      </c>
      <c r="L27" s="224">
        <v>7.8</v>
      </c>
      <c r="M27" s="225">
        <v>8</v>
      </c>
      <c r="N27" s="271">
        <v>8</v>
      </c>
      <c r="O27" s="224">
        <v>8.1999999999999993</v>
      </c>
      <c r="P27" s="224">
        <v>8.3000000000000007</v>
      </c>
      <c r="Q27" s="224">
        <v>1.9</v>
      </c>
      <c r="R27" s="224">
        <v>7.9</v>
      </c>
      <c r="S27" s="225">
        <v>8</v>
      </c>
      <c r="T27" s="262">
        <f t="shared" si="2"/>
        <v>125.20000000000002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7.8</v>
      </c>
      <c r="C28" s="224">
        <v>8.3000000000000007</v>
      </c>
      <c r="D28" s="224">
        <v>8.1</v>
      </c>
      <c r="E28" s="224">
        <v>2.1</v>
      </c>
      <c r="F28" s="224">
        <v>7.7</v>
      </c>
      <c r="G28" s="225">
        <v>7.9</v>
      </c>
      <c r="H28" s="271">
        <v>8</v>
      </c>
      <c r="I28" s="224">
        <v>8.1</v>
      </c>
      <c r="J28" s="224">
        <v>7.9</v>
      </c>
      <c r="K28" s="224">
        <v>1.6</v>
      </c>
      <c r="L28" s="224">
        <v>7.8</v>
      </c>
      <c r="M28" s="225">
        <v>8</v>
      </c>
      <c r="N28" s="271">
        <v>8</v>
      </c>
      <c r="O28" s="224">
        <v>8.1999999999999993</v>
      </c>
      <c r="P28" s="224">
        <v>8.4</v>
      </c>
      <c r="Q28" s="224">
        <v>2</v>
      </c>
      <c r="R28" s="224">
        <v>7.9</v>
      </c>
      <c r="S28" s="225">
        <v>8</v>
      </c>
      <c r="T28" s="262">
        <f t="shared" si="2"/>
        <v>125.80000000000001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7.8</v>
      </c>
      <c r="C29" s="263">
        <v>8.3000000000000007</v>
      </c>
      <c r="D29" s="263">
        <v>8.1</v>
      </c>
      <c r="E29" s="263">
        <v>2.1</v>
      </c>
      <c r="F29" s="263">
        <v>7.7</v>
      </c>
      <c r="G29" s="319">
        <v>7.9</v>
      </c>
      <c r="H29" s="277">
        <v>8</v>
      </c>
      <c r="I29" s="263">
        <v>8.1999999999999993</v>
      </c>
      <c r="J29" s="263">
        <v>8</v>
      </c>
      <c r="K29" s="263">
        <v>1.6</v>
      </c>
      <c r="L29" s="263">
        <v>7.8</v>
      </c>
      <c r="M29" s="319">
        <v>8.1</v>
      </c>
      <c r="N29" s="277">
        <v>8.1</v>
      </c>
      <c r="O29" s="263">
        <v>8.1999999999999993</v>
      </c>
      <c r="P29" s="263">
        <v>8.4</v>
      </c>
      <c r="Q29" s="263">
        <v>2</v>
      </c>
      <c r="R29" s="263">
        <v>8</v>
      </c>
      <c r="S29" s="319">
        <v>8.1</v>
      </c>
      <c r="T29" s="265">
        <f t="shared" si="2"/>
        <v>126.39999999999999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54.899999999999991</v>
      </c>
      <c r="C30" s="268">
        <f t="shared" ref="C30:S30" si="3">SUM(C23:C29)</f>
        <v>57.8</v>
      </c>
      <c r="D30" s="268">
        <f t="shared" si="3"/>
        <v>56.400000000000006</v>
      </c>
      <c r="E30" s="268">
        <f t="shared" si="3"/>
        <v>14.499999999999998</v>
      </c>
      <c r="F30" s="268">
        <f t="shared" si="3"/>
        <v>54.300000000000004</v>
      </c>
      <c r="G30" s="320">
        <f t="shared" si="3"/>
        <v>55.599999999999994</v>
      </c>
      <c r="H30" s="237">
        <f t="shared" si="3"/>
        <v>56.2</v>
      </c>
      <c r="I30" s="268">
        <f t="shared" si="3"/>
        <v>57</v>
      </c>
      <c r="J30" s="268">
        <f t="shared" si="3"/>
        <v>55.599999999999994</v>
      </c>
      <c r="K30" s="268">
        <f t="shared" si="3"/>
        <v>11.299999999999999</v>
      </c>
      <c r="L30" s="268">
        <f t="shared" si="3"/>
        <v>54.79999999999999</v>
      </c>
      <c r="M30" s="320">
        <f t="shared" si="3"/>
        <v>56.300000000000004</v>
      </c>
      <c r="N30" s="237">
        <f t="shared" si="3"/>
        <v>56.300000000000004</v>
      </c>
      <c r="O30" s="268">
        <f t="shared" si="3"/>
        <v>57.600000000000009</v>
      </c>
      <c r="P30" s="268">
        <f t="shared" si="3"/>
        <v>58.5</v>
      </c>
      <c r="Q30" s="268">
        <f t="shared" si="3"/>
        <v>13.5</v>
      </c>
      <c r="R30" s="268">
        <f t="shared" si="3"/>
        <v>55.4</v>
      </c>
      <c r="S30" s="320">
        <f t="shared" si="3"/>
        <v>56.7</v>
      </c>
      <c r="T30" s="267">
        <f t="shared" si="2"/>
        <v>882.69999999999993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53</v>
      </c>
      <c r="C31" s="241">
        <v>56</v>
      </c>
      <c r="D31" s="241">
        <v>55</v>
      </c>
      <c r="E31" s="241">
        <v>14</v>
      </c>
      <c r="F31" s="241">
        <v>53</v>
      </c>
      <c r="G31" s="241">
        <v>55</v>
      </c>
      <c r="H31" s="241">
        <v>55</v>
      </c>
      <c r="I31" s="241">
        <v>56</v>
      </c>
      <c r="J31" s="241">
        <v>55</v>
      </c>
      <c r="K31" s="241">
        <v>11</v>
      </c>
      <c r="L31" s="241">
        <v>54</v>
      </c>
      <c r="M31" s="241">
        <v>56</v>
      </c>
      <c r="N31" s="241">
        <v>54</v>
      </c>
      <c r="O31" s="241">
        <v>56</v>
      </c>
      <c r="P31" s="241">
        <v>57</v>
      </c>
      <c r="Q31" s="241">
        <v>13</v>
      </c>
      <c r="R31" s="241">
        <v>55</v>
      </c>
      <c r="S31" s="241">
        <v>56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451"/>
      <c r="G32" s="451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55" t="s">
        <v>25</v>
      </c>
      <c r="C33" s="556"/>
      <c r="D33" s="556"/>
      <c r="E33" s="556"/>
      <c r="F33" s="556"/>
      <c r="G33" s="556"/>
      <c r="H33" s="246"/>
      <c r="I33" s="247"/>
      <c r="J33" s="555" t="s">
        <v>78</v>
      </c>
      <c r="K33" s="556"/>
      <c r="L33" s="556"/>
      <c r="M33" s="556"/>
      <c r="N33" s="556"/>
      <c r="O33" s="556"/>
      <c r="P33" s="246"/>
      <c r="Q33" s="565" t="s">
        <v>155</v>
      </c>
      <c r="R33" s="566"/>
      <c r="S33" s="566"/>
      <c r="T33" s="566"/>
      <c r="U33" s="566"/>
      <c r="V33" s="567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65"/>
      <c r="R34" s="566"/>
      <c r="S34" s="566"/>
      <c r="T34" s="566"/>
      <c r="U34" s="566"/>
      <c r="V34" s="567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83.4</v>
      </c>
      <c r="C35" s="254">
        <v>76.900000000000006</v>
      </c>
      <c r="D35" s="254">
        <v>79.599999999999994</v>
      </c>
      <c r="E35" s="254">
        <v>16.5</v>
      </c>
      <c r="F35" s="254">
        <v>87.6</v>
      </c>
      <c r="G35" s="255">
        <v>88.1</v>
      </c>
      <c r="H35" s="227">
        <f t="shared" ref="H35:H42" si="4">SUM(B35:G35)</f>
        <v>432.1</v>
      </c>
      <c r="I35" s="208"/>
      <c r="J35" s="223">
        <v>6.4</v>
      </c>
      <c r="K35" s="261">
        <v>5.5</v>
      </c>
      <c r="L35" s="261">
        <v>6</v>
      </c>
      <c r="M35" s="261">
        <v>1.6</v>
      </c>
      <c r="N35" s="261">
        <v>6.3</v>
      </c>
      <c r="O35" s="261">
        <v>6.4</v>
      </c>
      <c r="P35" s="262">
        <f t="shared" ref="P35:P42" si="5">SUM(J35:O35)</f>
        <v>32.200000000000003</v>
      </c>
      <c r="Q35" s="565"/>
      <c r="R35" s="566"/>
      <c r="S35" s="566"/>
      <c r="T35" s="566"/>
      <c r="U35" s="566"/>
      <c r="V35" s="567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83.4</v>
      </c>
      <c r="C36" s="254">
        <v>76.900000000000006</v>
      </c>
      <c r="D36" s="254">
        <v>79.599999999999994</v>
      </c>
      <c r="E36" s="254">
        <v>16.5</v>
      </c>
      <c r="F36" s="254">
        <v>87.6</v>
      </c>
      <c r="G36" s="255">
        <v>88.1</v>
      </c>
      <c r="H36" s="227">
        <f t="shared" si="4"/>
        <v>432.1</v>
      </c>
      <c r="I36" s="212"/>
      <c r="J36" s="223">
        <v>6.4</v>
      </c>
      <c r="K36" s="261">
        <v>5.5</v>
      </c>
      <c r="L36" s="261">
        <v>6</v>
      </c>
      <c r="M36" s="261">
        <v>1.6</v>
      </c>
      <c r="N36" s="261">
        <v>6.3</v>
      </c>
      <c r="O36" s="261">
        <v>6.4</v>
      </c>
      <c r="P36" s="262">
        <f t="shared" si="5"/>
        <v>32.200000000000003</v>
      </c>
      <c r="Q36" s="565"/>
      <c r="R36" s="566"/>
      <c r="S36" s="566"/>
      <c r="T36" s="566"/>
      <c r="U36" s="566"/>
      <c r="V36" s="567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/>
      <c r="C37" s="254"/>
      <c r="D37" s="254"/>
      <c r="E37" s="254"/>
      <c r="F37" s="254"/>
      <c r="G37" s="255"/>
      <c r="H37" s="227">
        <f t="shared" si="4"/>
        <v>0</v>
      </c>
      <c r="I37" s="212"/>
      <c r="J37" s="223">
        <v>6.4</v>
      </c>
      <c r="K37" s="261">
        <v>5.6</v>
      </c>
      <c r="L37" s="261">
        <v>6</v>
      </c>
      <c r="M37" s="261">
        <v>1.5</v>
      </c>
      <c r="N37" s="261">
        <v>6.3</v>
      </c>
      <c r="O37" s="261">
        <v>6.2</v>
      </c>
      <c r="P37" s="262">
        <f t="shared" si="5"/>
        <v>32</v>
      </c>
      <c r="Q37" s="565"/>
      <c r="R37" s="566"/>
      <c r="S37" s="566"/>
      <c r="T37" s="566"/>
      <c r="U37" s="566"/>
      <c r="V37" s="567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/>
      <c r="C38" s="254"/>
      <c r="D38" s="254"/>
      <c r="E38" s="254"/>
      <c r="F38" s="254"/>
      <c r="G38" s="255"/>
      <c r="H38" s="227">
        <f t="shared" si="4"/>
        <v>0</v>
      </c>
      <c r="I38" s="212"/>
      <c r="J38" s="223">
        <v>6.4</v>
      </c>
      <c r="K38" s="261">
        <v>5.6</v>
      </c>
      <c r="L38" s="261">
        <v>6.1</v>
      </c>
      <c r="M38" s="261">
        <v>1.6</v>
      </c>
      <c r="N38" s="261">
        <v>6.3</v>
      </c>
      <c r="O38" s="261">
        <v>6.2</v>
      </c>
      <c r="P38" s="262">
        <f t="shared" si="5"/>
        <v>32.200000000000003</v>
      </c>
      <c r="Q38" s="565"/>
      <c r="R38" s="566"/>
      <c r="S38" s="566"/>
      <c r="T38" s="566"/>
      <c r="U38" s="566"/>
      <c r="V38" s="567"/>
    </row>
    <row r="39" spans="1:26" s="203" customFormat="1" ht="26.25" customHeight="1" x14ac:dyDescent="0.25">
      <c r="A39" s="88" t="s">
        <v>46</v>
      </c>
      <c r="B39" s="223"/>
      <c r="C39" s="254"/>
      <c r="D39" s="254"/>
      <c r="E39" s="254"/>
      <c r="F39" s="254"/>
      <c r="G39" s="255"/>
      <c r="H39" s="227">
        <f t="shared" si="4"/>
        <v>0</v>
      </c>
      <c r="I39" s="212"/>
      <c r="J39" s="223">
        <v>6.4</v>
      </c>
      <c r="K39" s="261">
        <v>5.7</v>
      </c>
      <c r="L39" s="261">
        <v>6.1</v>
      </c>
      <c r="M39" s="261">
        <v>1.6</v>
      </c>
      <c r="N39" s="261">
        <v>6.3</v>
      </c>
      <c r="O39" s="261">
        <v>6.2</v>
      </c>
      <c r="P39" s="262">
        <f t="shared" si="5"/>
        <v>32.300000000000004</v>
      </c>
      <c r="Q39" s="565"/>
      <c r="R39" s="566"/>
      <c r="S39" s="566"/>
      <c r="T39" s="566"/>
      <c r="U39" s="566"/>
      <c r="V39" s="567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f t="shared" si="4"/>
        <v>0</v>
      </c>
      <c r="I40" s="212"/>
      <c r="J40" s="223">
        <v>6.4</v>
      </c>
      <c r="K40" s="261">
        <v>5.7</v>
      </c>
      <c r="L40" s="261">
        <v>6.1</v>
      </c>
      <c r="M40" s="261">
        <v>1.6</v>
      </c>
      <c r="N40" s="261">
        <v>6.4</v>
      </c>
      <c r="O40" s="261">
        <v>6.2</v>
      </c>
      <c r="P40" s="262">
        <f t="shared" si="5"/>
        <v>32.400000000000006</v>
      </c>
      <c r="Q40" s="565"/>
      <c r="R40" s="566"/>
      <c r="S40" s="566"/>
      <c r="T40" s="566"/>
      <c r="U40" s="566"/>
      <c r="V40" s="567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f t="shared" si="4"/>
        <v>0</v>
      </c>
      <c r="I41" s="212"/>
      <c r="J41" s="230">
        <v>6.4</v>
      </c>
      <c r="K41" s="264">
        <v>5.7</v>
      </c>
      <c r="L41" s="264">
        <v>6.1</v>
      </c>
      <c r="M41" s="264">
        <v>1.6</v>
      </c>
      <c r="N41" s="264">
        <v>6.4</v>
      </c>
      <c r="O41" s="264">
        <v>6.3</v>
      </c>
      <c r="P41" s="265">
        <f t="shared" si="5"/>
        <v>32.5</v>
      </c>
      <c r="Q41" s="565"/>
      <c r="R41" s="566"/>
      <c r="S41" s="566"/>
      <c r="T41" s="566"/>
      <c r="U41" s="566"/>
      <c r="V41" s="567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166.8</v>
      </c>
      <c r="C42" s="274">
        <f t="shared" si="6"/>
        <v>153.80000000000001</v>
      </c>
      <c r="D42" s="274">
        <f t="shared" si="6"/>
        <v>159.19999999999999</v>
      </c>
      <c r="E42" s="274">
        <f t="shared" si="6"/>
        <v>33</v>
      </c>
      <c r="F42" s="274">
        <f t="shared" si="6"/>
        <v>175.2</v>
      </c>
      <c r="G42" s="329">
        <f t="shared" si="6"/>
        <v>176.2</v>
      </c>
      <c r="H42" s="239">
        <f t="shared" si="4"/>
        <v>864.2</v>
      </c>
      <c r="I42" s="208"/>
      <c r="J42" s="321">
        <f>SUM(J35:J41)</f>
        <v>44.8</v>
      </c>
      <c r="K42" s="266">
        <f>SUM(K35:K41)</f>
        <v>39.300000000000004</v>
      </c>
      <c r="L42" s="266">
        <f t="shared" ref="L42:O42" si="7">SUM(L35:L41)</f>
        <v>42.400000000000006</v>
      </c>
      <c r="M42" s="266">
        <f t="shared" si="7"/>
        <v>11.1</v>
      </c>
      <c r="N42" s="266">
        <f t="shared" si="7"/>
        <v>44.3</v>
      </c>
      <c r="O42" s="266">
        <f t="shared" si="7"/>
        <v>43.9</v>
      </c>
      <c r="P42" s="267">
        <f t="shared" si="5"/>
        <v>225.79999999999998</v>
      </c>
      <c r="Q42" s="565"/>
      <c r="R42" s="566"/>
      <c r="S42" s="566"/>
      <c r="T42" s="566"/>
      <c r="U42" s="566"/>
      <c r="V42" s="567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44</v>
      </c>
      <c r="K43" s="212">
        <v>40</v>
      </c>
      <c r="L43" s="212">
        <v>43</v>
      </c>
      <c r="M43" s="212">
        <v>11</v>
      </c>
      <c r="N43" s="212">
        <v>45</v>
      </c>
      <c r="O43" s="212">
        <v>45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A1:A3"/>
    <mergeCell ref="B1:L1"/>
    <mergeCell ref="M1:P1"/>
    <mergeCell ref="B2:L3"/>
    <mergeCell ref="M2:P2"/>
    <mergeCell ref="M3:P3"/>
    <mergeCell ref="B21:G21"/>
    <mergeCell ref="H21:M21"/>
    <mergeCell ref="N21:S21"/>
    <mergeCell ref="J33:O33"/>
    <mergeCell ref="B33:G33"/>
    <mergeCell ref="Q33:V42"/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view="pageBreakPreview" zoomScaleNormal="100" zoomScaleSheetLayoutView="100" workbookViewId="0">
      <selection activeCell="J7" sqref="J7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78" t="s">
        <v>111</v>
      </c>
      <c r="B1" s="579"/>
      <c r="C1" s="579"/>
      <c r="D1" s="580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2.9841000000000002</v>
      </c>
      <c r="C3" s="383" t="s">
        <v>124</v>
      </c>
      <c r="D3" s="384">
        <v>2.5602</v>
      </c>
      <c r="E3" s="385"/>
    </row>
    <row r="4" spans="1:5" x14ac:dyDescent="0.25">
      <c r="A4" s="386" t="s">
        <v>113</v>
      </c>
      <c r="B4" s="387">
        <v>2.7587000000000002</v>
      </c>
      <c r="C4" s="386" t="s">
        <v>125</v>
      </c>
      <c r="D4" s="387">
        <v>2.6281999999999996</v>
      </c>
      <c r="E4" s="385"/>
    </row>
    <row r="5" spans="1:5" x14ac:dyDescent="0.25">
      <c r="A5" s="386" t="s">
        <v>114</v>
      </c>
      <c r="B5" s="387">
        <v>2.8518000000000003</v>
      </c>
      <c r="C5" s="386" t="s">
        <v>126</v>
      </c>
      <c r="D5" s="387">
        <v>2.6044</v>
      </c>
      <c r="E5" s="385"/>
    </row>
    <row r="6" spans="1:5" x14ac:dyDescent="0.25">
      <c r="A6" s="386" t="s">
        <v>115</v>
      </c>
      <c r="B6" s="387">
        <v>0.65170000000000006</v>
      </c>
      <c r="C6" s="386" t="s">
        <v>127</v>
      </c>
      <c r="D6" s="387">
        <v>0.51</v>
      </c>
      <c r="E6" s="385"/>
    </row>
    <row r="7" spans="1:5" x14ac:dyDescent="0.25">
      <c r="A7" s="386" t="s">
        <v>116</v>
      </c>
      <c r="B7" s="387">
        <v>3.1262000000000003</v>
      </c>
      <c r="C7" s="386" t="s">
        <v>128</v>
      </c>
      <c r="D7" s="387">
        <v>2.6825999999999999</v>
      </c>
      <c r="E7" s="385"/>
    </row>
    <row r="8" spans="1:5" ht="24" thickBot="1" x14ac:dyDescent="0.3">
      <c r="A8" s="386" t="s">
        <v>117</v>
      </c>
      <c r="B8" s="388">
        <v>3.0674000000000001</v>
      </c>
      <c r="C8" s="386" t="s">
        <v>129</v>
      </c>
      <c r="D8" s="388">
        <v>2.6894</v>
      </c>
      <c r="E8" s="385"/>
    </row>
    <row r="9" spans="1:5" x14ac:dyDescent="0.25">
      <c r="A9" s="383" t="s">
        <v>118</v>
      </c>
      <c r="B9" s="384">
        <v>2.448</v>
      </c>
      <c r="C9" s="383" t="s">
        <v>130</v>
      </c>
      <c r="D9" s="384">
        <v>2.5874000000000001</v>
      </c>
      <c r="E9" s="385"/>
    </row>
    <row r="10" spans="1:5" x14ac:dyDescent="0.25">
      <c r="A10" s="386" t="s">
        <v>119</v>
      </c>
      <c r="B10" s="387">
        <v>2.4922</v>
      </c>
      <c r="C10" s="386" t="s">
        <v>131</v>
      </c>
      <c r="D10" s="387">
        <v>2.6247999999999996</v>
      </c>
      <c r="E10" s="385"/>
    </row>
    <row r="11" spans="1:5" x14ac:dyDescent="0.25">
      <c r="A11" s="386" t="s">
        <v>120</v>
      </c>
      <c r="B11" s="387">
        <v>2.5806</v>
      </c>
      <c r="C11" s="386" t="s">
        <v>132</v>
      </c>
      <c r="D11" s="387">
        <v>2.6621999999999999</v>
      </c>
      <c r="E11" s="385"/>
    </row>
    <row r="12" spans="1:5" x14ac:dyDescent="0.25">
      <c r="A12" s="386" t="s">
        <v>121</v>
      </c>
      <c r="B12" s="387">
        <v>0.59160000000000001</v>
      </c>
      <c r="C12" s="386" t="s">
        <v>133</v>
      </c>
      <c r="D12" s="387">
        <v>0.61539999999999995</v>
      </c>
      <c r="E12" s="385"/>
    </row>
    <row r="13" spans="1:5" x14ac:dyDescent="0.25">
      <c r="A13" s="386" t="s">
        <v>122</v>
      </c>
      <c r="B13" s="387">
        <v>2.6214</v>
      </c>
      <c r="C13" s="386" t="s">
        <v>134</v>
      </c>
      <c r="D13" s="387">
        <v>2.669</v>
      </c>
      <c r="E13" s="385"/>
    </row>
    <row r="14" spans="1:5" ht="24" thickBot="1" x14ac:dyDescent="0.3">
      <c r="A14" s="386" t="s">
        <v>123</v>
      </c>
      <c r="B14" s="388">
        <v>2.6214</v>
      </c>
      <c r="C14" s="386" t="s">
        <v>135</v>
      </c>
      <c r="D14" s="388">
        <v>2.6859999999999999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view="pageBreakPreview" zoomScale="90" zoomScaleNormal="100" zoomScaleSheetLayoutView="90" workbookViewId="0">
      <selection activeCell="E2" sqref="E2:E7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84" t="s">
        <v>107</v>
      </c>
      <c r="B2" s="367">
        <v>565</v>
      </c>
      <c r="C2" s="367">
        <v>44</v>
      </c>
      <c r="D2" s="368">
        <v>4.9000000000000004</v>
      </c>
      <c r="E2" s="369">
        <f t="shared" ref="E2:E7" si="0">SUM(B2:C2)*D2/1000</f>
        <v>2.9841000000000002</v>
      </c>
    </row>
    <row r="3" spans="1:5" x14ac:dyDescent="0.25">
      <c r="A3" s="585"/>
      <c r="B3" s="367">
        <v>522</v>
      </c>
      <c r="C3" s="367">
        <v>41</v>
      </c>
      <c r="D3" s="368">
        <v>4.9000000000000004</v>
      </c>
      <c r="E3" s="369">
        <f t="shared" si="0"/>
        <v>2.7587000000000002</v>
      </c>
    </row>
    <row r="4" spans="1:5" x14ac:dyDescent="0.25">
      <c r="A4" s="585"/>
      <c r="B4" s="367">
        <v>539</v>
      </c>
      <c r="C4" s="367">
        <v>43</v>
      </c>
      <c r="D4" s="368">
        <v>4.9000000000000004</v>
      </c>
      <c r="E4" s="369">
        <f t="shared" si="0"/>
        <v>2.8518000000000003</v>
      </c>
    </row>
    <row r="5" spans="1:5" x14ac:dyDescent="0.25">
      <c r="A5" s="585"/>
      <c r="B5" s="367">
        <v>121</v>
      </c>
      <c r="C5" s="367">
        <v>12</v>
      </c>
      <c r="D5" s="368">
        <v>4.9000000000000004</v>
      </c>
      <c r="E5" s="369">
        <f t="shared" si="0"/>
        <v>0.65170000000000006</v>
      </c>
    </row>
    <row r="6" spans="1:5" x14ac:dyDescent="0.25">
      <c r="A6" s="585"/>
      <c r="B6" s="367">
        <v>592</v>
      </c>
      <c r="C6" s="367">
        <v>46</v>
      </c>
      <c r="D6" s="368">
        <v>4.9000000000000004</v>
      </c>
      <c r="E6" s="369">
        <f t="shared" si="0"/>
        <v>3.1262000000000003</v>
      </c>
    </row>
    <row r="7" spans="1:5" x14ac:dyDescent="0.25">
      <c r="A7" s="586"/>
      <c r="B7" s="367">
        <v>580</v>
      </c>
      <c r="C7" s="367">
        <v>46</v>
      </c>
      <c r="D7" s="368">
        <v>4.9000000000000004</v>
      </c>
      <c r="E7" s="369">
        <f t="shared" si="0"/>
        <v>3.0674000000000001</v>
      </c>
    </row>
    <row r="8" spans="1:5" x14ac:dyDescent="0.25">
      <c r="A8" s="581" t="s">
        <v>8</v>
      </c>
      <c r="B8" s="367">
        <v>666</v>
      </c>
      <c r="C8" s="367">
        <v>54</v>
      </c>
      <c r="D8" s="368">
        <v>3.4</v>
      </c>
      <c r="E8" s="369">
        <f t="shared" ref="E8:E25" si="1">SUM(B8:C8)*D8/1000</f>
        <v>2.448</v>
      </c>
    </row>
    <row r="9" spans="1:5" x14ac:dyDescent="0.25">
      <c r="A9" s="582"/>
      <c r="B9" s="367">
        <v>677</v>
      </c>
      <c r="C9" s="367">
        <v>56</v>
      </c>
      <c r="D9" s="368">
        <v>3.4</v>
      </c>
      <c r="E9" s="369">
        <f t="shared" si="1"/>
        <v>2.4922</v>
      </c>
    </row>
    <row r="10" spans="1:5" x14ac:dyDescent="0.25">
      <c r="A10" s="582"/>
      <c r="B10" s="367">
        <v>702</v>
      </c>
      <c r="C10" s="367">
        <v>57</v>
      </c>
      <c r="D10" s="368">
        <v>3.4</v>
      </c>
      <c r="E10" s="369">
        <f t="shared" si="1"/>
        <v>2.5806</v>
      </c>
    </row>
    <row r="11" spans="1:5" x14ac:dyDescent="0.25">
      <c r="A11" s="582"/>
      <c r="B11" s="367">
        <v>160</v>
      </c>
      <c r="C11" s="367">
        <v>14</v>
      </c>
      <c r="D11" s="368">
        <v>3.4</v>
      </c>
      <c r="E11" s="369">
        <f t="shared" si="1"/>
        <v>0.59160000000000001</v>
      </c>
    </row>
    <row r="12" spans="1:5" x14ac:dyDescent="0.25">
      <c r="A12" s="582"/>
      <c r="B12" s="367">
        <v>715</v>
      </c>
      <c r="C12" s="367">
        <v>56</v>
      </c>
      <c r="D12" s="368">
        <v>3.4</v>
      </c>
      <c r="E12" s="369">
        <f t="shared" si="1"/>
        <v>2.6214</v>
      </c>
    </row>
    <row r="13" spans="1:5" x14ac:dyDescent="0.25">
      <c r="A13" s="587"/>
      <c r="B13" s="367">
        <v>715</v>
      </c>
      <c r="C13" s="367">
        <v>56</v>
      </c>
      <c r="D13" s="368">
        <v>3.4</v>
      </c>
      <c r="E13" s="369">
        <f t="shared" si="1"/>
        <v>2.6214</v>
      </c>
    </row>
    <row r="14" spans="1:5" x14ac:dyDescent="0.25">
      <c r="A14" s="581" t="s">
        <v>51</v>
      </c>
      <c r="B14" s="367">
        <v>698</v>
      </c>
      <c r="C14" s="367">
        <v>55</v>
      </c>
      <c r="D14" s="368">
        <v>3.4</v>
      </c>
      <c r="E14" s="369">
        <f t="shared" si="1"/>
        <v>2.5602</v>
      </c>
    </row>
    <row r="15" spans="1:5" x14ac:dyDescent="0.25">
      <c r="A15" s="582"/>
      <c r="B15" s="367">
        <v>717</v>
      </c>
      <c r="C15" s="367">
        <v>56</v>
      </c>
      <c r="D15" s="368">
        <v>3.4</v>
      </c>
      <c r="E15" s="369">
        <f t="shared" si="1"/>
        <v>2.6281999999999996</v>
      </c>
    </row>
    <row r="16" spans="1:5" x14ac:dyDescent="0.25">
      <c r="A16" s="582"/>
      <c r="B16" s="367">
        <v>710</v>
      </c>
      <c r="C16" s="367">
        <v>56</v>
      </c>
      <c r="D16" s="368">
        <v>3.4</v>
      </c>
      <c r="E16" s="369">
        <f t="shared" si="1"/>
        <v>2.6044</v>
      </c>
    </row>
    <row r="17" spans="1:5" x14ac:dyDescent="0.25">
      <c r="A17" s="582"/>
      <c r="B17" s="367">
        <v>138</v>
      </c>
      <c r="C17" s="367">
        <v>12</v>
      </c>
      <c r="D17" s="368">
        <v>3.4</v>
      </c>
      <c r="E17" s="369">
        <f t="shared" si="1"/>
        <v>0.51</v>
      </c>
    </row>
    <row r="18" spans="1:5" x14ac:dyDescent="0.25">
      <c r="A18" s="582"/>
      <c r="B18" s="367">
        <v>734</v>
      </c>
      <c r="C18" s="367">
        <v>55</v>
      </c>
      <c r="D18" s="368">
        <v>3.4</v>
      </c>
      <c r="E18" s="369">
        <f t="shared" si="1"/>
        <v>2.6825999999999999</v>
      </c>
    </row>
    <row r="19" spans="1:5" x14ac:dyDescent="0.25">
      <c r="A19" s="587"/>
      <c r="B19" s="367">
        <v>735</v>
      </c>
      <c r="C19" s="367">
        <v>56</v>
      </c>
      <c r="D19" s="368">
        <v>3.4</v>
      </c>
      <c r="E19" s="369">
        <f t="shared" si="1"/>
        <v>2.6894</v>
      </c>
    </row>
    <row r="20" spans="1:5" x14ac:dyDescent="0.25">
      <c r="A20" s="581" t="s">
        <v>50</v>
      </c>
      <c r="B20" s="367">
        <v>707</v>
      </c>
      <c r="C20" s="367">
        <v>54</v>
      </c>
      <c r="D20" s="368">
        <v>3.4</v>
      </c>
      <c r="E20" s="369">
        <f t="shared" si="1"/>
        <v>2.5874000000000001</v>
      </c>
    </row>
    <row r="21" spans="1:5" x14ac:dyDescent="0.25">
      <c r="A21" s="582"/>
      <c r="B21" s="367">
        <v>716</v>
      </c>
      <c r="C21" s="367">
        <v>56</v>
      </c>
      <c r="D21" s="368">
        <v>3.4</v>
      </c>
      <c r="E21" s="369">
        <f t="shared" si="1"/>
        <v>2.6247999999999996</v>
      </c>
    </row>
    <row r="22" spans="1:5" x14ac:dyDescent="0.25">
      <c r="A22" s="582"/>
      <c r="B22" s="367">
        <v>726</v>
      </c>
      <c r="C22" s="367">
        <v>57</v>
      </c>
      <c r="D22" s="368">
        <v>3.4</v>
      </c>
      <c r="E22" s="369">
        <f t="shared" si="1"/>
        <v>2.6621999999999999</v>
      </c>
    </row>
    <row r="23" spans="1:5" x14ac:dyDescent="0.25">
      <c r="A23" s="582"/>
      <c r="B23" s="367">
        <v>167</v>
      </c>
      <c r="C23" s="367">
        <v>14</v>
      </c>
      <c r="D23" s="368">
        <v>3.4</v>
      </c>
      <c r="E23" s="369">
        <f t="shared" si="1"/>
        <v>0.61539999999999995</v>
      </c>
    </row>
    <row r="24" spans="1:5" x14ac:dyDescent="0.25">
      <c r="A24" s="582"/>
      <c r="B24" s="370">
        <v>729</v>
      </c>
      <c r="C24" s="370">
        <v>56</v>
      </c>
      <c r="D24" s="368">
        <v>3.4</v>
      </c>
      <c r="E24" s="371">
        <f t="shared" si="1"/>
        <v>2.669</v>
      </c>
    </row>
    <row r="25" spans="1:5" ht="19.5" thickBot="1" x14ac:dyDescent="0.3">
      <c r="A25" s="583"/>
      <c r="B25" s="372">
        <v>733</v>
      </c>
      <c r="C25" s="372">
        <v>57</v>
      </c>
      <c r="D25" s="368">
        <v>3.4</v>
      </c>
      <c r="E25" s="373">
        <f t="shared" si="1"/>
        <v>2.6859999999999999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88" t="s">
        <v>82</v>
      </c>
      <c r="B1" s="589"/>
      <c r="C1" s="589"/>
      <c r="D1" s="590"/>
    </row>
    <row r="2" spans="1:6" ht="20.25" x14ac:dyDescent="0.25">
      <c r="A2" s="337" t="s">
        <v>83</v>
      </c>
      <c r="B2" s="338">
        <v>74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2.7528000000000001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5.5056000000000003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149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3.7250000000000001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1.7806000000000002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4.9461111111111116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67</vt:i4>
      </vt:variant>
      <vt:variant>
        <vt:lpstr>Rangos con nombre</vt:lpstr>
      </vt:variant>
      <vt:variant>
        <vt:i4>42</vt:i4>
      </vt:variant>
    </vt:vector>
  </HeadingPairs>
  <TitlesOfParts>
    <vt:vector size="109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SEM 57</vt:lpstr>
      <vt:lpstr>SEM 58</vt:lpstr>
      <vt:lpstr>SEM 59</vt:lpstr>
      <vt:lpstr>SEM 60</vt:lpstr>
      <vt:lpstr>SEM 61</vt:lpstr>
      <vt:lpstr>SEM 62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  <vt:lpstr>'SEM 57'!Área_de_impresión</vt:lpstr>
      <vt:lpstr>'SEM 58'!Área_de_impresión</vt:lpstr>
      <vt:lpstr>'SEM 59'!Área_de_impresión</vt:lpstr>
      <vt:lpstr>'SEM 60'!Área_de_impresión</vt:lpstr>
      <vt:lpstr>'SEM 61'!Área_de_impresión</vt:lpstr>
      <vt:lpstr>'SEM 62'!Área_de_impresión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2022-06-24T19:40:32Z</cp:lastPrinted>
  <dcterms:created xsi:type="dcterms:W3CDTF">2021-03-04T08:17:33Z</dcterms:created>
  <dcterms:modified xsi:type="dcterms:W3CDTF">2022-07-22T16:17:16Z</dcterms:modified>
</cp:coreProperties>
</file>