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1\mod-3\pesajes\liquidador sem-62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826" i="249" l="1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B826" i="249"/>
  <c r="T824" i="249"/>
  <c r="V824" i="249" s="1"/>
  <c r="W824" i="249" s="1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B823" i="249"/>
  <c r="T822" i="249"/>
  <c r="S822" i="249"/>
  <c r="R822" i="249"/>
  <c r="Q822" i="249"/>
  <c r="P822" i="249"/>
  <c r="O822" i="249"/>
  <c r="N822" i="249"/>
  <c r="M822" i="249"/>
  <c r="L822" i="249"/>
  <c r="K822" i="249"/>
  <c r="J822" i="249"/>
  <c r="I822" i="249"/>
  <c r="H822" i="249"/>
  <c r="G822" i="249"/>
  <c r="F822" i="249"/>
  <c r="E822" i="249"/>
  <c r="D822" i="249"/>
  <c r="C822" i="249"/>
  <c r="B822" i="249"/>
  <c r="J827" i="251"/>
  <c r="G827" i="251"/>
  <c r="F827" i="251"/>
  <c r="E827" i="251"/>
  <c r="D827" i="251"/>
  <c r="C827" i="25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K724" i="250" l="1"/>
  <c r="H724" i="250"/>
  <c r="G724" i="250"/>
  <c r="F724" i="250"/>
  <c r="E724" i="250"/>
  <c r="D724" i="250"/>
  <c r="C724" i="250"/>
  <c r="B724" i="250"/>
  <c r="L722" i="250"/>
  <c r="K722" i="250"/>
  <c r="I722" i="250"/>
  <c r="I721" i="250"/>
  <c r="H721" i="250"/>
  <c r="G721" i="250"/>
  <c r="F721" i="250"/>
  <c r="E721" i="250"/>
  <c r="D721" i="250"/>
  <c r="C721" i="250"/>
  <c r="B721" i="250"/>
  <c r="I720" i="250"/>
  <c r="H720" i="250"/>
  <c r="G720" i="250"/>
  <c r="F720" i="250"/>
  <c r="E720" i="250"/>
  <c r="D720" i="250"/>
  <c r="C720" i="250"/>
  <c r="B720" i="250"/>
  <c r="V721" i="248"/>
  <c r="S721" i="248"/>
  <c r="R721" i="248"/>
  <c r="Q721" i="248"/>
  <c r="P721" i="248"/>
  <c r="O721" i="248"/>
  <c r="N721" i="248"/>
  <c r="M721" i="248"/>
  <c r="L721" i="248"/>
  <c r="K721" i="248"/>
  <c r="J721" i="248"/>
  <c r="I721" i="248"/>
  <c r="H721" i="248"/>
  <c r="G721" i="248"/>
  <c r="F721" i="248"/>
  <c r="E721" i="248"/>
  <c r="D721" i="248"/>
  <c r="C721" i="248"/>
  <c r="B721" i="248"/>
  <c r="T719" i="248"/>
  <c r="V719" i="248" s="1"/>
  <c r="W719" i="248" s="1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B718" i="248"/>
  <c r="T717" i="248"/>
  <c r="S717" i="248"/>
  <c r="R717" i="248"/>
  <c r="Q717" i="248"/>
  <c r="P717" i="248"/>
  <c r="O717" i="248"/>
  <c r="N717" i="248"/>
  <c r="M717" i="248"/>
  <c r="L717" i="248"/>
  <c r="K717" i="248"/>
  <c r="J717" i="248"/>
  <c r="I717" i="248"/>
  <c r="H717" i="248"/>
  <c r="G717" i="248"/>
  <c r="F717" i="248"/>
  <c r="E717" i="248"/>
  <c r="D717" i="248"/>
  <c r="C717" i="248"/>
  <c r="B717" i="248"/>
  <c r="V813" i="249"/>
  <c r="S813" i="249"/>
  <c r="R813" i="249"/>
  <c r="Q813" i="249"/>
  <c r="P813" i="249"/>
  <c r="O813" i="249"/>
  <c r="N813" i="249"/>
  <c r="M813" i="249"/>
  <c r="L813" i="249"/>
  <c r="K813" i="249"/>
  <c r="J813" i="249"/>
  <c r="I813" i="249"/>
  <c r="H813" i="249"/>
  <c r="G813" i="249"/>
  <c r="F813" i="249"/>
  <c r="E813" i="249"/>
  <c r="D813" i="249"/>
  <c r="C813" i="249"/>
  <c r="B813" i="249"/>
  <c r="W811" i="249"/>
  <c r="V811" i="249"/>
  <c r="T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T809" i="249"/>
  <c r="S809" i="249"/>
  <c r="R809" i="249"/>
  <c r="Q809" i="249"/>
  <c r="P809" i="249"/>
  <c r="O809" i="249"/>
  <c r="N809" i="249"/>
  <c r="M809" i="249"/>
  <c r="L809" i="249"/>
  <c r="K809" i="249"/>
  <c r="J809" i="249"/>
  <c r="I809" i="249"/>
  <c r="H809" i="249"/>
  <c r="G809" i="249"/>
  <c r="F809" i="249"/>
  <c r="E809" i="249"/>
  <c r="D809" i="249"/>
  <c r="C809" i="249"/>
  <c r="B809" i="249"/>
  <c r="J814" i="251"/>
  <c r="G814" i="251"/>
  <c r="F814" i="251"/>
  <c r="E814" i="251"/>
  <c r="D814" i="251"/>
  <c r="C814" i="25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B796" i="249" l="1"/>
  <c r="C796" i="249"/>
  <c r="D796" i="249"/>
  <c r="E796" i="249"/>
  <c r="F796" i="249"/>
  <c r="G796" i="249"/>
  <c r="H796" i="249"/>
  <c r="I796" i="249"/>
  <c r="J796" i="249"/>
  <c r="K796" i="249"/>
  <c r="L796" i="249"/>
  <c r="M796" i="249"/>
  <c r="N796" i="249"/>
  <c r="O796" i="249"/>
  <c r="P796" i="249"/>
  <c r="Q796" i="249"/>
  <c r="R796" i="249"/>
  <c r="S796" i="249"/>
  <c r="T796" i="249"/>
  <c r="B797" i="249"/>
  <c r="C797" i="249"/>
  <c r="D797" i="249"/>
  <c r="E797" i="249"/>
  <c r="F797" i="249"/>
  <c r="G797" i="249"/>
  <c r="H797" i="249"/>
  <c r="I797" i="249"/>
  <c r="J797" i="249"/>
  <c r="K797" i="249"/>
  <c r="L797" i="249"/>
  <c r="M797" i="249"/>
  <c r="N797" i="249"/>
  <c r="O797" i="249"/>
  <c r="P797" i="249"/>
  <c r="Q797" i="249"/>
  <c r="R797" i="249"/>
  <c r="S797" i="249"/>
  <c r="T797" i="249"/>
  <c r="T798" i="249"/>
  <c r="V798" i="249" s="1"/>
  <c r="W798" i="249" s="1"/>
  <c r="B800" i="249"/>
  <c r="C800" i="249"/>
  <c r="D800" i="249"/>
  <c r="E800" i="249"/>
  <c r="F800" i="249"/>
  <c r="G800" i="249"/>
  <c r="H800" i="249"/>
  <c r="I800" i="249"/>
  <c r="J800" i="249"/>
  <c r="K800" i="249"/>
  <c r="L800" i="249"/>
  <c r="M800" i="249"/>
  <c r="N800" i="249"/>
  <c r="O800" i="249"/>
  <c r="P800" i="249"/>
  <c r="Q800" i="249"/>
  <c r="R800" i="249"/>
  <c r="S800" i="249"/>
  <c r="V800" i="249"/>
  <c r="G797" i="251"/>
  <c r="F797" i="251"/>
  <c r="E797" i="251"/>
  <c r="D797" i="251"/>
  <c r="C797" i="251"/>
  <c r="B797" i="251"/>
  <c r="H797" i="251"/>
  <c r="B798" i="251"/>
  <c r="C798" i="251"/>
  <c r="D798" i="251"/>
  <c r="E798" i="251"/>
  <c r="F798" i="251"/>
  <c r="G798" i="251"/>
  <c r="H798" i="251"/>
  <c r="H799" i="251"/>
  <c r="J799" i="251" s="1"/>
  <c r="K799" i="251" s="1"/>
  <c r="B801" i="251"/>
  <c r="C801" i="251"/>
  <c r="D801" i="251"/>
  <c r="E801" i="251"/>
  <c r="F801" i="251"/>
  <c r="G801" i="251"/>
  <c r="J801" i="251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K710" i="250"/>
  <c r="H710" i="250"/>
  <c r="G710" i="250"/>
  <c r="F710" i="250"/>
  <c r="E710" i="250"/>
  <c r="D710" i="250"/>
  <c r="C710" i="250"/>
  <c r="B710" i="250"/>
  <c r="I708" i="250"/>
  <c r="K708" i="250" s="1"/>
  <c r="L708" i="250" s="1"/>
  <c r="I707" i="250"/>
  <c r="H707" i="250"/>
  <c r="G707" i="250"/>
  <c r="F707" i="250"/>
  <c r="E707" i="250"/>
  <c r="D707" i="250"/>
  <c r="C707" i="250"/>
  <c r="B707" i="250"/>
  <c r="I706" i="250"/>
  <c r="H706" i="250"/>
  <c r="G706" i="250"/>
  <c r="F706" i="250"/>
  <c r="E706" i="250"/>
  <c r="D706" i="250"/>
  <c r="C706" i="250"/>
  <c r="B706" i="250"/>
  <c r="V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787" i="249"/>
  <c r="T785" i="249"/>
  <c r="V785" i="249" s="1"/>
  <c r="W785" i="249" s="1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B783" i="249"/>
  <c r="V708" i="248"/>
  <c r="S708" i="248"/>
  <c r="R708" i="248"/>
  <c r="Q708" i="248"/>
  <c r="P708" i="248"/>
  <c r="O708" i="248"/>
  <c r="N708" i="248"/>
  <c r="M708" i="248"/>
  <c r="L708" i="248"/>
  <c r="K708" i="248"/>
  <c r="J708" i="248"/>
  <c r="I708" i="248"/>
  <c r="H708" i="248"/>
  <c r="G708" i="248"/>
  <c r="F708" i="248"/>
  <c r="E708" i="248"/>
  <c r="D708" i="248"/>
  <c r="C708" i="248"/>
  <c r="B708" i="248"/>
  <c r="T706" i="248"/>
  <c r="V706" i="248" s="1"/>
  <c r="W706" i="248" s="1"/>
  <c r="T705" i="248"/>
  <c r="S705" i="248"/>
  <c r="R705" i="248"/>
  <c r="Q705" i="248"/>
  <c r="P705" i="248"/>
  <c r="O705" i="248"/>
  <c r="N705" i="248"/>
  <c r="M705" i="248"/>
  <c r="L705" i="248"/>
  <c r="K705" i="248"/>
  <c r="J705" i="248"/>
  <c r="I705" i="248"/>
  <c r="H705" i="248"/>
  <c r="G705" i="248"/>
  <c r="F705" i="248"/>
  <c r="E705" i="248"/>
  <c r="D705" i="248"/>
  <c r="C705" i="248"/>
  <c r="B705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J775" i="251" l="1"/>
  <c r="G775" i="251"/>
  <c r="F775" i="251"/>
  <c r="E775" i="251"/>
  <c r="D775" i="251"/>
  <c r="C775" i="251"/>
  <c r="B775" i="251"/>
  <c r="H773" i="251"/>
  <c r="J773" i="251" s="1"/>
  <c r="K773" i="251" s="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4" i="249"/>
  <c r="S774" i="249"/>
  <c r="R774" i="249"/>
  <c r="Q774" i="249"/>
  <c r="P774" i="249"/>
  <c r="O774" i="249"/>
  <c r="N774" i="249"/>
  <c r="M774" i="249"/>
  <c r="L774" i="249"/>
  <c r="K774" i="249"/>
  <c r="J774" i="249"/>
  <c r="I774" i="249"/>
  <c r="H774" i="249"/>
  <c r="G774" i="249"/>
  <c r="F774" i="249"/>
  <c r="E774" i="249"/>
  <c r="D774" i="249"/>
  <c r="C774" i="249"/>
  <c r="B774" i="249"/>
  <c r="T772" i="249"/>
  <c r="V772" i="249" s="1"/>
  <c r="W772" i="249" s="1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B770" i="249"/>
  <c r="J762" i="251" l="1"/>
  <c r="G762" i="251"/>
  <c r="F762" i="251"/>
  <c r="E762" i="251"/>
  <c r="D762" i="251"/>
  <c r="C762" i="251"/>
  <c r="B762" i="251"/>
  <c r="H760" i="251"/>
  <c r="J760" i="251" s="1"/>
  <c r="K760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K697" i="250"/>
  <c r="H697" i="250"/>
  <c r="G697" i="250"/>
  <c r="F697" i="250"/>
  <c r="E697" i="250"/>
  <c r="D697" i="250"/>
  <c r="C697" i="250"/>
  <c r="B697" i="250"/>
  <c r="I695" i="250"/>
  <c r="K695" i="250" s="1"/>
  <c r="L695" i="250" s="1"/>
  <c r="I694" i="250"/>
  <c r="H694" i="250"/>
  <c r="G694" i="250"/>
  <c r="F694" i="250"/>
  <c r="E694" i="250"/>
  <c r="D694" i="250"/>
  <c r="C694" i="250"/>
  <c r="B694" i="250"/>
  <c r="I693" i="250"/>
  <c r="H693" i="250"/>
  <c r="G693" i="250"/>
  <c r="F693" i="250"/>
  <c r="E693" i="250"/>
  <c r="D693" i="250"/>
  <c r="C693" i="250"/>
  <c r="B693" i="250"/>
  <c r="V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T759" i="249"/>
  <c r="V759" i="249" s="1"/>
  <c r="W759" i="249" s="1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T757" i="249"/>
  <c r="S757" i="249"/>
  <c r="R757" i="249"/>
  <c r="Q757" i="249"/>
  <c r="P757" i="249"/>
  <c r="O757" i="249"/>
  <c r="N757" i="249"/>
  <c r="M757" i="249"/>
  <c r="L757" i="249"/>
  <c r="K757" i="249"/>
  <c r="J757" i="249"/>
  <c r="I757" i="249"/>
  <c r="H757" i="249"/>
  <c r="G757" i="249"/>
  <c r="F757" i="249"/>
  <c r="E757" i="249"/>
  <c r="D757" i="249"/>
  <c r="C757" i="249"/>
  <c r="B757" i="249"/>
  <c r="V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T693" i="248"/>
  <c r="V693" i="248" s="1"/>
  <c r="W693" i="248" s="1"/>
  <c r="T692" i="248"/>
  <c r="S692" i="248"/>
  <c r="R692" i="248"/>
  <c r="Q692" i="248"/>
  <c r="P692" i="248"/>
  <c r="O692" i="248"/>
  <c r="N692" i="248"/>
  <c r="M692" i="248"/>
  <c r="L692" i="248"/>
  <c r="K692" i="248"/>
  <c r="J692" i="248"/>
  <c r="I692" i="248"/>
  <c r="H692" i="248"/>
  <c r="G692" i="248"/>
  <c r="F692" i="248"/>
  <c r="E692" i="248"/>
  <c r="D692" i="248"/>
  <c r="C692" i="248"/>
  <c r="B692" i="248"/>
  <c r="T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V748" i="249" l="1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T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T744" i="249"/>
  <c r="S744" i="249"/>
  <c r="R744" i="249"/>
  <c r="Q744" i="249"/>
  <c r="P744" i="249"/>
  <c r="O744" i="249"/>
  <c r="N744" i="249"/>
  <c r="M744" i="249"/>
  <c r="L744" i="249"/>
  <c r="K744" i="249"/>
  <c r="J744" i="249"/>
  <c r="I744" i="249"/>
  <c r="H744" i="249"/>
  <c r="G744" i="249"/>
  <c r="F744" i="249"/>
  <c r="E744" i="249"/>
  <c r="D744" i="249"/>
  <c r="C744" i="249"/>
  <c r="B744" i="249"/>
  <c r="J749" i="251"/>
  <c r="G749" i="251"/>
  <c r="F749" i="251"/>
  <c r="E749" i="251"/>
  <c r="D749" i="251"/>
  <c r="C749" i="251"/>
  <c r="B749" i="25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J736" i="251" l="1"/>
  <c r="G736" i="251"/>
  <c r="F736" i="251"/>
  <c r="E736" i="251"/>
  <c r="D736" i="251"/>
  <c r="C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47" i="251" l="1"/>
  <c r="K747" i="251" s="1"/>
  <c r="V746" i="249"/>
  <c r="W746" i="249" s="1"/>
  <c r="J723" i="251"/>
  <c r="G723" i="251"/>
  <c r="F723" i="251"/>
  <c r="E723" i="251"/>
  <c r="D723" i="251"/>
  <c r="C723" i="251"/>
  <c r="B723" i="251"/>
  <c r="H721" i="251"/>
  <c r="J734" i="251" s="1"/>
  <c r="K734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33" i="249" s="1"/>
  <c r="W733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V680" i="248" l="1"/>
  <c r="W680" i="248" s="1"/>
  <c r="K682" i="250"/>
  <c r="L682" i="250" s="1"/>
  <c r="V720" i="249"/>
  <c r="W720" i="249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J708" i="251" l="1"/>
  <c r="K708" i="251" s="1"/>
  <c r="V707" i="249"/>
  <c r="W707" i="249" s="1"/>
  <c r="T654" i="248"/>
  <c r="V667" i="248" l="1"/>
  <c r="W667" i="248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V694" i="249" l="1"/>
  <c r="W694" i="249" s="1"/>
  <c r="J695" i="251"/>
  <c r="K695" i="251" s="1"/>
  <c r="K669" i="250"/>
  <c r="L669" i="250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82" i="251" l="1"/>
  <c r="K682" i="251" s="1"/>
  <c r="V681" i="249"/>
  <c r="W681" i="249" s="1"/>
  <c r="J658" i="25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K656" i="250" s="1"/>
  <c r="L656" i="250" s="1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69" i="251" l="1"/>
  <c r="K669" i="251" s="1"/>
  <c r="V654" i="248"/>
  <c r="W654" i="248" s="1"/>
  <c r="V668" i="249"/>
  <c r="W668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56" i="251" l="1"/>
  <c r="K656" i="251" s="1"/>
  <c r="V655" i="249"/>
  <c r="W655" i="249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42" i="249" l="1"/>
  <c r="W642" i="249" s="1"/>
  <c r="V641" i="248"/>
  <c r="W641" i="248" s="1"/>
  <c r="J643" i="251"/>
  <c r="K643" i="251" s="1"/>
  <c r="K643" i="250"/>
  <c r="L643" i="250" s="1"/>
  <c r="J619" i="25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30" i="251" l="1"/>
  <c r="K630" i="251" s="1"/>
  <c r="V629" i="249"/>
  <c r="W629" i="249" s="1"/>
  <c r="J606" i="25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V616" i="249" l="1"/>
  <c r="W616" i="249" s="1"/>
  <c r="V628" i="248"/>
  <c r="W628" i="248" s="1"/>
  <c r="J617" i="251"/>
  <c r="K617" i="251" s="1"/>
  <c r="K630" i="250"/>
  <c r="L630" i="250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604" i="251" l="1"/>
  <c r="K604" i="251" s="1"/>
  <c r="V603" i="249"/>
  <c r="W603" i="249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90" i="249" s="1"/>
  <c r="W590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V615" i="248" l="1"/>
  <c r="W615" i="248" s="1"/>
  <c r="J591" i="251"/>
  <c r="K591" i="251" s="1"/>
  <c r="K617" i="250"/>
  <c r="L617" i="250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V577" i="249" l="1"/>
  <c r="W577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V564" i="249" s="1"/>
  <c r="W564" i="249" s="1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J565" i="251" l="1"/>
  <c r="K565" i="251" s="1"/>
  <c r="V602" i="248"/>
  <c r="W602" i="248" s="1"/>
  <c r="K604" i="250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89" i="248" l="1"/>
  <c r="W589" i="248" s="1"/>
  <c r="K591" i="250"/>
  <c r="L591" i="250" s="1"/>
  <c r="V538" i="249"/>
  <c r="W538" i="249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76" i="248" l="1"/>
  <c r="W576" i="248" s="1"/>
  <c r="K578" i="250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513" i="251" l="1"/>
  <c r="K513" i="251" s="1"/>
  <c r="V563" i="248"/>
  <c r="W563" i="248" s="1"/>
  <c r="K565" i="250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550" i="248" l="1"/>
  <c r="W550" i="248" s="1"/>
  <c r="K552" i="250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537" i="248" l="1"/>
  <c r="W537" i="248" s="1"/>
  <c r="J487" i="251"/>
  <c r="K487" i="251" s="1"/>
  <c r="K539" i="250"/>
  <c r="L539" i="250" s="1"/>
  <c r="V486" i="249"/>
  <c r="W486" i="249" s="1"/>
  <c r="T511" i="248"/>
  <c r="V524" i="248" s="1"/>
  <c r="W524" i="248" s="1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J474" i="251" l="1"/>
  <c r="K474" i="251" s="1"/>
  <c r="K526" i="250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511" i="248" l="1"/>
  <c r="W511" i="248" s="1"/>
  <c r="J461" i="251"/>
  <c r="K461" i="251" s="1"/>
  <c r="K513" i="250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98" i="248" l="1"/>
  <c r="W498" i="248" s="1"/>
  <c r="J448" i="251"/>
  <c r="K448" i="251" s="1"/>
  <c r="K500" i="250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V485" i="248" s="1"/>
  <c r="W485" i="248" s="1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409" i="251" l="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<sst xmlns="http://schemas.openxmlformats.org/spreadsheetml/2006/main" count="4455" uniqueCount="190">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</sst>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73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15" fillId="0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26"/>
  <sheetViews>
    <sheetView showGridLines="0" tabSelected="1" topLeftCell="A795" zoomScale="73" zoomScaleNormal="73" workbookViewId="0">
      <selection activeCell="T818" sqref="T81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40" t="s">
        <v>53</v>
      </c>
      <c r="C9" s="541"/>
      <c r="D9" s="541"/>
      <c r="E9" s="541"/>
      <c r="F9" s="54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40" t="s">
        <v>53</v>
      </c>
      <c r="C22" s="541"/>
      <c r="D22" s="541"/>
      <c r="E22" s="541"/>
      <c r="F22" s="54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40" t="s">
        <v>53</v>
      </c>
      <c r="C35" s="541"/>
      <c r="D35" s="541"/>
      <c r="E35" s="541"/>
      <c r="F35" s="54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40" t="s">
        <v>53</v>
      </c>
      <c r="C48" s="541"/>
      <c r="D48" s="541"/>
      <c r="E48" s="541"/>
      <c r="F48" s="54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40" t="s">
        <v>53</v>
      </c>
      <c r="C61" s="541"/>
      <c r="D61" s="541"/>
      <c r="E61" s="541"/>
      <c r="F61" s="54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40" t="s">
        <v>53</v>
      </c>
      <c r="C74" s="541"/>
      <c r="D74" s="541"/>
      <c r="E74" s="541"/>
      <c r="F74" s="54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40" t="s">
        <v>53</v>
      </c>
      <c r="C87" s="541"/>
      <c r="D87" s="541"/>
      <c r="E87" s="541"/>
      <c r="F87" s="54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40" t="s">
        <v>53</v>
      </c>
      <c r="C100" s="541"/>
      <c r="D100" s="541"/>
      <c r="E100" s="541"/>
      <c r="F100" s="54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40" t="s">
        <v>53</v>
      </c>
      <c r="C113" s="541"/>
      <c r="D113" s="541"/>
      <c r="E113" s="541"/>
      <c r="F113" s="54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40" t="s">
        <v>53</v>
      </c>
      <c r="C126" s="541"/>
      <c r="D126" s="541"/>
      <c r="E126" s="541"/>
      <c r="F126" s="54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40" t="s">
        <v>53</v>
      </c>
      <c r="C139" s="541"/>
      <c r="D139" s="541"/>
      <c r="E139" s="541"/>
      <c r="F139" s="54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40" t="s">
        <v>53</v>
      </c>
      <c r="C152" s="541"/>
      <c r="D152" s="541"/>
      <c r="E152" s="541"/>
      <c r="F152" s="54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40" t="s">
        <v>53</v>
      </c>
      <c r="C165" s="541"/>
      <c r="D165" s="541"/>
      <c r="E165" s="541"/>
      <c r="F165" s="54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40" t="s">
        <v>53</v>
      </c>
      <c r="C178" s="541"/>
      <c r="D178" s="541"/>
      <c r="E178" s="541"/>
      <c r="F178" s="54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40" t="s">
        <v>53</v>
      </c>
      <c r="C191" s="541"/>
      <c r="D191" s="541"/>
      <c r="E191" s="541"/>
      <c r="F191" s="54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40" t="s">
        <v>53</v>
      </c>
      <c r="C204" s="541"/>
      <c r="D204" s="541"/>
      <c r="E204" s="541"/>
      <c r="F204" s="54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40" t="s">
        <v>53</v>
      </c>
      <c r="C217" s="541"/>
      <c r="D217" s="541"/>
      <c r="E217" s="541"/>
      <c r="F217" s="54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40" t="s">
        <v>53</v>
      </c>
      <c r="C230" s="541"/>
      <c r="D230" s="541"/>
      <c r="E230" s="541"/>
      <c r="F230" s="54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40" t="s">
        <v>53</v>
      </c>
      <c r="C243" s="541"/>
      <c r="D243" s="541"/>
      <c r="E243" s="541"/>
      <c r="F243" s="54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40" t="s">
        <v>53</v>
      </c>
      <c r="C256" s="541"/>
      <c r="D256" s="541"/>
      <c r="E256" s="541"/>
      <c r="F256" s="54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40" t="s">
        <v>53</v>
      </c>
      <c r="C269" s="541"/>
      <c r="D269" s="541"/>
      <c r="E269" s="541"/>
      <c r="F269" s="54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40" t="s">
        <v>53</v>
      </c>
      <c r="C282" s="541"/>
      <c r="D282" s="541"/>
      <c r="E282" s="541"/>
      <c r="F282" s="54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40" t="s">
        <v>53</v>
      </c>
      <c r="C296" s="541"/>
      <c r="D296" s="541"/>
      <c r="E296" s="541"/>
      <c r="F296" s="541"/>
      <c r="G296" s="542"/>
      <c r="H296" s="540" t="s">
        <v>53</v>
      </c>
      <c r="I296" s="541"/>
      <c r="J296" s="541"/>
      <c r="K296" s="541"/>
      <c r="L296" s="541"/>
      <c r="M296" s="542"/>
      <c r="N296" s="540" t="s">
        <v>53</v>
      </c>
      <c r="O296" s="541"/>
      <c r="P296" s="541"/>
      <c r="Q296" s="541"/>
      <c r="R296" s="541"/>
      <c r="S296" s="54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40" t="s">
        <v>53</v>
      </c>
      <c r="C309" s="541"/>
      <c r="D309" s="541"/>
      <c r="E309" s="541"/>
      <c r="F309" s="541"/>
      <c r="G309" s="542"/>
      <c r="H309" s="540" t="s">
        <v>53</v>
      </c>
      <c r="I309" s="541"/>
      <c r="J309" s="541"/>
      <c r="K309" s="541"/>
      <c r="L309" s="541"/>
      <c r="M309" s="542"/>
      <c r="N309" s="540" t="s">
        <v>53</v>
      </c>
      <c r="O309" s="541"/>
      <c r="P309" s="541"/>
      <c r="Q309" s="541"/>
      <c r="R309" s="541"/>
      <c r="S309" s="54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40" t="s">
        <v>53</v>
      </c>
      <c r="C322" s="541"/>
      <c r="D322" s="541"/>
      <c r="E322" s="541"/>
      <c r="F322" s="541"/>
      <c r="G322" s="542"/>
      <c r="H322" s="540" t="s">
        <v>53</v>
      </c>
      <c r="I322" s="541"/>
      <c r="J322" s="541"/>
      <c r="K322" s="541"/>
      <c r="L322" s="541"/>
      <c r="M322" s="542"/>
      <c r="N322" s="540" t="s">
        <v>53</v>
      </c>
      <c r="O322" s="541"/>
      <c r="P322" s="541"/>
      <c r="Q322" s="541"/>
      <c r="R322" s="541"/>
      <c r="S322" s="542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40" t="s">
        <v>53</v>
      </c>
      <c r="C335" s="541"/>
      <c r="D335" s="541"/>
      <c r="E335" s="541"/>
      <c r="F335" s="541"/>
      <c r="G335" s="542"/>
      <c r="H335" s="540" t="s">
        <v>53</v>
      </c>
      <c r="I335" s="541"/>
      <c r="J335" s="541"/>
      <c r="K335" s="541"/>
      <c r="L335" s="541"/>
      <c r="M335" s="542"/>
      <c r="N335" s="540" t="s">
        <v>53</v>
      </c>
      <c r="O335" s="541"/>
      <c r="P335" s="541"/>
      <c r="Q335" s="541"/>
      <c r="R335" s="541"/>
      <c r="S335" s="542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40" t="s">
        <v>53</v>
      </c>
      <c r="C348" s="541"/>
      <c r="D348" s="541"/>
      <c r="E348" s="541"/>
      <c r="F348" s="541"/>
      <c r="G348" s="542"/>
      <c r="H348" s="540" t="s">
        <v>53</v>
      </c>
      <c r="I348" s="541"/>
      <c r="J348" s="541"/>
      <c r="K348" s="541"/>
      <c r="L348" s="541"/>
      <c r="M348" s="542"/>
      <c r="N348" s="540" t="s">
        <v>53</v>
      </c>
      <c r="O348" s="541"/>
      <c r="P348" s="541"/>
      <c r="Q348" s="541"/>
      <c r="R348" s="541"/>
      <c r="S348" s="542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40" t="s">
        <v>53</v>
      </c>
      <c r="C361" s="541"/>
      <c r="D361" s="541"/>
      <c r="E361" s="541"/>
      <c r="F361" s="541"/>
      <c r="G361" s="542"/>
      <c r="H361" s="540" t="s">
        <v>53</v>
      </c>
      <c r="I361" s="541"/>
      <c r="J361" s="541"/>
      <c r="K361" s="541"/>
      <c r="L361" s="541"/>
      <c r="M361" s="542"/>
      <c r="N361" s="540" t="s">
        <v>53</v>
      </c>
      <c r="O361" s="541"/>
      <c r="P361" s="541"/>
      <c r="Q361" s="541"/>
      <c r="R361" s="541"/>
      <c r="S361" s="542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40" t="s">
        <v>53</v>
      </c>
      <c r="C374" s="541"/>
      <c r="D374" s="541"/>
      <c r="E374" s="541"/>
      <c r="F374" s="541"/>
      <c r="G374" s="542"/>
      <c r="H374" s="540" t="s">
        <v>53</v>
      </c>
      <c r="I374" s="541"/>
      <c r="J374" s="541"/>
      <c r="K374" s="541"/>
      <c r="L374" s="541"/>
      <c r="M374" s="542"/>
      <c r="N374" s="540" t="s">
        <v>53</v>
      </c>
      <c r="O374" s="541"/>
      <c r="P374" s="541"/>
      <c r="Q374" s="541"/>
      <c r="R374" s="541"/>
      <c r="S374" s="542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40" t="s">
        <v>53</v>
      </c>
      <c r="C387" s="541"/>
      <c r="D387" s="541"/>
      <c r="E387" s="541"/>
      <c r="F387" s="541"/>
      <c r="G387" s="542"/>
      <c r="H387" s="540" t="s">
        <v>53</v>
      </c>
      <c r="I387" s="541"/>
      <c r="J387" s="541"/>
      <c r="K387" s="541"/>
      <c r="L387" s="541"/>
      <c r="M387" s="542"/>
      <c r="N387" s="540" t="s">
        <v>53</v>
      </c>
      <c r="O387" s="541"/>
      <c r="P387" s="541"/>
      <c r="Q387" s="541"/>
      <c r="R387" s="541"/>
      <c r="S387" s="542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40" t="s">
        <v>53</v>
      </c>
      <c r="C400" s="541"/>
      <c r="D400" s="541"/>
      <c r="E400" s="541"/>
      <c r="F400" s="541"/>
      <c r="G400" s="542"/>
      <c r="H400" s="540" t="s">
        <v>53</v>
      </c>
      <c r="I400" s="541"/>
      <c r="J400" s="541"/>
      <c r="K400" s="541"/>
      <c r="L400" s="541"/>
      <c r="M400" s="542"/>
      <c r="N400" s="540" t="s">
        <v>53</v>
      </c>
      <c r="O400" s="541"/>
      <c r="P400" s="541"/>
      <c r="Q400" s="541"/>
      <c r="R400" s="541"/>
      <c r="S400" s="542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40" t="s">
        <v>53</v>
      </c>
      <c r="C413" s="541"/>
      <c r="D413" s="541"/>
      <c r="E413" s="541"/>
      <c r="F413" s="541"/>
      <c r="G413" s="542"/>
      <c r="H413" s="540" t="s">
        <v>53</v>
      </c>
      <c r="I413" s="541"/>
      <c r="J413" s="541"/>
      <c r="K413" s="541"/>
      <c r="L413" s="541"/>
      <c r="M413" s="542"/>
      <c r="N413" s="540" t="s">
        <v>53</v>
      </c>
      <c r="O413" s="541"/>
      <c r="P413" s="541"/>
      <c r="Q413" s="541"/>
      <c r="R413" s="541"/>
      <c r="S413" s="542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40" t="s">
        <v>53</v>
      </c>
      <c r="C426" s="541"/>
      <c r="D426" s="541"/>
      <c r="E426" s="541"/>
      <c r="F426" s="541"/>
      <c r="G426" s="542"/>
      <c r="H426" s="540" t="s">
        <v>53</v>
      </c>
      <c r="I426" s="541"/>
      <c r="J426" s="541"/>
      <c r="K426" s="541"/>
      <c r="L426" s="541"/>
      <c r="M426" s="542"/>
      <c r="N426" s="540" t="s">
        <v>53</v>
      </c>
      <c r="O426" s="541"/>
      <c r="P426" s="541"/>
      <c r="Q426" s="541"/>
      <c r="R426" s="541"/>
      <c r="S426" s="542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40" t="s">
        <v>53</v>
      </c>
      <c r="C439" s="541"/>
      <c r="D439" s="541"/>
      <c r="E439" s="541"/>
      <c r="F439" s="541"/>
      <c r="G439" s="542"/>
      <c r="H439" s="540" t="s">
        <v>53</v>
      </c>
      <c r="I439" s="541"/>
      <c r="J439" s="541"/>
      <c r="K439" s="541"/>
      <c r="L439" s="541"/>
      <c r="M439" s="542"/>
      <c r="N439" s="540" t="s">
        <v>53</v>
      </c>
      <c r="O439" s="541"/>
      <c r="P439" s="541"/>
      <c r="Q439" s="541"/>
      <c r="R439" s="541"/>
      <c r="S439" s="542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40" t="s">
        <v>53</v>
      </c>
      <c r="C452" s="541"/>
      <c r="D452" s="541"/>
      <c r="E452" s="541"/>
      <c r="F452" s="541"/>
      <c r="G452" s="542"/>
      <c r="H452" s="540" t="s">
        <v>53</v>
      </c>
      <c r="I452" s="541"/>
      <c r="J452" s="541"/>
      <c r="K452" s="541"/>
      <c r="L452" s="541"/>
      <c r="M452" s="542"/>
      <c r="N452" s="540" t="s">
        <v>53</v>
      </c>
      <c r="O452" s="541"/>
      <c r="P452" s="541"/>
      <c r="Q452" s="541"/>
      <c r="R452" s="541"/>
      <c r="S452" s="542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40" t="s">
        <v>53</v>
      </c>
      <c r="C465" s="541"/>
      <c r="D465" s="541"/>
      <c r="E465" s="541"/>
      <c r="F465" s="541"/>
      <c r="G465" s="542"/>
      <c r="H465" s="540" t="s">
        <v>53</v>
      </c>
      <c r="I465" s="541"/>
      <c r="J465" s="541"/>
      <c r="K465" s="541"/>
      <c r="L465" s="541"/>
      <c r="M465" s="542"/>
      <c r="N465" s="540" t="s">
        <v>53</v>
      </c>
      <c r="O465" s="541"/>
      <c r="P465" s="541"/>
      <c r="Q465" s="541"/>
      <c r="R465" s="541"/>
      <c r="S465" s="542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40" t="s">
        <v>53</v>
      </c>
      <c r="C478" s="541"/>
      <c r="D478" s="541"/>
      <c r="E478" s="541"/>
      <c r="F478" s="541"/>
      <c r="G478" s="542"/>
      <c r="H478" s="540" t="s">
        <v>53</v>
      </c>
      <c r="I478" s="541"/>
      <c r="J478" s="541"/>
      <c r="K478" s="541"/>
      <c r="L478" s="541"/>
      <c r="M478" s="542"/>
      <c r="N478" s="540" t="s">
        <v>53</v>
      </c>
      <c r="O478" s="541"/>
      <c r="P478" s="541"/>
      <c r="Q478" s="541"/>
      <c r="R478" s="541"/>
      <c r="S478" s="542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40" t="s">
        <v>53</v>
      </c>
      <c r="C491" s="541"/>
      <c r="D491" s="541"/>
      <c r="E491" s="541"/>
      <c r="F491" s="541"/>
      <c r="G491" s="542"/>
      <c r="H491" s="540" t="s">
        <v>53</v>
      </c>
      <c r="I491" s="541"/>
      <c r="J491" s="541"/>
      <c r="K491" s="541"/>
      <c r="L491" s="541"/>
      <c r="M491" s="542"/>
      <c r="N491" s="540" t="s">
        <v>53</v>
      </c>
      <c r="O491" s="541"/>
      <c r="P491" s="541"/>
      <c r="Q491" s="541"/>
      <c r="R491" s="541"/>
      <c r="S491" s="542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40" t="s">
        <v>53</v>
      </c>
      <c r="C504" s="541"/>
      <c r="D504" s="541"/>
      <c r="E504" s="541"/>
      <c r="F504" s="541"/>
      <c r="G504" s="542"/>
      <c r="H504" s="540" t="s">
        <v>53</v>
      </c>
      <c r="I504" s="541"/>
      <c r="J504" s="541"/>
      <c r="K504" s="541"/>
      <c r="L504" s="541"/>
      <c r="M504" s="542"/>
      <c r="N504" s="540" t="s">
        <v>53</v>
      </c>
      <c r="O504" s="541"/>
      <c r="P504" s="541"/>
      <c r="Q504" s="541"/>
      <c r="R504" s="541"/>
      <c r="S504" s="542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40" t="s">
        <v>53</v>
      </c>
      <c r="C517" s="541"/>
      <c r="D517" s="541"/>
      <c r="E517" s="541"/>
      <c r="F517" s="541"/>
      <c r="G517" s="542"/>
      <c r="H517" s="540" t="s">
        <v>53</v>
      </c>
      <c r="I517" s="541"/>
      <c r="J517" s="541"/>
      <c r="K517" s="541"/>
      <c r="L517" s="541"/>
      <c r="M517" s="542"/>
      <c r="N517" s="540" t="s">
        <v>53</v>
      </c>
      <c r="O517" s="541"/>
      <c r="P517" s="541"/>
      <c r="Q517" s="541"/>
      <c r="R517" s="541"/>
      <c r="S517" s="542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40" t="s">
        <v>53</v>
      </c>
      <c r="C530" s="541"/>
      <c r="D530" s="541"/>
      <c r="E530" s="541"/>
      <c r="F530" s="541"/>
      <c r="G530" s="542"/>
      <c r="H530" s="540" t="s">
        <v>53</v>
      </c>
      <c r="I530" s="541"/>
      <c r="J530" s="541"/>
      <c r="K530" s="541"/>
      <c r="L530" s="541"/>
      <c r="M530" s="542"/>
      <c r="N530" s="540" t="s">
        <v>53</v>
      </c>
      <c r="O530" s="541"/>
      <c r="P530" s="541"/>
      <c r="Q530" s="541"/>
      <c r="R530" s="541"/>
      <c r="S530" s="542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40" t="s">
        <v>53</v>
      </c>
      <c r="C543" s="541"/>
      <c r="D543" s="541"/>
      <c r="E543" s="541"/>
      <c r="F543" s="541"/>
      <c r="G543" s="542"/>
      <c r="H543" s="540" t="s">
        <v>53</v>
      </c>
      <c r="I543" s="541"/>
      <c r="J543" s="541"/>
      <c r="K543" s="541"/>
      <c r="L543" s="541"/>
      <c r="M543" s="542"/>
      <c r="N543" s="540" t="s">
        <v>53</v>
      </c>
      <c r="O543" s="541"/>
      <c r="P543" s="541"/>
      <c r="Q543" s="541"/>
      <c r="R543" s="541"/>
      <c r="S543" s="542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40" t="s">
        <v>53</v>
      </c>
      <c r="C556" s="541"/>
      <c r="D556" s="541"/>
      <c r="E556" s="541"/>
      <c r="F556" s="541"/>
      <c r="G556" s="542"/>
      <c r="H556" s="540" t="s">
        <v>53</v>
      </c>
      <c r="I556" s="541"/>
      <c r="J556" s="541"/>
      <c r="K556" s="541"/>
      <c r="L556" s="541"/>
      <c r="M556" s="542"/>
      <c r="N556" s="540" t="s">
        <v>53</v>
      </c>
      <c r="O556" s="541"/>
      <c r="P556" s="541"/>
      <c r="Q556" s="541"/>
      <c r="R556" s="541"/>
      <c r="S556" s="542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40" t="s">
        <v>53</v>
      </c>
      <c r="C569" s="541"/>
      <c r="D569" s="541"/>
      <c r="E569" s="541"/>
      <c r="F569" s="541"/>
      <c r="G569" s="542"/>
      <c r="H569" s="540" t="s">
        <v>53</v>
      </c>
      <c r="I569" s="541"/>
      <c r="J569" s="541"/>
      <c r="K569" s="541"/>
      <c r="L569" s="541"/>
      <c r="M569" s="542"/>
      <c r="N569" s="540" t="s">
        <v>53</v>
      </c>
      <c r="O569" s="541"/>
      <c r="P569" s="541"/>
      <c r="Q569" s="541"/>
      <c r="R569" s="541"/>
      <c r="S569" s="542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40" t="s">
        <v>53</v>
      </c>
      <c r="C582" s="541"/>
      <c r="D582" s="541"/>
      <c r="E582" s="541"/>
      <c r="F582" s="541"/>
      <c r="G582" s="542"/>
      <c r="H582" s="540" t="s">
        <v>53</v>
      </c>
      <c r="I582" s="541"/>
      <c r="J582" s="541"/>
      <c r="K582" s="541"/>
      <c r="L582" s="541"/>
      <c r="M582" s="542"/>
      <c r="N582" s="540" t="s">
        <v>53</v>
      </c>
      <c r="O582" s="541"/>
      <c r="P582" s="541"/>
      <c r="Q582" s="541"/>
      <c r="R582" s="541"/>
      <c r="S582" s="542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40" t="s">
        <v>53</v>
      </c>
      <c r="C595" s="541"/>
      <c r="D595" s="541"/>
      <c r="E595" s="541"/>
      <c r="F595" s="541"/>
      <c r="G595" s="542"/>
      <c r="H595" s="540" t="s">
        <v>53</v>
      </c>
      <c r="I595" s="541"/>
      <c r="J595" s="541"/>
      <c r="K595" s="541"/>
      <c r="L595" s="541"/>
      <c r="M595" s="542"/>
      <c r="N595" s="540" t="s">
        <v>53</v>
      </c>
      <c r="O595" s="541"/>
      <c r="P595" s="541"/>
      <c r="Q595" s="541"/>
      <c r="R595" s="541"/>
      <c r="S595" s="542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40" t="s">
        <v>53</v>
      </c>
      <c r="C608" s="541"/>
      <c r="D608" s="541"/>
      <c r="E608" s="541"/>
      <c r="F608" s="541"/>
      <c r="G608" s="542"/>
      <c r="H608" s="540" t="s">
        <v>53</v>
      </c>
      <c r="I608" s="541"/>
      <c r="J608" s="541"/>
      <c r="K608" s="541"/>
      <c r="L608" s="541"/>
      <c r="M608" s="542"/>
      <c r="N608" s="540" t="s">
        <v>53</v>
      </c>
      <c r="O608" s="541"/>
      <c r="P608" s="541"/>
      <c r="Q608" s="541"/>
      <c r="R608" s="541"/>
      <c r="S608" s="542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40" t="s">
        <v>53</v>
      </c>
      <c r="C621" s="541"/>
      <c r="D621" s="541"/>
      <c r="E621" s="541"/>
      <c r="F621" s="541"/>
      <c r="G621" s="542"/>
      <c r="H621" s="540" t="s">
        <v>53</v>
      </c>
      <c r="I621" s="541"/>
      <c r="J621" s="541"/>
      <c r="K621" s="541"/>
      <c r="L621" s="541"/>
      <c r="M621" s="542"/>
      <c r="N621" s="540" t="s">
        <v>53</v>
      </c>
      <c r="O621" s="541"/>
      <c r="P621" s="541"/>
      <c r="Q621" s="541"/>
      <c r="R621" s="541"/>
      <c r="S621" s="542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40" t="s">
        <v>53</v>
      </c>
      <c r="C634" s="541"/>
      <c r="D634" s="541"/>
      <c r="E634" s="541"/>
      <c r="F634" s="541"/>
      <c r="G634" s="542"/>
      <c r="H634" s="540" t="s">
        <v>53</v>
      </c>
      <c r="I634" s="541"/>
      <c r="J634" s="541"/>
      <c r="K634" s="541"/>
      <c r="L634" s="541"/>
      <c r="M634" s="542"/>
      <c r="N634" s="540" t="s">
        <v>53</v>
      </c>
      <c r="O634" s="541"/>
      <c r="P634" s="541"/>
      <c r="Q634" s="541"/>
      <c r="R634" s="541"/>
      <c r="S634" s="542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40" t="s">
        <v>53</v>
      </c>
      <c r="C647" s="541"/>
      <c r="D647" s="541"/>
      <c r="E647" s="541"/>
      <c r="F647" s="541"/>
      <c r="G647" s="542"/>
      <c r="H647" s="540" t="s">
        <v>53</v>
      </c>
      <c r="I647" s="541"/>
      <c r="J647" s="541"/>
      <c r="K647" s="541"/>
      <c r="L647" s="541"/>
      <c r="M647" s="542"/>
      <c r="N647" s="540" t="s">
        <v>53</v>
      </c>
      <c r="O647" s="541"/>
      <c r="P647" s="541"/>
      <c r="Q647" s="541"/>
      <c r="R647" s="541"/>
      <c r="S647" s="542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40" t="s">
        <v>53</v>
      </c>
      <c r="C660" s="541"/>
      <c r="D660" s="541"/>
      <c r="E660" s="541"/>
      <c r="F660" s="541"/>
      <c r="G660" s="542"/>
      <c r="H660" s="540" t="s">
        <v>53</v>
      </c>
      <c r="I660" s="541"/>
      <c r="J660" s="541"/>
      <c r="K660" s="541"/>
      <c r="L660" s="541"/>
      <c r="M660" s="542"/>
      <c r="N660" s="540" t="s">
        <v>53</v>
      </c>
      <c r="O660" s="541"/>
      <c r="P660" s="541"/>
      <c r="Q660" s="541"/>
      <c r="R660" s="541"/>
      <c r="S660" s="542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40" t="s">
        <v>53</v>
      </c>
      <c r="C673" s="541"/>
      <c r="D673" s="541"/>
      <c r="E673" s="541"/>
      <c r="F673" s="541"/>
      <c r="G673" s="542"/>
      <c r="H673" s="540" t="s">
        <v>53</v>
      </c>
      <c r="I673" s="541"/>
      <c r="J673" s="541"/>
      <c r="K673" s="541"/>
      <c r="L673" s="541"/>
      <c r="M673" s="542"/>
      <c r="N673" s="540" t="s">
        <v>53</v>
      </c>
      <c r="O673" s="541"/>
      <c r="P673" s="541"/>
      <c r="Q673" s="541"/>
      <c r="R673" s="541"/>
      <c r="S673" s="542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40" t="s">
        <v>53</v>
      </c>
      <c r="C686" s="541"/>
      <c r="D686" s="541"/>
      <c r="E686" s="541"/>
      <c r="F686" s="541"/>
      <c r="G686" s="542"/>
      <c r="H686" s="540" t="s">
        <v>53</v>
      </c>
      <c r="I686" s="541"/>
      <c r="J686" s="541"/>
      <c r="K686" s="541"/>
      <c r="L686" s="541"/>
      <c r="M686" s="542"/>
      <c r="N686" s="540" t="s">
        <v>53</v>
      </c>
      <c r="O686" s="541"/>
      <c r="P686" s="541"/>
      <c r="Q686" s="541"/>
      <c r="R686" s="541"/>
      <c r="S686" s="542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40" t="s">
        <v>53</v>
      </c>
      <c r="C699" s="541"/>
      <c r="D699" s="541"/>
      <c r="E699" s="541"/>
      <c r="F699" s="541"/>
      <c r="G699" s="542"/>
      <c r="H699" s="540" t="s">
        <v>53</v>
      </c>
      <c r="I699" s="541"/>
      <c r="J699" s="541"/>
      <c r="K699" s="541"/>
      <c r="L699" s="541"/>
      <c r="M699" s="542"/>
      <c r="N699" s="540" t="s">
        <v>53</v>
      </c>
      <c r="O699" s="541"/>
      <c r="P699" s="541"/>
      <c r="Q699" s="541"/>
      <c r="R699" s="541"/>
      <c r="S699" s="542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40" t="s">
        <v>53</v>
      </c>
      <c r="C712" s="541"/>
      <c r="D712" s="541"/>
      <c r="E712" s="541"/>
      <c r="F712" s="541"/>
      <c r="G712" s="542"/>
      <c r="H712" s="540" t="s">
        <v>53</v>
      </c>
      <c r="I712" s="541"/>
      <c r="J712" s="541"/>
      <c r="K712" s="541"/>
      <c r="L712" s="541"/>
      <c r="M712" s="542"/>
      <c r="N712" s="540" t="s">
        <v>53</v>
      </c>
      <c r="O712" s="541"/>
      <c r="P712" s="541"/>
      <c r="Q712" s="541"/>
      <c r="R712" s="541"/>
      <c r="S712" s="542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40" t="s">
        <v>53</v>
      </c>
      <c r="C725" s="541"/>
      <c r="D725" s="541"/>
      <c r="E725" s="541"/>
      <c r="F725" s="541"/>
      <c r="G725" s="542"/>
      <c r="H725" s="540" t="s">
        <v>53</v>
      </c>
      <c r="I725" s="541"/>
      <c r="J725" s="541"/>
      <c r="K725" s="541"/>
      <c r="L725" s="541"/>
      <c r="M725" s="542"/>
      <c r="N725" s="540" t="s">
        <v>53</v>
      </c>
      <c r="O725" s="541"/>
      <c r="P725" s="541"/>
      <c r="Q725" s="541"/>
      <c r="R725" s="541"/>
      <c r="S725" s="542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A736" s="525"/>
      <c r="B736" s="525"/>
      <c r="C736" s="525"/>
      <c r="D736" s="525"/>
      <c r="E736" s="525"/>
      <c r="F736" s="525"/>
      <c r="G736" s="525"/>
      <c r="H736" s="525"/>
      <c r="I736" s="525"/>
      <c r="J736" s="525"/>
      <c r="K736" s="525"/>
      <c r="L736" s="525"/>
      <c r="M736" s="525"/>
      <c r="N736" s="525"/>
      <c r="O736" s="525"/>
      <c r="P736" s="525"/>
      <c r="Q736" s="525"/>
      <c r="R736" s="525"/>
      <c r="S736" s="525"/>
      <c r="T736" s="525"/>
      <c r="U736" s="525"/>
      <c r="V736" s="525"/>
      <c r="W736" s="525"/>
    </row>
    <row r="737" spans="1:23" ht="13.5" thickBot="1" x14ac:dyDescent="0.25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  <c r="L737" s="525"/>
      <c r="M737" s="525"/>
      <c r="N737" s="525"/>
      <c r="O737" s="525"/>
      <c r="P737" s="525"/>
      <c r="Q737" s="525"/>
      <c r="R737" s="525"/>
      <c r="S737" s="525"/>
      <c r="T737" s="525"/>
      <c r="U737" s="525"/>
      <c r="V737" s="525"/>
      <c r="W737" s="525"/>
    </row>
    <row r="738" spans="1:23" ht="13.5" thickBot="1" x14ac:dyDescent="0.25">
      <c r="A738" s="295" t="s">
        <v>183</v>
      </c>
      <c r="B738" s="540" t="s">
        <v>53</v>
      </c>
      <c r="C738" s="541"/>
      <c r="D738" s="541"/>
      <c r="E738" s="541"/>
      <c r="F738" s="541"/>
      <c r="G738" s="542"/>
      <c r="H738" s="540" t="s">
        <v>53</v>
      </c>
      <c r="I738" s="541"/>
      <c r="J738" s="541"/>
      <c r="K738" s="541"/>
      <c r="L738" s="541"/>
      <c r="M738" s="542"/>
      <c r="N738" s="540" t="s">
        <v>53</v>
      </c>
      <c r="O738" s="541"/>
      <c r="P738" s="541"/>
      <c r="Q738" s="541"/>
      <c r="R738" s="541"/>
      <c r="S738" s="542"/>
      <c r="T738" s="313" t="s">
        <v>0</v>
      </c>
      <c r="U738" s="525"/>
      <c r="V738" s="525"/>
      <c r="W738" s="525"/>
    </row>
    <row r="739" spans="1:23" x14ac:dyDescent="0.2">
      <c r="A739" s="226" t="s">
        <v>54</v>
      </c>
      <c r="B739" s="315">
        <v>1</v>
      </c>
      <c r="C739" s="451">
        <v>2</v>
      </c>
      <c r="D739" s="451">
        <v>3</v>
      </c>
      <c r="E739" s="451">
        <v>4</v>
      </c>
      <c r="F739" s="451">
        <v>5</v>
      </c>
      <c r="G739" s="461">
        <v>6</v>
      </c>
      <c r="H739" s="315">
        <v>7</v>
      </c>
      <c r="I739" s="451">
        <v>8</v>
      </c>
      <c r="J739" s="451">
        <v>9</v>
      </c>
      <c r="K739" s="451">
        <v>10</v>
      </c>
      <c r="L739" s="451">
        <v>11</v>
      </c>
      <c r="M739" s="461">
        <v>12</v>
      </c>
      <c r="N739" s="451">
        <v>13</v>
      </c>
      <c r="O739" s="451">
        <v>14</v>
      </c>
      <c r="P739" s="451">
        <v>15</v>
      </c>
      <c r="Q739" s="451">
        <v>16</v>
      </c>
      <c r="R739" s="451">
        <v>17</v>
      </c>
      <c r="S739" s="451">
        <v>18</v>
      </c>
      <c r="T739" s="237"/>
      <c r="U739" s="525"/>
      <c r="V739" s="525"/>
      <c r="W739" s="525"/>
    </row>
    <row r="740" spans="1:23" x14ac:dyDescent="0.2">
      <c r="A740" s="301" t="s">
        <v>3</v>
      </c>
      <c r="B740" s="253">
        <v>4565</v>
      </c>
      <c r="C740" s="254">
        <v>4565</v>
      </c>
      <c r="D740" s="254">
        <v>4565</v>
      </c>
      <c r="E740" s="254">
        <v>4565</v>
      </c>
      <c r="F740" s="254">
        <v>4565</v>
      </c>
      <c r="G740" s="254">
        <v>4565</v>
      </c>
      <c r="H740" s="253">
        <v>4565</v>
      </c>
      <c r="I740" s="467">
        <v>4565</v>
      </c>
      <c r="J740" s="467">
        <v>4565</v>
      </c>
      <c r="K740" s="254">
        <v>4565</v>
      </c>
      <c r="L740" s="254">
        <v>4565</v>
      </c>
      <c r="M740" s="255">
        <v>4565</v>
      </c>
      <c r="N740" s="253">
        <v>4565</v>
      </c>
      <c r="O740" s="254">
        <v>4565</v>
      </c>
      <c r="P740" s="254">
        <v>4565</v>
      </c>
      <c r="Q740" s="254">
        <v>4565</v>
      </c>
      <c r="R740" s="254">
        <v>4565</v>
      </c>
      <c r="S740" s="254">
        <v>4565</v>
      </c>
      <c r="T740" s="256">
        <v>4565</v>
      </c>
      <c r="U740" s="525"/>
      <c r="V740" s="525"/>
      <c r="W740" s="525"/>
    </row>
    <row r="741" spans="1:23" x14ac:dyDescent="0.2">
      <c r="A741" s="303" t="s">
        <v>6</v>
      </c>
      <c r="B741" s="258">
        <v>4806</v>
      </c>
      <c r="C741" s="259">
        <v>4935</v>
      </c>
      <c r="D741" s="259">
        <v>4843.125</v>
      </c>
      <c r="E741" s="259">
        <v>5044.2857142857147</v>
      </c>
      <c r="F741" s="259">
        <v>4852.9411764705883</v>
      </c>
      <c r="G741" s="259">
        <v>5216.875</v>
      </c>
      <c r="H741" s="258">
        <v>4966.666666666667</v>
      </c>
      <c r="I741" s="468">
        <v>4770</v>
      </c>
      <c r="J741" s="468">
        <v>4866.25</v>
      </c>
      <c r="K741" s="259">
        <v>5198.5714285714284</v>
      </c>
      <c r="L741" s="259">
        <v>4829.375</v>
      </c>
      <c r="M741" s="260">
        <v>5157.5</v>
      </c>
      <c r="N741" s="258">
        <v>4686.666666666667</v>
      </c>
      <c r="O741" s="259">
        <v>4810.625</v>
      </c>
      <c r="P741" s="259">
        <v>4911.333333333333</v>
      </c>
      <c r="Q741" s="259">
        <v>5340</v>
      </c>
      <c r="R741" s="259">
        <v>4925.8823529411766</v>
      </c>
      <c r="S741" s="259">
        <v>5093.333333333333</v>
      </c>
      <c r="T741" s="261">
        <v>4935.2918287937746</v>
      </c>
      <c r="U741" s="525"/>
      <c r="V741" s="525"/>
      <c r="W741" s="525"/>
    </row>
    <row r="742" spans="1:23" x14ac:dyDescent="0.2">
      <c r="A742" s="226" t="s">
        <v>7</v>
      </c>
      <c r="B742" s="262">
        <v>86.666666666666671</v>
      </c>
      <c r="C742" s="263">
        <v>81.25</v>
      </c>
      <c r="D742" s="263">
        <v>93.75</v>
      </c>
      <c r="E742" s="263">
        <v>57.142857142857146</v>
      </c>
      <c r="F742" s="263">
        <v>94.117647058823536</v>
      </c>
      <c r="G742" s="263">
        <v>87.5</v>
      </c>
      <c r="H742" s="262">
        <v>60</v>
      </c>
      <c r="I742" s="469">
        <v>86.666666666666671</v>
      </c>
      <c r="J742" s="469">
        <v>93.75</v>
      </c>
      <c r="K742" s="469">
        <v>85.714285714285708</v>
      </c>
      <c r="L742" s="469">
        <v>93.75</v>
      </c>
      <c r="M742" s="264">
        <v>56.25</v>
      </c>
      <c r="N742" s="262">
        <v>80</v>
      </c>
      <c r="O742" s="263">
        <v>93.75</v>
      </c>
      <c r="P742" s="263">
        <v>93.333333333333329</v>
      </c>
      <c r="Q742" s="263">
        <v>71.428571428571431</v>
      </c>
      <c r="R742" s="263">
        <v>94.117647058823536</v>
      </c>
      <c r="S742" s="263">
        <v>73.333333333333329</v>
      </c>
      <c r="T742" s="265">
        <v>76.264591439688715</v>
      </c>
      <c r="U742" s="525"/>
      <c r="V742" s="525"/>
      <c r="W742" s="525"/>
    </row>
    <row r="743" spans="1:23" x14ac:dyDescent="0.2">
      <c r="A743" s="226" t="s">
        <v>8</v>
      </c>
      <c r="B743" s="266">
        <v>6.7251125836090761E-2</v>
      </c>
      <c r="C743" s="267">
        <v>8.1910366490000969E-2</v>
      </c>
      <c r="D743" s="267">
        <v>6.5784952136455327E-2</v>
      </c>
      <c r="E743" s="267">
        <v>8.8148487462016964E-2</v>
      </c>
      <c r="F743" s="267">
        <v>4.9845749211110318E-2</v>
      </c>
      <c r="G743" s="267">
        <v>6.1053149117262714E-2</v>
      </c>
      <c r="H743" s="266">
        <v>8.4159040040506408E-2</v>
      </c>
      <c r="I743" s="455">
        <v>6.5637758013409916E-2</v>
      </c>
      <c r="J743" s="455">
        <v>7.4035551445194137E-2</v>
      </c>
      <c r="K743" s="267">
        <v>6.7552937924274775E-2</v>
      </c>
      <c r="L743" s="267">
        <v>5.1447020946866824E-2</v>
      </c>
      <c r="M743" s="268">
        <v>9.9763946650420751E-2</v>
      </c>
      <c r="N743" s="266">
        <v>7.6209361054015864E-2</v>
      </c>
      <c r="O743" s="267">
        <v>8.0647931724136854E-2</v>
      </c>
      <c r="P743" s="267">
        <v>4.1307498241626286E-2</v>
      </c>
      <c r="Q743" s="267">
        <v>0.10499781881058307</v>
      </c>
      <c r="R743" s="267">
        <v>5.2140363927208395E-2</v>
      </c>
      <c r="S743" s="267">
        <v>7.4423397779211697E-2</v>
      </c>
      <c r="T743" s="269">
        <v>7.8927108681219049E-2</v>
      </c>
      <c r="U743" s="525"/>
      <c r="V743" s="525"/>
      <c r="W743" s="525"/>
    </row>
    <row r="744" spans="1:23" x14ac:dyDescent="0.2">
      <c r="A744" s="303" t="s">
        <v>1</v>
      </c>
      <c r="B744" s="270">
        <f t="shared" ref="B744:T744" si="171">B741/B740*100-100</f>
        <v>5.2792990142387737</v>
      </c>
      <c r="C744" s="271">
        <f t="shared" si="171"/>
        <v>8.1051478641840191</v>
      </c>
      <c r="D744" s="271">
        <f t="shared" si="171"/>
        <v>6.0925520262869526</v>
      </c>
      <c r="E744" s="271">
        <f t="shared" si="171"/>
        <v>10.499139414802073</v>
      </c>
      <c r="F744" s="271">
        <f t="shared" si="171"/>
        <v>6.3075832742735685</v>
      </c>
      <c r="G744" s="272">
        <f t="shared" si="171"/>
        <v>14.279846659364722</v>
      </c>
      <c r="H744" s="270">
        <f t="shared" si="171"/>
        <v>8.7988316903979751</v>
      </c>
      <c r="I744" s="271">
        <f t="shared" si="171"/>
        <v>4.4906900328587085</v>
      </c>
      <c r="J744" s="271">
        <f t="shared" si="171"/>
        <v>6.5991237677984742</v>
      </c>
      <c r="K744" s="271">
        <f t="shared" si="171"/>
        <v>13.878892192145202</v>
      </c>
      <c r="L744" s="271">
        <f t="shared" si="171"/>
        <v>5.7913472070098635</v>
      </c>
      <c r="M744" s="272">
        <f t="shared" si="171"/>
        <v>12.979189485213567</v>
      </c>
      <c r="N744" s="456">
        <f t="shared" si="171"/>
        <v>2.6652062796641189</v>
      </c>
      <c r="O744" s="271">
        <f t="shared" si="171"/>
        <v>5.3806133625410695</v>
      </c>
      <c r="P744" s="271">
        <f t="shared" si="171"/>
        <v>7.5867104782767285</v>
      </c>
      <c r="Q744" s="271">
        <f t="shared" si="171"/>
        <v>16.976998904709745</v>
      </c>
      <c r="R744" s="271">
        <f t="shared" si="171"/>
        <v>7.9054184653050754</v>
      </c>
      <c r="S744" s="271">
        <f t="shared" si="171"/>
        <v>11.573566995253742</v>
      </c>
      <c r="T744" s="273">
        <f t="shared" si="171"/>
        <v>8.1115406088450044</v>
      </c>
      <c r="U744" s="525"/>
      <c r="V744" s="525"/>
      <c r="W744" s="525"/>
    </row>
    <row r="745" spans="1:23" ht="13.5" thickBot="1" x14ac:dyDescent="0.25">
      <c r="A745" s="226" t="s">
        <v>27</v>
      </c>
      <c r="B745" s="479">
        <f t="shared" ref="B745:T745" si="172">B741-B728</f>
        <v>48.5</v>
      </c>
      <c r="C745" s="480">
        <f t="shared" si="172"/>
        <v>177.5</v>
      </c>
      <c r="D745" s="480">
        <f t="shared" si="172"/>
        <v>206.45833333333303</v>
      </c>
      <c r="E745" s="480">
        <f t="shared" si="172"/>
        <v>19.285714285714675</v>
      </c>
      <c r="F745" s="480">
        <f t="shared" si="172"/>
        <v>-123.72549019607868</v>
      </c>
      <c r="G745" s="481">
        <f t="shared" si="172"/>
        <v>68.75</v>
      </c>
      <c r="H745" s="479">
        <f t="shared" si="172"/>
        <v>109.33333333333394</v>
      </c>
      <c r="I745" s="480">
        <f t="shared" si="172"/>
        <v>95.199999999999818</v>
      </c>
      <c r="J745" s="480">
        <f t="shared" si="172"/>
        <v>72.25</v>
      </c>
      <c r="K745" s="480">
        <f t="shared" si="172"/>
        <v>344.28571428571377</v>
      </c>
      <c r="L745" s="480">
        <f t="shared" si="172"/>
        <v>36.70833333333303</v>
      </c>
      <c r="M745" s="481">
        <f t="shared" si="172"/>
        <v>-108.5</v>
      </c>
      <c r="N745" s="482">
        <f t="shared" si="172"/>
        <v>-4</v>
      </c>
      <c r="O745" s="480">
        <f t="shared" si="172"/>
        <v>15.625</v>
      </c>
      <c r="P745" s="480">
        <f t="shared" si="172"/>
        <v>42.66666666666606</v>
      </c>
      <c r="Q745" s="480">
        <f t="shared" si="172"/>
        <v>-224.28571428571468</v>
      </c>
      <c r="R745" s="480">
        <f t="shared" si="172"/>
        <v>-11.974789915966539</v>
      </c>
      <c r="S745" s="480">
        <f t="shared" si="172"/>
        <v>-208.54166666666697</v>
      </c>
      <c r="T745" s="483">
        <f t="shared" si="172"/>
        <v>35.909589411535308</v>
      </c>
      <c r="U745" s="525"/>
      <c r="V745" s="525"/>
      <c r="W745" s="525"/>
    </row>
    <row r="746" spans="1:23" x14ac:dyDescent="0.2">
      <c r="A746" s="308" t="s">
        <v>52</v>
      </c>
      <c r="B746" s="280">
        <v>54</v>
      </c>
      <c r="C746" s="281">
        <v>56</v>
      </c>
      <c r="D746" s="281">
        <v>56</v>
      </c>
      <c r="E746" s="281">
        <v>14</v>
      </c>
      <c r="F746" s="281">
        <v>56</v>
      </c>
      <c r="G746" s="282">
        <v>56</v>
      </c>
      <c r="H746" s="280">
        <v>55</v>
      </c>
      <c r="I746" s="281">
        <v>56</v>
      </c>
      <c r="J746" s="281">
        <v>56</v>
      </c>
      <c r="K746" s="281">
        <v>12</v>
      </c>
      <c r="L746" s="281">
        <v>55</v>
      </c>
      <c r="M746" s="282">
        <v>56</v>
      </c>
      <c r="N746" s="458">
        <v>54</v>
      </c>
      <c r="O746" s="281">
        <v>56</v>
      </c>
      <c r="P746" s="281">
        <v>57</v>
      </c>
      <c r="Q746" s="281">
        <v>13</v>
      </c>
      <c r="R746" s="281">
        <v>56</v>
      </c>
      <c r="S746" s="328">
        <v>57</v>
      </c>
      <c r="T746" s="329">
        <f>SUM(B746:S746)</f>
        <v>875</v>
      </c>
      <c r="U746" s="525" t="s">
        <v>56</v>
      </c>
      <c r="V746" s="330">
        <f>T733-T746</f>
        <v>2</v>
      </c>
      <c r="W746" s="331">
        <f>V746/T733</f>
        <v>2.2805017103762829E-3</v>
      </c>
    </row>
    <row r="747" spans="1:23" x14ac:dyDescent="0.2">
      <c r="A747" s="308" t="s">
        <v>28</v>
      </c>
      <c r="B747" s="231">
        <v>147</v>
      </c>
      <c r="C747" s="289">
        <v>146.5</v>
      </c>
      <c r="D747" s="289">
        <v>145.5</v>
      </c>
      <c r="E747" s="289">
        <v>146.5</v>
      </c>
      <c r="F747" s="289">
        <v>145.5</v>
      </c>
      <c r="G747" s="232">
        <v>143.5</v>
      </c>
      <c r="H747" s="231">
        <v>145</v>
      </c>
      <c r="I747" s="289">
        <v>144.5</v>
      </c>
      <c r="J747" s="289">
        <v>143</v>
      </c>
      <c r="K747" s="289">
        <v>146</v>
      </c>
      <c r="L747" s="289">
        <v>143.5</v>
      </c>
      <c r="M747" s="232">
        <v>142.5</v>
      </c>
      <c r="N747" s="459">
        <v>147</v>
      </c>
      <c r="O747" s="289">
        <v>146</v>
      </c>
      <c r="P747" s="289">
        <v>145.5</v>
      </c>
      <c r="Q747" s="289">
        <v>147.5</v>
      </c>
      <c r="R747" s="289">
        <v>143</v>
      </c>
      <c r="S747" s="289">
        <v>143.5</v>
      </c>
      <c r="T747" s="235"/>
      <c r="U747" s="525" t="s">
        <v>57</v>
      </c>
      <c r="V747" s="525">
        <v>144.81</v>
      </c>
      <c r="W747" s="525"/>
    </row>
    <row r="748" spans="1:23" ht="13.5" thickBot="1" x14ac:dyDescent="0.25">
      <c r="A748" s="311" t="s">
        <v>26</v>
      </c>
      <c r="B748" s="229">
        <f t="shared" ref="B748:S748" si="173">B747-B734</f>
        <v>0</v>
      </c>
      <c r="C748" s="230">
        <f t="shared" si="173"/>
        <v>0</v>
      </c>
      <c r="D748" s="230">
        <f t="shared" si="173"/>
        <v>0</v>
      </c>
      <c r="E748" s="230">
        <f t="shared" si="173"/>
        <v>0</v>
      </c>
      <c r="F748" s="230">
        <f t="shared" si="173"/>
        <v>0</v>
      </c>
      <c r="G748" s="466">
        <f t="shared" si="173"/>
        <v>0</v>
      </c>
      <c r="H748" s="229">
        <f t="shared" si="173"/>
        <v>0</v>
      </c>
      <c r="I748" s="230">
        <f t="shared" si="173"/>
        <v>0</v>
      </c>
      <c r="J748" s="230">
        <f t="shared" si="173"/>
        <v>0</v>
      </c>
      <c r="K748" s="230">
        <f t="shared" si="173"/>
        <v>0</v>
      </c>
      <c r="L748" s="230">
        <f t="shared" si="173"/>
        <v>0</v>
      </c>
      <c r="M748" s="466">
        <f t="shared" si="173"/>
        <v>0</v>
      </c>
      <c r="N748" s="460">
        <f t="shared" si="173"/>
        <v>0</v>
      </c>
      <c r="O748" s="230">
        <f t="shared" si="173"/>
        <v>0</v>
      </c>
      <c r="P748" s="230">
        <f t="shared" si="173"/>
        <v>0</v>
      </c>
      <c r="Q748" s="230">
        <f t="shared" si="173"/>
        <v>0</v>
      </c>
      <c r="R748" s="230">
        <f t="shared" si="173"/>
        <v>0</v>
      </c>
      <c r="S748" s="230">
        <f t="shared" si="173"/>
        <v>0</v>
      </c>
      <c r="T748" s="236"/>
      <c r="U748" s="525" t="s">
        <v>26</v>
      </c>
      <c r="V748" s="525">
        <f>V747-V734</f>
        <v>0.99000000000000909</v>
      </c>
      <c r="W748" s="525"/>
    </row>
    <row r="750" spans="1:23" ht="13.5" thickBot="1" x14ac:dyDescent="0.25"/>
    <row r="751" spans="1:23" s="526" customFormat="1" ht="13.5" thickBot="1" x14ac:dyDescent="0.25">
      <c r="A751" s="295" t="s">
        <v>184</v>
      </c>
      <c r="B751" s="540" t="s">
        <v>53</v>
      </c>
      <c r="C751" s="541"/>
      <c r="D751" s="541"/>
      <c r="E751" s="541"/>
      <c r="F751" s="541"/>
      <c r="G751" s="542"/>
      <c r="H751" s="540" t="s">
        <v>53</v>
      </c>
      <c r="I751" s="541"/>
      <c r="J751" s="541"/>
      <c r="K751" s="541"/>
      <c r="L751" s="541"/>
      <c r="M751" s="542"/>
      <c r="N751" s="540" t="s">
        <v>53</v>
      </c>
      <c r="O751" s="541"/>
      <c r="P751" s="541"/>
      <c r="Q751" s="541"/>
      <c r="R751" s="541"/>
      <c r="S751" s="542"/>
      <c r="T751" s="313" t="s">
        <v>0</v>
      </c>
    </row>
    <row r="752" spans="1:23" s="526" customFormat="1" x14ac:dyDescent="0.2">
      <c r="A752" s="226" t="s">
        <v>54</v>
      </c>
      <c r="B752" s="315">
        <v>1</v>
      </c>
      <c r="C752" s="451">
        <v>2</v>
      </c>
      <c r="D752" s="451">
        <v>3</v>
      </c>
      <c r="E752" s="451">
        <v>4</v>
      </c>
      <c r="F752" s="451">
        <v>5</v>
      </c>
      <c r="G752" s="461">
        <v>6</v>
      </c>
      <c r="H752" s="315">
        <v>7</v>
      </c>
      <c r="I752" s="451">
        <v>8</v>
      </c>
      <c r="J752" s="451">
        <v>9</v>
      </c>
      <c r="K752" s="451">
        <v>10</v>
      </c>
      <c r="L752" s="451">
        <v>11</v>
      </c>
      <c r="M752" s="461">
        <v>12</v>
      </c>
      <c r="N752" s="451">
        <v>13</v>
      </c>
      <c r="O752" s="451">
        <v>14</v>
      </c>
      <c r="P752" s="451">
        <v>15</v>
      </c>
      <c r="Q752" s="451">
        <v>16</v>
      </c>
      <c r="R752" s="451">
        <v>17</v>
      </c>
      <c r="S752" s="451">
        <v>18</v>
      </c>
      <c r="T752" s="237"/>
    </row>
    <row r="753" spans="1:23" s="526" customFormat="1" x14ac:dyDescent="0.2">
      <c r="A753" s="301" t="s">
        <v>3</v>
      </c>
      <c r="B753" s="253">
        <v>4580</v>
      </c>
      <c r="C753" s="254">
        <v>4580</v>
      </c>
      <c r="D753" s="254">
        <v>4580</v>
      </c>
      <c r="E753" s="254">
        <v>4580</v>
      </c>
      <c r="F753" s="254">
        <v>4580</v>
      </c>
      <c r="G753" s="254">
        <v>4580</v>
      </c>
      <c r="H753" s="253">
        <v>4580</v>
      </c>
      <c r="I753" s="467">
        <v>4580</v>
      </c>
      <c r="J753" s="467">
        <v>4580</v>
      </c>
      <c r="K753" s="254">
        <v>4580</v>
      </c>
      <c r="L753" s="254">
        <v>4580</v>
      </c>
      <c r="M753" s="255">
        <v>4580</v>
      </c>
      <c r="N753" s="253">
        <v>4580</v>
      </c>
      <c r="O753" s="254">
        <v>4580</v>
      </c>
      <c r="P753" s="254">
        <v>4580</v>
      </c>
      <c r="Q753" s="254">
        <v>4580</v>
      </c>
      <c r="R753" s="254">
        <v>4580</v>
      </c>
      <c r="S753" s="254">
        <v>4580</v>
      </c>
      <c r="T753" s="256">
        <v>4580</v>
      </c>
    </row>
    <row r="754" spans="1:23" s="526" customFormat="1" x14ac:dyDescent="0.2">
      <c r="A754" s="303" t="s">
        <v>6</v>
      </c>
      <c r="B754" s="258">
        <v>4807.1428571428569</v>
      </c>
      <c r="C754" s="259">
        <v>4859.333333333333</v>
      </c>
      <c r="D754" s="259">
        <v>4820</v>
      </c>
      <c r="E754" s="259">
        <v>4863</v>
      </c>
      <c r="F754" s="259">
        <v>4802.666666666667</v>
      </c>
      <c r="G754" s="259">
        <v>5175</v>
      </c>
      <c r="H754" s="258">
        <v>4606</v>
      </c>
      <c r="I754" s="468">
        <v>4909.333333333333</v>
      </c>
      <c r="J754" s="468">
        <v>5006.666666666667</v>
      </c>
      <c r="K754" s="259">
        <v>5112.2222222222226</v>
      </c>
      <c r="L754" s="259">
        <v>4918</v>
      </c>
      <c r="M754" s="260">
        <v>5342.666666666667</v>
      </c>
      <c r="N754" s="258">
        <v>5102</v>
      </c>
      <c r="O754" s="259">
        <v>4793.1578947368425</v>
      </c>
      <c r="P754" s="259">
        <v>4650.666666666667</v>
      </c>
      <c r="Q754" s="259">
        <v>4730</v>
      </c>
      <c r="R754" s="259">
        <v>4862.9411764705883</v>
      </c>
      <c r="S754" s="259">
        <v>5070.606060606061</v>
      </c>
      <c r="T754" s="261">
        <v>4923.3090909090906</v>
      </c>
    </row>
    <row r="755" spans="1:23" s="526" customFormat="1" x14ac:dyDescent="0.2">
      <c r="A755" s="226" t="s">
        <v>7</v>
      </c>
      <c r="B755" s="262">
        <v>100</v>
      </c>
      <c r="C755" s="263">
        <v>86.666666666666671</v>
      </c>
      <c r="D755" s="263">
        <v>100</v>
      </c>
      <c r="E755" s="263">
        <v>90</v>
      </c>
      <c r="F755" s="263">
        <v>80</v>
      </c>
      <c r="G755" s="263">
        <v>75</v>
      </c>
      <c r="H755" s="262">
        <v>80</v>
      </c>
      <c r="I755" s="469">
        <v>100</v>
      </c>
      <c r="J755" s="469">
        <v>100</v>
      </c>
      <c r="K755" s="469">
        <v>77.777777777777771</v>
      </c>
      <c r="L755" s="469">
        <v>80</v>
      </c>
      <c r="M755" s="264">
        <v>80</v>
      </c>
      <c r="N755" s="262">
        <v>66.666666666666671</v>
      </c>
      <c r="O755" s="263">
        <v>73.684210526315795</v>
      </c>
      <c r="P755" s="263">
        <v>100</v>
      </c>
      <c r="Q755" s="263">
        <v>80</v>
      </c>
      <c r="R755" s="263">
        <v>100</v>
      </c>
      <c r="S755" s="263">
        <v>81.818181818181813</v>
      </c>
      <c r="T755" s="265">
        <v>80</v>
      </c>
    </row>
    <row r="756" spans="1:23" s="526" customFormat="1" x14ac:dyDescent="0.2">
      <c r="A756" s="226" t="s">
        <v>8</v>
      </c>
      <c r="B756" s="266">
        <v>4.838144505633981E-2</v>
      </c>
      <c r="C756" s="267">
        <v>7.1388377320722965E-2</v>
      </c>
      <c r="D756" s="267">
        <v>4.7935339313562544E-2</v>
      </c>
      <c r="E756" s="267">
        <v>6.5125093812620216E-2</v>
      </c>
      <c r="F756" s="267">
        <v>6.6714040579137518E-2</v>
      </c>
      <c r="G756" s="267">
        <v>6.5294282816900306E-2</v>
      </c>
      <c r="H756" s="266">
        <v>9.5852026015190384E-2</v>
      </c>
      <c r="I756" s="455">
        <v>5.7244639135647833E-2</v>
      </c>
      <c r="J756" s="455">
        <v>4.4855915664697335E-2</v>
      </c>
      <c r="K756" s="267">
        <v>7.3090320921868457E-2</v>
      </c>
      <c r="L756" s="267">
        <v>6.915850892669706E-2</v>
      </c>
      <c r="M756" s="268">
        <v>7.4589153469519914E-2</v>
      </c>
      <c r="N756" s="266">
        <v>8.5964658092455459E-2</v>
      </c>
      <c r="O756" s="267">
        <v>8.5665856831199608E-2</v>
      </c>
      <c r="P756" s="267">
        <v>4.4139739172962454E-2</v>
      </c>
      <c r="Q756" s="267">
        <v>8.3132663227793377E-2</v>
      </c>
      <c r="R756" s="267">
        <v>3.2907679922504651E-2</v>
      </c>
      <c r="S756" s="267">
        <v>6.7324916279621311E-2</v>
      </c>
      <c r="T756" s="269">
        <v>7.7126391742016395E-2</v>
      </c>
    </row>
    <row r="757" spans="1:23" s="526" customFormat="1" x14ac:dyDescent="0.2">
      <c r="A757" s="303" t="s">
        <v>1</v>
      </c>
      <c r="B757" s="270">
        <f t="shared" ref="B757:T757" si="174">B754/B753*100-100</f>
        <v>4.9594510293200216</v>
      </c>
      <c r="C757" s="271">
        <f t="shared" si="174"/>
        <v>6.0989810771470161</v>
      </c>
      <c r="D757" s="271">
        <f t="shared" si="174"/>
        <v>5.2401746724890756</v>
      </c>
      <c r="E757" s="271">
        <f t="shared" si="174"/>
        <v>6.1790393013100555</v>
      </c>
      <c r="F757" s="271">
        <f t="shared" si="174"/>
        <v>4.8617176128093149</v>
      </c>
      <c r="G757" s="272">
        <f t="shared" si="174"/>
        <v>12.991266375545862</v>
      </c>
      <c r="H757" s="270">
        <f t="shared" si="174"/>
        <v>0.56768558951965531</v>
      </c>
      <c r="I757" s="271">
        <f t="shared" si="174"/>
        <v>7.1906841339155676</v>
      </c>
      <c r="J757" s="271">
        <f t="shared" si="174"/>
        <v>9.3158660844250534</v>
      </c>
      <c r="K757" s="271">
        <f t="shared" si="174"/>
        <v>11.62057253760311</v>
      </c>
      <c r="L757" s="271">
        <f t="shared" si="174"/>
        <v>7.3799126637554622</v>
      </c>
      <c r="M757" s="272">
        <f t="shared" si="174"/>
        <v>16.652110625909771</v>
      </c>
      <c r="N757" s="456">
        <f t="shared" si="174"/>
        <v>11.397379912663766</v>
      </c>
      <c r="O757" s="271">
        <f t="shared" si="174"/>
        <v>4.6541025051712381</v>
      </c>
      <c r="P757" s="271">
        <f t="shared" si="174"/>
        <v>1.5429403202329013</v>
      </c>
      <c r="Q757" s="271">
        <f t="shared" si="174"/>
        <v>3.2751091703056687</v>
      </c>
      <c r="R757" s="271">
        <f t="shared" si="174"/>
        <v>6.1777549447726585</v>
      </c>
      <c r="S757" s="271">
        <f t="shared" si="174"/>
        <v>10.711922720656347</v>
      </c>
      <c r="T757" s="273">
        <f t="shared" si="174"/>
        <v>7.4958316792377957</v>
      </c>
    </row>
    <row r="758" spans="1:23" s="526" customFormat="1" ht="13.5" thickBot="1" x14ac:dyDescent="0.25">
      <c r="A758" s="226" t="s">
        <v>27</v>
      </c>
      <c r="B758" s="479">
        <f t="shared" ref="B758:T758" si="175">B754-B741</f>
        <v>1.142857142856883</v>
      </c>
      <c r="C758" s="480">
        <f t="shared" si="175"/>
        <v>-75.66666666666697</v>
      </c>
      <c r="D758" s="480">
        <f t="shared" si="175"/>
        <v>-23.125</v>
      </c>
      <c r="E758" s="480">
        <f t="shared" si="175"/>
        <v>-181.28571428571468</v>
      </c>
      <c r="F758" s="480">
        <f t="shared" si="175"/>
        <v>-50.274509803921319</v>
      </c>
      <c r="G758" s="481">
        <f t="shared" si="175"/>
        <v>-41.875</v>
      </c>
      <c r="H758" s="479">
        <f t="shared" si="175"/>
        <v>-360.66666666666697</v>
      </c>
      <c r="I758" s="480">
        <f t="shared" si="175"/>
        <v>139.33333333333303</v>
      </c>
      <c r="J758" s="480">
        <f t="shared" si="175"/>
        <v>140.41666666666697</v>
      </c>
      <c r="K758" s="480">
        <f t="shared" si="175"/>
        <v>-86.349206349205815</v>
      </c>
      <c r="L758" s="480">
        <f t="shared" si="175"/>
        <v>88.625</v>
      </c>
      <c r="M758" s="481">
        <f t="shared" si="175"/>
        <v>185.16666666666697</v>
      </c>
      <c r="N758" s="482">
        <f t="shared" si="175"/>
        <v>415.33333333333303</v>
      </c>
      <c r="O758" s="480">
        <f t="shared" si="175"/>
        <v>-17.467105263157464</v>
      </c>
      <c r="P758" s="480">
        <f t="shared" si="175"/>
        <v>-260.66666666666606</v>
      </c>
      <c r="Q758" s="480">
        <f t="shared" si="175"/>
        <v>-610</v>
      </c>
      <c r="R758" s="480">
        <f t="shared" si="175"/>
        <v>-62.941176470588289</v>
      </c>
      <c r="S758" s="480">
        <f t="shared" si="175"/>
        <v>-22.727272727272066</v>
      </c>
      <c r="T758" s="483">
        <f t="shared" si="175"/>
        <v>-11.982737884683957</v>
      </c>
    </row>
    <row r="759" spans="1:23" s="526" customFormat="1" x14ac:dyDescent="0.2">
      <c r="A759" s="308" t="s">
        <v>52</v>
      </c>
      <c r="B759" s="280">
        <v>54</v>
      </c>
      <c r="C759" s="281">
        <v>56</v>
      </c>
      <c r="D759" s="281">
        <v>55</v>
      </c>
      <c r="E759" s="281">
        <v>14</v>
      </c>
      <c r="F759" s="281">
        <v>55</v>
      </c>
      <c r="G759" s="282">
        <v>56</v>
      </c>
      <c r="H759" s="280">
        <v>55</v>
      </c>
      <c r="I759" s="281">
        <v>56</v>
      </c>
      <c r="J759" s="281">
        <v>55</v>
      </c>
      <c r="K759" s="281">
        <v>12</v>
      </c>
      <c r="L759" s="281">
        <v>55</v>
      </c>
      <c r="M759" s="282">
        <v>56</v>
      </c>
      <c r="N759" s="458">
        <v>54</v>
      </c>
      <c r="O759" s="281">
        <v>56</v>
      </c>
      <c r="P759" s="281">
        <v>57</v>
      </c>
      <c r="Q759" s="281">
        <v>13</v>
      </c>
      <c r="R759" s="281">
        <v>56</v>
      </c>
      <c r="S759" s="328">
        <v>57</v>
      </c>
      <c r="T759" s="329">
        <f>SUM(B759:S759)</f>
        <v>872</v>
      </c>
      <c r="U759" s="526" t="s">
        <v>56</v>
      </c>
      <c r="V759" s="330">
        <f>T746-T759</f>
        <v>3</v>
      </c>
      <c r="W759" s="331">
        <f>V759/T746</f>
        <v>3.4285714285714284E-3</v>
      </c>
    </row>
    <row r="760" spans="1:23" s="526" customFormat="1" x14ac:dyDescent="0.2">
      <c r="A760" s="308" t="s">
        <v>28</v>
      </c>
      <c r="B760" s="231">
        <v>147</v>
      </c>
      <c r="C760" s="289">
        <v>146.5</v>
      </c>
      <c r="D760" s="289">
        <v>145.5</v>
      </c>
      <c r="E760" s="289">
        <v>146.5</v>
      </c>
      <c r="F760" s="289">
        <v>145.5</v>
      </c>
      <c r="G760" s="232">
        <v>143.5</v>
      </c>
      <c r="H760" s="231">
        <v>145</v>
      </c>
      <c r="I760" s="289">
        <v>144.5</v>
      </c>
      <c r="J760" s="289">
        <v>143</v>
      </c>
      <c r="K760" s="289">
        <v>146</v>
      </c>
      <c r="L760" s="289">
        <v>143.5</v>
      </c>
      <c r="M760" s="232">
        <v>142.5</v>
      </c>
      <c r="N760" s="459">
        <v>147</v>
      </c>
      <c r="O760" s="289">
        <v>146</v>
      </c>
      <c r="P760" s="289">
        <v>145.5</v>
      </c>
      <c r="Q760" s="289">
        <v>147.5</v>
      </c>
      <c r="R760" s="289">
        <v>143</v>
      </c>
      <c r="S760" s="289">
        <v>143.5</v>
      </c>
      <c r="T760" s="235"/>
      <c r="U760" s="526" t="s">
        <v>57</v>
      </c>
      <c r="V760" s="526">
        <v>144.80000000000001</v>
      </c>
    </row>
    <row r="761" spans="1:23" s="526" customFormat="1" ht="13.5" thickBot="1" x14ac:dyDescent="0.25">
      <c r="A761" s="311" t="s">
        <v>26</v>
      </c>
      <c r="B761" s="229">
        <f t="shared" ref="B761:S761" si="176">B760-B747</f>
        <v>0</v>
      </c>
      <c r="C761" s="230">
        <f t="shared" si="176"/>
        <v>0</v>
      </c>
      <c r="D761" s="230">
        <f t="shared" si="176"/>
        <v>0</v>
      </c>
      <c r="E761" s="230">
        <f t="shared" si="176"/>
        <v>0</v>
      </c>
      <c r="F761" s="230">
        <f t="shared" si="176"/>
        <v>0</v>
      </c>
      <c r="G761" s="466">
        <f t="shared" si="176"/>
        <v>0</v>
      </c>
      <c r="H761" s="229">
        <f t="shared" si="176"/>
        <v>0</v>
      </c>
      <c r="I761" s="230">
        <f t="shared" si="176"/>
        <v>0</v>
      </c>
      <c r="J761" s="230">
        <f t="shared" si="176"/>
        <v>0</v>
      </c>
      <c r="K761" s="230">
        <f t="shared" si="176"/>
        <v>0</v>
      </c>
      <c r="L761" s="230">
        <f t="shared" si="176"/>
        <v>0</v>
      </c>
      <c r="M761" s="466">
        <f t="shared" si="176"/>
        <v>0</v>
      </c>
      <c r="N761" s="460">
        <f t="shared" si="176"/>
        <v>0</v>
      </c>
      <c r="O761" s="230">
        <f t="shared" si="176"/>
        <v>0</v>
      </c>
      <c r="P761" s="230">
        <f t="shared" si="176"/>
        <v>0</v>
      </c>
      <c r="Q761" s="230">
        <f t="shared" si="176"/>
        <v>0</v>
      </c>
      <c r="R761" s="230">
        <f t="shared" si="176"/>
        <v>0</v>
      </c>
      <c r="S761" s="230">
        <f t="shared" si="176"/>
        <v>0</v>
      </c>
      <c r="T761" s="236"/>
      <c r="U761" s="526" t="s">
        <v>26</v>
      </c>
      <c r="V761" s="526">
        <f>V760-V747</f>
        <v>-9.9999999999909051E-3</v>
      </c>
    </row>
    <row r="763" spans="1:23" ht="13.5" thickBot="1" x14ac:dyDescent="0.25"/>
    <row r="764" spans="1:23" s="527" customFormat="1" ht="13.5" thickBot="1" x14ac:dyDescent="0.25">
      <c r="A764" s="295" t="s">
        <v>185</v>
      </c>
      <c r="B764" s="540" t="s">
        <v>53</v>
      </c>
      <c r="C764" s="541"/>
      <c r="D764" s="541"/>
      <c r="E764" s="541"/>
      <c r="F764" s="541"/>
      <c r="G764" s="542"/>
      <c r="H764" s="540" t="s">
        <v>53</v>
      </c>
      <c r="I764" s="541"/>
      <c r="J764" s="541"/>
      <c r="K764" s="541"/>
      <c r="L764" s="541"/>
      <c r="M764" s="542"/>
      <c r="N764" s="540" t="s">
        <v>53</v>
      </c>
      <c r="O764" s="541"/>
      <c r="P764" s="541"/>
      <c r="Q764" s="541"/>
      <c r="R764" s="541"/>
      <c r="S764" s="542"/>
      <c r="T764" s="313" t="s">
        <v>0</v>
      </c>
    </row>
    <row r="765" spans="1:23" s="527" customFormat="1" x14ac:dyDescent="0.2">
      <c r="A765" s="226" t="s">
        <v>54</v>
      </c>
      <c r="B765" s="315">
        <v>1</v>
      </c>
      <c r="C765" s="451">
        <v>2</v>
      </c>
      <c r="D765" s="451">
        <v>3</v>
      </c>
      <c r="E765" s="451">
        <v>4</v>
      </c>
      <c r="F765" s="451">
        <v>5</v>
      </c>
      <c r="G765" s="461">
        <v>6</v>
      </c>
      <c r="H765" s="315">
        <v>7</v>
      </c>
      <c r="I765" s="451">
        <v>8</v>
      </c>
      <c r="J765" s="451">
        <v>9</v>
      </c>
      <c r="K765" s="451">
        <v>10</v>
      </c>
      <c r="L765" s="451">
        <v>11</v>
      </c>
      <c r="M765" s="461">
        <v>12</v>
      </c>
      <c r="N765" s="451">
        <v>13</v>
      </c>
      <c r="O765" s="451">
        <v>14</v>
      </c>
      <c r="P765" s="451">
        <v>15</v>
      </c>
      <c r="Q765" s="451">
        <v>16</v>
      </c>
      <c r="R765" s="451">
        <v>17</v>
      </c>
      <c r="S765" s="451">
        <v>18</v>
      </c>
      <c r="T765" s="237"/>
    </row>
    <row r="766" spans="1:23" s="527" customFormat="1" x14ac:dyDescent="0.2">
      <c r="A766" s="301" t="s">
        <v>3</v>
      </c>
      <c r="B766" s="253">
        <v>4595</v>
      </c>
      <c r="C766" s="254">
        <v>4595</v>
      </c>
      <c r="D766" s="254">
        <v>4595</v>
      </c>
      <c r="E766" s="254">
        <v>4595</v>
      </c>
      <c r="F766" s="254">
        <v>4595</v>
      </c>
      <c r="G766" s="254">
        <v>4595</v>
      </c>
      <c r="H766" s="253">
        <v>4595</v>
      </c>
      <c r="I766" s="467">
        <v>4595</v>
      </c>
      <c r="J766" s="467">
        <v>4595</v>
      </c>
      <c r="K766" s="254">
        <v>4595</v>
      </c>
      <c r="L766" s="254">
        <v>4595</v>
      </c>
      <c r="M766" s="255">
        <v>4595</v>
      </c>
      <c r="N766" s="253">
        <v>4595</v>
      </c>
      <c r="O766" s="254">
        <v>4595</v>
      </c>
      <c r="P766" s="254">
        <v>4595</v>
      </c>
      <c r="Q766" s="254">
        <v>4595</v>
      </c>
      <c r="R766" s="254">
        <v>4595</v>
      </c>
      <c r="S766" s="254">
        <v>4595</v>
      </c>
      <c r="T766" s="256">
        <v>4595</v>
      </c>
    </row>
    <row r="767" spans="1:23" s="527" customFormat="1" x14ac:dyDescent="0.2">
      <c r="A767" s="303" t="s">
        <v>6</v>
      </c>
      <c r="B767" s="258">
        <v>4815.625</v>
      </c>
      <c r="C767" s="259">
        <v>4924</v>
      </c>
      <c r="D767" s="259">
        <v>4884.375</v>
      </c>
      <c r="E767" s="259">
        <v>5180</v>
      </c>
      <c r="F767" s="259">
        <v>5103.333333333333</v>
      </c>
      <c r="G767" s="259">
        <v>5187.7777777777774</v>
      </c>
      <c r="H767" s="258">
        <v>4983.125</v>
      </c>
      <c r="I767" s="468">
        <v>4875.333333333333</v>
      </c>
      <c r="J767" s="468">
        <v>4647.333333333333</v>
      </c>
      <c r="K767" s="259">
        <v>5024.2857142857147</v>
      </c>
      <c r="L767" s="259">
        <v>4836.875</v>
      </c>
      <c r="M767" s="260">
        <v>5269.375</v>
      </c>
      <c r="N767" s="258">
        <v>4574.666666666667</v>
      </c>
      <c r="O767" s="259">
        <v>4796.666666666667</v>
      </c>
      <c r="P767" s="259">
        <v>4964.666666666667</v>
      </c>
      <c r="Q767" s="259">
        <v>5336.25</v>
      </c>
      <c r="R767" s="259">
        <v>5012.666666666667</v>
      </c>
      <c r="S767" s="259">
        <v>5578</v>
      </c>
      <c r="T767" s="261">
        <v>4985.411764705882</v>
      </c>
    </row>
    <row r="768" spans="1:23" s="527" customFormat="1" x14ac:dyDescent="0.2">
      <c r="A768" s="226" t="s">
        <v>7</v>
      </c>
      <c r="B768" s="262">
        <v>68.75</v>
      </c>
      <c r="C768" s="263">
        <v>86.666666666666671</v>
      </c>
      <c r="D768" s="263">
        <v>81.25</v>
      </c>
      <c r="E768" s="263">
        <v>100</v>
      </c>
      <c r="F768" s="263">
        <v>100</v>
      </c>
      <c r="G768" s="263">
        <v>83.333333333333329</v>
      </c>
      <c r="H768" s="262">
        <v>75</v>
      </c>
      <c r="I768" s="469">
        <v>86.666666666666671</v>
      </c>
      <c r="J768" s="469">
        <v>100</v>
      </c>
      <c r="K768" s="469">
        <v>85.714285714285708</v>
      </c>
      <c r="L768" s="469">
        <v>100</v>
      </c>
      <c r="M768" s="264">
        <v>68.75</v>
      </c>
      <c r="N768" s="262">
        <v>86.666666666666671</v>
      </c>
      <c r="O768" s="263">
        <v>86.666666666666671</v>
      </c>
      <c r="P768" s="263">
        <v>100</v>
      </c>
      <c r="Q768" s="263">
        <v>62.5</v>
      </c>
      <c r="R768" s="263">
        <v>100</v>
      </c>
      <c r="S768" s="263">
        <v>93.333333333333329</v>
      </c>
      <c r="T768" s="265">
        <v>79.607843137254903</v>
      </c>
    </row>
    <row r="769" spans="1:23" s="527" customFormat="1" x14ac:dyDescent="0.2">
      <c r="A769" s="226" t="s">
        <v>8</v>
      </c>
      <c r="B769" s="266">
        <v>8.2034413206933735E-2</v>
      </c>
      <c r="C769" s="267">
        <v>8.4658425946822768E-2</v>
      </c>
      <c r="D769" s="267">
        <v>6.2120001998344235E-2</v>
      </c>
      <c r="E769" s="267">
        <v>3.7305598502480206E-2</v>
      </c>
      <c r="F769" s="267">
        <v>4.4278807864439433E-2</v>
      </c>
      <c r="G769" s="267">
        <v>7.6168435670356638E-2</v>
      </c>
      <c r="H769" s="266">
        <v>7.4931265895673602E-2</v>
      </c>
      <c r="I769" s="455">
        <v>6.271203701902249E-2</v>
      </c>
      <c r="J769" s="455">
        <v>4.4206325477432813E-2</v>
      </c>
      <c r="K769" s="267">
        <v>7.9775617477396477E-2</v>
      </c>
      <c r="L769" s="267">
        <v>3.0931703105000079E-2</v>
      </c>
      <c r="M769" s="268">
        <v>8.5342351878654507E-2</v>
      </c>
      <c r="N769" s="266">
        <v>7.4915198029057287E-2</v>
      </c>
      <c r="O769" s="267">
        <v>6.2058190205292213E-2</v>
      </c>
      <c r="P769" s="267">
        <v>3.3145149271134551E-2</v>
      </c>
      <c r="Q769" s="267">
        <v>0.10469106779086697</v>
      </c>
      <c r="R769" s="267">
        <v>3.2678708951371351E-2</v>
      </c>
      <c r="S769" s="267">
        <v>6.4313776856039895E-2</v>
      </c>
      <c r="T769" s="269">
        <v>8.1890826447344064E-2</v>
      </c>
    </row>
    <row r="770" spans="1:23" s="527" customFormat="1" x14ac:dyDescent="0.2">
      <c r="A770" s="303" t="s">
        <v>1</v>
      </c>
      <c r="B770" s="270">
        <f t="shared" ref="B770:T770" si="177">B767/B766*100-100</f>
        <v>4.801414581066382</v>
      </c>
      <c r="C770" s="271">
        <f t="shared" si="177"/>
        <v>7.159956474428725</v>
      </c>
      <c r="D770" s="271">
        <f t="shared" si="177"/>
        <v>6.2976060935799865</v>
      </c>
      <c r="E770" s="271">
        <f t="shared" si="177"/>
        <v>12.731229597388463</v>
      </c>
      <c r="F770" s="271">
        <f t="shared" si="177"/>
        <v>11.062749365252088</v>
      </c>
      <c r="G770" s="272">
        <f t="shared" si="177"/>
        <v>12.900495707895047</v>
      </c>
      <c r="H770" s="270">
        <f t="shared" si="177"/>
        <v>8.4466811751904345</v>
      </c>
      <c r="I770" s="271">
        <f t="shared" si="177"/>
        <v>6.1008342401160718</v>
      </c>
      <c r="J770" s="271">
        <f t="shared" si="177"/>
        <v>1.1389191149800553</v>
      </c>
      <c r="K770" s="271">
        <f t="shared" si="177"/>
        <v>9.3424529768381745</v>
      </c>
      <c r="L770" s="271">
        <f t="shared" si="177"/>
        <v>5.2638737758432939</v>
      </c>
      <c r="M770" s="272">
        <f t="shared" si="177"/>
        <v>14.67627856365614</v>
      </c>
      <c r="N770" s="456">
        <f t="shared" si="177"/>
        <v>-0.44250997461007557</v>
      </c>
      <c r="O770" s="271">
        <f t="shared" si="177"/>
        <v>4.3888284367065751</v>
      </c>
      <c r="P770" s="271">
        <f t="shared" si="177"/>
        <v>8.0449764236489045</v>
      </c>
      <c r="Q770" s="271">
        <f t="shared" si="177"/>
        <v>16.131664853101199</v>
      </c>
      <c r="R770" s="271">
        <f t="shared" si="177"/>
        <v>9.0895901342038457</v>
      </c>
      <c r="S770" s="271">
        <f t="shared" si="177"/>
        <v>21.392818280739931</v>
      </c>
      <c r="T770" s="273">
        <f t="shared" si="177"/>
        <v>8.4964475452857755</v>
      </c>
    </row>
    <row r="771" spans="1:23" s="527" customFormat="1" ht="13.5" thickBot="1" x14ac:dyDescent="0.25">
      <c r="A771" s="226" t="s">
        <v>27</v>
      </c>
      <c r="B771" s="479">
        <f t="shared" ref="B771:T771" si="178">B767-B754</f>
        <v>8.482142857143117</v>
      </c>
      <c r="C771" s="480">
        <f t="shared" si="178"/>
        <v>64.66666666666697</v>
      </c>
      <c r="D771" s="480">
        <f t="shared" si="178"/>
        <v>64.375</v>
      </c>
      <c r="E771" s="480">
        <f t="shared" si="178"/>
        <v>317</v>
      </c>
      <c r="F771" s="480">
        <f t="shared" si="178"/>
        <v>300.66666666666606</v>
      </c>
      <c r="G771" s="481">
        <f t="shared" si="178"/>
        <v>12.777777777777374</v>
      </c>
      <c r="H771" s="479">
        <f t="shared" si="178"/>
        <v>377.125</v>
      </c>
      <c r="I771" s="480">
        <f t="shared" si="178"/>
        <v>-34</v>
      </c>
      <c r="J771" s="480">
        <f t="shared" si="178"/>
        <v>-359.33333333333394</v>
      </c>
      <c r="K771" s="480">
        <f t="shared" si="178"/>
        <v>-87.936507936507951</v>
      </c>
      <c r="L771" s="480">
        <f t="shared" si="178"/>
        <v>-81.125</v>
      </c>
      <c r="M771" s="481">
        <f t="shared" si="178"/>
        <v>-73.29166666666697</v>
      </c>
      <c r="N771" s="482">
        <f t="shared" si="178"/>
        <v>-527.33333333333303</v>
      </c>
      <c r="O771" s="480">
        <f t="shared" si="178"/>
        <v>3.5087719298244338</v>
      </c>
      <c r="P771" s="480">
        <f t="shared" si="178"/>
        <v>314</v>
      </c>
      <c r="Q771" s="480">
        <f t="shared" si="178"/>
        <v>606.25</v>
      </c>
      <c r="R771" s="480">
        <f t="shared" si="178"/>
        <v>149.72549019607868</v>
      </c>
      <c r="S771" s="480">
        <f t="shared" si="178"/>
        <v>507.39393939393904</v>
      </c>
      <c r="T771" s="483">
        <f t="shared" si="178"/>
        <v>62.10267379679135</v>
      </c>
    </row>
    <row r="772" spans="1:23" s="527" customFormat="1" x14ac:dyDescent="0.2">
      <c r="A772" s="308" t="s">
        <v>52</v>
      </c>
      <c r="B772" s="280">
        <v>54</v>
      </c>
      <c r="C772" s="281">
        <v>56</v>
      </c>
      <c r="D772" s="281">
        <v>55</v>
      </c>
      <c r="E772" s="281">
        <v>14</v>
      </c>
      <c r="F772" s="281">
        <v>54</v>
      </c>
      <c r="G772" s="282">
        <v>56</v>
      </c>
      <c r="H772" s="280">
        <v>55</v>
      </c>
      <c r="I772" s="281">
        <v>56</v>
      </c>
      <c r="J772" s="281">
        <v>55</v>
      </c>
      <c r="K772" s="281">
        <v>12</v>
      </c>
      <c r="L772" s="281">
        <v>55</v>
      </c>
      <c r="M772" s="282">
        <v>56</v>
      </c>
      <c r="N772" s="458">
        <v>54</v>
      </c>
      <c r="O772" s="281">
        <v>56</v>
      </c>
      <c r="P772" s="281">
        <v>57</v>
      </c>
      <c r="Q772" s="281">
        <v>13</v>
      </c>
      <c r="R772" s="281">
        <v>55</v>
      </c>
      <c r="S772" s="328">
        <v>57</v>
      </c>
      <c r="T772" s="329">
        <f>SUM(B772:S772)</f>
        <v>870</v>
      </c>
      <c r="U772" s="527" t="s">
        <v>56</v>
      </c>
      <c r="V772" s="330">
        <f>T759-T772</f>
        <v>2</v>
      </c>
      <c r="W772" s="331">
        <f>V772/T759</f>
        <v>2.2935779816513763E-3</v>
      </c>
    </row>
    <row r="773" spans="1:23" s="527" customFormat="1" x14ac:dyDescent="0.2">
      <c r="A773" s="308" t="s">
        <v>28</v>
      </c>
      <c r="B773" s="231">
        <v>148</v>
      </c>
      <c r="C773" s="289">
        <v>147.5</v>
      </c>
      <c r="D773" s="289">
        <v>146.5</v>
      </c>
      <c r="E773" s="289">
        <v>147.5</v>
      </c>
      <c r="F773" s="289">
        <v>146.5</v>
      </c>
      <c r="G773" s="232">
        <v>144.5</v>
      </c>
      <c r="H773" s="231">
        <v>146</v>
      </c>
      <c r="I773" s="289">
        <v>145.5</v>
      </c>
      <c r="J773" s="289">
        <v>144.5</v>
      </c>
      <c r="K773" s="289">
        <v>147</v>
      </c>
      <c r="L773" s="289">
        <v>145</v>
      </c>
      <c r="M773" s="232">
        <v>143.5</v>
      </c>
      <c r="N773" s="459">
        <v>149</v>
      </c>
      <c r="O773" s="289">
        <v>147</v>
      </c>
      <c r="P773" s="289">
        <v>146.5</v>
      </c>
      <c r="Q773" s="289">
        <v>148.5</v>
      </c>
      <c r="R773" s="289">
        <v>144</v>
      </c>
      <c r="S773" s="289">
        <v>144.5</v>
      </c>
      <c r="T773" s="235"/>
      <c r="U773" s="527" t="s">
        <v>57</v>
      </c>
      <c r="V773" s="527">
        <v>144.81</v>
      </c>
    </row>
    <row r="774" spans="1:23" s="527" customFormat="1" ht="13.5" thickBot="1" x14ac:dyDescent="0.25">
      <c r="A774" s="311" t="s">
        <v>26</v>
      </c>
      <c r="B774" s="229">
        <f t="shared" ref="B774:S774" si="179">B773-B760</f>
        <v>1</v>
      </c>
      <c r="C774" s="230">
        <f t="shared" si="179"/>
        <v>1</v>
      </c>
      <c r="D774" s="230">
        <f t="shared" si="179"/>
        <v>1</v>
      </c>
      <c r="E774" s="230">
        <f t="shared" si="179"/>
        <v>1</v>
      </c>
      <c r="F774" s="230">
        <f t="shared" si="179"/>
        <v>1</v>
      </c>
      <c r="G774" s="466">
        <f t="shared" si="179"/>
        <v>1</v>
      </c>
      <c r="H774" s="229">
        <f t="shared" si="179"/>
        <v>1</v>
      </c>
      <c r="I774" s="230">
        <f t="shared" si="179"/>
        <v>1</v>
      </c>
      <c r="J774" s="230">
        <f t="shared" si="179"/>
        <v>1.5</v>
      </c>
      <c r="K774" s="230">
        <f t="shared" si="179"/>
        <v>1</v>
      </c>
      <c r="L774" s="230">
        <f t="shared" si="179"/>
        <v>1.5</v>
      </c>
      <c r="M774" s="466">
        <f t="shared" si="179"/>
        <v>1</v>
      </c>
      <c r="N774" s="460">
        <f t="shared" si="179"/>
        <v>2</v>
      </c>
      <c r="O774" s="230">
        <f t="shared" si="179"/>
        <v>1</v>
      </c>
      <c r="P774" s="230">
        <f t="shared" si="179"/>
        <v>1</v>
      </c>
      <c r="Q774" s="230">
        <f t="shared" si="179"/>
        <v>1</v>
      </c>
      <c r="R774" s="230">
        <f t="shared" si="179"/>
        <v>1</v>
      </c>
      <c r="S774" s="230">
        <f t="shared" si="179"/>
        <v>1</v>
      </c>
      <c r="T774" s="236"/>
      <c r="U774" s="527" t="s">
        <v>26</v>
      </c>
      <c r="V774" s="527">
        <f>V773-V760</f>
        <v>9.9999999999909051E-3</v>
      </c>
    </row>
    <row r="775" spans="1:23" x14ac:dyDescent="0.2">
      <c r="C775" s="527"/>
      <c r="D775" s="527"/>
      <c r="E775" s="527"/>
      <c r="F775" s="527"/>
      <c r="G775" s="527"/>
      <c r="H775" s="527"/>
      <c r="I775" s="527"/>
      <c r="J775" s="527"/>
      <c r="K775" s="527"/>
      <c r="L775" s="527"/>
      <c r="M775" s="527"/>
      <c r="N775" s="527"/>
      <c r="O775" s="527"/>
      <c r="P775" s="527"/>
      <c r="Q775" s="527"/>
      <c r="R775" s="527"/>
      <c r="S775" s="527"/>
    </row>
    <row r="776" spans="1:23" ht="13.5" thickBot="1" x14ac:dyDescent="0.25"/>
    <row r="777" spans="1:23" s="528" customFormat="1" ht="13.5" thickBot="1" x14ac:dyDescent="0.25">
      <c r="A777" s="295" t="s">
        <v>186</v>
      </c>
      <c r="B777" s="540" t="s">
        <v>53</v>
      </c>
      <c r="C777" s="541"/>
      <c r="D777" s="541"/>
      <c r="E777" s="541"/>
      <c r="F777" s="541"/>
      <c r="G777" s="542"/>
      <c r="H777" s="540" t="s">
        <v>53</v>
      </c>
      <c r="I777" s="541"/>
      <c r="J777" s="541"/>
      <c r="K777" s="541"/>
      <c r="L777" s="541"/>
      <c r="M777" s="542"/>
      <c r="N777" s="540" t="s">
        <v>53</v>
      </c>
      <c r="O777" s="541"/>
      <c r="P777" s="541"/>
      <c r="Q777" s="541"/>
      <c r="R777" s="541"/>
      <c r="S777" s="542"/>
      <c r="T777" s="313" t="s">
        <v>0</v>
      </c>
    </row>
    <row r="778" spans="1:23" s="528" customFormat="1" x14ac:dyDescent="0.2">
      <c r="A778" s="226" t="s">
        <v>54</v>
      </c>
      <c r="B778" s="315">
        <v>1</v>
      </c>
      <c r="C778" s="451">
        <v>2</v>
      </c>
      <c r="D778" s="451">
        <v>3</v>
      </c>
      <c r="E778" s="451">
        <v>4</v>
      </c>
      <c r="F778" s="451">
        <v>5</v>
      </c>
      <c r="G778" s="461">
        <v>6</v>
      </c>
      <c r="H778" s="315">
        <v>7</v>
      </c>
      <c r="I778" s="451">
        <v>8</v>
      </c>
      <c r="J778" s="451">
        <v>9</v>
      </c>
      <c r="K778" s="451">
        <v>10</v>
      </c>
      <c r="L778" s="451">
        <v>11</v>
      </c>
      <c r="M778" s="461">
        <v>12</v>
      </c>
      <c r="N778" s="451">
        <v>13</v>
      </c>
      <c r="O778" s="451">
        <v>14</v>
      </c>
      <c r="P778" s="451">
        <v>15</v>
      </c>
      <c r="Q778" s="451">
        <v>16</v>
      </c>
      <c r="R778" s="451">
        <v>17</v>
      </c>
      <c r="S778" s="451">
        <v>18</v>
      </c>
      <c r="T778" s="237"/>
    </row>
    <row r="779" spans="1:23" s="528" customFormat="1" x14ac:dyDescent="0.2">
      <c r="A779" s="301" t="s">
        <v>3</v>
      </c>
      <c r="B779" s="253">
        <v>4610</v>
      </c>
      <c r="C779" s="254">
        <v>4610</v>
      </c>
      <c r="D779" s="254">
        <v>4610</v>
      </c>
      <c r="E779" s="254">
        <v>4610</v>
      </c>
      <c r="F779" s="254">
        <v>4610</v>
      </c>
      <c r="G779" s="254">
        <v>4610</v>
      </c>
      <c r="H779" s="253">
        <v>4610</v>
      </c>
      <c r="I779" s="467">
        <v>4610</v>
      </c>
      <c r="J779" s="467">
        <v>4610</v>
      </c>
      <c r="K779" s="254">
        <v>4610</v>
      </c>
      <c r="L779" s="254">
        <v>4610</v>
      </c>
      <c r="M779" s="255">
        <v>4610</v>
      </c>
      <c r="N779" s="253">
        <v>4610</v>
      </c>
      <c r="O779" s="254">
        <v>4610</v>
      </c>
      <c r="P779" s="254">
        <v>4610</v>
      </c>
      <c r="Q779" s="254">
        <v>4610</v>
      </c>
      <c r="R779" s="254">
        <v>4610</v>
      </c>
      <c r="S779" s="254">
        <v>4610</v>
      </c>
      <c r="T779" s="256">
        <v>4610</v>
      </c>
    </row>
    <row r="780" spans="1:23" s="528" customFormat="1" x14ac:dyDescent="0.2">
      <c r="A780" s="303" t="s">
        <v>6</v>
      </c>
      <c r="B780" s="258">
        <v>4834</v>
      </c>
      <c r="C780" s="259">
        <v>4972.8571428571431</v>
      </c>
      <c r="D780" s="259">
        <v>4663.333333333333</v>
      </c>
      <c r="E780" s="259">
        <v>5325.7142857142853</v>
      </c>
      <c r="F780" s="259">
        <v>5069.333333333333</v>
      </c>
      <c r="G780" s="259">
        <v>5250.666666666667</v>
      </c>
      <c r="H780" s="258">
        <v>4728.5714285714284</v>
      </c>
      <c r="I780" s="468">
        <v>5079.2857142857147</v>
      </c>
      <c r="J780" s="468">
        <v>5011.25</v>
      </c>
      <c r="K780" s="259">
        <v>5560</v>
      </c>
      <c r="L780" s="259">
        <v>5096</v>
      </c>
      <c r="M780" s="260">
        <v>5348.666666666667</v>
      </c>
      <c r="N780" s="258">
        <v>4991.25</v>
      </c>
      <c r="O780" s="259">
        <v>4933.333333333333</v>
      </c>
      <c r="P780" s="259">
        <v>4857.333333333333</v>
      </c>
      <c r="Q780" s="259">
        <v>5137.1428571428569</v>
      </c>
      <c r="R780" s="259">
        <v>5028</v>
      </c>
      <c r="S780" s="259">
        <v>5228.666666666667</v>
      </c>
      <c r="T780" s="261">
        <v>5033.6475409836066</v>
      </c>
    </row>
    <row r="781" spans="1:23" s="528" customFormat="1" x14ac:dyDescent="0.2">
      <c r="A781" s="226" t="s">
        <v>7</v>
      </c>
      <c r="B781" s="262">
        <v>80</v>
      </c>
      <c r="C781" s="263">
        <v>64.285714285714292</v>
      </c>
      <c r="D781" s="263">
        <v>93.333333333333329</v>
      </c>
      <c r="E781" s="263">
        <v>85.714285714285708</v>
      </c>
      <c r="F781" s="263">
        <v>93.333333333333329</v>
      </c>
      <c r="G781" s="263">
        <v>80</v>
      </c>
      <c r="H781" s="262">
        <v>71.428571428571431</v>
      </c>
      <c r="I781" s="469">
        <v>92.857142857142861</v>
      </c>
      <c r="J781" s="469">
        <v>100</v>
      </c>
      <c r="K781" s="469">
        <v>100</v>
      </c>
      <c r="L781" s="469">
        <v>100</v>
      </c>
      <c r="M781" s="264">
        <v>100</v>
      </c>
      <c r="N781" s="262">
        <v>81.25</v>
      </c>
      <c r="O781" s="263">
        <v>86.666666666666671</v>
      </c>
      <c r="P781" s="263">
        <v>93.333333333333329</v>
      </c>
      <c r="Q781" s="263">
        <v>57.142857142857146</v>
      </c>
      <c r="R781" s="263">
        <v>93.333333333333329</v>
      </c>
      <c r="S781" s="263">
        <v>100</v>
      </c>
      <c r="T781" s="265">
        <v>79.918032786885249</v>
      </c>
    </row>
    <row r="782" spans="1:23" s="528" customFormat="1" x14ac:dyDescent="0.2">
      <c r="A782" s="226" t="s">
        <v>8</v>
      </c>
      <c r="B782" s="266">
        <v>7.2633165102270664E-2</v>
      </c>
      <c r="C782" s="267">
        <v>9.338916417127438E-2</v>
      </c>
      <c r="D782" s="267">
        <v>6.924158948116424E-2</v>
      </c>
      <c r="E782" s="267">
        <v>6.364252997991153E-2</v>
      </c>
      <c r="F782" s="267">
        <v>4.5854107500462447E-2</v>
      </c>
      <c r="G782" s="267">
        <v>7.5297914240027242E-2</v>
      </c>
      <c r="H782" s="266">
        <v>7.830836690136328E-2</v>
      </c>
      <c r="I782" s="455">
        <v>4.9373766380874748E-2</v>
      </c>
      <c r="J782" s="455">
        <v>4.1648804488873446E-2</v>
      </c>
      <c r="K782" s="267">
        <v>6.648191798247946E-2</v>
      </c>
      <c r="L782" s="267">
        <v>3.8278218379882149E-2</v>
      </c>
      <c r="M782" s="268">
        <v>5.9515052585700598E-2</v>
      </c>
      <c r="N782" s="266">
        <v>6.3529924596288243E-2</v>
      </c>
      <c r="O782" s="267">
        <v>5.3699853023590684E-2</v>
      </c>
      <c r="P782" s="267">
        <v>4.4183688016201442E-2</v>
      </c>
      <c r="Q782" s="267">
        <v>8.8679597105242869E-2</v>
      </c>
      <c r="R782" s="267">
        <v>5.6418291793040365E-2</v>
      </c>
      <c r="S782" s="267">
        <v>5.2705789062077818E-2</v>
      </c>
      <c r="T782" s="269">
        <v>7.3963664370619561E-2</v>
      </c>
    </row>
    <row r="783" spans="1:23" s="528" customFormat="1" x14ac:dyDescent="0.2">
      <c r="A783" s="303" t="s">
        <v>1</v>
      </c>
      <c r="B783" s="270">
        <f t="shared" ref="B783:T783" si="180">B780/B779*100-100</f>
        <v>4.8590021691973959</v>
      </c>
      <c r="C783" s="271">
        <f t="shared" si="180"/>
        <v>7.8710876975519142</v>
      </c>
      <c r="D783" s="271">
        <f t="shared" si="180"/>
        <v>1.1569052783803215</v>
      </c>
      <c r="E783" s="271">
        <f t="shared" si="180"/>
        <v>15.525255655407506</v>
      </c>
      <c r="F783" s="271">
        <f t="shared" si="180"/>
        <v>9.9638467100506176</v>
      </c>
      <c r="G783" s="272">
        <f t="shared" si="180"/>
        <v>13.897324656543745</v>
      </c>
      <c r="H783" s="270">
        <f t="shared" si="180"/>
        <v>2.572048342113419</v>
      </c>
      <c r="I783" s="271">
        <f t="shared" si="180"/>
        <v>10.179733498605529</v>
      </c>
      <c r="J783" s="271">
        <f t="shared" si="180"/>
        <v>8.7039045553145371</v>
      </c>
      <c r="K783" s="271">
        <f t="shared" si="180"/>
        <v>20.607375271149664</v>
      </c>
      <c r="L783" s="271">
        <f t="shared" si="180"/>
        <v>10.542299349240778</v>
      </c>
      <c r="M783" s="272">
        <f t="shared" si="180"/>
        <v>16.023138105567611</v>
      </c>
      <c r="N783" s="456">
        <f t="shared" si="180"/>
        <v>8.2700650759219201</v>
      </c>
      <c r="O783" s="271">
        <f t="shared" si="180"/>
        <v>7.013738250180765</v>
      </c>
      <c r="P783" s="271">
        <f t="shared" si="180"/>
        <v>5.3651482284887919</v>
      </c>
      <c r="Q783" s="271">
        <f t="shared" si="180"/>
        <v>11.434769135419899</v>
      </c>
      <c r="R783" s="271">
        <f t="shared" si="180"/>
        <v>9.0672451193058521</v>
      </c>
      <c r="S783" s="271">
        <f t="shared" si="180"/>
        <v>13.420101229211866</v>
      </c>
      <c r="T783" s="273">
        <f t="shared" si="180"/>
        <v>9.18975143131469</v>
      </c>
    </row>
    <row r="784" spans="1:23" s="528" customFormat="1" ht="13.5" thickBot="1" x14ac:dyDescent="0.25">
      <c r="A784" s="226" t="s">
        <v>27</v>
      </c>
      <c r="B784" s="479">
        <f t="shared" ref="B784:T784" si="181">B780-B767</f>
        <v>18.375</v>
      </c>
      <c r="C784" s="480">
        <f t="shared" si="181"/>
        <v>48.857142857143117</v>
      </c>
      <c r="D784" s="480">
        <f t="shared" si="181"/>
        <v>-221.04166666666697</v>
      </c>
      <c r="E784" s="480">
        <f t="shared" si="181"/>
        <v>145.71428571428532</v>
      </c>
      <c r="F784" s="480">
        <f t="shared" si="181"/>
        <v>-34</v>
      </c>
      <c r="G784" s="481">
        <f t="shared" si="181"/>
        <v>62.888888888889596</v>
      </c>
      <c r="H784" s="479">
        <f t="shared" si="181"/>
        <v>-254.55357142857156</v>
      </c>
      <c r="I784" s="480">
        <f t="shared" si="181"/>
        <v>203.95238095238165</v>
      </c>
      <c r="J784" s="480">
        <f t="shared" si="181"/>
        <v>363.91666666666697</v>
      </c>
      <c r="K784" s="480">
        <f t="shared" si="181"/>
        <v>535.71428571428532</v>
      </c>
      <c r="L784" s="480">
        <f t="shared" si="181"/>
        <v>259.125</v>
      </c>
      <c r="M784" s="481">
        <f t="shared" si="181"/>
        <v>79.29166666666697</v>
      </c>
      <c r="N784" s="482">
        <f t="shared" si="181"/>
        <v>416.58333333333303</v>
      </c>
      <c r="O784" s="480">
        <f t="shared" si="181"/>
        <v>136.66666666666606</v>
      </c>
      <c r="P784" s="480">
        <f t="shared" si="181"/>
        <v>-107.33333333333394</v>
      </c>
      <c r="Q784" s="480">
        <f t="shared" si="181"/>
        <v>-199.10714285714312</v>
      </c>
      <c r="R784" s="480">
        <f t="shared" si="181"/>
        <v>15.33333333333303</v>
      </c>
      <c r="S784" s="480">
        <f t="shared" si="181"/>
        <v>-349.33333333333303</v>
      </c>
      <c r="T784" s="483">
        <f t="shared" si="181"/>
        <v>48.235776277724653</v>
      </c>
    </row>
    <row r="785" spans="1:23" s="528" customFormat="1" x14ac:dyDescent="0.2">
      <c r="A785" s="308" t="s">
        <v>52</v>
      </c>
      <c r="B785" s="280">
        <v>53</v>
      </c>
      <c r="C785" s="281">
        <v>56</v>
      </c>
      <c r="D785" s="281">
        <v>55</v>
      </c>
      <c r="E785" s="281">
        <v>14</v>
      </c>
      <c r="F785" s="281">
        <v>53</v>
      </c>
      <c r="G785" s="282">
        <v>55</v>
      </c>
      <c r="H785" s="280">
        <v>55</v>
      </c>
      <c r="I785" s="281">
        <v>56</v>
      </c>
      <c r="J785" s="281">
        <v>55</v>
      </c>
      <c r="K785" s="281">
        <v>11</v>
      </c>
      <c r="L785" s="281">
        <v>54</v>
      </c>
      <c r="M785" s="282">
        <v>56</v>
      </c>
      <c r="N785" s="458">
        <v>54</v>
      </c>
      <c r="O785" s="281">
        <v>56</v>
      </c>
      <c r="P785" s="281">
        <v>57</v>
      </c>
      <c r="Q785" s="281">
        <v>13</v>
      </c>
      <c r="R785" s="281">
        <v>55</v>
      </c>
      <c r="S785" s="328">
        <v>56</v>
      </c>
      <c r="T785" s="329">
        <f>SUM(B785:S785)</f>
        <v>864</v>
      </c>
      <c r="U785" s="528" t="s">
        <v>56</v>
      </c>
      <c r="V785" s="330">
        <f>T772-T785</f>
        <v>6</v>
      </c>
      <c r="W785" s="331">
        <f>V785/T772</f>
        <v>6.8965517241379309E-3</v>
      </c>
    </row>
    <row r="786" spans="1:23" s="528" customFormat="1" x14ac:dyDescent="0.2">
      <c r="A786" s="308" t="s">
        <v>28</v>
      </c>
      <c r="B786" s="231">
        <v>148</v>
      </c>
      <c r="C786" s="289">
        <v>147.5</v>
      </c>
      <c r="D786" s="289">
        <v>146.5</v>
      </c>
      <c r="E786" s="289">
        <v>147.5</v>
      </c>
      <c r="F786" s="289">
        <v>146.5</v>
      </c>
      <c r="G786" s="232">
        <v>144.5</v>
      </c>
      <c r="H786" s="231">
        <v>146</v>
      </c>
      <c r="I786" s="289">
        <v>145.5</v>
      </c>
      <c r="J786" s="289">
        <v>144.5</v>
      </c>
      <c r="K786" s="289">
        <v>147</v>
      </c>
      <c r="L786" s="289">
        <v>145</v>
      </c>
      <c r="M786" s="232">
        <v>143.5</v>
      </c>
      <c r="N786" s="459">
        <v>149</v>
      </c>
      <c r="O786" s="289">
        <v>147</v>
      </c>
      <c r="P786" s="289">
        <v>146.5</v>
      </c>
      <c r="Q786" s="289">
        <v>148.5</v>
      </c>
      <c r="R786" s="289">
        <v>144</v>
      </c>
      <c r="S786" s="289">
        <v>144.5</v>
      </c>
      <c r="T786" s="235"/>
      <c r="U786" s="528" t="s">
        <v>57</v>
      </c>
    </row>
    <row r="787" spans="1:23" s="528" customFormat="1" ht="13.5" thickBot="1" x14ac:dyDescent="0.25">
      <c r="A787" s="311" t="s">
        <v>26</v>
      </c>
      <c r="B787" s="229">
        <f t="shared" ref="B787:S787" si="182">B786-B773</f>
        <v>0</v>
      </c>
      <c r="C787" s="230">
        <f t="shared" si="182"/>
        <v>0</v>
      </c>
      <c r="D787" s="230">
        <f t="shared" si="182"/>
        <v>0</v>
      </c>
      <c r="E787" s="230">
        <f t="shared" si="182"/>
        <v>0</v>
      </c>
      <c r="F787" s="230">
        <f t="shared" si="182"/>
        <v>0</v>
      </c>
      <c r="G787" s="466">
        <f t="shared" si="182"/>
        <v>0</v>
      </c>
      <c r="H787" s="229">
        <f t="shared" si="182"/>
        <v>0</v>
      </c>
      <c r="I787" s="230">
        <f t="shared" si="182"/>
        <v>0</v>
      </c>
      <c r="J787" s="230">
        <f t="shared" si="182"/>
        <v>0</v>
      </c>
      <c r="K787" s="230">
        <f t="shared" si="182"/>
        <v>0</v>
      </c>
      <c r="L787" s="230">
        <f t="shared" si="182"/>
        <v>0</v>
      </c>
      <c r="M787" s="466">
        <f t="shared" si="182"/>
        <v>0</v>
      </c>
      <c r="N787" s="460">
        <f t="shared" si="182"/>
        <v>0</v>
      </c>
      <c r="O787" s="230">
        <f t="shared" si="182"/>
        <v>0</v>
      </c>
      <c r="P787" s="230">
        <f t="shared" si="182"/>
        <v>0</v>
      </c>
      <c r="Q787" s="230">
        <f t="shared" si="182"/>
        <v>0</v>
      </c>
      <c r="R787" s="230">
        <f t="shared" si="182"/>
        <v>0</v>
      </c>
      <c r="S787" s="230">
        <f t="shared" si="182"/>
        <v>0</v>
      </c>
      <c r="T787" s="236"/>
      <c r="U787" s="528" t="s">
        <v>26</v>
      </c>
      <c r="V787" s="528">
        <f>V786-V773</f>
        <v>-144.81</v>
      </c>
    </row>
    <row r="788" spans="1:23" x14ac:dyDescent="0.2">
      <c r="A788" s="529"/>
      <c r="B788" s="529"/>
      <c r="C788" s="529"/>
      <c r="D788" s="529"/>
      <c r="E788" s="529"/>
      <c r="F788" s="529"/>
      <c r="G788" s="529"/>
      <c r="H788" s="529"/>
      <c r="I788" s="529"/>
      <c r="J788" s="529"/>
      <c r="K788" s="529"/>
      <c r="L788" s="529"/>
      <c r="M788" s="529"/>
      <c r="N788" s="529"/>
      <c r="O788" s="529"/>
      <c r="P788" s="529"/>
      <c r="Q788" s="529"/>
      <c r="R788" s="529"/>
      <c r="S788" s="529"/>
      <c r="T788" s="529"/>
      <c r="U788" s="529"/>
      <c r="V788" s="529"/>
      <c r="W788" s="529"/>
    </row>
    <row r="789" spans="1:23" ht="13.5" thickBot="1" x14ac:dyDescent="0.25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  <c r="L789" s="529"/>
      <c r="M789" s="529"/>
      <c r="N789" s="529"/>
      <c r="O789" s="529"/>
      <c r="P789" s="529"/>
      <c r="Q789" s="529"/>
      <c r="R789" s="529"/>
      <c r="S789" s="529"/>
      <c r="T789" s="529"/>
      <c r="U789" s="529"/>
      <c r="V789" s="529"/>
      <c r="W789" s="529"/>
    </row>
    <row r="790" spans="1:23" ht="13.5" thickBot="1" x14ac:dyDescent="0.25">
      <c r="A790" s="295" t="s">
        <v>187</v>
      </c>
      <c r="B790" s="540" t="s">
        <v>53</v>
      </c>
      <c r="C790" s="541"/>
      <c r="D790" s="541"/>
      <c r="E790" s="541"/>
      <c r="F790" s="541"/>
      <c r="G790" s="542"/>
      <c r="H790" s="540" t="s">
        <v>53</v>
      </c>
      <c r="I790" s="541"/>
      <c r="J790" s="541"/>
      <c r="K790" s="541"/>
      <c r="L790" s="541"/>
      <c r="M790" s="542"/>
      <c r="N790" s="540" t="s">
        <v>53</v>
      </c>
      <c r="O790" s="541"/>
      <c r="P790" s="541"/>
      <c r="Q790" s="541"/>
      <c r="R790" s="541"/>
      <c r="S790" s="542"/>
      <c r="T790" s="313" t="s">
        <v>0</v>
      </c>
      <c r="U790" s="529"/>
      <c r="V790" s="529"/>
      <c r="W790" s="529"/>
    </row>
    <row r="791" spans="1:23" x14ac:dyDescent="0.2">
      <c r="A791" s="226" t="s">
        <v>54</v>
      </c>
      <c r="B791" s="531">
        <v>1</v>
      </c>
      <c r="C791" s="532">
        <v>2</v>
      </c>
      <c r="D791" s="532">
        <v>3</v>
      </c>
      <c r="E791" s="532">
        <v>4</v>
      </c>
      <c r="F791" s="532">
        <v>5</v>
      </c>
      <c r="G791" s="533">
        <v>6</v>
      </c>
      <c r="H791" s="531">
        <v>7</v>
      </c>
      <c r="I791" s="532">
        <v>8</v>
      </c>
      <c r="J791" s="532">
        <v>9</v>
      </c>
      <c r="K791" s="532">
        <v>10</v>
      </c>
      <c r="L791" s="532">
        <v>11</v>
      </c>
      <c r="M791" s="533">
        <v>12</v>
      </c>
      <c r="N791" s="531">
        <v>13</v>
      </c>
      <c r="O791" s="532">
        <v>14</v>
      </c>
      <c r="P791" s="532">
        <v>15</v>
      </c>
      <c r="Q791" s="532">
        <v>16</v>
      </c>
      <c r="R791" s="532">
        <v>17</v>
      </c>
      <c r="S791" s="533">
        <v>18</v>
      </c>
      <c r="T791" s="237"/>
      <c r="U791" s="529"/>
      <c r="V791" s="529"/>
      <c r="W791" s="529"/>
    </row>
    <row r="792" spans="1:23" x14ac:dyDescent="0.2">
      <c r="A792" s="301" t="s">
        <v>3</v>
      </c>
      <c r="B792" s="253">
        <v>4625</v>
      </c>
      <c r="C792" s="254">
        <v>4625</v>
      </c>
      <c r="D792" s="254">
        <v>4625</v>
      </c>
      <c r="E792" s="254">
        <v>4625</v>
      </c>
      <c r="F792" s="254">
        <v>4625</v>
      </c>
      <c r="G792" s="254">
        <v>4625</v>
      </c>
      <c r="H792" s="253">
        <v>4625</v>
      </c>
      <c r="I792" s="467">
        <v>4625</v>
      </c>
      <c r="J792" s="467">
        <v>4625</v>
      </c>
      <c r="K792" s="254">
        <v>4625</v>
      </c>
      <c r="L792" s="254">
        <v>4625</v>
      </c>
      <c r="M792" s="255">
        <v>4625</v>
      </c>
      <c r="N792" s="253">
        <v>4625</v>
      </c>
      <c r="O792" s="254">
        <v>4625</v>
      </c>
      <c r="P792" s="254">
        <v>4625</v>
      </c>
      <c r="Q792" s="254">
        <v>4625</v>
      </c>
      <c r="R792" s="254">
        <v>4625</v>
      </c>
      <c r="S792" s="254">
        <v>4625</v>
      </c>
      <c r="T792" s="256">
        <v>4625</v>
      </c>
      <c r="U792" s="529"/>
      <c r="V792" s="529"/>
      <c r="W792" s="529"/>
    </row>
    <row r="793" spans="1:23" x14ac:dyDescent="0.2">
      <c r="A793" s="303" t="s">
        <v>6</v>
      </c>
      <c r="B793" s="258">
        <v>4891.333333333333</v>
      </c>
      <c r="C793" s="259">
        <v>4948</v>
      </c>
      <c r="D793" s="259">
        <v>4638.666666666667</v>
      </c>
      <c r="E793" s="259">
        <v>5380</v>
      </c>
      <c r="F793" s="259">
        <v>5002.666666666667</v>
      </c>
      <c r="G793" s="259">
        <v>5007.333333333333</v>
      </c>
      <c r="H793" s="258">
        <v>5172.5</v>
      </c>
      <c r="I793" s="468">
        <v>4709.375</v>
      </c>
      <c r="J793" s="468">
        <v>4866.875</v>
      </c>
      <c r="K793" s="259">
        <v>4954.2857142857147</v>
      </c>
      <c r="L793" s="259">
        <v>4968.75</v>
      </c>
      <c r="M793" s="260">
        <v>5428.125</v>
      </c>
      <c r="N793" s="258">
        <v>4747.333333333333</v>
      </c>
      <c r="O793" s="259">
        <v>5005.8823529411766</v>
      </c>
      <c r="P793" s="259">
        <v>5228.125</v>
      </c>
      <c r="Q793" s="259">
        <v>5757.1428571428569</v>
      </c>
      <c r="R793" s="259">
        <v>5036.25</v>
      </c>
      <c r="S793" s="259">
        <v>5223.5294117647063</v>
      </c>
      <c r="T793" s="261">
        <v>5032.5572519083971</v>
      </c>
      <c r="U793" s="529"/>
      <c r="V793" s="529"/>
      <c r="W793" s="529"/>
    </row>
    <row r="794" spans="1:23" x14ac:dyDescent="0.2">
      <c r="A794" s="226" t="s">
        <v>7</v>
      </c>
      <c r="B794" s="262">
        <v>86.666666666666671</v>
      </c>
      <c r="C794" s="263">
        <v>86.666666666666671</v>
      </c>
      <c r="D794" s="263">
        <v>100</v>
      </c>
      <c r="E794" s="263">
        <v>100</v>
      </c>
      <c r="F794" s="263">
        <v>93.333333333333329</v>
      </c>
      <c r="G794" s="263">
        <v>73.333333333333329</v>
      </c>
      <c r="H794" s="262">
        <v>87.5</v>
      </c>
      <c r="I794" s="469">
        <v>81.25</v>
      </c>
      <c r="J794" s="469">
        <v>87.5</v>
      </c>
      <c r="K794" s="469">
        <v>42.857142857142854</v>
      </c>
      <c r="L794" s="469">
        <v>93.75</v>
      </c>
      <c r="M794" s="264">
        <v>100</v>
      </c>
      <c r="N794" s="262">
        <v>80</v>
      </c>
      <c r="O794" s="263">
        <v>94.117647058823536</v>
      </c>
      <c r="P794" s="263">
        <v>100</v>
      </c>
      <c r="Q794" s="263">
        <v>100</v>
      </c>
      <c r="R794" s="263">
        <v>81.25</v>
      </c>
      <c r="S794" s="263">
        <v>82.352941176470594</v>
      </c>
      <c r="T794" s="265">
        <v>77.480916030534345</v>
      </c>
      <c r="U794" s="529"/>
      <c r="V794" s="529"/>
      <c r="W794" s="529"/>
    </row>
    <row r="795" spans="1:23" x14ac:dyDescent="0.2">
      <c r="A795" s="226" t="s">
        <v>8</v>
      </c>
      <c r="B795" s="266">
        <v>6.9281290763691661E-2</v>
      </c>
      <c r="C795" s="267">
        <v>8.4655352249464133E-2</v>
      </c>
      <c r="D795" s="267">
        <v>3.6286246357350463E-2</v>
      </c>
      <c r="E795" s="267">
        <v>6.0239491689392008E-2</v>
      </c>
      <c r="F795" s="267">
        <v>6.5657059203918094E-2</v>
      </c>
      <c r="G795" s="267">
        <v>8.1253932595518955E-2</v>
      </c>
      <c r="H795" s="266">
        <v>7.4837421784446703E-2</v>
      </c>
      <c r="I795" s="455">
        <v>7.740480841966077E-2</v>
      </c>
      <c r="J795" s="455">
        <v>5.9176435211248449E-2</v>
      </c>
      <c r="K795" s="267">
        <v>0.10004728231696178</v>
      </c>
      <c r="L795" s="267">
        <v>5.4292432339389282E-2</v>
      </c>
      <c r="M795" s="268">
        <v>4.4051797205069118E-2</v>
      </c>
      <c r="N795" s="266">
        <v>7.1115415676702418E-2</v>
      </c>
      <c r="O795" s="267">
        <v>5.5229142185664222E-2</v>
      </c>
      <c r="P795" s="267">
        <v>3.0612810585300364E-2</v>
      </c>
      <c r="Q795" s="267">
        <v>4.743934068065836E-2</v>
      </c>
      <c r="R795" s="267">
        <v>6.138888163828065E-2</v>
      </c>
      <c r="S795" s="267">
        <v>6.9345965397930642E-2</v>
      </c>
      <c r="T795" s="269">
        <v>8.0380082469635558E-2</v>
      </c>
      <c r="U795" s="529"/>
      <c r="V795" s="529"/>
      <c r="W795" s="529"/>
    </row>
    <row r="796" spans="1:23" x14ac:dyDescent="0.2">
      <c r="A796" s="303" t="s">
        <v>1</v>
      </c>
      <c r="B796" s="270">
        <f t="shared" ref="B796:T796" si="183">B793/B792*100-100</f>
        <v>5.7585585585585619</v>
      </c>
      <c r="C796" s="271">
        <f t="shared" si="183"/>
        <v>6.9837837837837924</v>
      </c>
      <c r="D796" s="271">
        <f t="shared" si="183"/>
        <v>0.29549549549550136</v>
      </c>
      <c r="E796" s="271">
        <f t="shared" si="183"/>
        <v>16.324324324324337</v>
      </c>
      <c r="F796" s="271">
        <f t="shared" si="183"/>
        <v>8.1657657657657694</v>
      </c>
      <c r="G796" s="272">
        <f t="shared" si="183"/>
        <v>8.2666666666666657</v>
      </c>
      <c r="H796" s="270">
        <f t="shared" si="183"/>
        <v>11.837837837837824</v>
      </c>
      <c r="I796" s="271">
        <f t="shared" si="183"/>
        <v>1.824324324324337</v>
      </c>
      <c r="J796" s="271">
        <f t="shared" si="183"/>
        <v>5.2297297297297263</v>
      </c>
      <c r="K796" s="271">
        <f t="shared" si="183"/>
        <v>7.1196911196911259</v>
      </c>
      <c r="L796" s="271">
        <f t="shared" si="183"/>
        <v>7.4324324324324351</v>
      </c>
      <c r="M796" s="272">
        <f t="shared" si="183"/>
        <v>17.364864864864856</v>
      </c>
      <c r="N796" s="456">
        <f t="shared" si="183"/>
        <v>2.6450450450450376</v>
      </c>
      <c r="O796" s="271">
        <f t="shared" si="183"/>
        <v>8.235294117647058</v>
      </c>
      <c r="P796" s="271">
        <f t="shared" si="183"/>
        <v>13.040540540540533</v>
      </c>
      <c r="Q796" s="271">
        <f t="shared" si="183"/>
        <v>24.478764478764475</v>
      </c>
      <c r="R796" s="271">
        <f t="shared" si="183"/>
        <v>8.8918918918919019</v>
      </c>
      <c r="S796" s="271">
        <f t="shared" si="183"/>
        <v>12.941176470588232</v>
      </c>
      <c r="T796" s="273">
        <f t="shared" si="183"/>
        <v>8.8120486899112791</v>
      </c>
      <c r="U796" s="529"/>
      <c r="V796" s="529"/>
      <c r="W796" s="529"/>
    </row>
    <row r="797" spans="1:23" ht="13.5" thickBot="1" x14ac:dyDescent="0.25">
      <c r="A797" s="226" t="s">
        <v>27</v>
      </c>
      <c r="B797" s="479">
        <f t="shared" ref="B797:T797" si="184">B793-B780</f>
        <v>57.33333333333303</v>
      </c>
      <c r="C797" s="480">
        <f t="shared" si="184"/>
        <v>-24.857142857143117</v>
      </c>
      <c r="D797" s="480">
        <f t="shared" si="184"/>
        <v>-24.66666666666606</v>
      </c>
      <c r="E797" s="480">
        <f t="shared" si="184"/>
        <v>54.285714285714675</v>
      </c>
      <c r="F797" s="480">
        <f t="shared" si="184"/>
        <v>-66.66666666666606</v>
      </c>
      <c r="G797" s="481">
        <f t="shared" si="184"/>
        <v>-243.33333333333394</v>
      </c>
      <c r="H797" s="479">
        <f t="shared" si="184"/>
        <v>443.92857142857156</v>
      </c>
      <c r="I797" s="480">
        <f t="shared" si="184"/>
        <v>-369.91071428571468</v>
      </c>
      <c r="J797" s="480">
        <f t="shared" si="184"/>
        <v>-144.375</v>
      </c>
      <c r="K797" s="480">
        <f t="shared" si="184"/>
        <v>-605.71428571428532</v>
      </c>
      <c r="L797" s="480">
        <f t="shared" si="184"/>
        <v>-127.25</v>
      </c>
      <c r="M797" s="481">
        <f t="shared" si="184"/>
        <v>79.45833333333303</v>
      </c>
      <c r="N797" s="482">
        <f t="shared" si="184"/>
        <v>-243.91666666666697</v>
      </c>
      <c r="O797" s="480">
        <f t="shared" si="184"/>
        <v>72.549019607843547</v>
      </c>
      <c r="P797" s="480">
        <f t="shared" si="184"/>
        <v>370.79166666666697</v>
      </c>
      <c r="Q797" s="480">
        <f t="shared" si="184"/>
        <v>620</v>
      </c>
      <c r="R797" s="480">
        <f t="shared" si="184"/>
        <v>8.25</v>
      </c>
      <c r="S797" s="480">
        <f t="shared" si="184"/>
        <v>-5.1372549019606595</v>
      </c>
      <c r="T797" s="483">
        <f t="shared" si="184"/>
        <v>-1.0902890752095118</v>
      </c>
      <c r="U797" s="529"/>
      <c r="V797" s="529"/>
      <c r="W797" s="529"/>
    </row>
    <row r="798" spans="1:23" x14ac:dyDescent="0.2">
      <c r="A798" s="308" t="s">
        <v>52</v>
      </c>
      <c r="B798" s="280">
        <v>53</v>
      </c>
      <c r="C798" s="281">
        <v>56</v>
      </c>
      <c r="D798" s="281">
        <v>55</v>
      </c>
      <c r="E798" s="281">
        <v>14</v>
      </c>
      <c r="F798" s="281">
        <v>53</v>
      </c>
      <c r="G798" s="282">
        <v>55</v>
      </c>
      <c r="H798" s="280">
        <v>55</v>
      </c>
      <c r="I798" s="281">
        <v>56</v>
      </c>
      <c r="J798" s="281">
        <v>55</v>
      </c>
      <c r="K798" s="281">
        <v>11</v>
      </c>
      <c r="L798" s="281">
        <v>54</v>
      </c>
      <c r="M798" s="282">
        <v>56</v>
      </c>
      <c r="N798" s="458">
        <v>54</v>
      </c>
      <c r="O798" s="281">
        <v>56</v>
      </c>
      <c r="P798" s="281">
        <v>56</v>
      </c>
      <c r="Q798" s="281">
        <v>13</v>
      </c>
      <c r="R798" s="281">
        <v>55</v>
      </c>
      <c r="S798" s="328">
        <v>56</v>
      </c>
      <c r="T798" s="329">
        <f>SUM(B798:S798)</f>
        <v>863</v>
      </c>
      <c r="U798" s="529" t="s">
        <v>56</v>
      </c>
      <c r="V798" s="330">
        <f>T785-T798</f>
        <v>1</v>
      </c>
      <c r="W798" s="331">
        <f>V798/T785</f>
        <v>1.1574074074074073E-3</v>
      </c>
    </row>
    <row r="799" spans="1:23" x14ac:dyDescent="0.2">
      <c r="A799" s="308" t="s">
        <v>28</v>
      </c>
      <c r="B799" s="231">
        <v>148</v>
      </c>
      <c r="C799" s="289">
        <v>147.5</v>
      </c>
      <c r="D799" s="289">
        <v>146.5</v>
      </c>
      <c r="E799" s="289">
        <v>147.5</v>
      </c>
      <c r="F799" s="289">
        <v>146.5</v>
      </c>
      <c r="G799" s="232">
        <v>144.5</v>
      </c>
      <c r="H799" s="231">
        <v>146</v>
      </c>
      <c r="I799" s="289">
        <v>145.5</v>
      </c>
      <c r="J799" s="289">
        <v>144.5</v>
      </c>
      <c r="K799" s="289">
        <v>147</v>
      </c>
      <c r="L799" s="289">
        <v>145</v>
      </c>
      <c r="M799" s="232">
        <v>143.5</v>
      </c>
      <c r="N799" s="459">
        <v>149</v>
      </c>
      <c r="O799" s="289">
        <v>147</v>
      </c>
      <c r="P799" s="289">
        <v>146.5</v>
      </c>
      <c r="Q799" s="289">
        <v>148.5</v>
      </c>
      <c r="R799" s="289">
        <v>144</v>
      </c>
      <c r="S799" s="289">
        <v>144.5</v>
      </c>
      <c r="T799" s="235"/>
      <c r="U799" s="529" t="s">
        <v>57</v>
      </c>
      <c r="V799" s="529"/>
      <c r="W799" s="529"/>
    </row>
    <row r="800" spans="1:23" ht="13.5" thickBot="1" x14ac:dyDescent="0.25">
      <c r="A800" s="311" t="s">
        <v>26</v>
      </c>
      <c r="B800" s="229">
        <f t="shared" ref="B800:S800" si="185">B799-B786</f>
        <v>0</v>
      </c>
      <c r="C800" s="230">
        <f t="shared" si="185"/>
        <v>0</v>
      </c>
      <c r="D800" s="230">
        <f t="shared" si="185"/>
        <v>0</v>
      </c>
      <c r="E800" s="230">
        <f t="shared" si="185"/>
        <v>0</v>
      </c>
      <c r="F800" s="230">
        <f t="shared" si="185"/>
        <v>0</v>
      </c>
      <c r="G800" s="466">
        <f t="shared" si="185"/>
        <v>0</v>
      </c>
      <c r="H800" s="229">
        <f t="shared" si="185"/>
        <v>0</v>
      </c>
      <c r="I800" s="230">
        <f t="shared" si="185"/>
        <v>0</v>
      </c>
      <c r="J800" s="230">
        <f t="shared" si="185"/>
        <v>0</v>
      </c>
      <c r="K800" s="230">
        <f t="shared" si="185"/>
        <v>0</v>
      </c>
      <c r="L800" s="230">
        <f t="shared" si="185"/>
        <v>0</v>
      </c>
      <c r="M800" s="466">
        <f t="shared" si="185"/>
        <v>0</v>
      </c>
      <c r="N800" s="460">
        <f t="shared" si="185"/>
        <v>0</v>
      </c>
      <c r="O800" s="230">
        <f t="shared" si="185"/>
        <v>0</v>
      </c>
      <c r="P800" s="230">
        <f t="shared" si="185"/>
        <v>0</v>
      </c>
      <c r="Q800" s="230">
        <f t="shared" si="185"/>
        <v>0</v>
      </c>
      <c r="R800" s="230">
        <f t="shared" si="185"/>
        <v>0</v>
      </c>
      <c r="S800" s="230">
        <f t="shared" si="185"/>
        <v>0</v>
      </c>
      <c r="T800" s="236"/>
      <c r="U800" s="529" t="s">
        <v>26</v>
      </c>
      <c r="V800" s="529">
        <f>V799-V786</f>
        <v>0</v>
      </c>
      <c r="W800" s="529"/>
    </row>
    <row r="801" spans="1:23" x14ac:dyDescent="0.2">
      <c r="A801" s="530"/>
      <c r="B801" s="530"/>
      <c r="C801" s="530"/>
      <c r="D801" s="530"/>
      <c r="E801" s="530"/>
      <c r="F801" s="530"/>
      <c r="G801" s="530"/>
      <c r="H801" s="530"/>
      <c r="I801" s="530"/>
      <c r="J801" s="530"/>
      <c r="K801" s="530"/>
      <c r="L801" s="530"/>
      <c r="M801" s="530"/>
      <c r="N801" s="530"/>
      <c r="O801" s="530"/>
      <c r="P801" s="530"/>
      <c r="Q801" s="530"/>
      <c r="R801" s="530"/>
      <c r="S801" s="530"/>
      <c r="T801" s="530"/>
      <c r="U801" s="530"/>
      <c r="V801" s="530"/>
      <c r="W801" s="530"/>
    </row>
    <row r="802" spans="1:23" ht="13.5" thickBot="1" x14ac:dyDescent="0.25">
      <c r="A802" s="530"/>
      <c r="B802" s="530"/>
      <c r="C802" s="530"/>
      <c r="D802" s="530"/>
      <c r="E802" s="530"/>
      <c r="F802" s="530"/>
      <c r="G802" s="530"/>
      <c r="H802" s="530"/>
      <c r="I802" s="530"/>
      <c r="J802" s="530"/>
      <c r="K802" s="530"/>
      <c r="L802" s="530"/>
      <c r="M802" s="530"/>
      <c r="N802" s="530"/>
      <c r="O802" s="530"/>
      <c r="P802" s="530"/>
      <c r="Q802" s="530"/>
      <c r="R802" s="530"/>
      <c r="S802" s="530"/>
      <c r="T802" s="530"/>
      <c r="U802" s="530"/>
      <c r="V802" s="530"/>
      <c r="W802" s="530"/>
    </row>
    <row r="803" spans="1:23" ht="13.5" thickBot="1" x14ac:dyDescent="0.25">
      <c r="A803" s="295" t="s">
        <v>188</v>
      </c>
      <c r="B803" s="540" t="s">
        <v>53</v>
      </c>
      <c r="C803" s="541"/>
      <c r="D803" s="541"/>
      <c r="E803" s="541"/>
      <c r="F803" s="541"/>
      <c r="G803" s="542"/>
      <c r="H803" s="540" t="s">
        <v>53</v>
      </c>
      <c r="I803" s="541"/>
      <c r="J803" s="541"/>
      <c r="K803" s="541"/>
      <c r="L803" s="541"/>
      <c r="M803" s="542"/>
      <c r="N803" s="540" t="s">
        <v>53</v>
      </c>
      <c r="O803" s="541"/>
      <c r="P803" s="541"/>
      <c r="Q803" s="541"/>
      <c r="R803" s="541"/>
      <c r="S803" s="542"/>
      <c r="T803" s="313" t="s">
        <v>0</v>
      </c>
      <c r="U803" s="530"/>
      <c r="V803" s="530"/>
      <c r="W803" s="530"/>
    </row>
    <row r="804" spans="1:23" x14ac:dyDescent="0.2">
      <c r="A804" s="226" t="s">
        <v>54</v>
      </c>
      <c r="B804" s="531">
        <v>1</v>
      </c>
      <c r="C804" s="532">
        <v>2</v>
      </c>
      <c r="D804" s="532">
        <v>3</v>
      </c>
      <c r="E804" s="532">
        <v>4</v>
      </c>
      <c r="F804" s="532">
        <v>5</v>
      </c>
      <c r="G804" s="533">
        <v>6</v>
      </c>
      <c r="H804" s="531">
        <v>7</v>
      </c>
      <c r="I804" s="532">
        <v>8</v>
      </c>
      <c r="J804" s="532">
        <v>9</v>
      </c>
      <c r="K804" s="532">
        <v>10</v>
      </c>
      <c r="L804" s="532">
        <v>11</v>
      </c>
      <c r="M804" s="533">
        <v>12</v>
      </c>
      <c r="N804" s="531">
        <v>13</v>
      </c>
      <c r="O804" s="532">
        <v>14</v>
      </c>
      <c r="P804" s="532">
        <v>15</v>
      </c>
      <c r="Q804" s="532">
        <v>16</v>
      </c>
      <c r="R804" s="532">
        <v>17</v>
      </c>
      <c r="S804" s="533">
        <v>18</v>
      </c>
      <c r="T804" s="237"/>
      <c r="U804" s="530"/>
      <c r="V804" s="530"/>
      <c r="W804" s="530"/>
    </row>
    <row r="805" spans="1:23" x14ac:dyDescent="0.2">
      <c r="A805" s="301" t="s">
        <v>3</v>
      </c>
      <c r="B805" s="253">
        <v>4640</v>
      </c>
      <c r="C805" s="254">
        <v>4640</v>
      </c>
      <c r="D805" s="254">
        <v>4640</v>
      </c>
      <c r="E805" s="254">
        <v>4640</v>
      </c>
      <c r="F805" s="254">
        <v>4640</v>
      </c>
      <c r="G805" s="254">
        <v>4640</v>
      </c>
      <c r="H805" s="253">
        <v>4640</v>
      </c>
      <c r="I805" s="467">
        <v>4640</v>
      </c>
      <c r="J805" s="467">
        <v>4640</v>
      </c>
      <c r="K805" s="254">
        <v>4640</v>
      </c>
      <c r="L805" s="254">
        <v>4640</v>
      </c>
      <c r="M805" s="255">
        <v>4640</v>
      </c>
      <c r="N805" s="253">
        <v>4640</v>
      </c>
      <c r="O805" s="254">
        <v>4640</v>
      </c>
      <c r="P805" s="254">
        <v>4640</v>
      </c>
      <c r="Q805" s="254">
        <v>4640</v>
      </c>
      <c r="R805" s="254">
        <v>4640</v>
      </c>
      <c r="S805" s="254">
        <v>4640</v>
      </c>
      <c r="T805" s="256">
        <v>4640</v>
      </c>
      <c r="U805" s="530"/>
      <c r="V805" s="530"/>
      <c r="W805" s="530"/>
    </row>
    <row r="806" spans="1:23" x14ac:dyDescent="0.2">
      <c r="A806" s="303" t="s">
        <v>6</v>
      </c>
      <c r="B806" s="258">
        <v>4712</v>
      </c>
      <c r="C806" s="259">
        <v>4961.1764705882351</v>
      </c>
      <c r="D806" s="259">
        <v>4803.125</v>
      </c>
      <c r="E806" s="259">
        <v>4832.8571428571431</v>
      </c>
      <c r="F806" s="259">
        <v>5052</v>
      </c>
      <c r="G806" s="259">
        <v>5257.1428571428569</v>
      </c>
      <c r="H806" s="258">
        <v>5292.666666666667</v>
      </c>
      <c r="I806" s="468">
        <v>4768</v>
      </c>
      <c r="J806" s="468">
        <v>4845.333333333333</v>
      </c>
      <c r="K806" s="259">
        <v>4910</v>
      </c>
      <c r="L806" s="259">
        <v>5064</v>
      </c>
      <c r="M806" s="260">
        <v>5317.1428571428569</v>
      </c>
      <c r="N806" s="258">
        <v>4858.75</v>
      </c>
      <c r="O806" s="259">
        <v>5059.333333333333</v>
      </c>
      <c r="P806" s="259">
        <v>5142.5</v>
      </c>
      <c r="Q806" s="259">
        <v>5556.666666666667</v>
      </c>
      <c r="R806" s="259">
        <v>4990</v>
      </c>
      <c r="S806" s="259">
        <v>5456.25</v>
      </c>
      <c r="T806" s="261">
        <v>5039.5180722891564</v>
      </c>
      <c r="U806" s="530"/>
      <c r="V806" s="530"/>
      <c r="W806" s="530"/>
    </row>
    <row r="807" spans="1:23" x14ac:dyDescent="0.2">
      <c r="A807" s="226" t="s">
        <v>7</v>
      </c>
      <c r="B807" s="262">
        <v>86.666666666666671</v>
      </c>
      <c r="C807" s="263">
        <v>64.705882352941174</v>
      </c>
      <c r="D807" s="263">
        <v>68.75</v>
      </c>
      <c r="E807" s="263">
        <v>100</v>
      </c>
      <c r="F807" s="263">
        <v>100</v>
      </c>
      <c r="G807" s="263">
        <v>92.857142857142861</v>
      </c>
      <c r="H807" s="262">
        <v>46.666666666666664</v>
      </c>
      <c r="I807" s="469">
        <v>80</v>
      </c>
      <c r="J807" s="469">
        <v>100</v>
      </c>
      <c r="K807" s="469">
        <v>28.571428571428573</v>
      </c>
      <c r="L807" s="469">
        <v>93.333333333333329</v>
      </c>
      <c r="M807" s="264">
        <v>78.571428571428569</v>
      </c>
      <c r="N807" s="262">
        <v>56.25</v>
      </c>
      <c r="O807" s="263">
        <v>80</v>
      </c>
      <c r="P807" s="263">
        <v>93.75</v>
      </c>
      <c r="Q807" s="263">
        <v>83.333333333333329</v>
      </c>
      <c r="R807" s="263">
        <v>93.333333333333329</v>
      </c>
      <c r="S807" s="263">
        <v>68.75</v>
      </c>
      <c r="T807" s="265">
        <v>75.502008032128515</v>
      </c>
      <c r="U807" s="530"/>
      <c r="V807" s="530"/>
      <c r="W807" s="530"/>
    </row>
    <row r="808" spans="1:23" x14ac:dyDescent="0.2">
      <c r="A808" s="226" t="s">
        <v>8</v>
      </c>
      <c r="B808" s="266">
        <v>5.2668077966281757E-2</v>
      </c>
      <c r="C808" s="267">
        <v>9.6263101315676239E-2</v>
      </c>
      <c r="D808" s="267">
        <v>7.231584186174625E-2</v>
      </c>
      <c r="E808" s="267">
        <v>3.7420584898798341E-2</v>
      </c>
      <c r="F808" s="267">
        <v>4.1496627656047266E-2</v>
      </c>
      <c r="G808" s="267">
        <v>5.1901462549188787E-2</v>
      </c>
      <c r="H808" s="266">
        <v>0.10773367036436944</v>
      </c>
      <c r="I808" s="455">
        <v>7.1432810842594979E-2</v>
      </c>
      <c r="J808" s="455">
        <v>4.4615057726074263E-2</v>
      </c>
      <c r="K808" s="267">
        <v>0.10660898027130267</v>
      </c>
      <c r="L808" s="267">
        <v>6.2015122990175427E-2</v>
      </c>
      <c r="M808" s="268">
        <v>8.8240085093355985E-2</v>
      </c>
      <c r="N808" s="266">
        <v>0.10870196951361996</v>
      </c>
      <c r="O808" s="267">
        <v>7.3345415888465396E-2</v>
      </c>
      <c r="P808" s="267">
        <v>5.5999584585826746E-2</v>
      </c>
      <c r="Q808" s="267">
        <v>0.11571310926147099</v>
      </c>
      <c r="R808" s="267">
        <v>6.0075690463372383E-2</v>
      </c>
      <c r="S808" s="267">
        <v>7.666679588124567E-2</v>
      </c>
      <c r="T808" s="269">
        <v>8.8448209126315833E-2</v>
      </c>
      <c r="U808" s="530"/>
      <c r="V808" s="530"/>
      <c r="W808" s="530"/>
    </row>
    <row r="809" spans="1:23" x14ac:dyDescent="0.2">
      <c r="A809" s="303" t="s">
        <v>1</v>
      </c>
      <c r="B809" s="270">
        <f t="shared" ref="B809:T809" si="186">B806/B805*100-100</f>
        <v>1.551724137931032</v>
      </c>
      <c r="C809" s="271">
        <f t="shared" si="186"/>
        <v>6.9219066937119607</v>
      </c>
      <c r="D809" s="271">
        <f t="shared" si="186"/>
        <v>3.515625</v>
      </c>
      <c r="E809" s="271">
        <f t="shared" si="186"/>
        <v>4.1564039408867046</v>
      </c>
      <c r="F809" s="271">
        <f t="shared" si="186"/>
        <v>8.8793103448275872</v>
      </c>
      <c r="G809" s="272">
        <f t="shared" si="186"/>
        <v>13.300492610837438</v>
      </c>
      <c r="H809" s="270">
        <f t="shared" si="186"/>
        <v>14.066091954022994</v>
      </c>
      <c r="I809" s="271">
        <f t="shared" si="186"/>
        <v>2.7586206896551744</v>
      </c>
      <c r="J809" s="271">
        <f t="shared" si="186"/>
        <v>4.4252873563218316</v>
      </c>
      <c r="K809" s="271">
        <f t="shared" si="186"/>
        <v>5.8189655172413666</v>
      </c>
      <c r="L809" s="271">
        <f t="shared" si="186"/>
        <v>9.1379310344827474</v>
      </c>
      <c r="M809" s="272">
        <f t="shared" si="186"/>
        <v>14.593596059113295</v>
      </c>
      <c r="N809" s="456">
        <f t="shared" si="186"/>
        <v>4.7144396551724128</v>
      </c>
      <c r="O809" s="271">
        <f t="shared" si="186"/>
        <v>9.03735632183907</v>
      </c>
      <c r="P809" s="271">
        <f t="shared" si="186"/>
        <v>10.829741379310349</v>
      </c>
      <c r="Q809" s="271">
        <f t="shared" si="186"/>
        <v>19.755747126436802</v>
      </c>
      <c r="R809" s="271">
        <f t="shared" si="186"/>
        <v>7.5431034482758719</v>
      </c>
      <c r="S809" s="271">
        <f t="shared" si="186"/>
        <v>17.591594827586206</v>
      </c>
      <c r="T809" s="273">
        <f t="shared" si="186"/>
        <v>8.6103032820938949</v>
      </c>
      <c r="U809" s="530"/>
      <c r="V809" s="530"/>
      <c r="W809" s="530"/>
    </row>
    <row r="810" spans="1:23" ht="13.5" thickBot="1" x14ac:dyDescent="0.25">
      <c r="A810" s="226" t="s">
        <v>27</v>
      </c>
      <c r="B810" s="479">
        <f t="shared" ref="B810:T810" si="187">B806-B793</f>
        <v>-179.33333333333303</v>
      </c>
      <c r="C810" s="480">
        <f t="shared" si="187"/>
        <v>13.176470588235134</v>
      </c>
      <c r="D810" s="480">
        <f t="shared" si="187"/>
        <v>164.45833333333303</v>
      </c>
      <c r="E810" s="480">
        <f t="shared" si="187"/>
        <v>-547.14285714285688</v>
      </c>
      <c r="F810" s="480">
        <f t="shared" si="187"/>
        <v>49.33333333333303</v>
      </c>
      <c r="G810" s="481">
        <f t="shared" si="187"/>
        <v>249.80952380952385</v>
      </c>
      <c r="H810" s="479">
        <f t="shared" si="187"/>
        <v>120.16666666666697</v>
      </c>
      <c r="I810" s="480">
        <f t="shared" si="187"/>
        <v>58.625</v>
      </c>
      <c r="J810" s="480">
        <f t="shared" si="187"/>
        <v>-21.54166666666697</v>
      </c>
      <c r="K810" s="480">
        <f t="shared" si="187"/>
        <v>-44.285714285714675</v>
      </c>
      <c r="L810" s="480">
        <f t="shared" si="187"/>
        <v>95.25</v>
      </c>
      <c r="M810" s="481">
        <f t="shared" si="187"/>
        <v>-110.98214285714312</v>
      </c>
      <c r="N810" s="482">
        <f t="shared" si="187"/>
        <v>111.41666666666697</v>
      </c>
      <c r="O810" s="480">
        <f t="shared" si="187"/>
        <v>53.450980392156453</v>
      </c>
      <c r="P810" s="480">
        <f t="shared" si="187"/>
        <v>-85.625</v>
      </c>
      <c r="Q810" s="480">
        <f t="shared" si="187"/>
        <v>-200.47619047618991</v>
      </c>
      <c r="R810" s="480">
        <f t="shared" si="187"/>
        <v>-46.25</v>
      </c>
      <c r="S810" s="480">
        <f t="shared" si="187"/>
        <v>232.72058823529369</v>
      </c>
      <c r="T810" s="483">
        <f t="shared" si="187"/>
        <v>6.9608203807592872</v>
      </c>
      <c r="U810" s="530"/>
      <c r="V810" s="530"/>
      <c r="W810" s="530"/>
    </row>
    <row r="811" spans="1:23" x14ac:dyDescent="0.2">
      <c r="A811" s="308" t="s">
        <v>52</v>
      </c>
      <c r="B811" s="280">
        <v>53</v>
      </c>
      <c r="C811" s="281">
        <v>56</v>
      </c>
      <c r="D811" s="281">
        <v>55</v>
      </c>
      <c r="E811" s="281">
        <v>14</v>
      </c>
      <c r="F811" s="281">
        <v>53</v>
      </c>
      <c r="G811" s="282">
        <v>55</v>
      </c>
      <c r="H811" s="280">
        <v>55</v>
      </c>
      <c r="I811" s="281">
        <v>56</v>
      </c>
      <c r="J811" s="281">
        <v>55</v>
      </c>
      <c r="K811" s="281">
        <v>11</v>
      </c>
      <c r="L811" s="281">
        <v>54</v>
      </c>
      <c r="M811" s="282">
        <v>56</v>
      </c>
      <c r="N811" s="458">
        <v>54</v>
      </c>
      <c r="O811" s="281">
        <v>56</v>
      </c>
      <c r="P811" s="281">
        <v>56</v>
      </c>
      <c r="Q811" s="281">
        <v>13</v>
      </c>
      <c r="R811" s="281">
        <v>55</v>
      </c>
      <c r="S811" s="328">
        <v>56</v>
      </c>
      <c r="T811" s="329">
        <f>SUM(B811:S811)</f>
        <v>863</v>
      </c>
      <c r="U811" s="530" t="s">
        <v>56</v>
      </c>
      <c r="V811" s="330">
        <f>T798-T811</f>
        <v>0</v>
      </c>
      <c r="W811" s="331">
        <f>V811/T798</f>
        <v>0</v>
      </c>
    </row>
    <row r="812" spans="1:23" x14ac:dyDescent="0.2">
      <c r="A812" s="308" t="s">
        <v>28</v>
      </c>
      <c r="B812" s="231">
        <v>148</v>
      </c>
      <c r="C812" s="289">
        <v>147.5</v>
      </c>
      <c r="D812" s="289">
        <v>146.5</v>
      </c>
      <c r="E812" s="289">
        <v>147.5</v>
      </c>
      <c r="F812" s="289">
        <v>146.5</v>
      </c>
      <c r="G812" s="232">
        <v>144.5</v>
      </c>
      <c r="H812" s="231">
        <v>146</v>
      </c>
      <c r="I812" s="289">
        <v>145.5</v>
      </c>
      <c r="J812" s="289">
        <v>144.5</v>
      </c>
      <c r="K812" s="289">
        <v>147</v>
      </c>
      <c r="L812" s="289">
        <v>145</v>
      </c>
      <c r="M812" s="232">
        <v>143.5</v>
      </c>
      <c r="N812" s="459">
        <v>149</v>
      </c>
      <c r="O812" s="289">
        <v>147</v>
      </c>
      <c r="P812" s="289">
        <v>146.5</v>
      </c>
      <c r="Q812" s="289">
        <v>148.5</v>
      </c>
      <c r="R812" s="289">
        <v>144</v>
      </c>
      <c r="S812" s="289">
        <v>144.5</v>
      </c>
      <c r="T812" s="235"/>
      <c r="U812" s="530" t="s">
        <v>57</v>
      </c>
      <c r="V812" s="530"/>
      <c r="W812" s="530"/>
    </row>
    <row r="813" spans="1:23" ht="13.5" thickBot="1" x14ac:dyDescent="0.25">
      <c r="A813" s="311" t="s">
        <v>26</v>
      </c>
      <c r="B813" s="229">
        <f t="shared" ref="B813:S813" si="188">B812-B799</f>
        <v>0</v>
      </c>
      <c r="C813" s="230">
        <f t="shared" si="188"/>
        <v>0</v>
      </c>
      <c r="D813" s="230">
        <f t="shared" si="188"/>
        <v>0</v>
      </c>
      <c r="E813" s="230">
        <f t="shared" si="188"/>
        <v>0</v>
      </c>
      <c r="F813" s="230">
        <f t="shared" si="188"/>
        <v>0</v>
      </c>
      <c r="G813" s="466">
        <f t="shared" si="188"/>
        <v>0</v>
      </c>
      <c r="H813" s="229">
        <f t="shared" si="188"/>
        <v>0</v>
      </c>
      <c r="I813" s="230">
        <f t="shared" si="188"/>
        <v>0</v>
      </c>
      <c r="J813" s="230">
        <f t="shared" si="188"/>
        <v>0</v>
      </c>
      <c r="K813" s="230">
        <f t="shared" si="188"/>
        <v>0</v>
      </c>
      <c r="L813" s="230">
        <f t="shared" si="188"/>
        <v>0</v>
      </c>
      <c r="M813" s="466">
        <f t="shared" si="188"/>
        <v>0</v>
      </c>
      <c r="N813" s="460">
        <f t="shared" si="188"/>
        <v>0</v>
      </c>
      <c r="O813" s="230">
        <f t="shared" si="188"/>
        <v>0</v>
      </c>
      <c r="P813" s="230">
        <f t="shared" si="188"/>
        <v>0</v>
      </c>
      <c r="Q813" s="230">
        <f t="shared" si="188"/>
        <v>0</v>
      </c>
      <c r="R813" s="230">
        <f t="shared" si="188"/>
        <v>0</v>
      </c>
      <c r="S813" s="230">
        <f t="shared" si="188"/>
        <v>0</v>
      </c>
      <c r="T813" s="236"/>
      <c r="U813" s="530" t="s">
        <v>26</v>
      </c>
      <c r="V813" s="530">
        <f>V812-V799</f>
        <v>0</v>
      </c>
      <c r="W813" s="530"/>
    </row>
    <row r="814" spans="1:23" x14ac:dyDescent="0.2">
      <c r="A814" s="534"/>
      <c r="B814" s="534"/>
      <c r="C814" s="534"/>
      <c r="D814" s="534"/>
      <c r="E814" s="534"/>
      <c r="F814" s="534"/>
      <c r="G814" s="534"/>
      <c r="H814" s="534"/>
      <c r="I814" s="534"/>
      <c r="J814" s="534"/>
      <c r="K814" s="534"/>
      <c r="L814" s="534"/>
      <c r="M814" s="534"/>
      <c r="N814" s="534"/>
      <c r="O814" s="534"/>
      <c r="P814" s="534"/>
      <c r="Q814" s="534"/>
      <c r="R814" s="534"/>
      <c r="S814" s="534"/>
      <c r="T814" s="534"/>
      <c r="U814" s="534"/>
      <c r="V814" s="534"/>
      <c r="W814" s="534"/>
    </row>
    <row r="815" spans="1:23" ht="13.5" thickBot="1" x14ac:dyDescent="0.25">
      <c r="A815" s="534"/>
      <c r="B815" s="534"/>
      <c r="C815" s="534"/>
      <c r="D815" s="534"/>
      <c r="E815" s="534"/>
      <c r="F815" s="534"/>
      <c r="G815" s="534"/>
      <c r="H815" s="534"/>
      <c r="I815" s="534"/>
      <c r="J815" s="534"/>
      <c r="K815" s="534"/>
      <c r="L815" s="534"/>
      <c r="M815" s="534"/>
      <c r="N815" s="534"/>
      <c r="O815" s="534"/>
      <c r="P815" s="534"/>
      <c r="Q815" s="534"/>
      <c r="R815" s="534"/>
      <c r="S815" s="534"/>
      <c r="T815" s="534"/>
      <c r="U815" s="534"/>
      <c r="V815" s="534"/>
      <c r="W815" s="534"/>
    </row>
    <row r="816" spans="1:23" ht="13.5" thickBot="1" x14ac:dyDescent="0.25">
      <c r="A816" s="295" t="s">
        <v>189</v>
      </c>
      <c r="B816" s="540" t="s">
        <v>53</v>
      </c>
      <c r="C816" s="541"/>
      <c r="D816" s="541"/>
      <c r="E816" s="541"/>
      <c r="F816" s="541"/>
      <c r="G816" s="542"/>
      <c r="H816" s="540" t="s">
        <v>53</v>
      </c>
      <c r="I816" s="541"/>
      <c r="J816" s="541"/>
      <c r="K816" s="541"/>
      <c r="L816" s="541"/>
      <c r="M816" s="542"/>
      <c r="N816" s="540" t="s">
        <v>53</v>
      </c>
      <c r="O816" s="541"/>
      <c r="P816" s="541"/>
      <c r="Q816" s="541"/>
      <c r="R816" s="541"/>
      <c r="S816" s="542"/>
      <c r="T816" s="313" t="s">
        <v>0</v>
      </c>
      <c r="U816" s="534"/>
      <c r="V816" s="534"/>
      <c r="W816" s="534"/>
    </row>
    <row r="817" spans="1:23" x14ac:dyDescent="0.2">
      <c r="A817" s="226" t="s">
        <v>54</v>
      </c>
      <c r="B817" s="531">
        <v>1</v>
      </c>
      <c r="C817" s="532">
        <v>2</v>
      </c>
      <c r="D817" s="532">
        <v>3</v>
      </c>
      <c r="E817" s="532">
        <v>4</v>
      </c>
      <c r="F817" s="532">
        <v>5</v>
      </c>
      <c r="G817" s="533">
        <v>6</v>
      </c>
      <c r="H817" s="531">
        <v>7</v>
      </c>
      <c r="I817" s="532">
        <v>8</v>
      </c>
      <c r="J817" s="532">
        <v>9</v>
      </c>
      <c r="K817" s="532">
        <v>10</v>
      </c>
      <c r="L817" s="532">
        <v>11</v>
      </c>
      <c r="M817" s="533">
        <v>12</v>
      </c>
      <c r="N817" s="531">
        <v>13</v>
      </c>
      <c r="O817" s="532">
        <v>14</v>
      </c>
      <c r="P817" s="532">
        <v>15</v>
      </c>
      <c r="Q817" s="532">
        <v>16</v>
      </c>
      <c r="R817" s="532">
        <v>17</v>
      </c>
      <c r="S817" s="533">
        <v>18</v>
      </c>
      <c r="T817" s="237"/>
      <c r="U817" s="534"/>
      <c r="V817" s="534"/>
      <c r="W817" s="534"/>
    </row>
    <row r="818" spans="1:23" x14ac:dyDescent="0.2">
      <c r="A818" s="301" t="s">
        <v>3</v>
      </c>
      <c r="B818" s="253">
        <v>4655</v>
      </c>
      <c r="C818" s="253">
        <v>4655</v>
      </c>
      <c r="D818" s="253">
        <v>4655</v>
      </c>
      <c r="E818" s="253">
        <v>4655</v>
      </c>
      <c r="F818" s="253">
        <v>4655</v>
      </c>
      <c r="G818" s="253">
        <v>4655</v>
      </c>
      <c r="H818" s="253">
        <v>4655</v>
      </c>
      <c r="I818" s="253">
        <v>4655</v>
      </c>
      <c r="J818" s="253">
        <v>4655</v>
      </c>
      <c r="K818" s="253">
        <v>4655</v>
      </c>
      <c r="L818" s="253">
        <v>4655</v>
      </c>
      <c r="M818" s="253">
        <v>4655</v>
      </c>
      <c r="N818" s="253">
        <v>4655</v>
      </c>
      <c r="O818" s="253">
        <v>4655</v>
      </c>
      <c r="P818" s="253">
        <v>4655</v>
      </c>
      <c r="Q818" s="253">
        <v>4655</v>
      </c>
      <c r="R818" s="253">
        <v>4655</v>
      </c>
      <c r="S818" s="253">
        <v>4655</v>
      </c>
      <c r="T818" s="253">
        <v>4655</v>
      </c>
      <c r="U818" s="534"/>
      <c r="V818" s="534"/>
      <c r="W818" s="534"/>
    </row>
    <row r="819" spans="1:23" x14ac:dyDescent="0.2">
      <c r="A819" s="303" t="s">
        <v>6</v>
      </c>
      <c r="B819" s="258">
        <v>4906.875</v>
      </c>
      <c r="C819" s="259">
        <v>5036.875</v>
      </c>
      <c r="D819" s="259">
        <v>4854.1176470588234</v>
      </c>
      <c r="E819" s="259">
        <v>4978.5714285714284</v>
      </c>
      <c r="F819" s="259">
        <v>5044.2105263157891</v>
      </c>
      <c r="G819" s="259">
        <v>5401.666666666667</v>
      </c>
      <c r="H819" s="258">
        <v>4771.311475409836</v>
      </c>
      <c r="I819" s="468">
        <v>5403.6</v>
      </c>
      <c r="J819" s="468"/>
      <c r="K819" s="259"/>
      <c r="L819" s="259"/>
      <c r="M819" s="260"/>
      <c r="N819" s="258">
        <v>4709.5348837209303</v>
      </c>
      <c r="O819" s="259">
        <v>5426.5116279069771</v>
      </c>
      <c r="P819" s="259"/>
      <c r="Q819" s="259"/>
      <c r="R819" s="259"/>
      <c r="S819" s="259"/>
      <c r="T819" s="261">
        <v>5024.6415094339627</v>
      </c>
      <c r="U819" s="534"/>
      <c r="V819" s="534"/>
      <c r="W819" s="534"/>
    </row>
    <row r="820" spans="1:23" x14ac:dyDescent="0.2">
      <c r="A820" s="226" t="s">
        <v>7</v>
      </c>
      <c r="B820" s="262">
        <v>81.25</v>
      </c>
      <c r="C820" s="263">
        <v>87.5</v>
      </c>
      <c r="D820" s="263">
        <v>94.117647058823536</v>
      </c>
      <c r="E820" s="263">
        <v>85.714285714285708</v>
      </c>
      <c r="F820" s="263">
        <v>94.736842105263165</v>
      </c>
      <c r="G820" s="263">
        <v>88.888888888888886</v>
      </c>
      <c r="H820" s="262">
        <v>91.803278688524586</v>
      </c>
      <c r="I820" s="469">
        <v>100</v>
      </c>
      <c r="J820" s="469"/>
      <c r="K820" s="469"/>
      <c r="L820" s="469"/>
      <c r="M820" s="264"/>
      <c r="N820" s="262">
        <v>83.720930232558146</v>
      </c>
      <c r="O820" s="263">
        <v>93.023255813953483</v>
      </c>
      <c r="P820" s="263"/>
      <c r="Q820" s="263"/>
      <c r="R820" s="263"/>
      <c r="S820" s="263"/>
      <c r="T820" s="265">
        <v>79.245283018867923</v>
      </c>
      <c r="U820" s="534"/>
      <c r="V820" s="534"/>
      <c r="W820" s="534"/>
    </row>
    <row r="821" spans="1:23" x14ac:dyDescent="0.2">
      <c r="A821" s="226" t="s">
        <v>8</v>
      </c>
      <c r="B821" s="266">
        <v>6.9439172959762055E-2</v>
      </c>
      <c r="C821" s="267">
        <v>8.2367591737643048E-2</v>
      </c>
      <c r="D821" s="267">
        <v>5.0288940505795528E-2</v>
      </c>
      <c r="E821" s="267">
        <v>6.1333576644313166E-2</v>
      </c>
      <c r="F821" s="267">
        <v>6.617544991063265E-2</v>
      </c>
      <c r="G821" s="267">
        <v>5.2569882540881636E-2</v>
      </c>
      <c r="H821" s="266">
        <v>6.3191642594278397E-2</v>
      </c>
      <c r="I821" s="455">
        <v>4.2442965044523634E-2</v>
      </c>
      <c r="J821" s="455"/>
      <c r="K821" s="267"/>
      <c r="L821" s="267"/>
      <c r="M821" s="268"/>
      <c r="N821" s="266">
        <v>6.3979691435074801E-2</v>
      </c>
      <c r="O821" s="267">
        <v>5.1933982407070735E-2</v>
      </c>
      <c r="P821" s="267"/>
      <c r="Q821" s="267"/>
      <c r="R821" s="267"/>
      <c r="S821" s="267"/>
      <c r="T821" s="269">
        <v>8.2957675539975864E-2</v>
      </c>
      <c r="U821" s="534"/>
      <c r="V821" s="534"/>
      <c r="W821" s="534"/>
    </row>
    <row r="822" spans="1:23" x14ac:dyDescent="0.2">
      <c r="A822" s="303" t="s">
        <v>1</v>
      </c>
      <c r="B822" s="270">
        <f t="shared" ref="B822:T822" si="189">B819/B818*100-100</f>
        <v>5.4108485499462944</v>
      </c>
      <c r="C822" s="271">
        <f t="shared" si="189"/>
        <v>8.2035445757250329</v>
      </c>
      <c r="D822" s="271">
        <f t="shared" si="189"/>
        <v>4.2775004738737579</v>
      </c>
      <c r="E822" s="271">
        <f t="shared" si="189"/>
        <v>6.9510510971305877</v>
      </c>
      <c r="F822" s="271">
        <f t="shared" si="189"/>
        <v>8.3611283848719467</v>
      </c>
      <c r="G822" s="272">
        <f t="shared" si="189"/>
        <v>16.040100250626566</v>
      </c>
      <c r="H822" s="270">
        <f t="shared" si="189"/>
        <v>2.4986353471500706</v>
      </c>
      <c r="I822" s="271">
        <f t="shared" si="189"/>
        <v>16.081632653061234</v>
      </c>
      <c r="J822" s="271">
        <f t="shared" si="189"/>
        <v>-100</v>
      </c>
      <c r="K822" s="271">
        <f t="shared" si="189"/>
        <v>-100</v>
      </c>
      <c r="L822" s="271">
        <f t="shared" si="189"/>
        <v>-100</v>
      </c>
      <c r="M822" s="272">
        <f t="shared" si="189"/>
        <v>-100</v>
      </c>
      <c r="N822" s="456">
        <f t="shared" si="189"/>
        <v>1.1715334848749706</v>
      </c>
      <c r="O822" s="271">
        <f t="shared" si="189"/>
        <v>16.57382659306073</v>
      </c>
      <c r="P822" s="271">
        <f t="shared" si="189"/>
        <v>-100</v>
      </c>
      <c r="Q822" s="271">
        <f t="shared" si="189"/>
        <v>-100</v>
      </c>
      <c r="R822" s="271">
        <f t="shared" si="189"/>
        <v>-100</v>
      </c>
      <c r="S822" s="271">
        <f t="shared" si="189"/>
        <v>-100</v>
      </c>
      <c r="T822" s="273">
        <f t="shared" si="189"/>
        <v>7.9407413412236849</v>
      </c>
      <c r="U822" s="534"/>
      <c r="V822" s="534"/>
      <c r="W822" s="534"/>
    </row>
    <row r="823" spans="1:23" ht="13.5" thickBot="1" x14ac:dyDescent="0.25">
      <c r="A823" s="226" t="s">
        <v>27</v>
      </c>
      <c r="B823" s="479">
        <f t="shared" ref="B823:T823" si="190">B819-B806</f>
        <v>194.875</v>
      </c>
      <c r="C823" s="480">
        <f t="shared" si="190"/>
        <v>75.698529411764866</v>
      </c>
      <c r="D823" s="480">
        <f t="shared" si="190"/>
        <v>50.992647058823422</v>
      </c>
      <c r="E823" s="480">
        <f t="shared" si="190"/>
        <v>145.71428571428532</v>
      </c>
      <c r="F823" s="480">
        <f t="shared" si="190"/>
        <v>-7.7894736842108614</v>
      </c>
      <c r="G823" s="481">
        <f t="shared" si="190"/>
        <v>144.52380952381009</v>
      </c>
      <c r="H823" s="479">
        <f t="shared" si="190"/>
        <v>-521.35519125683095</v>
      </c>
      <c r="I823" s="480">
        <f t="shared" si="190"/>
        <v>635.60000000000036</v>
      </c>
      <c r="J823" s="480">
        <f t="shared" si="190"/>
        <v>-4845.333333333333</v>
      </c>
      <c r="K823" s="480">
        <f t="shared" si="190"/>
        <v>-4910</v>
      </c>
      <c r="L823" s="480">
        <f t="shared" si="190"/>
        <v>-5064</v>
      </c>
      <c r="M823" s="481">
        <f t="shared" si="190"/>
        <v>-5317.1428571428569</v>
      </c>
      <c r="N823" s="482">
        <f t="shared" si="190"/>
        <v>-149.21511627906966</v>
      </c>
      <c r="O823" s="480">
        <f t="shared" si="190"/>
        <v>367.17829457364405</v>
      </c>
      <c r="P823" s="480">
        <f t="shared" si="190"/>
        <v>-5142.5</v>
      </c>
      <c r="Q823" s="480">
        <f t="shared" si="190"/>
        <v>-5556.666666666667</v>
      </c>
      <c r="R823" s="480">
        <f t="shared" si="190"/>
        <v>-4990</v>
      </c>
      <c r="S823" s="480">
        <f t="shared" si="190"/>
        <v>-5456.25</v>
      </c>
      <c r="T823" s="483">
        <f t="shared" si="190"/>
        <v>-14.876562855193697</v>
      </c>
      <c r="U823" s="534"/>
      <c r="V823" s="534"/>
      <c r="W823" s="534"/>
    </row>
    <row r="824" spans="1:23" x14ac:dyDescent="0.2">
      <c r="A824" s="308" t="s">
        <v>52</v>
      </c>
      <c r="B824" s="280">
        <v>53</v>
      </c>
      <c r="C824" s="281">
        <v>56</v>
      </c>
      <c r="D824" s="281">
        <v>55</v>
      </c>
      <c r="E824" s="281">
        <v>14</v>
      </c>
      <c r="F824" s="281">
        <v>53</v>
      </c>
      <c r="G824" s="282">
        <v>55</v>
      </c>
      <c r="H824" s="280">
        <v>143</v>
      </c>
      <c r="I824" s="281">
        <v>144</v>
      </c>
      <c r="J824" s="281"/>
      <c r="K824" s="281"/>
      <c r="L824" s="281"/>
      <c r="M824" s="282"/>
      <c r="N824" s="281">
        <v>144</v>
      </c>
      <c r="O824" s="281">
        <v>145</v>
      </c>
      <c r="P824" s="281"/>
      <c r="Q824" s="281"/>
      <c r="R824" s="281"/>
      <c r="S824" s="328"/>
      <c r="T824" s="329">
        <f>SUM(B824:S824)</f>
        <v>862</v>
      </c>
      <c r="U824" s="534" t="s">
        <v>56</v>
      </c>
      <c r="V824" s="330">
        <f>T811-T824</f>
        <v>1</v>
      </c>
      <c r="W824" s="331">
        <f>V824/T811</f>
        <v>1.1587485515643105E-3</v>
      </c>
    </row>
    <row r="825" spans="1:23" x14ac:dyDescent="0.2">
      <c r="A825" s="308" t="s">
        <v>28</v>
      </c>
      <c r="B825" s="231">
        <v>148</v>
      </c>
      <c r="C825" s="289">
        <v>147.5</v>
      </c>
      <c r="D825" s="289">
        <v>146.5</v>
      </c>
      <c r="E825" s="289">
        <v>147.5</v>
      </c>
      <c r="F825" s="289">
        <v>146.5</v>
      </c>
      <c r="G825" s="232">
        <v>144.5</v>
      </c>
      <c r="H825" s="231">
        <v>146</v>
      </c>
      <c r="I825" s="289">
        <v>145.5</v>
      </c>
      <c r="J825" s="289">
        <v>144.5</v>
      </c>
      <c r="K825" s="289">
        <v>147</v>
      </c>
      <c r="L825" s="289">
        <v>145</v>
      </c>
      <c r="M825" s="232">
        <v>143.5</v>
      </c>
      <c r="N825" s="459">
        <v>149</v>
      </c>
      <c r="O825" s="289">
        <v>147</v>
      </c>
      <c r="P825" s="289">
        <v>146.5</v>
      </c>
      <c r="Q825" s="289">
        <v>148.5</v>
      </c>
      <c r="R825" s="289">
        <v>144</v>
      </c>
      <c r="S825" s="289">
        <v>144.5</v>
      </c>
      <c r="T825" s="235"/>
      <c r="U825" s="534" t="s">
        <v>57</v>
      </c>
      <c r="V825" s="534"/>
      <c r="W825" s="534"/>
    </row>
    <row r="826" spans="1:23" ht="13.5" thickBot="1" x14ac:dyDescent="0.25">
      <c r="A826" s="311" t="s">
        <v>26</v>
      </c>
      <c r="B826" s="229">
        <f t="shared" ref="B826:S826" si="191">B825-B812</f>
        <v>0</v>
      </c>
      <c r="C826" s="230">
        <f t="shared" si="191"/>
        <v>0</v>
      </c>
      <c r="D826" s="230">
        <f t="shared" si="191"/>
        <v>0</v>
      </c>
      <c r="E826" s="230">
        <f t="shared" si="191"/>
        <v>0</v>
      </c>
      <c r="F826" s="230">
        <f t="shared" si="191"/>
        <v>0</v>
      </c>
      <c r="G826" s="466">
        <f t="shared" si="191"/>
        <v>0</v>
      </c>
      <c r="H826" s="229">
        <f t="shared" si="191"/>
        <v>0</v>
      </c>
      <c r="I826" s="230">
        <f t="shared" si="191"/>
        <v>0</v>
      </c>
      <c r="J826" s="230">
        <f t="shared" si="191"/>
        <v>0</v>
      </c>
      <c r="K826" s="230">
        <f t="shared" si="191"/>
        <v>0</v>
      </c>
      <c r="L826" s="230">
        <f t="shared" si="191"/>
        <v>0</v>
      </c>
      <c r="M826" s="466">
        <f t="shared" si="191"/>
        <v>0</v>
      </c>
      <c r="N826" s="460">
        <f t="shared" si="191"/>
        <v>0</v>
      </c>
      <c r="O826" s="230">
        <f t="shared" si="191"/>
        <v>0</v>
      </c>
      <c r="P826" s="230">
        <f t="shared" si="191"/>
        <v>0</v>
      </c>
      <c r="Q826" s="230">
        <f t="shared" si="191"/>
        <v>0</v>
      </c>
      <c r="R826" s="230">
        <f t="shared" si="191"/>
        <v>0</v>
      </c>
      <c r="S826" s="230">
        <f t="shared" si="191"/>
        <v>0</v>
      </c>
      <c r="T826" s="236"/>
      <c r="U826" s="534" t="s">
        <v>26</v>
      </c>
      <c r="V826" s="534">
        <f>V825-V812</f>
        <v>0</v>
      </c>
      <c r="W826" s="534"/>
    </row>
  </sheetData>
  <mergeCells count="145">
    <mergeCell ref="B608:G608"/>
    <mergeCell ref="H608:M608"/>
    <mergeCell ref="N608:S608"/>
    <mergeCell ref="B816:G816"/>
    <mergeCell ref="H816:M816"/>
    <mergeCell ref="N816:S816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H543:M543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H634:M634"/>
    <mergeCell ref="N634:S634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647:G647"/>
    <mergeCell ref="H647:M647"/>
    <mergeCell ref="N647:S647"/>
    <mergeCell ref="B634:G634"/>
    <mergeCell ref="B686:G686"/>
    <mergeCell ref="H686:M686"/>
    <mergeCell ref="N686:S686"/>
    <mergeCell ref="B712:G712"/>
    <mergeCell ref="H712:M712"/>
    <mergeCell ref="N712:S712"/>
    <mergeCell ref="B751:G751"/>
    <mergeCell ref="H751:M751"/>
    <mergeCell ref="N751:S751"/>
    <mergeCell ref="B738:G738"/>
    <mergeCell ref="H738:M738"/>
    <mergeCell ref="N738:S738"/>
    <mergeCell ref="B725:G725"/>
    <mergeCell ref="H725:M725"/>
    <mergeCell ref="N725:S725"/>
    <mergeCell ref="B803:G803"/>
    <mergeCell ref="H803:M803"/>
    <mergeCell ref="N803:S803"/>
    <mergeCell ref="B764:G764"/>
    <mergeCell ref="H764:M764"/>
    <mergeCell ref="N764:S764"/>
    <mergeCell ref="B699:G699"/>
    <mergeCell ref="H699:M699"/>
    <mergeCell ref="N699:S699"/>
    <mergeCell ref="B790:G790"/>
    <mergeCell ref="H790:M790"/>
    <mergeCell ref="N790:S790"/>
    <mergeCell ref="B777:G777"/>
    <mergeCell ref="H777:M777"/>
    <mergeCell ref="N777:S77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724"/>
  <sheetViews>
    <sheetView showGridLines="0" topLeftCell="A707" zoomScale="73" zoomScaleNormal="73" workbookViewId="0">
      <selection activeCell="I726" sqref="I726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40" t="s">
        <v>50</v>
      </c>
      <c r="C9" s="541"/>
      <c r="D9" s="541"/>
      <c r="E9" s="541"/>
      <c r="F9" s="541"/>
      <c r="G9" s="54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40" t="s">
        <v>50</v>
      </c>
      <c r="C23" s="541"/>
      <c r="D23" s="541"/>
      <c r="E23" s="541"/>
      <c r="F23" s="541"/>
      <c r="G23" s="54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40" t="s">
        <v>50</v>
      </c>
      <c r="C38" s="541"/>
      <c r="D38" s="541"/>
      <c r="E38" s="541"/>
      <c r="F38" s="541"/>
      <c r="G38" s="54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40" t="s">
        <v>50</v>
      </c>
      <c r="C54" s="541"/>
      <c r="D54" s="541"/>
      <c r="E54" s="541"/>
      <c r="F54" s="541"/>
      <c r="G54" s="541"/>
      <c r="H54" s="54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40" t="s">
        <v>50</v>
      </c>
      <c r="C69" s="541"/>
      <c r="D69" s="541"/>
      <c r="E69" s="541"/>
      <c r="F69" s="541"/>
      <c r="G69" s="541"/>
      <c r="H69" s="54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40" t="s">
        <v>50</v>
      </c>
      <c r="C83" s="541"/>
      <c r="D83" s="541"/>
      <c r="E83" s="541"/>
      <c r="F83" s="541"/>
      <c r="G83" s="541"/>
      <c r="H83" s="54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40" t="s">
        <v>50</v>
      </c>
      <c r="C98" s="541"/>
      <c r="D98" s="541"/>
      <c r="E98" s="541"/>
      <c r="F98" s="541"/>
      <c r="G98" s="541"/>
      <c r="H98" s="54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40" t="s">
        <v>50</v>
      </c>
      <c r="C112" s="541"/>
      <c r="D112" s="541"/>
      <c r="E112" s="541"/>
      <c r="F112" s="541"/>
      <c r="G112" s="541"/>
      <c r="H112" s="54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40" t="s">
        <v>50</v>
      </c>
      <c r="C126" s="541"/>
      <c r="D126" s="541"/>
      <c r="E126" s="541"/>
      <c r="F126" s="541"/>
      <c r="G126" s="541"/>
      <c r="H126" s="54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40" t="s">
        <v>50</v>
      </c>
      <c r="C140" s="541"/>
      <c r="D140" s="541"/>
      <c r="E140" s="541"/>
      <c r="F140" s="541"/>
      <c r="G140" s="541"/>
      <c r="H140" s="54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40" t="s">
        <v>50</v>
      </c>
      <c r="C154" s="541"/>
      <c r="D154" s="541"/>
      <c r="E154" s="541"/>
      <c r="F154" s="541"/>
      <c r="G154" s="541"/>
      <c r="H154" s="542"/>
      <c r="I154" s="312" t="s">
        <v>0</v>
      </c>
      <c r="M154" s="571" t="s">
        <v>88</v>
      </c>
      <c r="N154" s="571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40" t="s">
        <v>50</v>
      </c>
      <c r="C169" s="541"/>
      <c r="D169" s="541"/>
      <c r="E169" s="541"/>
      <c r="F169" s="541"/>
      <c r="G169" s="541"/>
      <c r="H169" s="541"/>
      <c r="I169" s="54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40" t="s">
        <v>50</v>
      </c>
      <c r="C183" s="541"/>
      <c r="D183" s="541"/>
      <c r="E183" s="541"/>
      <c r="F183" s="541"/>
      <c r="G183" s="541"/>
      <c r="H183" s="541"/>
      <c r="I183" s="54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40" t="s">
        <v>50</v>
      </c>
      <c r="C197" s="541"/>
      <c r="D197" s="541"/>
      <c r="E197" s="541"/>
      <c r="F197" s="541"/>
      <c r="G197" s="541"/>
      <c r="H197" s="541"/>
      <c r="I197" s="54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40" t="s">
        <v>50</v>
      </c>
      <c r="C211" s="541"/>
      <c r="D211" s="541"/>
      <c r="E211" s="541"/>
      <c r="F211" s="541"/>
      <c r="G211" s="541"/>
      <c r="H211" s="541"/>
      <c r="I211" s="54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40" t="s">
        <v>50</v>
      </c>
      <c r="C226" s="541"/>
      <c r="D226" s="541"/>
      <c r="E226" s="541"/>
      <c r="F226" s="541"/>
      <c r="G226" s="54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40" t="s">
        <v>50</v>
      </c>
      <c r="C240" s="541"/>
      <c r="D240" s="541"/>
      <c r="E240" s="541"/>
      <c r="F240" s="541"/>
      <c r="G240" s="54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40" t="s">
        <v>50</v>
      </c>
      <c r="C254" s="541"/>
      <c r="D254" s="541"/>
      <c r="E254" s="541"/>
      <c r="F254" s="541"/>
      <c r="G254" s="54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40" t="s">
        <v>50</v>
      </c>
      <c r="C268" s="541"/>
      <c r="D268" s="541"/>
      <c r="E268" s="541"/>
      <c r="F268" s="541"/>
      <c r="G268" s="54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40" t="s">
        <v>50</v>
      </c>
      <c r="C282" s="541"/>
      <c r="D282" s="541"/>
      <c r="E282" s="541"/>
      <c r="F282" s="541"/>
      <c r="G282" s="54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40" t="s">
        <v>50</v>
      </c>
      <c r="C297" s="541"/>
      <c r="D297" s="541"/>
      <c r="E297" s="541"/>
      <c r="F297" s="541"/>
      <c r="G297" s="541"/>
      <c r="H297" s="542"/>
      <c r="I297" s="312" t="s">
        <v>0</v>
      </c>
      <c r="J297" s="421"/>
      <c r="K297" s="421"/>
      <c r="L297" s="421"/>
      <c r="M297" s="569" t="s">
        <v>111</v>
      </c>
      <c r="N297" s="569"/>
      <c r="O297" s="569"/>
      <c r="P297" s="569"/>
      <c r="Q297" s="569"/>
      <c r="R297" s="569"/>
      <c r="S297" s="569"/>
      <c r="T297" s="569"/>
      <c r="U297" s="569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9"/>
      <c r="N298" s="569"/>
      <c r="O298" s="569"/>
      <c r="P298" s="569"/>
      <c r="Q298" s="569"/>
      <c r="R298" s="569"/>
      <c r="S298" s="569"/>
      <c r="T298" s="569"/>
      <c r="U298" s="569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9"/>
      <c r="N299" s="569"/>
      <c r="O299" s="569"/>
      <c r="P299" s="569"/>
      <c r="Q299" s="569"/>
      <c r="R299" s="569"/>
      <c r="S299" s="569"/>
      <c r="T299" s="569"/>
      <c r="U299" s="569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70" t="s">
        <v>114</v>
      </c>
      <c r="N300" s="570"/>
      <c r="O300" s="570"/>
      <c r="P300" s="570"/>
      <c r="Q300" s="570"/>
      <c r="R300" s="570"/>
      <c r="S300" s="570"/>
      <c r="T300" s="570"/>
      <c r="U300" s="570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70"/>
      <c r="N301" s="570"/>
      <c r="O301" s="570"/>
      <c r="P301" s="570"/>
      <c r="Q301" s="570"/>
      <c r="R301" s="570"/>
      <c r="S301" s="570"/>
      <c r="T301" s="570"/>
      <c r="U301" s="570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40" t="s">
        <v>50</v>
      </c>
      <c r="C311" s="541"/>
      <c r="D311" s="541"/>
      <c r="E311" s="541"/>
      <c r="F311" s="541"/>
      <c r="G311" s="541"/>
      <c r="H311" s="54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57" t="s">
        <v>53</v>
      </c>
      <c r="B325" s="558"/>
      <c r="C325" s="558"/>
      <c r="D325" s="558"/>
      <c r="E325" s="558"/>
      <c r="F325" s="558"/>
      <c r="G325" s="558"/>
      <c r="H325" s="558"/>
      <c r="I325" s="558"/>
      <c r="J325" s="559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4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47">
        <v>674</v>
      </c>
      <c r="G327" s="547">
        <v>111.5</v>
      </c>
      <c r="H327" s="547">
        <v>57</v>
      </c>
      <c r="I327" s="547">
        <v>1</v>
      </c>
      <c r="J327" s="549"/>
    </row>
    <row r="328" spans="1:12" ht="15" x14ac:dyDescent="0.2">
      <c r="A328" s="546"/>
      <c r="B328" s="442">
        <v>4</v>
      </c>
      <c r="C328" s="442">
        <v>156</v>
      </c>
      <c r="D328" s="442">
        <v>110.5</v>
      </c>
      <c r="E328" s="442" t="s">
        <v>128</v>
      </c>
      <c r="F328" s="548"/>
      <c r="G328" s="548"/>
      <c r="H328" s="548"/>
      <c r="I328" s="548"/>
      <c r="J328" s="550"/>
    </row>
    <row r="329" spans="1:12" ht="15" x14ac:dyDescent="0.2">
      <c r="A329" s="54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47">
        <v>674</v>
      </c>
      <c r="G329" s="547">
        <v>110.5</v>
      </c>
      <c r="H329" s="547">
        <v>57</v>
      </c>
      <c r="I329" s="572" t="s">
        <v>126</v>
      </c>
      <c r="J329" s="549"/>
    </row>
    <row r="330" spans="1:12" ht="15" x14ac:dyDescent="0.2">
      <c r="A330" s="555"/>
      <c r="B330" s="442">
        <v>5</v>
      </c>
      <c r="C330" s="442">
        <v>41</v>
      </c>
      <c r="D330" s="442">
        <v>110</v>
      </c>
      <c r="E330" s="442" t="s">
        <v>125</v>
      </c>
      <c r="F330" s="551"/>
      <c r="G330" s="551"/>
      <c r="H330" s="551"/>
      <c r="I330" s="551"/>
      <c r="J330" s="556"/>
    </row>
    <row r="331" spans="1:12" ht="15" x14ac:dyDescent="0.2">
      <c r="A331" s="54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47">
        <v>675</v>
      </c>
      <c r="G331" s="547">
        <v>110</v>
      </c>
      <c r="H331" s="547">
        <v>57</v>
      </c>
      <c r="I331" s="547">
        <v>2</v>
      </c>
      <c r="J331" s="549"/>
    </row>
    <row r="332" spans="1:12" ht="15" x14ac:dyDescent="0.2">
      <c r="A332" s="546"/>
      <c r="B332" s="442">
        <v>6</v>
      </c>
      <c r="C332" s="442">
        <v>83</v>
      </c>
      <c r="D332" s="442">
        <v>109.5</v>
      </c>
      <c r="E332" s="431" t="s">
        <v>128</v>
      </c>
      <c r="F332" s="548"/>
      <c r="G332" s="548"/>
      <c r="H332" s="548"/>
      <c r="I332" s="548"/>
      <c r="J332" s="550"/>
    </row>
    <row r="333" spans="1:12" s="443" customFormat="1" ht="15" x14ac:dyDescent="0.2">
      <c r="A333" s="54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47">
        <v>220</v>
      </c>
      <c r="G333" s="547">
        <v>114.5</v>
      </c>
      <c r="H333" s="547">
        <v>18</v>
      </c>
      <c r="I333" s="547">
        <v>1</v>
      </c>
      <c r="J333" s="549"/>
    </row>
    <row r="334" spans="1:12" ht="15" x14ac:dyDescent="0.2">
      <c r="A334" s="546"/>
      <c r="B334" s="442">
        <v>3</v>
      </c>
      <c r="C334" s="442">
        <v>63</v>
      </c>
      <c r="D334" s="442">
        <v>111.5</v>
      </c>
      <c r="E334" s="442" t="s">
        <v>128</v>
      </c>
      <c r="F334" s="548"/>
      <c r="G334" s="548"/>
      <c r="H334" s="548"/>
      <c r="I334" s="548"/>
      <c r="J334" s="550"/>
    </row>
    <row r="335" spans="1:12" ht="15" x14ac:dyDescent="0.2">
      <c r="A335" s="54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47">
        <v>675</v>
      </c>
      <c r="G335" s="547">
        <v>111.5</v>
      </c>
      <c r="H335" s="547">
        <v>57</v>
      </c>
      <c r="I335" s="547" t="s">
        <v>135</v>
      </c>
      <c r="J335" s="549"/>
    </row>
    <row r="336" spans="1:12" ht="15" x14ac:dyDescent="0.2">
      <c r="A336" s="546"/>
      <c r="B336" s="442">
        <v>2</v>
      </c>
      <c r="C336" s="442">
        <v>344</v>
      </c>
      <c r="D336" s="442">
        <v>112.5</v>
      </c>
      <c r="E336" s="431" t="s">
        <v>128</v>
      </c>
      <c r="F336" s="548"/>
      <c r="G336" s="548"/>
      <c r="H336" s="548"/>
      <c r="I336" s="548"/>
      <c r="J336" s="550"/>
    </row>
    <row r="337" spans="1:12" ht="15" x14ac:dyDescent="0.2">
      <c r="A337" s="54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47">
        <v>675</v>
      </c>
      <c r="G337" s="547">
        <v>111.5</v>
      </c>
      <c r="H337" s="547">
        <v>57</v>
      </c>
      <c r="I337" s="547">
        <v>3</v>
      </c>
      <c r="J337" s="549"/>
    </row>
    <row r="338" spans="1:12" ht="15.75" thickBot="1" x14ac:dyDescent="0.25">
      <c r="A338" s="553"/>
      <c r="B338" s="438">
        <v>7</v>
      </c>
      <c r="C338" s="438">
        <v>455</v>
      </c>
      <c r="D338" s="438">
        <v>109</v>
      </c>
      <c r="E338" s="439" t="s">
        <v>127</v>
      </c>
      <c r="F338" s="552"/>
      <c r="G338" s="552"/>
      <c r="H338" s="552"/>
      <c r="I338" s="552"/>
      <c r="J338" s="554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40" t="s">
        <v>50</v>
      </c>
      <c r="C343" s="541"/>
      <c r="D343" s="541"/>
      <c r="E343" s="541"/>
      <c r="F343" s="541"/>
      <c r="G343" s="541"/>
      <c r="H343" s="54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40" t="s">
        <v>50</v>
      </c>
      <c r="C357" s="541"/>
      <c r="D357" s="541"/>
      <c r="E357" s="541"/>
      <c r="F357" s="541"/>
      <c r="G357" s="541"/>
      <c r="H357" s="54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40" t="s">
        <v>50</v>
      </c>
      <c r="C372" s="541"/>
      <c r="D372" s="541"/>
      <c r="E372" s="541"/>
      <c r="F372" s="541"/>
      <c r="G372" s="541"/>
      <c r="H372" s="542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40" t="s">
        <v>50</v>
      </c>
      <c r="C386" s="541"/>
      <c r="D386" s="541"/>
      <c r="E386" s="541"/>
      <c r="F386" s="541"/>
      <c r="G386" s="541"/>
      <c r="H386" s="542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40" t="s">
        <v>50</v>
      </c>
      <c r="C400" s="541"/>
      <c r="D400" s="541"/>
      <c r="E400" s="541"/>
      <c r="F400" s="541"/>
      <c r="G400" s="541"/>
      <c r="H400" s="542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40" t="s">
        <v>50</v>
      </c>
      <c r="C414" s="541"/>
      <c r="D414" s="541"/>
      <c r="E414" s="541"/>
      <c r="F414" s="541"/>
      <c r="G414" s="541"/>
      <c r="H414" s="542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40" t="s">
        <v>50</v>
      </c>
      <c r="C427" s="541"/>
      <c r="D427" s="541"/>
      <c r="E427" s="541"/>
      <c r="F427" s="541"/>
      <c r="G427" s="541"/>
      <c r="H427" s="542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40" t="s">
        <v>50</v>
      </c>
      <c r="C440" s="541"/>
      <c r="D440" s="541"/>
      <c r="E440" s="541"/>
      <c r="F440" s="541"/>
      <c r="G440" s="541"/>
      <c r="H440" s="542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40" t="s">
        <v>50</v>
      </c>
      <c r="C453" s="541"/>
      <c r="D453" s="541"/>
      <c r="E453" s="541"/>
      <c r="F453" s="541"/>
      <c r="G453" s="541"/>
      <c r="H453" s="542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40" t="s">
        <v>50</v>
      </c>
      <c r="C466" s="541"/>
      <c r="D466" s="541"/>
      <c r="E466" s="541"/>
      <c r="F466" s="541"/>
      <c r="G466" s="541"/>
      <c r="H466" s="542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40" t="s">
        <v>50</v>
      </c>
      <c r="C479" s="541"/>
      <c r="D479" s="541"/>
      <c r="E479" s="541"/>
      <c r="F479" s="541"/>
      <c r="G479" s="541"/>
      <c r="H479" s="542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40" t="s">
        <v>50</v>
      </c>
      <c r="C492" s="541"/>
      <c r="D492" s="541"/>
      <c r="E492" s="541"/>
      <c r="F492" s="541"/>
      <c r="G492" s="541"/>
      <c r="H492" s="542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40" t="s">
        <v>50</v>
      </c>
      <c r="C505" s="541"/>
      <c r="D505" s="541"/>
      <c r="E505" s="541"/>
      <c r="F505" s="541"/>
      <c r="G505" s="541"/>
      <c r="H505" s="542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40" t="s">
        <v>50</v>
      </c>
      <c r="C518" s="541"/>
      <c r="D518" s="541"/>
      <c r="E518" s="541"/>
      <c r="F518" s="541"/>
      <c r="G518" s="541"/>
      <c r="H518" s="542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40" t="s">
        <v>50</v>
      </c>
      <c r="C531" s="541"/>
      <c r="D531" s="541"/>
      <c r="E531" s="541"/>
      <c r="F531" s="541"/>
      <c r="G531" s="541"/>
      <c r="H531" s="542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40" t="s">
        <v>50</v>
      </c>
      <c r="C544" s="541"/>
      <c r="D544" s="541"/>
      <c r="E544" s="541"/>
      <c r="F544" s="541"/>
      <c r="G544" s="541"/>
      <c r="H544" s="542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40" t="s">
        <v>50</v>
      </c>
      <c r="C557" s="541"/>
      <c r="D557" s="541"/>
      <c r="E557" s="541"/>
      <c r="F557" s="541"/>
      <c r="G557" s="541"/>
      <c r="H557" s="542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40" t="s">
        <v>50</v>
      </c>
      <c r="C570" s="541"/>
      <c r="D570" s="541"/>
      <c r="E570" s="541"/>
      <c r="F570" s="541"/>
      <c r="G570" s="541"/>
      <c r="H570" s="542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40" t="s">
        <v>50</v>
      </c>
      <c r="C583" s="541"/>
      <c r="D583" s="541"/>
      <c r="E583" s="541"/>
      <c r="F583" s="541"/>
      <c r="G583" s="541"/>
      <c r="H583" s="542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40" t="s">
        <v>50</v>
      </c>
      <c r="C596" s="541"/>
      <c r="D596" s="541"/>
      <c r="E596" s="541"/>
      <c r="F596" s="541"/>
      <c r="G596" s="541"/>
      <c r="H596" s="542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40" t="s">
        <v>50</v>
      </c>
      <c r="C609" s="541"/>
      <c r="D609" s="541"/>
      <c r="E609" s="541"/>
      <c r="F609" s="541"/>
      <c r="G609" s="541"/>
      <c r="H609" s="542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40" t="s">
        <v>50</v>
      </c>
      <c r="C622" s="541"/>
      <c r="D622" s="541"/>
      <c r="E622" s="541"/>
      <c r="F622" s="541"/>
      <c r="G622" s="541"/>
      <c r="H622" s="542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40" t="s">
        <v>50</v>
      </c>
      <c r="C635" s="541"/>
      <c r="D635" s="541"/>
      <c r="E635" s="541"/>
      <c r="F635" s="541"/>
      <c r="G635" s="541"/>
      <c r="H635" s="542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40" t="s">
        <v>50</v>
      </c>
      <c r="C648" s="541"/>
      <c r="D648" s="541"/>
      <c r="E648" s="541"/>
      <c r="F648" s="541"/>
      <c r="G648" s="541"/>
      <c r="H648" s="542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40" t="s">
        <v>50</v>
      </c>
      <c r="C661" s="541"/>
      <c r="D661" s="541"/>
      <c r="E661" s="541"/>
      <c r="F661" s="541"/>
      <c r="G661" s="541"/>
      <c r="H661" s="542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182</v>
      </c>
      <c r="B674" s="540" t="s">
        <v>50</v>
      </c>
      <c r="C674" s="541"/>
      <c r="D674" s="541"/>
      <c r="E674" s="541"/>
      <c r="F674" s="541"/>
      <c r="G674" s="541"/>
      <c r="H674" s="542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  <row r="686" spans="1:12" ht="13.5" thickBot="1" x14ac:dyDescent="0.25"/>
    <row r="687" spans="1:12" s="526" customFormat="1" ht="12.75" customHeight="1" thickBot="1" x14ac:dyDescent="0.25">
      <c r="A687" s="295" t="s">
        <v>184</v>
      </c>
      <c r="B687" s="540" t="s">
        <v>50</v>
      </c>
      <c r="C687" s="541"/>
      <c r="D687" s="541"/>
      <c r="E687" s="541"/>
      <c r="F687" s="541"/>
      <c r="G687" s="541"/>
      <c r="H687" s="542"/>
      <c r="I687" s="312" t="s">
        <v>0</v>
      </c>
    </row>
    <row r="688" spans="1:12" s="526" customFormat="1" ht="12.75" customHeight="1" x14ac:dyDescent="0.2">
      <c r="A688" s="226" t="s">
        <v>54</v>
      </c>
      <c r="B688" s="392">
        <v>1</v>
      </c>
      <c r="C688" s="393">
        <v>2</v>
      </c>
      <c r="D688" s="394">
        <v>3</v>
      </c>
      <c r="E688" s="393">
        <v>4</v>
      </c>
      <c r="F688" s="393">
        <v>5</v>
      </c>
      <c r="G688" s="394">
        <v>6</v>
      </c>
      <c r="H688" s="250">
        <v>7</v>
      </c>
      <c r="I688" s="299"/>
    </row>
    <row r="689" spans="1:12" s="526" customFormat="1" ht="12.75" customHeight="1" x14ac:dyDescent="0.2">
      <c r="A689" s="301" t="s">
        <v>3</v>
      </c>
      <c r="B689" s="253">
        <v>4425</v>
      </c>
      <c r="C689" s="254">
        <v>4425</v>
      </c>
      <c r="D689" s="254">
        <v>4425</v>
      </c>
      <c r="E689" s="254">
        <v>4425</v>
      </c>
      <c r="F689" s="254">
        <v>4425</v>
      </c>
      <c r="G689" s="254">
        <v>4425</v>
      </c>
      <c r="H689" s="364">
        <v>4425</v>
      </c>
      <c r="I689" s="302">
        <v>4425</v>
      </c>
      <c r="K689" s="300"/>
    </row>
    <row r="690" spans="1:12" s="526" customFormat="1" ht="12.75" customHeight="1" x14ac:dyDescent="0.2">
      <c r="A690" s="303" t="s">
        <v>6</v>
      </c>
      <c r="B690" s="258">
        <v>4845.3125</v>
      </c>
      <c r="C690" s="259">
        <v>4875.3125</v>
      </c>
      <c r="D690" s="259">
        <v>4988.666666666667</v>
      </c>
      <c r="E690" s="259">
        <v>5581.333333333333</v>
      </c>
      <c r="F690" s="341">
        <v>5145.7142857142853</v>
      </c>
      <c r="G690" s="341">
        <v>5024.0625</v>
      </c>
      <c r="H690" s="341"/>
      <c r="I690" s="342">
        <v>5025.3846153846152</v>
      </c>
      <c r="K690" s="300"/>
    </row>
    <row r="691" spans="1:12" s="526" customFormat="1" ht="12.75" customHeight="1" x14ac:dyDescent="0.2">
      <c r="A691" s="226" t="s">
        <v>7</v>
      </c>
      <c r="B691" s="262">
        <v>81.25</v>
      </c>
      <c r="C691" s="263">
        <v>71.875</v>
      </c>
      <c r="D691" s="263">
        <v>56.666666666666664</v>
      </c>
      <c r="E691" s="263">
        <v>93.333333333333329</v>
      </c>
      <c r="F691" s="343">
        <v>71.428571428571431</v>
      </c>
      <c r="G691" s="343">
        <v>71.875</v>
      </c>
      <c r="H691" s="343"/>
      <c r="I691" s="344">
        <v>65.680473372781066</v>
      </c>
      <c r="K691" s="300"/>
    </row>
    <row r="692" spans="1:12" s="526" customFormat="1" ht="12.75" customHeight="1" x14ac:dyDescent="0.2">
      <c r="A692" s="226" t="s">
        <v>8</v>
      </c>
      <c r="B692" s="266">
        <v>7.9142648166504653E-2</v>
      </c>
      <c r="C692" s="267">
        <v>8.3497802941966237E-2</v>
      </c>
      <c r="D692" s="267">
        <v>0.12616499881435198</v>
      </c>
      <c r="E692" s="267">
        <v>7.9813196250209231E-2</v>
      </c>
      <c r="F692" s="345">
        <v>8.7755392129956117E-2</v>
      </c>
      <c r="G692" s="345">
        <v>0.10019904577802101</v>
      </c>
      <c r="H692" s="345"/>
      <c r="I692" s="346">
        <v>0.10328292669955896</v>
      </c>
      <c r="K692" s="304"/>
      <c r="L692" s="305"/>
    </row>
    <row r="693" spans="1:12" s="526" customFormat="1" ht="12.75" customHeight="1" x14ac:dyDescent="0.2">
      <c r="A693" s="303" t="s">
        <v>1</v>
      </c>
      <c r="B693" s="270">
        <f t="shared" ref="B693:I693" si="149">B690/B689*100-100</f>
        <v>9.4985875706214813</v>
      </c>
      <c r="C693" s="271">
        <f t="shared" si="149"/>
        <v>10.176553672316373</v>
      </c>
      <c r="D693" s="271">
        <f t="shared" si="149"/>
        <v>12.738229755178907</v>
      </c>
      <c r="E693" s="271">
        <f t="shared" si="149"/>
        <v>26.131826741996235</v>
      </c>
      <c r="F693" s="271">
        <f t="shared" si="149"/>
        <v>16.287328490718323</v>
      </c>
      <c r="G693" s="271">
        <f t="shared" si="149"/>
        <v>13.538135593220346</v>
      </c>
      <c r="H693" s="271">
        <f t="shared" si="149"/>
        <v>-100</v>
      </c>
      <c r="I693" s="273">
        <f t="shared" si="149"/>
        <v>13.568013906996953</v>
      </c>
      <c r="J693" s="408"/>
      <c r="K693" s="304"/>
      <c r="L693" s="227"/>
    </row>
    <row r="694" spans="1:12" s="526" customFormat="1" ht="12.75" customHeight="1" thickBot="1" x14ac:dyDescent="0.25">
      <c r="A694" s="226" t="s">
        <v>27</v>
      </c>
      <c r="B694" s="275">
        <f t="shared" ref="B694:I694" si="150">B690-B677</f>
        <v>15.568910256410163</v>
      </c>
      <c r="C694" s="276">
        <f t="shared" si="150"/>
        <v>-144.17467948717967</v>
      </c>
      <c r="D694" s="276">
        <f t="shared" si="150"/>
        <v>-333.83333333333303</v>
      </c>
      <c r="E694" s="276">
        <f t="shared" si="150"/>
        <v>721.33333333333303</v>
      </c>
      <c r="F694" s="276">
        <f t="shared" si="150"/>
        <v>256.28571428571377</v>
      </c>
      <c r="G694" s="276">
        <f t="shared" si="150"/>
        <v>-155.65178571428532</v>
      </c>
      <c r="H694" s="276">
        <f t="shared" si="150"/>
        <v>0</v>
      </c>
      <c r="I694" s="306">
        <f t="shared" si="150"/>
        <v>6.6717440974862257</v>
      </c>
      <c r="J694" s="307"/>
      <c r="K694" s="304"/>
      <c r="L694" s="227"/>
    </row>
    <row r="695" spans="1:12" s="526" customFormat="1" ht="12.75" customHeight="1" x14ac:dyDescent="0.2">
      <c r="A695" s="286" t="s">
        <v>51</v>
      </c>
      <c r="B695" s="280">
        <v>565</v>
      </c>
      <c r="C695" s="281">
        <v>522</v>
      </c>
      <c r="D695" s="281">
        <v>539</v>
      </c>
      <c r="E695" s="281">
        <v>121</v>
      </c>
      <c r="F695" s="281">
        <v>592</v>
      </c>
      <c r="G695" s="281">
        <v>580</v>
      </c>
      <c r="H695" s="282"/>
      <c r="I695" s="472">
        <f>SUM(B695:H695)</f>
        <v>2919</v>
      </c>
      <c r="J695" s="309" t="s">
        <v>56</v>
      </c>
      <c r="K695" s="310">
        <f>I682-I695</f>
        <v>22</v>
      </c>
      <c r="L695" s="285">
        <f>K695/I682</f>
        <v>7.4804488269296157E-3</v>
      </c>
    </row>
    <row r="696" spans="1:12" s="526" customFormat="1" ht="12.75" customHeight="1" x14ac:dyDescent="0.2">
      <c r="A696" s="286" t="s">
        <v>28</v>
      </c>
      <c r="B696" s="231"/>
      <c r="C696" s="289"/>
      <c r="D696" s="289"/>
      <c r="E696" s="289"/>
      <c r="F696" s="289"/>
      <c r="G696" s="289"/>
      <c r="H696" s="232"/>
      <c r="I696" s="473"/>
      <c r="J696" s="227" t="s">
        <v>57</v>
      </c>
      <c r="K696" s="526">
        <v>149.91999999999999</v>
      </c>
    </row>
    <row r="697" spans="1:12" s="526" customFormat="1" ht="12.75" customHeight="1" thickBot="1" x14ac:dyDescent="0.25">
      <c r="A697" s="287" t="s">
        <v>26</v>
      </c>
      <c r="B697" s="233">
        <f t="shared" ref="B697:H697" si="151">B696-B683</f>
        <v>0</v>
      </c>
      <c r="C697" s="234">
        <f t="shared" si="151"/>
        <v>0</v>
      </c>
      <c r="D697" s="234">
        <f t="shared" si="151"/>
        <v>0</v>
      </c>
      <c r="E697" s="234">
        <f t="shared" si="151"/>
        <v>0</v>
      </c>
      <c r="F697" s="234">
        <f t="shared" si="151"/>
        <v>0</v>
      </c>
      <c r="G697" s="234">
        <f t="shared" si="151"/>
        <v>0</v>
      </c>
      <c r="H697" s="240">
        <f t="shared" si="151"/>
        <v>0</v>
      </c>
      <c r="I697" s="471"/>
      <c r="J697" s="526" t="s">
        <v>26</v>
      </c>
      <c r="K697" s="526">
        <f>K696-K683</f>
        <v>-2.1700000000000159</v>
      </c>
    </row>
    <row r="699" spans="1:12" ht="13.5" thickBot="1" x14ac:dyDescent="0.25"/>
    <row r="700" spans="1:12" s="528" customFormat="1" ht="12.75" customHeight="1" thickBot="1" x14ac:dyDescent="0.25">
      <c r="A700" s="295" t="s">
        <v>186</v>
      </c>
      <c r="B700" s="540" t="s">
        <v>50</v>
      </c>
      <c r="C700" s="541"/>
      <c r="D700" s="541"/>
      <c r="E700" s="541"/>
      <c r="F700" s="541"/>
      <c r="G700" s="541"/>
      <c r="H700" s="542"/>
      <c r="I700" s="312" t="s">
        <v>0</v>
      </c>
    </row>
    <row r="701" spans="1:12" s="528" customFormat="1" ht="12.75" customHeight="1" x14ac:dyDescent="0.2">
      <c r="A701" s="226" t="s">
        <v>54</v>
      </c>
      <c r="B701" s="392">
        <v>1</v>
      </c>
      <c r="C701" s="393">
        <v>2</v>
      </c>
      <c r="D701" s="394">
        <v>3</v>
      </c>
      <c r="E701" s="393">
        <v>4</v>
      </c>
      <c r="F701" s="393">
        <v>5</v>
      </c>
      <c r="G701" s="394">
        <v>6</v>
      </c>
      <c r="H701" s="250">
        <v>7</v>
      </c>
      <c r="I701" s="299"/>
    </row>
    <row r="702" spans="1:12" s="528" customFormat="1" ht="12.75" customHeight="1" x14ac:dyDescent="0.2">
      <c r="A702" s="301" t="s">
        <v>3</v>
      </c>
      <c r="B702" s="253">
        <v>4465</v>
      </c>
      <c r="C702" s="254">
        <v>4465</v>
      </c>
      <c r="D702" s="254">
        <v>4465</v>
      </c>
      <c r="E702" s="254">
        <v>4465</v>
      </c>
      <c r="F702" s="254">
        <v>4465</v>
      </c>
      <c r="G702" s="254">
        <v>4465</v>
      </c>
      <c r="H702" s="364">
        <v>4465</v>
      </c>
      <c r="I702" s="302">
        <v>4465</v>
      </c>
      <c r="K702" s="300"/>
    </row>
    <row r="703" spans="1:12" s="528" customFormat="1" ht="12.75" customHeight="1" x14ac:dyDescent="0.2">
      <c r="A703" s="303" t="s">
        <v>6</v>
      </c>
      <c r="B703" s="258">
        <v>4905</v>
      </c>
      <c r="C703" s="259">
        <v>5476.363636363636</v>
      </c>
      <c r="D703" s="259">
        <v>5494.7619047619046</v>
      </c>
      <c r="E703" s="259">
        <v>4470</v>
      </c>
      <c r="F703" s="341">
        <v>5098.666666666667</v>
      </c>
      <c r="G703" s="341">
        <v>5518.260869565217</v>
      </c>
      <c r="H703" s="341"/>
      <c r="I703" s="342">
        <v>5197.5912408759123</v>
      </c>
      <c r="K703" s="300"/>
    </row>
    <row r="704" spans="1:12" s="528" customFormat="1" ht="12.75" customHeight="1" x14ac:dyDescent="0.2">
      <c r="A704" s="226" t="s">
        <v>7</v>
      </c>
      <c r="B704" s="262">
        <v>80</v>
      </c>
      <c r="C704" s="263">
        <v>86.36363636363636</v>
      </c>
      <c r="D704" s="263">
        <v>61.904761904761905</v>
      </c>
      <c r="E704" s="263">
        <v>81.818181818181813</v>
      </c>
      <c r="F704" s="343">
        <v>83.333333333333329</v>
      </c>
      <c r="G704" s="343">
        <v>69.565217391304344</v>
      </c>
      <c r="H704" s="343"/>
      <c r="I704" s="344">
        <v>62.043795620437955</v>
      </c>
      <c r="K704" s="300"/>
    </row>
    <row r="705" spans="1:12" s="528" customFormat="1" ht="12.75" customHeight="1" x14ac:dyDescent="0.2">
      <c r="A705" s="226" t="s">
        <v>8</v>
      </c>
      <c r="B705" s="266">
        <v>8.2650987071353432E-2</v>
      </c>
      <c r="C705" s="267">
        <v>6.9543028106419394E-2</v>
      </c>
      <c r="D705" s="267">
        <v>0.10959083986293361</v>
      </c>
      <c r="E705" s="267">
        <v>7.5996813205651131E-2</v>
      </c>
      <c r="F705" s="345">
        <v>7.9251503732249221E-2</v>
      </c>
      <c r="G705" s="345">
        <v>8.5351200319514306E-2</v>
      </c>
      <c r="H705" s="345"/>
      <c r="I705" s="346">
        <v>0.10604551639744766</v>
      </c>
      <c r="K705" s="304"/>
      <c r="L705" s="305"/>
    </row>
    <row r="706" spans="1:12" s="528" customFormat="1" ht="12.75" customHeight="1" x14ac:dyDescent="0.2">
      <c r="A706" s="303" t="s">
        <v>1</v>
      </c>
      <c r="B706" s="270">
        <f t="shared" ref="B706:I706" si="152">B703/B702*100-100</f>
        <v>9.8544232922732391</v>
      </c>
      <c r="C706" s="271">
        <f t="shared" si="152"/>
        <v>22.650921307136301</v>
      </c>
      <c r="D706" s="271">
        <f t="shared" si="152"/>
        <v>23.062976590412191</v>
      </c>
      <c r="E706" s="271">
        <f t="shared" si="152"/>
        <v>0.1119820828667315</v>
      </c>
      <c r="F706" s="271">
        <f t="shared" si="152"/>
        <v>14.191862635311693</v>
      </c>
      <c r="G706" s="271">
        <f t="shared" si="152"/>
        <v>23.589269195189615</v>
      </c>
      <c r="H706" s="271">
        <f t="shared" si="152"/>
        <v>-100</v>
      </c>
      <c r="I706" s="273">
        <f t="shared" si="152"/>
        <v>16.407418608643056</v>
      </c>
      <c r="J706" s="408"/>
      <c r="K706" s="304"/>
      <c r="L706" s="227"/>
    </row>
    <row r="707" spans="1:12" s="528" customFormat="1" ht="12.75" customHeight="1" thickBot="1" x14ac:dyDescent="0.25">
      <c r="A707" s="226" t="s">
        <v>27</v>
      </c>
      <c r="B707" s="275">
        <f t="shared" ref="B707:I707" si="153">B703-B690</f>
        <v>59.6875</v>
      </c>
      <c r="C707" s="276">
        <f t="shared" si="153"/>
        <v>601.05113636363603</v>
      </c>
      <c r="D707" s="276">
        <f t="shared" si="153"/>
        <v>506.09523809523762</v>
      </c>
      <c r="E707" s="276">
        <f t="shared" si="153"/>
        <v>-1111.333333333333</v>
      </c>
      <c r="F707" s="276">
        <f t="shared" si="153"/>
        <v>-47.047619047618355</v>
      </c>
      <c r="G707" s="276">
        <f t="shared" si="153"/>
        <v>494.19836956521704</v>
      </c>
      <c r="H707" s="276">
        <f t="shared" si="153"/>
        <v>0</v>
      </c>
      <c r="I707" s="306">
        <f t="shared" si="153"/>
        <v>172.20662549129702</v>
      </c>
      <c r="J707" s="307"/>
      <c r="K707" s="304"/>
      <c r="L707" s="227"/>
    </row>
    <row r="708" spans="1:12" s="528" customFormat="1" ht="12.75" customHeight="1" x14ac:dyDescent="0.2">
      <c r="A708" s="286" t="s">
        <v>51</v>
      </c>
      <c r="B708" s="280">
        <v>563</v>
      </c>
      <c r="C708" s="281">
        <v>519</v>
      </c>
      <c r="D708" s="281">
        <v>537</v>
      </c>
      <c r="E708" s="281">
        <v>111</v>
      </c>
      <c r="F708" s="281">
        <v>591</v>
      </c>
      <c r="G708" s="281">
        <v>576</v>
      </c>
      <c r="H708" s="282"/>
      <c r="I708" s="472">
        <f>SUM(B708:H708)</f>
        <v>2897</v>
      </c>
      <c r="J708" s="309" t="s">
        <v>56</v>
      </c>
      <c r="K708" s="310">
        <f>I695-I708</f>
        <v>22</v>
      </c>
      <c r="L708" s="285">
        <f>K708/I695</f>
        <v>7.5368276807125725E-3</v>
      </c>
    </row>
    <row r="709" spans="1:12" s="528" customFormat="1" ht="12.75" customHeight="1" x14ac:dyDescent="0.2">
      <c r="A709" s="286" t="s">
        <v>28</v>
      </c>
      <c r="B709" s="231"/>
      <c r="C709" s="289"/>
      <c r="D709" s="289"/>
      <c r="E709" s="289"/>
      <c r="F709" s="289"/>
      <c r="G709" s="289"/>
      <c r="H709" s="232"/>
      <c r="I709" s="473"/>
      <c r="J709" s="227" t="s">
        <v>57</v>
      </c>
    </row>
    <row r="710" spans="1:12" s="528" customFormat="1" ht="12.75" customHeight="1" thickBot="1" x14ac:dyDescent="0.25">
      <c r="A710" s="287" t="s">
        <v>26</v>
      </c>
      <c r="B710" s="233">
        <f t="shared" ref="B710:H710" si="154">B709-B696</f>
        <v>0</v>
      </c>
      <c r="C710" s="234">
        <f t="shared" si="154"/>
        <v>0</v>
      </c>
      <c r="D710" s="234">
        <f t="shared" si="154"/>
        <v>0</v>
      </c>
      <c r="E710" s="234">
        <f t="shared" si="154"/>
        <v>0</v>
      </c>
      <c r="F710" s="234">
        <f t="shared" si="154"/>
        <v>0</v>
      </c>
      <c r="G710" s="234">
        <f t="shared" si="154"/>
        <v>0</v>
      </c>
      <c r="H710" s="240">
        <f t="shared" si="154"/>
        <v>0</v>
      </c>
      <c r="I710" s="471"/>
      <c r="J710" s="528" t="s">
        <v>26</v>
      </c>
      <c r="K710" s="528">
        <f>K709-K696</f>
        <v>-149.91999999999999</v>
      </c>
    </row>
    <row r="712" spans="1:12" x14ac:dyDescent="0.2">
      <c r="A712" s="530"/>
      <c r="B712" s="530"/>
      <c r="C712" s="530"/>
      <c r="D712" s="530"/>
      <c r="E712" s="530"/>
      <c r="F712" s="530"/>
      <c r="G712" s="530"/>
      <c r="H712" s="530"/>
      <c r="I712" s="530"/>
      <c r="J712" s="530"/>
      <c r="K712" s="530"/>
      <c r="L712" s="530"/>
    </row>
    <row r="713" spans="1:12" ht="13.5" thickBot="1" x14ac:dyDescent="0.25">
      <c r="A713" s="530"/>
      <c r="B713" s="530"/>
      <c r="C713" s="530"/>
      <c r="D713" s="530"/>
      <c r="E713" s="530"/>
      <c r="F713" s="530"/>
      <c r="G713" s="530"/>
      <c r="H713" s="530"/>
      <c r="I713" s="530"/>
      <c r="J713" s="530"/>
      <c r="K713" s="530"/>
      <c r="L713" s="530"/>
    </row>
    <row r="714" spans="1:12" ht="13.5" thickBot="1" x14ac:dyDescent="0.25">
      <c r="A714" s="295" t="s">
        <v>188</v>
      </c>
      <c r="B714" s="540" t="s">
        <v>50</v>
      </c>
      <c r="C714" s="541"/>
      <c r="D714" s="541"/>
      <c r="E714" s="541"/>
      <c r="F714" s="541"/>
      <c r="G714" s="541"/>
      <c r="H714" s="542"/>
      <c r="I714" s="312" t="s">
        <v>0</v>
      </c>
      <c r="J714" s="530"/>
      <c r="K714" s="530"/>
      <c r="L714" s="530"/>
    </row>
    <row r="715" spans="1:12" x14ac:dyDescent="0.2">
      <c r="A715" s="226" t="s">
        <v>54</v>
      </c>
      <c r="B715" s="392">
        <v>1</v>
      </c>
      <c r="C715" s="393">
        <v>2</v>
      </c>
      <c r="D715" s="394">
        <v>3</v>
      </c>
      <c r="E715" s="393">
        <v>4</v>
      </c>
      <c r="F715" s="393">
        <v>5</v>
      </c>
      <c r="G715" s="394">
        <v>6</v>
      </c>
      <c r="H715" s="250">
        <v>7</v>
      </c>
      <c r="I715" s="299"/>
      <c r="J715" s="530"/>
      <c r="K715" s="530"/>
      <c r="L715" s="530"/>
    </row>
    <row r="716" spans="1:12" x14ac:dyDescent="0.2">
      <c r="A716" s="301" t="s">
        <v>3</v>
      </c>
      <c r="B716" s="253">
        <v>4505</v>
      </c>
      <c r="C716" s="254">
        <v>4505</v>
      </c>
      <c r="D716" s="254">
        <v>4505</v>
      </c>
      <c r="E716" s="254">
        <v>4505</v>
      </c>
      <c r="F716" s="254">
        <v>4505</v>
      </c>
      <c r="G716" s="254">
        <v>4505</v>
      </c>
      <c r="H716" s="364">
        <v>4505</v>
      </c>
      <c r="I716" s="364">
        <v>4505</v>
      </c>
      <c r="J716" s="530"/>
      <c r="K716" s="300"/>
      <c r="L716" s="530"/>
    </row>
    <row r="717" spans="1:12" x14ac:dyDescent="0.2">
      <c r="A717" s="303" t="s">
        <v>6</v>
      </c>
      <c r="B717" s="258">
        <v>5044.242424242424</v>
      </c>
      <c r="C717" s="259">
        <v>5384.666666666667</v>
      </c>
      <c r="D717" s="259">
        <v>5395.7692307692305</v>
      </c>
      <c r="E717" s="259">
        <v>4699.375</v>
      </c>
      <c r="F717" s="341">
        <v>5135.833333333333</v>
      </c>
      <c r="G717" s="341">
        <v>5474.848484848485</v>
      </c>
      <c r="H717" s="341"/>
      <c r="I717" s="342">
        <v>5224.3678160919544</v>
      </c>
      <c r="J717" s="530"/>
      <c r="K717" s="300"/>
      <c r="L717" s="530"/>
    </row>
    <row r="718" spans="1:12" x14ac:dyDescent="0.2">
      <c r="A718" s="226" t="s">
        <v>7</v>
      </c>
      <c r="B718" s="262">
        <v>66.666666666666671</v>
      </c>
      <c r="C718" s="263">
        <v>83.333333333333329</v>
      </c>
      <c r="D718" s="263">
        <v>57.692307692307693</v>
      </c>
      <c r="E718" s="263">
        <v>87.5</v>
      </c>
      <c r="F718" s="343">
        <v>80.555555555555557</v>
      </c>
      <c r="G718" s="343">
        <v>63.636363636363633</v>
      </c>
      <c r="H718" s="343"/>
      <c r="I718" s="344">
        <v>63.793103448275865</v>
      </c>
      <c r="J718" s="530"/>
      <c r="K718" s="300"/>
      <c r="L718" s="530"/>
    </row>
    <row r="719" spans="1:12" x14ac:dyDescent="0.2">
      <c r="A719" s="226" t="s">
        <v>8</v>
      </c>
      <c r="B719" s="266">
        <v>9.1190507022510678E-2</v>
      </c>
      <c r="C719" s="267">
        <v>7.8754272978751816E-2</v>
      </c>
      <c r="D719" s="267">
        <v>0.10834992642846283</v>
      </c>
      <c r="E719" s="267">
        <v>7.5002310538965847E-2</v>
      </c>
      <c r="F719" s="345">
        <v>9.7299324122628622E-2</v>
      </c>
      <c r="G719" s="345">
        <v>8.3703683289525932E-2</v>
      </c>
      <c r="H719" s="345"/>
      <c r="I719" s="346">
        <v>0.10109721507737227</v>
      </c>
      <c r="J719" s="530"/>
      <c r="K719" s="304"/>
      <c r="L719" s="305"/>
    </row>
    <row r="720" spans="1:12" x14ac:dyDescent="0.2">
      <c r="A720" s="303" t="s">
        <v>1</v>
      </c>
      <c r="B720" s="270">
        <f t="shared" ref="B720:I720" si="155">B717/B716*100-100</f>
        <v>11.969865133017194</v>
      </c>
      <c r="C720" s="271">
        <f t="shared" si="155"/>
        <v>19.526452090270084</v>
      </c>
      <c r="D720" s="271">
        <f t="shared" si="155"/>
        <v>19.772901903867492</v>
      </c>
      <c r="E720" s="271">
        <f t="shared" si="155"/>
        <v>4.3146503884572667</v>
      </c>
      <c r="F720" s="271">
        <f t="shared" si="155"/>
        <v>14.002959674435814</v>
      </c>
      <c r="G720" s="271">
        <f t="shared" si="155"/>
        <v>21.52826825412842</v>
      </c>
      <c r="H720" s="271">
        <f t="shared" si="155"/>
        <v>-100</v>
      </c>
      <c r="I720" s="273">
        <f t="shared" si="155"/>
        <v>15.968209014249823</v>
      </c>
      <c r="J720" s="408"/>
      <c r="K720" s="304"/>
      <c r="L720" s="227"/>
    </row>
    <row r="721" spans="1:12" ht="13.5" thickBot="1" x14ac:dyDescent="0.25">
      <c r="A721" s="226" t="s">
        <v>27</v>
      </c>
      <c r="B721" s="275">
        <f t="shared" ref="B721:I721" si="156">B717-B704</f>
        <v>4964.242424242424</v>
      </c>
      <c r="C721" s="276">
        <f t="shared" si="156"/>
        <v>5298.3030303030309</v>
      </c>
      <c r="D721" s="276">
        <f t="shared" si="156"/>
        <v>5333.864468864469</v>
      </c>
      <c r="E721" s="276">
        <f t="shared" si="156"/>
        <v>4617.556818181818</v>
      </c>
      <c r="F721" s="276">
        <f t="shared" si="156"/>
        <v>5052.5</v>
      </c>
      <c r="G721" s="276">
        <f t="shared" si="156"/>
        <v>5405.283267457181</v>
      </c>
      <c r="H721" s="276">
        <f t="shared" si="156"/>
        <v>0</v>
      </c>
      <c r="I721" s="306">
        <f t="shared" si="156"/>
        <v>5162.3240204715166</v>
      </c>
      <c r="J721" s="307"/>
      <c r="K721" s="304"/>
      <c r="L721" s="227"/>
    </row>
    <row r="722" spans="1:12" x14ac:dyDescent="0.2">
      <c r="A722" s="286" t="s">
        <v>51</v>
      </c>
      <c r="B722" s="280">
        <v>563</v>
      </c>
      <c r="C722" s="281">
        <v>519</v>
      </c>
      <c r="D722" s="281">
        <v>537</v>
      </c>
      <c r="E722" s="281">
        <v>111</v>
      </c>
      <c r="F722" s="281">
        <v>591</v>
      </c>
      <c r="G722" s="281">
        <v>576</v>
      </c>
      <c r="H722" s="282"/>
      <c r="I722" s="472">
        <f>SUM(B722:H722)</f>
        <v>2897</v>
      </c>
      <c r="J722" s="309" t="s">
        <v>56</v>
      </c>
      <c r="K722" s="310">
        <f>I709-I722</f>
        <v>-2897</v>
      </c>
      <c r="L722" s="285" t="e">
        <f>K722/I709</f>
        <v>#DIV/0!</v>
      </c>
    </row>
    <row r="723" spans="1:12" x14ac:dyDescent="0.2">
      <c r="A723" s="286" t="s">
        <v>28</v>
      </c>
      <c r="B723" s="231"/>
      <c r="C723" s="289"/>
      <c r="D723" s="289"/>
      <c r="E723" s="289"/>
      <c r="F723" s="289"/>
      <c r="G723" s="289"/>
      <c r="H723" s="232"/>
      <c r="I723" s="473"/>
      <c r="J723" s="227" t="s">
        <v>57</v>
      </c>
      <c r="K723" s="530"/>
      <c r="L723" s="530"/>
    </row>
    <row r="724" spans="1:12" ht="13.5" thickBot="1" x14ac:dyDescent="0.25">
      <c r="A724" s="287" t="s">
        <v>26</v>
      </c>
      <c r="B724" s="233">
        <f t="shared" ref="B724:H724" si="157">B723-B710</f>
        <v>0</v>
      </c>
      <c r="C724" s="234">
        <f t="shared" si="157"/>
        <v>0</v>
      </c>
      <c r="D724" s="234">
        <f t="shared" si="157"/>
        <v>0</v>
      </c>
      <c r="E724" s="234">
        <f t="shared" si="157"/>
        <v>0</v>
      </c>
      <c r="F724" s="234">
        <f t="shared" si="157"/>
        <v>0</v>
      </c>
      <c r="G724" s="234">
        <f t="shared" si="157"/>
        <v>0</v>
      </c>
      <c r="H724" s="240">
        <f t="shared" si="157"/>
        <v>0</v>
      </c>
      <c r="I724" s="471"/>
      <c r="J724" s="530" t="s">
        <v>26</v>
      </c>
      <c r="K724" s="530">
        <f>K723-K710</f>
        <v>149.91999999999999</v>
      </c>
      <c r="L724" s="530"/>
    </row>
  </sheetData>
  <mergeCells count="91">
    <mergeCell ref="B557:H557"/>
    <mergeCell ref="B544:H544"/>
    <mergeCell ref="B531:H531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J335:J336"/>
    <mergeCell ref="J337:J338"/>
    <mergeCell ref="I335:I336"/>
    <mergeCell ref="I337:I338"/>
    <mergeCell ref="B518:H518"/>
    <mergeCell ref="B372:H372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35:A336"/>
    <mergeCell ref="B400:H400"/>
    <mergeCell ref="B386:H386"/>
    <mergeCell ref="B357:H357"/>
    <mergeCell ref="G335:G336"/>
    <mergeCell ref="H335:H336"/>
    <mergeCell ref="F335:F336"/>
    <mergeCell ref="A337:A338"/>
    <mergeCell ref="F337:F338"/>
    <mergeCell ref="G337:G338"/>
    <mergeCell ref="B505:H505"/>
    <mergeCell ref="B479:H479"/>
    <mergeCell ref="B343:H343"/>
    <mergeCell ref="B714:H714"/>
    <mergeCell ref="B609:H609"/>
    <mergeCell ref="B596:H596"/>
    <mergeCell ref="B583:H583"/>
    <mergeCell ref="B570:H570"/>
    <mergeCell ref="B635:H635"/>
    <mergeCell ref="B622:H622"/>
    <mergeCell ref="B700:H700"/>
    <mergeCell ref="B687:H687"/>
    <mergeCell ref="B674:H674"/>
    <mergeCell ref="B661:H661"/>
    <mergeCell ref="B648:H64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827"/>
  <sheetViews>
    <sheetView showGridLines="0" topLeftCell="A798" zoomScale="73" zoomScaleNormal="73" workbookViewId="0">
      <selection activeCell="G834" sqref="G834"/>
    </sheetView>
  </sheetViews>
  <sheetFormatPr baseColWidth="10" defaultColWidth="11.42578125" defaultRowHeight="12.75" x14ac:dyDescent="0.2"/>
  <cols>
    <col min="1" max="1" width="15.140625" style="288" customWidth="1"/>
    <col min="2" max="6" width="11" style="288" customWidth="1"/>
    <col min="7" max="7" width="11.42578125" style="288" bestFit="1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40" t="s">
        <v>53</v>
      </c>
      <c r="C9" s="541"/>
      <c r="D9" s="541"/>
      <c r="E9" s="541"/>
      <c r="F9" s="54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40" t="s">
        <v>53</v>
      </c>
      <c r="C22" s="541"/>
      <c r="D22" s="541"/>
      <c r="E22" s="541"/>
      <c r="F22" s="54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40" t="s">
        <v>53</v>
      </c>
      <c r="C35" s="541"/>
      <c r="D35" s="541"/>
      <c r="E35" s="541"/>
      <c r="F35" s="54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40" t="s">
        <v>53</v>
      </c>
      <c r="C48" s="541"/>
      <c r="D48" s="541"/>
      <c r="E48" s="541"/>
      <c r="F48" s="54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40" t="s">
        <v>53</v>
      </c>
      <c r="C61" s="541"/>
      <c r="D61" s="541"/>
      <c r="E61" s="541"/>
      <c r="F61" s="54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40" t="s">
        <v>53</v>
      </c>
      <c r="C74" s="541"/>
      <c r="D74" s="541"/>
      <c r="E74" s="541"/>
      <c r="F74" s="54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40" t="s">
        <v>53</v>
      </c>
      <c r="C87" s="541"/>
      <c r="D87" s="541"/>
      <c r="E87" s="541"/>
      <c r="F87" s="54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40" t="s">
        <v>53</v>
      </c>
      <c r="C100" s="541"/>
      <c r="D100" s="541"/>
      <c r="E100" s="541"/>
      <c r="F100" s="54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40" t="s">
        <v>53</v>
      </c>
      <c r="C113" s="541"/>
      <c r="D113" s="541"/>
      <c r="E113" s="541"/>
      <c r="F113" s="54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40" t="s">
        <v>53</v>
      </c>
      <c r="C126" s="541"/>
      <c r="D126" s="541"/>
      <c r="E126" s="541"/>
      <c r="F126" s="54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40" t="s">
        <v>53</v>
      </c>
      <c r="C139" s="541"/>
      <c r="D139" s="541"/>
      <c r="E139" s="541"/>
      <c r="F139" s="54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40" t="s">
        <v>53</v>
      </c>
      <c r="C152" s="541"/>
      <c r="D152" s="541"/>
      <c r="E152" s="541"/>
      <c r="F152" s="54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40" t="s">
        <v>53</v>
      </c>
      <c r="C165" s="541"/>
      <c r="D165" s="541"/>
      <c r="E165" s="541"/>
      <c r="F165" s="54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40" t="s">
        <v>53</v>
      </c>
      <c r="C178" s="541"/>
      <c r="D178" s="541"/>
      <c r="E178" s="541"/>
      <c r="F178" s="54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40" t="s">
        <v>53</v>
      </c>
      <c r="C191" s="541"/>
      <c r="D191" s="541"/>
      <c r="E191" s="541"/>
      <c r="F191" s="54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40" t="s">
        <v>53</v>
      </c>
      <c r="C204" s="541"/>
      <c r="D204" s="541"/>
      <c r="E204" s="541"/>
      <c r="F204" s="54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40" t="s">
        <v>53</v>
      </c>
      <c r="C217" s="541"/>
      <c r="D217" s="541"/>
      <c r="E217" s="541"/>
      <c r="F217" s="54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40" t="s">
        <v>53</v>
      </c>
      <c r="C230" s="541"/>
      <c r="D230" s="541"/>
      <c r="E230" s="541"/>
      <c r="F230" s="54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40" t="s">
        <v>53</v>
      </c>
      <c r="C243" s="541"/>
      <c r="D243" s="541"/>
      <c r="E243" s="541"/>
      <c r="F243" s="54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40" t="s">
        <v>53</v>
      </c>
      <c r="C256" s="541"/>
      <c r="D256" s="541"/>
      <c r="E256" s="541"/>
      <c r="F256" s="54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67" t="s">
        <v>109</v>
      </c>
      <c r="L264" s="567"/>
      <c r="M264" s="567"/>
      <c r="N264" s="567"/>
      <c r="O264" s="567"/>
      <c r="P264" s="567"/>
      <c r="Q264" s="567"/>
      <c r="R264" s="56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67"/>
      <c r="L265" s="567"/>
      <c r="M265" s="567"/>
      <c r="N265" s="567"/>
      <c r="O265" s="567"/>
      <c r="P265" s="567"/>
      <c r="Q265" s="567"/>
      <c r="R265" s="56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67"/>
      <c r="L266" s="567"/>
      <c r="M266" s="567"/>
      <c r="N266" s="567"/>
      <c r="O266" s="567"/>
      <c r="P266" s="567"/>
      <c r="Q266" s="567"/>
      <c r="R266" s="56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40" t="s">
        <v>53</v>
      </c>
      <c r="C269" s="541"/>
      <c r="D269" s="541"/>
      <c r="E269" s="541"/>
      <c r="F269" s="54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40" t="s">
        <v>53</v>
      </c>
      <c r="C282" s="541"/>
      <c r="D282" s="541"/>
      <c r="E282" s="541"/>
      <c r="F282" s="54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67" t="s">
        <v>117</v>
      </c>
      <c r="L290" s="567"/>
      <c r="M290" s="567"/>
      <c r="N290" s="567"/>
      <c r="O290" s="567"/>
      <c r="P290" s="567"/>
      <c r="Q290" s="567"/>
      <c r="R290" s="56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67"/>
      <c r="L291" s="567"/>
      <c r="M291" s="567"/>
      <c r="N291" s="567"/>
      <c r="O291" s="567"/>
      <c r="P291" s="567"/>
      <c r="Q291" s="567"/>
      <c r="R291" s="56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67"/>
      <c r="L292" s="567"/>
      <c r="M292" s="567"/>
      <c r="N292" s="567"/>
      <c r="O292" s="567"/>
      <c r="P292" s="567"/>
      <c r="Q292" s="567"/>
      <c r="R292" s="56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40" t="s">
        <v>53</v>
      </c>
      <c r="C297" s="541"/>
      <c r="D297" s="541"/>
      <c r="E297" s="541"/>
      <c r="F297" s="541"/>
      <c r="G297" s="54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40" t="s">
        <v>53</v>
      </c>
      <c r="C310" s="541"/>
      <c r="D310" s="541"/>
      <c r="E310" s="541"/>
      <c r="F310" s="541"/>
      <c r="G310" s="54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40" t="s">
        <v>53</v>
      </c>
      <c r="C323" s="541"/>
      <c r="D323" s="541"/>
      <c r="E323" s="541"/>
      <c r="F323" s="541"/>
      <c r="G323" s="542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40" t="s">
        <v>53</v>
      </c>
      <c r="C336" s="541"/>
      <c r="D336" s="541"/>
      <c r="E336" s="541"/>
      <c r="F336" s="541"/>
      <c r="G336" s="542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40" t="s">
        <v>53</v>
      </c>
      <c r="C349" s="541"/>
      <c r="D349" s="541"/>
      <c r="E349" s="541"/>
      <c r="F349" s="541"/>
      <c r="G349" s="542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40" t="s">
        <v>53</v>
      </c>
      <c r="C362" s="541"/>
      <c r="D362" s="541"/>
      <c r="E362" s="541"/>
      <c r="F362" s="541"/>
      <c r="G362" s="542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40" t="s">
        <v>53</v>
      </c>
      <c r="C375" s="541"/>
      <c r="D375" s="541"/>
      <c r="E375" s="541"/>
      <c r="F375" s="541"/>
      <c r="G375" s="542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40" t="s">
        <v>53</v>
      </c>
      <c r="C388" s="541"/>
      <c r="D388" s="541"/>
      <c r="E388" s="541"/>
      <c r="F388" s="541"/>
      <c r="G388" s="542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40" t="s">
        <v>53</v>
      </c>
      <c r="C401" s="541"/>
      <c r="D401" s="541"/>
      <c r="E401" s="541"/>
      <c r="F401" s="541"/>
      <c r="G401" s="542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40" t="s">
        <v>53</v>
      </c>
      <c r="C414" s="541"/>
      <c r="D414" s="541"/>
      <c r="E414" s="541"/>
      <c r="F414" s="541"/>
      <c r="G414" s="542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40" t="s">
        <v>53</v>
      </c>
      <c r="C427" s="541"/>
      <c r="D427" s="541"/>
      <c r="E427" s="541"/>
      <c r="F427" s="541"/>
      <c r="G427" s="542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40" t="s">
        <v>53</v>
      </c>
      <c r="C440" s="541"/>
      <c r="D440" s="541"/>
      <c r="E440" s="541"/>
      <c r="F440" s="541"/>
      <c r="G440" s="542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40" t="s">
        <v>53</v>
      </c>
      <c r="C453" s="541"/>
      <c r="D453" s="541"/>
      <c r="E453" s="541"/>
      <c r="F453" s="541"/>
      <c r="G453" s="542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40" t="s">
        <v>53</v>
      </c>
      <c r="C466" s="541"/>
      <c r="D466" s="541"/>
      <c r="E466" s="541"/>
      <c r="F466" s="541"/>
      <c r="G466" s="542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40" t="s">
        <v>53</v>
      </c>
      <c r="C479" s="541"/>
      <c r="D479" s="541"/>
      <c r="E479" s="541"/>
      <c r="F479" s="541"/>
      <c r="G479" s="542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40" t="s">
        <v>53</v>
      </c>
      <c r="C492" s="541"/>
      <c r="D492" s="541"/>
      <c r="E492" s="541"/>
      <c r="F492" s="541"/>
      <c r="G492" s="542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40" t="s">
        <v>53</v>
      </c>
      <c r="C505" s="541"/>
      <c r="D505" s="541"/>
      <c r="E505" s="541"/>
      <c r="F505" s="541"/>
      <c r="G505" s="542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40" t="s">
        <v>53</v>
      </c>
      <c r="C518" s="541"/>
      <c r="D518" s="541"/>
      <c r="E518" s="541"/>
      <c r="F518" s="541"/>
      <c r="G518" s="542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40" t="s">
        <v>53</v>
      </c>
      <c r="C531" s="541"/>
      <c r="D531" s="541"/>
      <c r="E531" s="541"/>
      <c r="F531" s="541"/>
      <c r="G531" s="542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40" t="s">
        <v>53</v>
      </c>
      <c r="C544" s="541"/>
      <c r="D544" s="541"/>
      <c r="E544" s="541"/>
      <c r="F544" s="541"/>
      <c r="G544" s="542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40" t="s">
        <v>53</v>
      </c>
      <c r="C557" s="541"/>
      <c r="D557" s="541"/>
      <c r="E557" s="541"/>
      <c r="F557" s="541"/>
      <c r="G557" s="542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40" t="s">
        <v>53</v>
      </c>
      <c r="C570" s="541"/>
      <c r="D570" s="541"/>
      <c r="E570" s="541"/>
      <c r="F570" s="541"/>
      <c r="G570" s="542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40" t="s">
        <v>53</v>
      </c>
      <c r="C583" s="541"/>
      <c r="D583" s="541"/>
      <c r="E583" s="541"/>
      <c r="F583" s="541"/>
      <c r="G583" s="542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40" t="s">
        <v>53</v>
      </c>
      <c r="C596" s="541"/>
      <c r="D596" s="541"/>
      <c r="E596" s="541"/>
      <c r="F596" s="541"/>
      <c r="G596" s="542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40" t="s">
        <v>53</v>
      </c>
      <c r="C609" s="541"/>
      <c r="D609" s="541"/>
      <c r="E609" s="541"/>
      <c r="F609" s="541"/>
      <c r="G609" s="542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40" t="s">
        <v>53</v>
      </c>
      <c r="C622" s="541"/>
      <c r="D622" s="541"/>
      <c r="E622" s="541"/>
      <c r="F622" s="541"/>
      <c r="G622" s="542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40" t="s">
        <v>53</v>
      </c>
      <c r="C635" s="541"/>
      <c r="D635" s="541"/>
      <c r="E635" s="541"/>
      <c r="F635" s="541"/>
      <c r="G635" s="542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40" t="s">
        <v>53</v>
      </c>
      <c r="C648" s="541"/>
      <c r="D648" s="541"/>
      <c r="E648" s="541"/>
      <c r="F648" s="541"/>
      <c r="G648" s="542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40" t="s">
        <v>53</v>
      </c>
      <c r="C661" s="541"/>
      <c r="D661" s="541"/>
      <c r="E661" s="541"/>
      <c r="F661" s="541"/>
      <c r="G661" s="542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40" t="s">
        <v>53</v>
      </c>
      <c r="C674" s="541"/>
      <c r="D674" s="541"/>
      <c r="E674" s="541"/>
      <c r="F674" s="541"/>
      <c r="G674" s="542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40" t="s">
        <v>53</v>
      </c>
      <c r="C687" s="541"/>
      <c r="D687" s="541"/>
      <c r="E687" s="541"/>
      <c r="F687" s="541"/>
      <c r="G687" s="542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40" t="s">
        <v>53</v>
      </c>
      <c r="C700" s="541"/>
      <c r="D700" s="541"/>
      <c r="E700" s="541"/>
      <c r="F700" s="541"/>
      <c r="G700" s="542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40" t="s">
        <v>53</v>
      </c>
      <c r="C713" s="541"/>
      <c r="D713" s="541"/>
      <c r="E713" s="541"/>
      <c r="F713" s="541"/>
      <c r="G713" s="542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40" t="s">
        <v>53</v>
      </c>
      <c r="C726" s="541"/>
      <c r="D726" s="541"/>
      <c r="E726" s="541"/>
      <c r="F726" s="541"/>
      <c r="G726" s="542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1:11" x14ac:dyDescent="0.2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</row>
    <row r="738" spans="1:11" ht="13.5" thickBot="1" x14ac:dyDescent="0.25">
      <c r="A738" s="525"/>
      <c r="B738" s="525"/>
      <c r="C738" s="525"/>
      <c r="D738" s="525"/>
      <c r="E738" s="525"/>
      <c r="F738" s="525"/>
      <c r="G738" s="525"/>
      <c r="H738" s="525"/>
      <c r="I738" s="525"/>
      <c r="J738" s="525"/>
      <c r="K738" s="525"/>
    </row>
    <row r="739" spans="1:11" ht="13.5" thickBot="1" x14ac:dyDescent="0.25">
      <c r="A739" s="295" t="s">
        <v>183</v>
      </c>
      <c r="B739" s="540" t="s">
        <v>53</v>
      </c>
      <c r="C739" s="541"/>
      <c r="D739" s="541"/>
      <c r="E739" s="541"/>
      <c r="F739" s="541"/>
      <c r="G739" s="542"/>
      <c r="H739" s="313" t="s">
        <v>0</v>
      </c>
      <c r="I739" s="525"/>
      <c r="J739" s="525"/>
      <c r="K739" s="525"/>
    </row>
    <row r="740" spans="1:11" x14ac:dyDescent="0.2">
      <c r="A740" s="226" t="s">
        <v>2</v>
      </c>
      <c r="B740" s="315">
        <v>1</v>
      </c>
      <c r="C740" s="238">
        <v>2</v>
      </c>
      <c r="D740" s="238">
        <v>3</v>
      </c>
      <c r="E740" s="238">
        <v>4</v>
      </c>
      <c r="F740" s="238">
        <v>5</v>
      </c>
      <c r="G740" s="238">
        <v>6</v>
      </c>
      <c r="H740" s="237"/>
      <c r="I740" s="525"/>
      <c r="J740" s="525"/>
      <c r="K740" s="525"/>
    </row>
    <row r="741" spans="1:11" x14ac:dyDescent="0.2">
      <c r="A741" s="301" t="s">
        <v>3</v>
      </c>
      <c r="B741" s="316">
        <v>4800</v>
      </c>
      <c r="C741" s="317">
        <v>4800</v>
      </c>
      <c r="D741" s="318">
        <v>4800</v>
      </c>
      <c r="E741" s="318">
        <v>4800</v>
      </c>
      <c r="F741" s="318">
        <v>4800</v>
      </c>
      <c r="G741" s="318">
        <v>4800</v>
      </c>
      <c r="H741" s="319">
        <v>4800</v>
      </c>
      <c r="I741" s="525"/>
      <c r="J741" s="525"/>
      <c r="K741" s="525"/>
    </row>
    <row r="742" spans="1:11" x14ac:dyDescent="0.2">
      <c r="A742" s="303" t="s">
        <v>6</v>
      </c>
      <c r="B742" s="320">
        <v>4863.5714285714284</v>
      </c>
      <c r="C742" s="321">
        <v>5017.5</v>
      </c>
      <c r="D742" s="321">
        <v>5016.25</v>
      </c>
      <c r="E742" s="321">
        <v>5307.5</v>
      </c>
      <c r="F742" s="321">
        <v>5318.75</v>
      </c>
      <c r="G742" s="321">
        <v>5441.25</v>
      </c>
      <c r="H742" s="261">
        <v>5154.0697674418607</v>
      </c>
      <c r="I742" s="525"/>
      <c r="J742" s="525"/>
      <c r="K742" s="525"/>
    </row>
    <row r="743" spans="1:11" x14ac:dyDescent="0.2">
      <c r="A743" s="226" t="s">
        <v>7</v>
      </c>
      <c r="B743" s="322">
        <v>92.857142857142861</v>
      </c>
      <c r="C743" s="323">
        <v>75</v>
      </c>
      <c r="D743" s="324">
        <v>81.25</v>
      </c>
      <c r="E743" s="324">
        <v>50</v>
      </c>
      <c r="F743" s="324">
        <v>81.25</v>
      </c>
      <c r="G743" s="324">
        <v>93.75</v>
      </c>
      <c r="H743" s="325">
        <v>72.093023255813947</v>
      </c>
      <c r="I743" s="525"/>
      <c r="J743" s="525"/>
      <c r="K743" s="525"/>
    </row>
    <row r="744" spans="1:11" x14ac:dyDescent="0.2">
      <c r="A744" s="226" t="s">
        <v>8</v>
      </c>
      <c r="B744" s="266">
        <v>6.5522119624132055E-2</v>
      </c>
      <c r="C744" s="267">
        <v>7.4902659589641554E-2</v>
      </c>
      <c r="D744" s="326">
        <v>7.6756628379476416E-2</v>
      </c>
      <c r="E744" s="326">
        <v>0.11163249201750197</v>
      </c>
      <c r="F744" s="326">
        <v>7.1246786328445944E-2</v>
      </c>
      <c r="G744" s="326">
        <v>6.745322975148936E-2</v>
      </c>
      <c r="H744" s="327">
        <v>8.6365707882251022E-2</v>
      </c>
      <c r="I744" s="525"/>
      <c r="J744" s="525"/>
      <c r="K744" s="525"/>
    </row>
    <row r="745" spans="1:11" x14ac:dyDescent="0.2">
      <c r="A745" s="303" t="s">
        <v>1</v>
      </c>
      <c r="B745" s="270">
        <f t="shared" ref="B745:H745" si="172">B742/B741*100-100</f>
        <v>1.3244047619047592</v>
      </c>
      <c r="C745" s="271">
        <f t="shared" si="172"/>
        <v>4.5312500000000142</v>
      </c>
      <c r="D745" s="271">
        <f t="shared" si="172"/>
        <v>4.5052083333333428</v>
      </c>
      <c r="E745" s="271">
        <f t="shared" si="172"/>
        <v>10.572916666666671</v>
      </c>
      <c r="F745" s="271">
        <f t="shared" si="172"/>
        <v>10.807291666666671</v>
      </c>
      <c r="G745" s="271">
        <f t="shared" si="172"/>
        <v>13.359375</v>
      </c>
      <c r="H745" s="273">
        <f t="shared" si="172"/>
        <v>7.3764534883721069</v>
      </c>
      <c r="I745" s="525"/>
      <c r="J745" s="525"/>
      <c r="K745" s="525"/>
    </row>
    <row r="746" spans="1:11" ht="13.5" thickBot="1" x14ac:dyDescent="0.25">
      <c r="A746" s="226" t="s">
        <v>27</v>
      </c>
      <c r="B746" s="275">
        <f>B742-B729</f>
        <v>-92.428571428571558</v>
      </c>
      <c r="C746" s="276">
        <f t="shared" ref="C746:H746" si="173">C742-C729</f>
        <v>-309.83333333333303</v>
      </c>
      <c r="D746" s="276">
        <f t="shared" si="173"/>
        <v>-131.08333333333303</v>
      </c>
      <c r="E746" s="276">
        <f t="shared" si="173"/>
        <v>651.25</v>
      </c>
      <c r="F746" s="276">
        <f t="shared" si="173"/>
        <v>-32.58333333333303</v>
      </c>
      <c r="G746" s="276">
        <f t="shared" si="173"/>
        <v>-48.75</v>
      </c>
      <c r="H746" s="278">
        <f t="shared" si="173"/>
        <v>-42.677220509946892</v>
      </c>
      <c r="I746" s="525"/>
      <c r="J746" s="525"/>
      <c r="K746" s="525"/>
    </row>
    <row r="747" spans="1:11" x14ac:dyDescent="0.2">
      <c r="A747" s="308" t="s">
        <v>52</v>
      </c>
      <c r="B747" s="280">
        <v>44</v>
      </c>
      <c r="C747" s="281">
        <v>41</v>
      </c>
      <c r="D747" s="281">
        <v>43</v>
      </c>
      <c r="E747" s="281">
        <v>12</v>
      </c>
      <c r="F747" s="281">
        <v>46</v>
      </c>
      <c r="G747" s="328">
        <v>46</v>
      </c>
      <c r="H747" s="329">
        <f>SUM(B747:G747)</f>
        <v>232</v>
      </c>
      <c r="I747" s="525" t="s">
        <v>56</v>
      </c>
      <c r="J747" s="330">
        <f>H734-H747</f>
        <v>0</v>
      </c>
      <c r="K747" s="331">
        <f>J747/H734</f>
        <v>0</v>
      </c>
    </row>
    <row r="748" spans="1:11" x14ac:dyDescent="0.2">
      <c r="A748" s="308" t="s">
        <v>28</v>
      </c>
      <c r="B748" s="231">
        <v>144.5</v>
      </c>
      <c r="C748" s="289">
        <v>139.5</v>
      </c>
      <c r="D748" s="289">
        <v>140</v>
      </c>
      <c r="E748" s="289">
        <v>142.5</v>
      </c>
      <c r="F748" s="289">
        <v>139.5</v>
      </c>
      <c r="G748" s="289">
        <v>138.5</v>
      </c>
      <c r="H748" s="235"/>
      <c r="I748" s="525" t="s">
        <v>57</v>
      </c>
      <c r="J748" s="525">
        <v>140.46</v>
      </c>
      <c r="K748" s="525"/>
    </row>
    <row r="749" spans="1:11" ht="13.5" thickBot="1" x14ac:dyDescent="0.25">
      <c r="A749" s="311" t="s">
        <v>26</v>
      </c>
      <c r="B749" s="229">
        <f>B748-B735</f>
        <v>0</v>
      </c>
      <c r="C749" s="230">
        <f t="shared" ref="C749:G749" si="174">C748-C735</f>
        <v>0</v>
      </c>
      <c r="D749" s="230">
        <f t="shared" si="174"/>
        <v>0</v>
      </c>
      <c r="E749" s="230">
        <f t="shared" si="174"/>
        <v>0</v>
      </c>
      <c r="F749" s="230">
        <f t="shared" si="174"/>
        <v>0</v>
      </c>
      <c r="G749" s="230">
        <f t="shared" si="174"/>
        <v>0</v>
      </c>
      <c r="H749" s="236"/>
      <c r="I749" s="525" t="s">
        <v>26</v>
      </c>
      <c r="J749" s="525">
        <f>J748-J735</f>
        <v>0.98000000000001819</v>
      </c>
      <c r="K749" s="525"/>
    </row>
    <row r="751" spans="1:11" ht="13.5" thickBot="1" x14ac:dyDescent="0.25"/>
    <row r="752" spans="1:11" s="526" customFormat="1" ht="13.5" thickBot="1" x14ac:dyDescent="0.25">
      <c r="A752" s="295" t="s">
        <v>184</v>
      </c>
      <c r="B752" s="540" t="s">
        <v>53</v>
      </c>
      <c r="C752" s="541"/>
      <c r="D752" s="541"/>
      <c r="E752" s="541"/>
      <c r="F752" s="541"/>
      <c r="G752" s="542"/>
      <c r="H752" s="313" t="s">
        <v>0</v>
      </c>
    </row>
    <row r="753" spans="1:11" s="526" customFormat="1" x14ac:dyDescent="0.2">
      <c r="A753" s="226" t="s">
        <v>2</v>
      </c>
      <c r="B753" s="315">
        <v>1</v>
      </c>
      <c r="C753" s="238">
        <v>2</v>
      </c>
      <c r="D753" s="238">
        <v>3</v>
      </c>
      <c r="E753" s="238">
        <v>4</v>
      </c>
      <c r="F753" s="238">
        <v>5</v>
      </c>
      <c r="G753" s="238">
        <v>6</v>
      </c>
      <c r="H753" s="237"/>
    </row>
    <row r="754" spans="1:11" s="526" customFormat="1" x14ac:dyDescent="0.2">
      <c r="A754" s="301" t="s">
        <v>3</v>
      </c>
      <c r="B754" s="316">
        <v>4820</v>
      </c>
      <c r="C754" s="317">
        <v>4820</v>
      </c>
      <c r="D754" s="318">
        <v>4820</v>
      </c>
      <c r="E754" s="318">
        <v>4820</v>
      </c>
      <c r="F754" s="318">
        <v>4820</v>
      </c>
      <c r="G754" s="318">
        <v>4820</v>
      </c>
      <c r="H754" s="319">
        <v>4820</v>
      </c>
    </row>
    <row r="755" spans="1:11" s="526" customFormat="1" x14ac:dyDescent="0.2">
      <c r="A755" s="303" t="s">
        <v>6</v>
      </c>
      <c r="B755" s="320">
        <v>5032.666666666667</v>
      </c>
      <c r="C755" s="321">
        <v>4956</v>
      </c>
      <c r="D755" s="321">
        <v>5007.5</v>
      </c>
      <c r="E755" s="321">
        <v>5215.7142857142853</v>
      </c>
      <c r="F755" s="321">
        <v>5361.4285714285716</v>
      </c>
      <c r="G755" s="321">
        <v>5332</v>
      </c>
      <c r="H755" s="261">
        <v>5140.2439024390242</v>
      </c>
    </row>
    <row r="756" spans="1:11" s="526" customFormat="1" x14ac:dyDescent="0.2">
      <c r="A756" s="226" t="s">
        <v>7</v>
      </c>
      <c r="B756" s="322">
        <v>53.333333333333336</v>
      </c>
      <c r="C756" s="323">
        <v>80</v>
      </c>
      <c r="D756" s="324">
        <v>75</v>
      </c>
      <c r="E756" s="324">
        <v>100</v>
      </c>
      <c r="F756" s="324">
        <v>71.428571428571431</v>
      </c>
      <c r="G756" s="324">
        <v>80</v>
      </c>
      <c r="H756" s="325">
        <v>67.073170731707322</v>
      </c>
    </row>
    <row r="757" spans="1:11" s="526" customFormat="1" x14ac:dyDescent="0.2">
      <c r="A757" s="226" t="s">
        <v>8</v>
      </c>
      <c r="B757" s="266">
        <v>0.10964659896835093</v>
      </c>
      <c r="C757" s="267">
        <v>8.2719147540396817E-2</v>
      </c>
      <c r="D757" s="326">
        <v>8.3601832962718309E-2</v>
      </c>
      <c r="E757" s="326">
        <v>3.4539340563043461E-2</v>
      </c>
      <c r="F757" s="326">
        <v>8.415713629577487E-2</v>
      </c>
      <c r="G757" s="326">
        <v>7.4934936921524919E-2</v>
      </c>
      <c r="H757" s="327">
        <v>9.0143559338272936E-2</v>
      </c>
    </row>
    <row r="758" spans="1:11" s="526" customFormat="1" x14ac:dyDescent="0.2">
      <c r="A758" s="303" t="s">
        <v>1</v>
      </c>
      <c r="B758" s="270">
        <f t="shared" ref="B758:H758" si="175">B755/B754*100-100</f>
        <v>4.4121715076071979</v>
      </c>
      <c r="C758" s="271">
        <f t="shared" si="175"/>
        <v>2.8215767634854672</v>
      </c>
      <c r="D758" s="271">
        <f t="shared" si="175"/>
        <v>3.8900414937759393</v>
      </c>
      <c r="E758" s="271">
        <f t="shared" si="175"/>
        <v>8.2098399525785339</v>
      </c>
      <c r="F758" s="271">
        <f t="shared" si="175"/>
        <v>11.232957913455849</v>
      </c>
      <c r="G758" s="271">
        <f t="shared" si="175"/>
        <v>10.622406639004154</v>
      </c>
      <c r="H758" s="273">
        <f t="shared" si="175"/>
        <v>6.6440643659548613</v>
      </c>
    </row>
    <row r="759" spans="1:11" s="526" customFormat="1" ht="13.5" thickBot="1" x14ac:dyDescent="0.25">
      <c r="A759" s="226" t="s">
        <v>27</v>
      </c>
      <c r="B759" s="275">
        <f>B755-B742</f>
        <v>169.09523809523853</v>
      </c>
      <c r="C759" s="276">
        <f t="shared" ref="C759:H759" si="176">C755-C742</f>
        <v>-61.5</v>
      </c>
      <c r="D759" s="276">
        <f t="shared" si="176"/>
        <v>-8.75</v>
      </c>
      <c r="E759" s="276">
        <f t="shared" si="176"/>
        <v>-91.785714285714675</v>
      </c>
      <c r="F759" s="276">
        <f t="shared" si="176"/>
        <v>42.678571428571558</v>
      </c>
      <c r="G759" s="276">
        <f t="shared" si="176"/>
        <v>-109.25</v>
      </c>
      <c r="H759" s="278">
        <f t="shared" si="176"/>
        <v>-13.825865002836508</v>
      </c>
    </row>
    <row r="760" spans="1:11" s="526" customFormat="1" x14ac:dyDescent="0.2">
      <c r="A760" s="308" t="s">
        <v>52</v>
      </c>
      <c r="B760" s="280">
        <v>44</v>
      </c>
      <c r="C760" s="281">
        <v>41</v>
      </c>
      <c r="D760" s="281">
        <v>43</v>
      </c>
      <c r="E760" s="281">
        <v>11</v>
      </c>
      <c r="F760" s="281">
        <v>45</v>
      </c>
      <c r="G760" s="328">
        <v>46</v>
      </c>
      <c r="H760" s="329">
        <f>SUM(B760:G760)</f>
        <v>230</v>
      </c>
      <c r="I760" s="526" t="s">
        <v>56</v>
      </c>
      <c r="J760" s="330">
        <f>H747-H760</f>
        <v>2</v>
      </c>
      <c r="K760" s="331">
        <f>J760/H747</f>
        <v>8.6206896551724137E-3</v>
      </c>
    </row>
    <row r="761" spans="1:11" s="526" customFormat="1" x14ac:dyDescent="0.2">
      <c r="A761" s="308" t="s">
        <v>28</v>
      </c>
      <c r="B761" s="231">
        <v>144.5</v>
      </c>
      <c r="C761" s="289">
        <v>139.5</v>
      </c>
      <c r="D761" s="289">
        <v>140</v>
      </c>
      <c r="E761" s="289">
        <v>142.5</v>
      </c>
      <c r="F761" s="289">
        <v>139.5</v>
      </c>
      <c r="G761" s="289">
        <v>138.5</v>
      </c>
      <c r="H761" s="235"/>
      <c r="I761" s="526" t="s">
        <v>57</v>
      </c>
      <c r="J761" s="526">
        <v>140.46</v>
      </c>
    </row>
    <row r="762" spans="1:11" s="526" customFormat="1" ht="13.5" thickBot="1" x14ac:dyDescent="0.25">
      <c r="A762" s="311" t="s">
        <v>26</v>
      </c>
      <c r="B762" s="229">
        <f>B761-B748</f>
        <v>0</v>
      </c>
      <c r="C762" s="230">
        <f t="shared" ref="C762:G762" si="177">C761-C748</f>
        <v>0</v>
      </c>
      <c r="D762" s="230">
        <f t="shared" si="177"/>
        <v>0</v>
      </c>
      <c r="E762" s="230">
        <f t="shared" si="177"/>
        <v>0</v>
      </c>
      <c r="F762" s="230">
        <f t="shared" si="177"/>
        <v>0</v>
      </c>
      <c r="G762" s="230">
        <f t="shared" si="177"/>
        <v>0</v>
      </c>
      <c r="H762" s="236"/>
      <c r="I762" s="526" t="s">
        <v>26</v>
      </c>
      <c r="J762" s="526">
        <f>J761-J748</f>
        <v>0</v>
      </c>
    </row>
    <row r="764" spans="1:11" ht="13.5" thickBot="1" x14ac:dyDescent="0.25"/>
    <row r="765" spans="1:11" s="527" customFormat="1" ht="13.5" thickBot="1" x14ac:dyDescent="0.25">
      <c r="A765" s="295" t="s">
        <v>185</v>
      </c>
      <c r="B765" s="540" t="s">
        <v>53</v>
      </c>
      <c r="C765" s="541"/>
      <c r="D765" s="541"/>
      <c r="E765" s="541"/>
      <c r="F765" s="541"/>
      <c r="G765" s="542"/>
      <c r="H765" s="313" t="s">
        <v>0</v>
      </c>
    </row>
    <row r="766" spans="1:11" s="527" customFormat="1" x14ac:dyDescent="0.2">
      <c r="A766" s="226" t="s">
        <v>2</v>
      </c>
      <c r="B766" s="315">
        <v>1</v>
      </c>
      <c r="C766" s="238">
        <v>2</v>
      </c>
      <c r="D766" s="238">
        <v>3</v>
      </c>
      <c r="E766" s="238">
        <v>4</v>
      </c>
      <c r="F766" s="238">
        <v>5</v>
      </c>
      <c r="G766" s="238">
        <v>6</v>
      </c>
      <c r="H766" s="237"/>
    </row>
    <row r="767" spans="1:11" s="527" customFormat="1" x14ac:dyDescent="0.2">
      <c r="A767" s="301" t="s">
        <v>3</v>
      </c>
      <c r="B767" s="316">
        <v>4840</v>
      </c>
      <c r="C767" s="317">
        <v>4840</v>
      </c>
      <c r="D767" s="318">
        <v>4840</v>
      </c>
      <c r="E767" s="318">
        <v>4840</v>
      </c>
      <c r="F767" s="318">
        <v>4840</v>
      </c>
      <c r="G767" s="318">
        <v>4840</v>
      </c>
      <c r="H767" s="319">
        <v>4840</v>
      </c>
    </row>
    <row r="768" spans="1:11" s="527" customFormat="1" x14ac:dyDescent="0.2">
      <c r="A768" s="303" t="s">
        <v>6</v>
      </c>
      <c r="B768" s="320">
        <v>5044</v>
      </c>
      <c r="C768" s="321">
        <v>5079.2857142857147</v>
      </c>
      <c r="D768" s="321">
        <v>5142</v>
      </c>
      <c r="E768" s="321">
        <v>5256.25</v>
      </c>
      <c r="F768" s="321">
        <v>5434.666666666667</v>
      </c>
      <c r="G768" s="321">
        <v>5339.333333333333</v>
      </c>
      <c r="H768" s="261">
        <v>5214.1463414634145</v>
      </c>
    </row>
    <row r="769" spans="1:11" s="527" customFormat="1" x14ac:dyDescent="0.2">
      <c r="A769" s="226" t="s">
        <v>7</v>
      </c>
      <c r="B769" s="322">
        <v>80</v>
      </c>
      <c r="C769" s="323">
        <v>71.428571428571431</v>
      </c>
      <c r="D769" s="324">
        <v>66.666666666666671</v>
      </c>
      <c r="E769" s="324">
        <v>25</v>
      </c>
      <c r="F769" s="324">
        <v>80</v>
      </c>
      <c r="G769" s="324">
        <v>53.333333333333336</v>
      </c>
      <c r="H769" s="325">
        <v>63.414634146341463</v>
      </c>
    </row>
    <row r="770" spans="1:11" s="527" customFormat="1" x14ac:dyDescent="0.2">
      <c r="A770" s="226" t="s">
        <v>8</v>
      </c>
      <c r="B770" s="266">
        <v>9.2845615673008558E-2</v>
      </c>
      <c r="C770" s="267">
        <v>9.5708043846343391E-2</v>
      </c>
      <c r="D770" s="326">
        <v>9.6929887779792598E-2</v>
      </c>
      <c r="E770" s="326">
        <v>0.14499891266044518</v>
      </c>
      <c r="F770" s="326">
        <v>7.1355784906022859E-2</v>
      </c>
      <c r="G770" s="326">
        <v>9.3142533645960215E-2</v>
      </c>
      <c r="H770" s="327">
        <v>0.10086908845216846</v>
      </c>
    </row>
    <row r="771" spans="1:11" s="527" customFormat="1" x14ac:dyDescent="0.2">
      <c r="A771" s="303" t="s">
        <v>1</v>
      </c>
      <c r="B771" s="270">
        <f t="shared" ref="B771:H771" si="178">B768/B767*100-100</f>
        <v>4.2148760330578625</v>
      </c>
      <c r="C771" s="271">
        <f t="shared" si="178"/>
        <v>4.9439197166470024</v>
      </c>
      <c r="D771" s="271">
        <f t="shared" si="178"/>
        <v>6.2396694214875907</v>
      </c>
      <c r="E771" s="271">
        <f t="shared" si="178"/>
        <v>8.6002066115702434</v>
      </c>
      <c r="F771" s="271">
        <f t="shared" si="178"/>
        <v>12.286501377410474</v>
      </c>
      <c r="G771" s="271">
        <f t="shared" si="178"/>
        <v>10.316804407713505</v>
      </c>
      <c r="H771" s="273">
        <f t="shared" si="178"/>
        <v>7.730296311227562</v>
      </c>
    </row>
    <row r="772" spans="1:11" s="527" customFormat="1" ht="13.5" thickBot="1" x14ac:dyDescent="0.25">
      <c r="A772" s="226" t="s">
        <v>27</v>
      </c>
      <c r="B772" s="275">
        <f>B768-B755</f>
        <v>11.33333333333303</v>
      </c>
      <c r="C772" s="276">
        <f t="shared" ref="C772:H772" si="179">C768-C755</f>
        <v>123.28571428571468</v>
      </c>
      <c r="D772" s="276">
        <f t="shared" si="179"/>
        <v>134.5</v>
      </c>
      <c r="E772" s="276">
        <f t="shared" si="179"/>
        <v>40.535714285714675</v>
      </c>
      <c r="F772" s="276">
        <f t="shared" si="179"/>
        <v>73.238095238095411</v>
      </c>
      <c r="G772" s="276">
        <f t="shared" si="179"/>
        <v>7.3333333333330302</v>
      </c>
      <c r="H772" s="278">
        <f t="shared" si="179"/>
        <v>73.902439024390333</v>
      </c>
    </row>
    <row r="773" spans="1:11" s="527" customFormat="1" x14ac:dyDescent="0.2">
      <c r="A773" s="308" t="s">
        <v>52</v>
      </c>
      <c r="B773" s="280">
        <v>44</v>
      </c>
      <c r="C773" s="281">
        <v>40</v>
      </c>
      <c r="D773" s="281">
        <v>43</v>
      </c>
      <c r="E773" s="281">
        <v>11</v>
      </c>
      <c r="F773" s="281">
        <v>45</v>
      </c>
      <c r="G773" s="328">
        <v>46</v>
      </c>
      <c r="H773" s="329">
        <f>SUM(B773:G773)</f>
        <v>229</v>
      </c>
      <c r="I773" s="527" t="s">
        <v>56</v>
      </c>
      <c r="J773" s="330">
        <f>H760-H773</f>
        <v>1</v>
      </c>
      <c r="K773" s="331">
        <f>J773/H760</f>
        <v>4.3478260869565218E-3</v>
      </c>
    </row>
    <row r="774" spans="1:11" s="527" customFormat="1" x14ac:dyDescent="0.2">
      <c r="A774" s="308" t="s">
        <v>28</v>
      </c>
      <c r="B774" s="231">
        <v>145.5</v>
      </c>
      <c r="C774" s="289">
        <v>140.5</v>
      </c>
      <c r="D774" s="289">
        <v>141</v>
      </c>
      <c r="E774" s="289">
        <v>143.5</v>
      </c>
      <c r="F774" s="289">
        <v>140.5</v>
      </c>
      <c r="G774" s="289">
        <v>139.5</v>
      </c>
      <c r="H774" s="235"/>
      <c r="I774" s="527" t="s">
        <v>57</v>
      </c>
      <c r="J774" s="527">
        <v>140.5</v>
      </c>
    </row>
    <row r="775" spans="1:11" s="527" customFormat="1" ht="13.5" thickBot="1" x14ac:dyDescent="0.25">
      <c r="A775" s="311" t="s">
        <v>26</v>
      </c>
      <c r="B775" s="229">
        <f>B774-B761</f>
        <v>1</v>
      </c>
      <c r="C775" s="230">
        <f t="shared" ref="C775:G775" si="180">C774-C761</f>
        <v>1</v>
      </c>
      <c r="D775" s="230">
        <f t="shared" si="180"/>
        <v>1</v>
      </c>
      <c r="E775" s="230">
        <f t="shared" si="180"/>
        <v>1</v>
      </c>
      <c r="F775" s="230">
        <f t="shared" si="180"/>
        <v>1</v>
      </c>
      <c r="G775" s="230">
        <f t="shared" si="180"/>
        <v>1</v>
      </c>
      <c r="H775" s="236"/>
      <c r="I775" s="527" t="s">
        <v>26</v>
      </c>
      <c r="J775" s="527">
        <f>J774-J761</f>
        <v>3.9999999999992042E-2</v>
      </c>
    </row>
    <row r="777" spans="1:11" ht="13.5" thickBot="1" x14ac:dyDescent="0.25"/>
    <row r="778" spans="1:11" s="528" customFormat="1" ht="13.5" thickBot="1" x14ac:dyDescent="0.25">
      <c r="A778" s="295" t="s">
        <v>186</v>
      </c>
      <c r="B778" s="540" t="s">
        <v>53</v>
      </c>
      <c r="C778" s="541"/>
      <c r="D778" s="541"/>
      <c r="E778" s="541"/>
      <c r="F778" s="541"/>
      <c r="G778" s="542"/>
      <c r="H778" s="313" t="s">
        <v>0</v>
      </c>
    </row>
    <row r="779" spans="1:11" s="528" customFormat="1" x14ac:dyDescent="0.2">
      <c r="A779" s="226" t="s">
        <v>2</v>
      </c>
      <c r="B779" s="315">
        <v>1</v>
      </c>
      <c r="C779" s="238">
        <v>2</v>
      </c>
      <c r="D779" s="238">
        <v>3</v>
      </c>
      <c r="E779" s="238">
        <v>4</v>
      </c>
      <c r="F779" s="238">
        <v>5</v>
      </c>
      <c r="G779" s="238">
        <v>6</v>
      </c>
      <c r="H779" s="237"/>
    </row>
    <row r="780" spans="1:11" s="528" customFormat="1" x14ac:dyDescent="0.2">
      <c r="A780" s="301" t="s">
        <v>3</v>
      </c>
      <c r="B780" s="316">
        <v>4860</v>
      </c>
      <c r="C780" s="317">
        <v>4860</v>
      </c>
      <c r="D780" s="318">
        <v>4860</v>
      </c>
      <c r="E780" s="318">
        <v>4860</v>
      </c>
      <c r="F780" s="318">
        <v>4860</v>
      </c>
      <c r="G780" s="318">
        <v>4860</v>
      </c>
      <c r="H780" s="319">
        <v>4860</v>
      </c>
    </row>
    <row r="781" spans="1:11" s="528" customFormat="1" x14ac:dyDescent="0.2">
      <c r="A781" s="303" t="s">
        <v>6</v>
      </c>
      <c r="B781" s="320">
        <v>5237.333333333333</v>
      </c>
      <c r="C781" s="321">
        <v>5193.333333333333</v>
      </c>
      <c r="D781" s="321">
        <v>5252.666666666667</v>
      </c>
      <c r="E781" s="321">
        <v>5410</v>
      </c>
      <c r="F781" s="321">
        <v>5186.666666666667</v>
      </c>
      <c r="G781" s="321">
        <v>5572.666666666667</v>
      </c>
      <c r="H781" s="261">
        <v>5298.9024390243903</v>
      </c>
    </row>
    <row r="782" spans="1:11" s="528" customFormat="1" x14ac:dyDescent="0.2">
      <c r="A782" s="226" t="s">
        <v>7</v>
      </c>
      <c r="B782" s="322">
        <v>60</v>
      </c>
      <c r="C782" s="323">
        <v>80</v>
      </c>
      <c r="D782" s="324">
        <v>86.666666666666671</v>
      </c>
      <c r="E782" s="324">
        <v>42.857142857142854</v>
      </c>
      <c r="F782" s="324">
        <v>73.333333333333329</v>
      </c>
      <c r="G782" s="324">
        <v>73.333333333333329</v>
      </c>
      <c r="H782" s="325">
        <v>67.073170731707322</v>
      </c>
    </row>
    <row r="783" spans="1:11" s="528" customFormat="1" x14ac:dyDescent="0.2">
      <c r="A783" s="226" t="s">
        <v>8</v>
      </c>
      <c r="B783" s="266">
        <v>9.3945248798538938E-2</v>
      </c>
      <c r="C783" s="267">
        <v>8.4652983030005374E-2</v>
      </c>
      <c r="D783" s="326">
        <v>6.0951044123355669E-2</v>
      </c>
      <c r="E783" s="326">
        <v>0.10480537939691652</v>
      </c>
      <c r="F783" s="326">
        <v>7.1873774819080513E-2</v>
      </c>
      <c r="G783" s="326">
        <v>7.8871030483421853E-2</v>
      </c>
      <c r="H783" s="327">
        <v>8.5816625103804445E-2</v>
      </c>
    </row>
    <row r="784" spans="1:11" s="528" customFormat="1" x14ac:dyDescent="0.2">
      <c r="A784" s="303" t="s">
        <v>1</v>
      </c>
      <c r="B784" s="270">
        <f t="shared" ref="B784:H784" si="181">B781/B780*100-100</f>
        <v>7.7640603566529336</v>
      </c>
      <c r="C784" s="271">
        <f t="shared" si="181"/>
        <v>6.8587105624142453</v>
      </c>
      <c r="D784" s="271">
        <f t="shared" si="181"/>
        <v>8.0795610425240056</v>
      </c>
      <c r="E784" s="271">
        <f t="shared" si="181"/>
        <v>11.31687242798354</v>
      </c>
      <c r="F784" s="271">
        <f t="shared" si="181"/>
        <v>6.7215363511659945</v>
      </c>
      <c r="G784" s="271">
        <f t="shared" si="181"/>
        <v>14.663923182441721</v>
      </c>
      <c r="H784" s="273">
        <f t="shared" si="181"/>
        <v>9.0309143832179046</v>
      </c>
    </row>
    <row r="785" spans="1:11" s="528" customFormat="1" ht="13.5" thickBot="1" x14ac:dyDescent="0.25">
      <c r="A785" s="226" t="s">
        <v>27</v>
      </c>
      <c r="B785" s="275">
        <f>B781-B768</f>
        <v>193.33333333333303</v>
      </c>
      <c r="C785" s="276">
        <f t="shared" ref="C785:H785" si="182">C781-C768</f>
        <v>114.04761904761835</v>
      </c>
      <c r="D785" s="276">
        <f t="shared" si="182"/>
        <v>110.66666666666697</v>
      </c>
      <c r="E785" s="276">
        <f t="shared" si="182"/>
        <v>153.75</v>
      </c>
      <c r="F785" s="276">
        <f t="shared" si="182"/>
        <v>-248</v>
      </c>
      <c r="G785" s="276">
        <f t="shared" si="182"/>
        <v>233.33333333333394</v>
      </c>
      <c r="H785" s="278">
        <f t="shared" si="182"/>
        <v>84.756097560975832</v>
      </c>
    </row>
    <row r="786" spans="1:11" s="528" customFormat="1" x14ac:dyDescent="0.2">
      <c r="A786" s="308" t="s">
        <v>52</v>
      </c>
      <c r="B786" s="280">
        <v>44</v>
      </c>
      <c r="C786" s="281">
        <v>40</v>
      </c>
      <c r="D786" s="281">
        <v>43</v>
      </c>
      <c r="E786" s="281">
        <v>11</v>
      </c>
      <c r="F786" s="281">
        <v>45</v>
      </c>
      <c r="G786" s="328">
        <v>45</v>
      </c>
      <c r="H786" s="329">
        <f>SUM(B786:G786)</f>
        <v>228</v>
      </c>
      <c r="I786" s="528" t="s">
        <v>56</v>
      </c>
      <c r="J786" s="330">
        <f>H773-H786</f>
        <v>1</v>
      </c>
      <c r="K786" s="331">
        <f>J786/H773</f>
        <v>4.3668122270742356E-3</v>
      </c>
    </row>
    <row r="787" spans="1:11" s="528" customFormat="1" x14ac:dyDescent="0.2">
      <c r="A787" s="308" t="s">
        <v>28</v>
      </c>
      <c r="B787" s="231">
        <v>145.5</v>
      </c>
      <c r="C787" s="289">
        <v>140.5</v>
      </c>
      <c r="D787" s="289">
        <v>141</v>
      </c>
      <c r="E787" s="289">
        <v>143.5</v>
      </c>
      <c r="F787" s="289">
        <v>140.5</v>
      </c>
      <c r="G787" s="289">
        <v>139.5</v>
      </c>
      <c r="H787" s="235"/>
      <c r="I787" s="528" t="s">
        <v>57</v>
      </c>
    </row>
    <row r="788" spans="1:11" s="528" customFormat="1" ht="13.5" thickBot="1" x14ac:dyDescent="0.25">
      <c r="A788" s="311" t="s">
        <v>26</v>
      </c>
      <c r="B788" s="229">
        <f>B787-B774</f>
        <v>0</v>
      </c>
      <c r="C788" s="230">
        <f t="shared" ref="C788:G788" si="183">C787-C774</f>
        <v>0</v>
      </c>
      <c r="D788" s="230">
        <f t="shared" si="183"/>
        <v>0</v>
      </c>
      <c r="E788" s="230">
        <f t="shared" si="183"/>
        <v>0</v>
      </c>
      <c r="F788" s="230">
        <f t="shared" si="183"/>
        <v>0</v>
      </c>
      <c r="G788" s="230">
        <f t="shared" si="183"/>
        <v>0</v>
      </c>
      <c r="H788" s="236"/>
      <c r="I788" s="528" t="s">
        <v>26</v>
      </c>
      <c r="J788" s="528">
        <f>J787-J774</f>
        <v>-140.5</v>
      </c>
    </row>
    <row r="789" spans="1:11" x14ac:dyDescent="0.2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</row>
    <row r="790" spans="1:11" ht="13.5" thickBot="1" x14ac:dyDescent="0.25">
      <c r="A790" s="529"/>
      <c r="B790" s="529"/>
      <c r="C790" s="529"/>
      <c r="D790" s="529"/>
      <c r="E790" s="529"/>
      <c r="F790" s="529"/>
      <c r="G790" s="529"/>
      <c r="H790" s="529"/>
      <c r="I790" s="529"/>
      <c r="J790" s="529"/>
      <c r="K790" s="529"/>
    </row>
    <row r="791" spans="1:11" ht="13.5" thickBot="1" x14ac:dyDescent="0.25">
      <c r="A791" s="295" t="s">
        <v>187</v>
      </c>
      <c r="B791" s="540" t="s">
        <v>53</v>
      </c>
      <c r="C791" s="541"/>
      <c r="D791" s="541"/>
      <c r="E791" s="541"/>
      <c r="F791" s="541"/>
      <c r="G791" s="542"/>
      <c r="H791" s="313" t="s">
        <v>0</v>
      </c>
      <c r="I791" s="529"/>
      <c r="J791" s="529"/>
      <c r="K791" s="529"/>
    </row>
    <row r="792" spans="1:11" x14ac:dyDescent="0.2">
      <c r="A792" s="226" t="s">
        <v>2</v>
      </c>
      <c r="B792" s="315">
        <v>1</v>
      </c>
      <c r="C792" s="238">
        <v>2</v>
      </c>
      <c r="D792" s="238">
        <v>3</v>
      </c>
      <c r="E792" s="238">
        <v>4</v>
      </c>
      <c r="F792" s="238">
        <v>5</v>
      </c>
      <c r="G792" s="238">
        <v>6</v>
      </c>
      <c r="H792" s="237"/>
      <c r="I792" s="529"/>
      <c r="J792" s="529"/>
      <c r="K792" s="529"/>
    </row>
    <row r="793" spans="1:11" x14ac:dyDescent="0.2">
      <c r="A793" s="301" t="s">
        <v>3</v>
      </c>
      <c r="B793" s="316">
        <v>4880</v>
      </c>
      <c r="C793" s="317">
        <v>4880</v>
      </c>
      <c r="D793" s="318">
        <v>4880</v>
      </c>
      <c r="E793" s="318">
        <v>4880</v>
      </c>
      <c r="F793" s="318">
        <v>4880</v>
      </c>
      <c r="G793" s="318">
        <v>4880</v>
      </c>
      <c r="H793" s="319">
        <v>4880</v>
      </c>
      <c r="I793" s="529"/>
      <c r="J793" s="529"/>
      <c r="K793" s="529"/>
    </row>
    <row r="794" spans="1:11" x14ac:dyDescent="0.2">
      <c r="A794" s="303" t="s">
        <v>6</v>
      </c>
      <c r="B794" s="320">
        <v>5050.666666666667</v>
      </c>
      <c r="C794" s="321">
        <v>5209.333333333333</v>
      </c>
      <c r="D794" s="321">
        <v>5257.5</v>
      </c>
      <c r="E794" s="321">
        <v>5531.25</v>
      </c>
      <c r="F794" s="321">
        <v>5457.6923076923076</v>
      </c>
      <c r="G794" s="321">
        <v>5559.333333333333</v>
      </c>
      <c r="H794" s="261">
        <v>5324.5121951219517</v>
      </c>
      <c r="I794" s="529"/>
      <c r="J794" s="529"/>
      <c r="K794" s="529"/>
    </row>
    <row r="795" spans="1:11" x14ac:dyDescent="0.2">
      <c r="A795" s="226" t="s">
        <v>7</v>
      </c>
      <c r="B795" s="322">
        <v>86.666666666666671</v>
      </c>
      <c r="C795" s="323">
        <v>66.666666666666671</v>
      </c>
      <c r="D795" s="324">
        <v>75</v>
      </c>
      <c r="E795" s="324">
        <v>75</v>
      </c>
      <c r="F795" s="324">
        <v>76.92307692307692</v>
      </c>
      <c r="G795" s="324">
        <v>100</v>
      </c>
      <c r="H795" s="325">
        <v>70.731707317073173</v>
      </c>
      <c r="I795" s="529"/>
      <c r="J795" s="529"/>
      <c r="K795" s="529"/>
    </row>
    <row r="796" spans="1:11" x14ac:dyDescent="0.2">
      <c r="A796" s="226" t="s">
        <v>8</v>
      </c>
      <c r="B796" s="266">
        <v>6.4710786215416941E-2</v>
      </c>
      <c r="C796" s="267">
        <v>9.232733179649083E-2</v>
      </c>
      <c r="D796" s="326">
        <v>7.1742329869587174E-2</v>
      </c>
      <c r="E796" s="326">
        <v>9.4329914239771356E-2</v>
      </c>
      <c r="F796" s="326">
        <v>7.515994173299731E-2</v>
      </c>
      <c r="G796" s="326">
        <v>5.2563967527902808E-2</v>
      </c>
      <c r="H796" s="327">
        <v>8.2414709476513068E-2</v>
      </c>
      <c r="I796" s="529"/>
      <c r="J796" s="529"/>
      <c r="K796" s="529"/>
    </row>
    <row r="797" spans="1:11" x14ac:dyDescent="0.2">
      <c r="A797" s="303" t="s">
        <v>1</v>
      </c>
      <c r="B797" s="270">
        <f t="shared" ref="B797:G797" si="184">B794/B793*100-100</f>
        <v>3.4972677595628454</v>
      </c>
      <c r="C797" s="271">
        <f t="shared" si="184"/>
        <v>6.7486338797814227</v>
      </c>
      <c r="D797" s="271">
        <f t="shared" si="184"/>
        <v>7.7356557377049171</v>
      </c>
      <c r="E797" s="271">
        <f t="shared" si="184"/>
        <v>13.345286885245898</v>
      </c>
      <c r="F797" s="271">
        <f t="shared" si="184"/>
        <v>11.837957124842376</v>
      </c>
      <c r="G797" s="271">
        <f t="shared" si="184"/>
        <v>13.920765027322403</v>
      </c>
      <c r="H797" s="273">
        <f t="shared" ref="H797" si="185">H794/H793*100-100</f>
        <v>9.1088564574170334</v>
      </c>
      <c r="I797" s="529"/>
      <c r="J797" s="529"/>
      <c r="K797" s="529"/>
    </row>
    <row r="798" spans="1:11" ht="13.5" thickBot="1" x14ac:dyDescent="0.25">
      <c r="A798" s="226" t="s">
        <v>27</v>
      </c>
      <c r="B798" s="275">
        <f>B794-B781</f>
        <v>-186.66666666666606</v>
      </c>
      <c r="C798" s="276">
        <f t="shared" ref="C798:H798" si="186">C794-C781</f>
        <v>16</v>
      </c>
      <c r="D798" s="276">
        <f t="shared" si="186"/>
        <v>4.8333333333330302</v>
      </c>
      <c r="E798" s="276">
        <f t="shared" si="186"/>
        <v>121.25</v>
      </c>
      <c r="F798" s="276">
        <f t="shared" si="186"/>
        <v>271.02564102564065</v>
      </c>
      <c r="G798" s="276">
        <f t="shared" si="186"/>
        <v>-13.33333333333394</v>
      </c>
      <c r="H798" s="278">
        <f t="shared" si="186"/>
        <v>25.609756097561331</v>
      </c>
      <c r="I798" s="529"/>
      <c r="J798" s="529"/>
      <c r="K798" s="529"/>
    </row>
    <row r="799" spans="1:11" x14ac:dyDescent="0.2">
      <c r="A799" s="308" t="s">
        <v>52</v>
      </c>
      <c r="B799" s="280">
        <v>44</v>
      </c>
      <c r="C799" s="281">
        <v>40</v>
      </c>
      <c r="D799" s="281">
        <v>42</v>
      </c>
      <c r="E799" s="281">
        <v>11</v>
      </c>
      <c r="F799" s="281">
        <v>45</v>
      </c>
      <c r="G799" s="328">
        <v>45</v>
      </c>
      <c r="H799" s="329">
        <f>SUM(B799:G799)</f>
        <v>227</v>
      </c>
      <c r="I799" s="529" t="s">
        <v>56</v>
      </c>
      <c r="J799" s="330">
        <f>H786-H799</f>
        <v>1</v>
      </c>
      <c r="K799" s="331">
        <f>J799/H786</f>
        <v>4.3859649122807015E-3</v>
      </c>
    </row>
    <row r="800" spans="1:11" x14ac:dyDescent="0.2">
      <c r="A800" s="308" t="s">
        <v>28</v>
      </c>
      <c r="B800" s="231">
        <v>145.5</v>
      </c>
      <c r="C800" s="289">
        <v>140.5</v>
      </c>
      <c r="D800" s="289">
        <v>141</v>
      </c>
      <c r="E800" s="289">
        <v>143.5</v>
      </c>
      <c r="F800" s="289">
        <v>140.5</v>
      </c>
      <c r="G800" s="289">
        <v>139.5</v>
      </c>
      <c r="H800" s="235"/>
      <c r="I800" s="529" t="s">
        <v>57</v>
      </c>
      <c r="J800" s="529"/>
      <c r="K800" s="529"/>
    </row>
    <row r="801" spans="1:11" ht="13.5" thickBot="1" x14ac:dyDescent="0.25">
      <c r="A801" s="311" t="s">
        <v>26</v>
      </c>
      <c r="B801" s="229">
        <f>B800-B787</f>
        <v>0</v>
      </c>
      <c r="C801" s="230">
        <f t="shared" ref="C801:G801" si="187">C800-C787</f>
        <v>0</v>
      </c>
      <c r="D801" s="230">
        <f t="shared" si="187"/>
        <v>0</v>
      </c>
      <c r="E801" s="230">
        <f t="shared" si="187"/>
        <v>0</v>
      </c>
      <c r="F801" s="230">
        <f t="shared" si="187"/>
        <v>0</v>
      </c>
      <c r="G801" s="230">
        <f t="shared" si="187"/>
        <v>0</v>
      </c>
      <c r="H801" s="236"/>
      <c r="I801" s="529" t="s">
        <v>26</v>
      </c>
      <c r="J801" s="529">
        <f>J800-J787</f>
        <v>0</v>
      </c>
      <c r="K801" s="529"/>
    </row>
    <row r="802" spans="1:11" x14ac:dyDescent="0.2">
      <c r="A802" s="530"/>
      <c r="B802" s="530"/>
      <c r="C802" s="530"/>
      <c r="D802" s="530"/>
      <c r="E802" s="530"/>
      <c r="F802" s="530"/>
      <c r="G802" s="530"/>
      <c r="H802" s="530"/>
      <c r="I802" s="530"/>
      <c r="J802" s="530"/>
      <c r="K802" s="530"/>
    </row>
    <row r="803" spans="1:11" ht="13.5" thickBot="1" x14ac:dyDescent="0.25">
      <c r="A803" s="530"/>
      <c r="B803" s="530"/>
      <c r="C803" s="530"/>
      <c r="D803" s="530"/>
      <c r="E803" s="530"/>
      <c r="F803" s="530"/>
      <c r="G803" s="530"/>
      <c r="H803" s="530"/>
      <c r="I803" s="530"/>
      <c r="J803" s="530"/>
      <c r="K803" s="530"/>
    </row>
    <row r="804" spans="1:11" ht="13.5" thickBot="1" x14ac:dyDescent="0.25">
      <c r="A804" s="295" t="s">
        <v>188</v>
      </c>
      <c r="B804" s="540" t="s">
        <v>53</v>
      </c>
      <c r="C804" s="541"/>
      <c r="D804" s="541"/>
      <c r="E804" s="541"/>
      <c r="F804" s="541"/>
      <c r="G804" s="542"/>
      <c r="H804" s="313" t="s">
        <v>0</v>
      </c>
      <c r="I804" s="530"/>
      <c r="J804" s="530"/>
      <c r="K804" s="530"/>
    </row>
    <row r="805" spans="1:11" x14ac:dyDescent="0.2">
      <c r="A805" s="226" t="s">
        <v>2</v>
      </c>
      <c r="B805" s="315">
        <v>1</v>
      </c>
      <c r="C805" s="238">
        <v>2</v>
      </c>
      <c r="D805" s="238">
        <v>3</v>
      </c>
      <c r="E805" s="238">
        <v>4</v>
      </c>
      <c r="F805" s="238">
        <v>5</v>
      </c>
      <c r="G805" s="238">
        <v>6</v>
      </c>
      <c r="H805" s="237"/>
      <c r="I805" s="530"/>
      <c r="J805" s="530"/>
      <c r="K805" s="530"/>
    </row>
    <row r="806" spans="1:11" x14ac:dyDescent="0.2">
      <c r="A806" s="301" t="s">
        <v>3</v>
      </c>
      <c r="B806" s="316">
        <v>4900</v>
      </c>
      <c r="C806" s="317">
        <v>4900</v>
      </c>
      <c r="D806" s="318">
        <v>4900</v>
      </c>
      <c r="E806" s="318">
        <v>4900</v>
      </c>
      <c r="F806" s="318">
        <v>4900</v>
      </c>
      <c r="G806" s="318">
        <v>4900</v>
      </c>
      <c r="H806" s="319">
        <v>4900</v>
      </c>
      <c r="I806" s="530"/>
      <c r="J806" s="530"/>
      <c r="K806" s="530"/>
    </row>
    <row r="807" spans="1:11" x14ac:dyDescent="0.2">
      <c r="A807" s="303" t="s">
        <v>6</v>
      </c>
      <c r="B807" s="320">
        <v>5276.666666666667</v>
      </c>
      <c r="C807" s="321">
        <v>5203.333333333333</v>
      </c>
      <c r="D807" s="321">
        <v>5226</v>
      </c>
      <c r="E807" s="321">
        <v>5405</v>
      </c>
      <c r="F807" s="321">
        <v>5350.666666666667</v>
      </c>
      <c r="G807" s="321">
        <v>5486</v>
      </c>
      <c r="H807" s="261">
        <v>5317.8313253012047</v>
      </c>
      <c r="I807" s="530"/>
      <c r="J807" s="530"/>
      <c r="K807" s="530"/>
    </row>
    <row r="808" spans="1:11" x14ac:dyDescent="0.2">
      <c r="A808" s="226" t="s">
        <v>7</v>
      </c>
      <c r="B808" s="322">
        <v>86.666666666666671</v>
      </c>
      <c r="C808" s="323">
        <v>86.666666666666671</v>
      </c>
      <c r="D808" s="324">
        <v>80</v>
      </c>
      <c r="E808" s="324">
        <v>50</v>
      </c>
      <c r="F808" s="324">
        <v>100</v>
      </c>
      <c r="G808" s="324">
        <v>80</v>
      </c>
      <c r="H808" s="325">
        <v>81.92771084337349</v>
      </c>
      <c r="I808" s="530"/>
      <c r="J808" s="530"/>
      <c r="K808" s="530"/>
    </row>
    <row r="809" spans="1:11" x14ac:dyDescent="0.2">
      <c r="A809" s="226" t="s">
        <v>8</v>
      </c>
      <c r="B809" s="266">
        <v>7.4334003178131408E-2</v>
      </c>
      <c r="C809" s="267">
        <v>6.6124377367710555E-2</v>
      </c>
      <c r="D809" s="326">
        <v>7.9425776679264593E-2</v>
      </c>
      <c r="E809" s="326">
        <v>9.7978779193133039E-2</v>
      </c>
      <c r="F809" s="326">
        <v>5.3767354684556283E-2</v>
      </c>
      <c r="G809" s="326">
        <v>6.5414669536585868E-2</v>
      </c>
      <c r="H809" s="327">
        <v>7.4233459667618143E-2</v>
      </c>
      <c r="I809" s="530"/>
      <c r="J809" s="530"/>
      <c r="K809" s="530"/>
    </row>
    <row r="810" spans="1:11" x14ac:dyDescent="0.2">
      <c r="A810" s="303" t="s">
        <v>1</v>
      </c>
      <c r="B810" s="270">
        <f t="shared" ref="B810:H810" si="188">B807/B806*100-100</f>
        <v>7.6870748299319871</v>
      </c>
      <c r="C810" s="271">
        <f t="shared" si="188"/>
        <v>6.1904761904761898</v>
      </c>
      <c r="D810" s="271">
        <f t="shared" si="188"/>
        <v>6.6530612244897895</v>
      </c>
      <c r="E810" s="271">
        <f t="shared" si="188"/>
        <v>10.306122448979593</v>
      </c>
      <c r="F810" s="271">
        <f t="shared" si="188"/>
        <v>9.1972789115646378</v>
      </c>
      <c r="G810" s="271">
        <f t="shared" si="188"/>
        <v>11.959183673469397</v>
      </c>
      <c r="H810" s="273">
        <f t="shared" si="188"/>
        <v>8.5271699041062305</v>
      </c>
      <c r="I810" s="530"/>
      <c r="J810" s="530"/>
      <c r="K810" s="530"/>
    </row>
    <row r="811" spans="1:11" ht="13.5" thickBot="1" x14ac:dyDescent="0.25">
      <c r="A811" s="226" t="s">
        <v>27</v>
      </c>
      <c r="B811" s="275">
        <f>B807-B794</f>
        <v>226</v>
      </c>
      <c r="C811" s="276">
        <f t="shared" ref="C811:H811" si="189">C807-C794</f>
        <v>-6</v>
      </c>
      <c r="D811" s="276">
        <f t="shared" si="189"/>
        <v>-31.5</v>
      </c>
      <c r="E811" s="276">
        <f t="shared" si="189"/>
        <v>-126.25</v>
      </c>
      <c r="F811" s="276">
        <f t="shared" si="189"/>
        <v>-107.02564102564065</v>
      </c>
      <c r="G811" s="276">
        <f t="shared" si="189"/>
        <v>-73.33333333333303</v>
      </c>
      <c r="H811" s="278">
        <f t="shared" si="189"/>
        <v>-6.6808698207469206</v>
      </c>
      <c r="I811" s="530"/>
      <c r="J811" s="530"/>
      <c r="K811" s="530"/>
    </row>
    <row r="812" spans="1:11" x14ac:dyDescent="0.2">
      <c r="A812" s="308" t="s">
        <v>52</v>
      </c>
      <c r="B812" s="280">
        <v>44</v>
      </c>
      <c r="C812" s="281">
        <v>40</v>
      </c>
      <c r="D812" s="281">
        <v>42</v>
      </c>
      <c r="E812" s="281">
        <v>11</v>
      </c>
      <c r="F812" s="281">
        <v>45</v>
      </c>
      <c r="G812" s="328">
        <v>45</v>
      </c>
      <c r="H812" s="329">
        <f>SUM(B812:G812)</f>
        <v>227</v>
      </c>
      <c r="I812" s="530" t="s">
        <v>56</v>
      </c>
      <c r="J812" s="330">
        <f>H799-H812</f>
        <v>0</v>
      </c>
      <c r="K812" s="331">
        <f>J812/H799</f>
        <v>0</v>
      </c>
    </row>
    <row r="813" spans="1:11" x14ac:dyDescent="0.2">
      <c r="A813" s="308" t="s">
        <v>28</v>
      </c>
      <c r="B813" s="231">
        <v>145.5</v>
      </c>
      <c r="C813" s="289">
        <v>140.5</v>
      </c>
      <c r="D813" s="289">
        <v>141</v>
      </c>
      <c r="E813" s="289">
        <v>143.5</v>
      </c>
      <c r="F813" s="289">
        <v>140.5</v>
      </c>
      <c r="G813" s="289">
        <v>139.5</v>
      </c>
      <c r="H813" s="235"/>
      <c r="I813" s="530" t="s">
        <v>57</v>
      </c>
      <c r="J813" s="530"/>
      <c r="K813" s="530"/>
    </row>
    <row r="814" spans="1:11" ht="13.5" thickBot="1" x14ac:dyDescent="0.25">
      <c r="A814" s="311" t="s">
        <v>26</v>
      </c>
      <c r="B814" s="229">
        <f>B813-B800</f>
        <v>0</v>
      </c>
      <c r="C814" s="230">
        <f t="shared" ref="C814:G814" si="190">C813-C800</f>
        <v>0</v>
      </c>
      <c r="D814" s="230">
        <f t="shared" si="190"/>
        <v>0</v>
      </c>
      <c r="E814" s="230">
        <f t="shared" si="190"/>
        <v>0</v>
      </c>
      <c r="F814" s="230">
        <f t="shared" si="190"/>
        <v>0</v>
      </c>
      <c r="G814" s="230">
        <f t="shared" si="190"/>
        <v>0</v>
      </c>
      <c r="H814" s="236"/>
      <c r="I814" s="530" t="s">
        <v>26</v>
      </c>
      <c r="J814" s="530">
        <f>J813-J800</f>
        <v>0</v>
      </c>
      <c r="K814" s="530"/>
    </row>
    <row r="815" spans="1:11" x14ac:dyDescent="0.2">
      <c r="A815" s="534"/>
      <c r="B815" s="534"/>
      <c r="C815" s="534"/>
      <c r="D815" s="534"/>
      <c r="E815" s="534"/>
      <c r="F815" s="534"/>
      <c r="G815" s="534"/>
      <c r="H815" s="534"/>
      <c r="I815" s="534"/>
      <c r="J815" s="534"/>
      <c r="K815" s="534"/>
    </row>
    <row r="816" spans="1:11" ht="13.5" thickBot="1" x14ac:dyDescent="0.25">
      <c r="A816" s="534"/>
      <c r="B816" s="534"/>
      <c r="C816" s="534"/>
      <c r="D816" s="534"/>
      <c r="E816" s="534"/>
      <c r="F816" s="534"/>
      <c r="G816" s="534"/>
      <c r="H816" s="534"/>
      <c r="I816" s="534"/>
      <c r="J816" s="534"/>
      <c r="K816" s="534"/>
    </row>
    <row r="817" spans="1:11" ht="13.5" thickBot="1" x14ac:dyDescent="0.25">
      <c r="A817" s="295" t="s">
        <v>189</v>
      </c>
      <c r="B817" s="540" t="s">
        <v>53</v>
      </c>
      <c r="C817" s="541"/>
      <c r="D817" s="541"/>
      <c r="E817" s="541"/>
      <c r="F817" s="541"/>
      <c r="G817" s="542"/>
      <c r="H817" s="313" t="s">
        <v>0</v>
      </c>
      <c r="I817" s="534"/>
      <c r="J817" s="534"/>
      <c r="K817" s="534"/>
    </row>
    <row r="818" spans="1:11" x14ac:dyDescent="0.2">
      <c r="A818" s="226" t="s">
        <v>2</v>
      </c>
      <c r="B818" s="315">
        <v>1</v>
      </c>
      <c r="C818" s="238">
        <v>2</v>
      </c>
      <c r="D818" s="238">
        <v>3</v>
      </c>
      <c r="E818" s="238">
        <v>4</v>
      </c>
      <c r="F818" s="238">
        <v>5</v>
      </c>
      <c r="G818" s="238">
        <v>6</v>
      </c>
      <c r="H818" s="237"/>
      <c r="I818" s="534"/>
      <c r="J818" s="534"/>
      <c r="K818" s="534"/>
    </row>
    <row r="819" spans="1:11" x14ac:dyDescent="0.2">
      <c r="A819" s="301" t="s">
        <v>3</v>
      </c>
      <c r="B819" s="316">
        <v>4920</v>
      </c>
      <c r="C819" s="316">
        <v>4920</v>
      </c>
      <c r="D819" s="316">
        <v>4920</v>
      </c>
      <c r="E819" s="316">
        <v>4920</v>
      </c>
      <c r="F819" s="316">
        <v>4920</v>
      </c>
      <c r="G819" s="316">
        <v>4920</v>
      </c>
      <c r="H819" s="316">
        <v>4920</v>
      </c>
      <c r="I819" s="534"/>
      <c r="J819" s="534"/>
      <c r="K819" s="534"/>
    </row>
    <row r="820" spans="1:11" x14ac:dyDescent="0.2">
      <c r="A820" s="303" t="s">
        <v>6</v>
      </c>
      <c r="B820" s="320">
        <v>5359.333333333333</v>
      </c>
      <c r="C820" s="321">
        <v>5186.4285714285716</v>
      </c>
      <c r="D820" s="321">
        <v>5184.7058823529414</v>
      </c>
      <c r="E820" s="321">
        <v>5430</v>
      </c>
      <c r="F820" s="321">
        <v>5580</v>
      </c>
      <c r="G820" s="321">
        <v>5595.333333333333</v>
      </c>
      <c r="H820" s="261">
        <v>5382.3170731707314</v>
      </c>
      <c r="I820" s="534"/>
      <c r="J820" s="534"/>
      <c r="K820" s="534"/>
    </row>
    <row r="821" spans="1:11" x14ac:dyDescent="0.2">
      <c r="A821" s="226" t="s">
        <v>7</v>
      </c>
      <c r="B821" s="322">
        <v>86.666666666666671</v>
      </c>
      <c r="C821" s="323">
        <v>85.714285714285708</v>
      </c>
      <c r="D821" s="324">
        <v>70.588235294117652</v>
      </c>
      <c r="E821" s="324">
        <v>83.333333333333329</v>
      </c>
      <c r="F821" s="324">
        <v>86.666666666666671</v>
      </c>
      <c r="G821" s="324">
        <v>86.666666666666671</v>
      </c>
      <c r="H821" s="325">
        <v>80.487804878048777</v>
      </c>
      <c r="I821" s="534"/>
      <c r="J821" s="534"/>
      <c r="K821" s="534"/>
    </row>
    <row r="822" spans="1:11" x14ac:dyDescent="0.2">
      <c r="A822" s="226" t="s">
        <v>8</v>
      </c>
      <c r="B822" s="266">
        <v>7.7777727070485012E-2</v>
      </c>
      <c r="C822" s="267">
        <v>7.0702951739125219E-2</v>
      </c>
      <c r="D822" s="326">
        <v>8.1258640262462475E-2</v>
      </c>
      <c r="E822" s="326">
        <v>6.9965427361849686E-2</v>
      </c>
      <c r="F822" s="326">
        <v>8.00094417675703E-2</v>
      </c>
      <c r="G822" s="326">
        <v>6.5200253829286708E-2</v>
      </c>
      <c r="H822" s="327">
        <v>8.1678754170107129E-2</v>
      </c>
      <c r="I822" s="534"/>
      <c r="J822" s="534"/>
      <c r="K822" s="534"/>
    </row>
    <row r="823" spans="1:11" x14ac:dyDescent="0.2">
      <c r="A823" s="303" t="s">
        <v>1</v>
      </c>
      <c r="B823" s="270">
        <f t="shared" ref="B823:H823" si="191">B820/B819*100-100</f>
        <v>8.9295392953929564</v>
      </c>
      <c r="C823" s="271">
        <f t="shared" si="191"/>
        <v>5.4152148664343684</v>
      </c>
      <c r="D823" s="271">
        <f t="shared" si="191"/>
        <v>5.3802008608321472</v>
      </c>
      <c r="E823" s="271">
        <f t="shared" si="191"/>
        <v>10.365853658536594</v>
      </c>
      <c r="F823" s="271">
        <f t="shared" si="191"/>
        <v>13.414634146341456</v>
      </c>
      <c r="G823" s="271">
        <f t="shared" si="191"/>
        <v>13.726287262872617</v>
      </c>
      <c r="H823" s="273">
        <f t="shared" si="191"/>
        <v>9.3966884790799128</v>
      </c>
      <c r="I823" s="534"/>
      <c r="J823" s="534"/>
      <c r="K823" s="534"/>
    </row>
    <row r="824" spans="1:11" ht="13.5" thickBot="1" x14ac:dyDescent="0.25">
      <c r="A824" s="226" t="s">
        <v>27</v>
      </c>
      <c r="B824" s="275">
        <f>B820-B807</f>
        <v>82.66666666666606</v>
      </c>
      <c r="C824" s="276">
        <f t="shared" ref="C824:H824" si="192">C820-C807</f>
        <v>-16.904761904761472</v>
      </c>
      <c r="D824" s="276">
        <f t="shared" si="192"/>
        <v>-41.294117647058556</v>
      </c>
      <c r="E824" s="276">
        <f t="shared" si="192"/>
        <v>25</v>
      </c>
      <c r="F824" s="276">
        <f t="shared" si="192"/>
        <v>229.33333333333303</v>
      </c>
      <c r="G824" s="276">
        <f t="shared" si="192"/>
        <v>109.33333333333303</v>
      </c>
      <c r="H824" s="278">
        <f t="shared" si="192"/>
        <v>64.485747869526676</v>
      </c>
      <c r="I824" s="534"/>
      <c r="J824" s="534"/>
      <c r="K824" s="534"/>
    </row>
    <row r="825" spans="1:11" x14ac:dyDescent="0.2">
      <c r="A825" s="308" t="s">
        <v>52</v>
      </c>
      <c r="B825" s="280">
        <v>44</v>
      </c>
      <c r="C825" s="281">
        <v>40</v>
      </c>
      <c r="D825" s="281">
        <v>42</v>
      </c>
      <c r="E825" s="281">
        <v>10</v>
      </c>
      <c r="F825" s="281">
        <v>45</v>
      </c>
      <c r="G825" s="328">
        <v>45</v>
      </c>
      <c r="H825" s="329">
        <f>SUM(B825:G825)</f>
        <v>226</v>
      </c>
      <c r="I825" s="534" t="s">
        <v>56</v>
      </c>
      <c r="J825" s="330">
        <f>H812-H825</f>
        <v>1</v>
      </c>
      <c r="K825" s="331">
        <f>J825/H812</f>
        <v>4.4052863436123352E-3</v>
      </c>
    </row>
    <row r="826" spans="1:11" x14ac:dyDescent="0.2">
      <c r="A826" s="308" t="s">
        <v>28</v>
      </c>
      <c r="B826" s="231">
        <v>145.5</v>
      </c>
      <c r="C826" s="289">
        <v>140.5</v>
      </c>
      <c r="D826" s="289">
        <v>141</v>
      </c>
      <c r="E826" s="289">
        <v>143.5</v>
      </c>
      <c r="F826" s="289">
        <v>140.5</v>
      </c>
      <c r="G826" s="289">
        <v>139.5</v>
      </c>
      <c r="H826" s="235"/>
      <c r="I826" s="534" t="s">
        <v>57</v>
      </c>
      <c r="J826" s="534"/>
      <c r="K826" s="534"/>
    </row>
    <row r="827" spans="1:11" ht="13.5" thickBot="1" x14ac:dyDescent="0.25">
      <c r="A827" s="311" t="s">
        <v>26</v>
      </c>
      <c r="B827" s="229">
        <f>B826-B813</f>
        <v>0</v>
      </c>
      <c r="C827" s="230">
        <f t="shared" ref="C827:G827" si="193">C826-C813</f>
        <v>0</v>
      </c>
      <c r="D827" s="230">
        <f t="shared" si="193"/>
        <v>0</v>
      </c>
      <c r="E827" s="230">
        <f t="shared" si="193"/>
        <v>0</v>
      </c>
      <c r="F827" s="230">
        <f t="shared" si="193"/>
        <v>0</v>
      </c>
      <c r="G827" s="230">
        <f t="shared" si="193"/>
        <v>0</v>
      </c>
      <c r="H827" s="236"/>
      <c r="I827" s="534" t="s">
        <v>26</v>
      </c>
      <c r="J827" s="534">
        <f>J826-J813</f>
        <v>0</v>
      </c>
      <c r="K827" s="534"/>
    </row>
  </sheetData>
  <mergeCells count="65">
    <mergeCell ref="B817:G817"/>
    <mergeCell ref="B791:G791"/>
    <mergeCell ref="K290:R292"/>
    <mergeCell ref="B648:G648"/>
    <mergeCell ref="B713:G713"/>
    <mergeCell ref="B570:G570"/>
    <mergeCell ref="B557:G557"/>
    <mergeCell ref="B544:G544"/>
    <mergeCell ref="B440:G440"/>
    <mergeCell ref="B427:G427"/>
    <mergeCell ref="B609:G609"/>
    <mergeCell ref="B596:G596"/>
    <mergeCell ref="B583:G583"/>
    <mergeCell ref="B700:G700"/>
    <mergeCell ref="B323:G323"/>
    <mergeCell ref="B310:G310"/>
    <mergeCell ref="B349:G349"/>
    <mergeCell ref="B687:G687"/>
    <mergeCell ref="B674:G674"/>
    <mergeCell ref="B765:G765"/>
    <mergeCell ref="B622:G622"/>
    <mergeCell ref="B635:G635"/>
    <mergeCell ref="B661:G661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282:F282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804:G804"/>
    <mergeCell ref="B165:F165"/>
    <mergeCell ref="B152:F152"/>
    <mergeCell ref="B230:F230"/>
    <mergeCell ref="B297:G297"/>
    <mergeCell ref="B256:F256"/>
    <mergeCell ref="B217:F217"/>
    <mergeCell ref="B204:F204"/>
    <mergeCell ref="B191:F191"/>
    <mergeCell ref="B243:F243"/>
    <mergeCell ref="B269:F269"/>
    <mergeCell ref="B178:F178"/>
    <mergeCell ref="B778:G778"/>
    <mergeCell ref="B752:G752"/>
    <mergeCell ref="B739:G739"/>
    <mergeCell ref="B726:G7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8" t="s">
        <v>42</v>
      </c>
      <c r="B1" s="53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9" t="s">
        <v>42</v>
      </c>
      <c r="B1" s="53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721"/>
  <sheetViews>
    <sheetView showGridLines="0" topLeftCell="A688" zoomScale="73" zoomScaleNormal="73" workbookViewId="0">
      <selection activeCell="I718" sqref="I718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68"/>
      <c r="G2" s="568"/>
      <c r="H2" s="568"/>
      <c r="I2" s="56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40" t="s">
        <v>53</v>
      </c>
      <c r="C9" s="541"/>
      <c r="D9" s="541"/>
      <c r="E9" s="541"/>
      <c r="F9" s="541"/>
      <c r="G9" s="541"/>
      <c r="H9" s="541"/>
      <c r="I9" s="542"/>
      <c r="J9" s="540" t="s">
        <v>63</v>
      </c>
      <c r="K9" s="541"/>
      <c r="L9" s="541"/>
      <c r="M9" s="541"/>
      <c r="N9" s="541"/>
      <c r="O9" s="541"/>
      <c r="P9" s="541"/>
      <c r="Q9" s="541"/>
      <c r="R9" s="541"/>
      <c r="S9" s="54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40" t="s">
        <v>53</v>
      </c>
      <c r="C25" s="541"/>
      <c r="D25" s="541"/>
      <c r="E25" s="541"/>
      <c r="F25" s="541"/>
      <c r="G25" s="541"/>
      <c r="H25" s="541"/>
      <c r="I25" s="542"/>
      <c r="J25" s="540" t="s">
        <v>63</v>
      </c>
      <c r="K25" s="541"/>
      <c r="L25" s="541"/>
      <c r="M25" s="541"/>
      <c r="N25" s="541"/>
      <c r="O25" s="541"/>
      <c r="P25" s="541"/>
      <c r="Q25" s="54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67" t="s">
        <v>67</v>
      </c>
      <c r="W34" s="567"/>
      <c r="X34" s="567"/>
      <c r="Y34" s="567"/>
      <c r="Z34" s="567"/>
      <c r="AA34" s="567"/>
      <c r="AB34" s="56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67"/>
      <c r="W35" s="567"/>
      <c r="X35" s="567"/>
      <c r="Y35" s="567"/>
      <c r="Z35" s="567"/>
      <c r="AA35" s="567"/>
      <c r="AB35" s="56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67"/>
      <c r="W36" s="567"/>
      <c r="X36" s="567"/>
      <c r="Y36" s="567"/>
      <c r="Z36" s="567"/>
      <c r="AA36" s="567"/>
      <c r="AB36" s="56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40" t="s">
        <v>53</v>
      </c>
      <c r="C39" s="541"/>
      <c r="D39" s="541"/>
      <c r="E39" s="541"/>
      <c r="F39" s="541"/>
      <c r="G39" s="541"/>
      <c r="H39" s="541"/>
      <c r="I39" s="542"/>
      <c r="J39" s="540" t="s">
        <v>63</v>
      </c>
      <c r="K39" s="541"/>
      <c r="L39" s="541"/>
      <c r="M39" s="541"/>
      <c r="N39" s="541"/>
      <c r="O39" s="541"/>
      <c r="P39" s="541"/>
      <c r="Q39" s="54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67" t="s">
        <v>69</v>
      </c>
      <c r="W48" s="567"/>
      <c r="X48" s="567"/>
      <c r="Y48" s="567"/>
      <c r="Z48" s="567"/>
      <c r="AA48" s="567"/>
      <c r="AB48" s="56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67"/>
      <c r="W49" s="567"/>
      <c r="X49" s="567"/>
      <c r="Y49" s="567"/>
      <c r="Z49" s="567"/>
      <c r="AA49" s="567"/>
      <c r="AB49" s="56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67"/>
      <c r="W50" s="567"/>
      <c r="X50" s="567"/>
      <c r="Y50" s="567"/>
      <c r="Z50" s="567"/>
      <c r="AA50" s="567"/>
      <c r="AB50" s="56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40" t="s">
        <v>53</v>
      </c>
      <c r="C55" s="541"/>
      <c r="D55" s="541"/>
      <c r="E55" s="541"/>
      <c r="F55" s="541"/>
      <c r="G55" s="541"/>
      <c r="H55" s="541"/>
      <c r="I55" s="541"/>
      <c r="J55" s="541"/>
      <c r="K55" s="542"/>
      <c r="L55" s="540" t="s">
        <v>63</v>
      </c>
      <c r="M55" s="541"/>
      <c r="N55" s="541"/>
      <c r="O55" s="541"/>
      <c r="P55" s="541"/>
      <c r="Q55" s="541"/>
      <c r="R55" s="541"/>
      <c r="S55" s="542"/>
      <c r="T55" s="292" t="s">
        <v>55</v>
      </c>
      <c r="U55" s="361"/>
      <c r="V55" s="361"/>
      <c r="W55" s="361"/>
      <c r="X55" s="568" t="s">
        <v>71</v>
      </c>
      <c r="Y55" s="56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40" t="s">
        <v>53</v>
      </c>
      <c r="C70" s="541"/>
      <c r="D70" s="541"/>
      <c r="E70" s="541"/>
      <c r="F70" s="541"/>
      <c r="G70" s="541"/>
      <c r="H70" s="541"/>
      <c r="I70" s="541"/>
      <c r="J70" s="541"/>
      <c r="K70" s="542"/>
      <c r="L70" s="540" t="s">
        <v>63</v>
      </c>
      <c r="M70" s="541"/>
      <c r="N70" s="541"/>
      <c r="O70" s="541"/>
      <c r="P70" s="541"/>
      <c r="Q70" s="541"/>
      <c r="R70" s="541"/>
      <c r="S70" s="541"/>
      <c r="T70" s="541"/>
      <c r="U70" s="54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40" t="s">
        <v>53</v>
      </c>
      <c r="C86" s="541"/>
      <c r="D86" s="541"/>
      <c r="E86" s="541"/>
      <c r="F86" s="541"/>
      <c r="G86" s="541"/>
      <c r="H86" s="541"/>
      <c r="I86" s="542"/>
      <c r="J86" s="540" t="s">
        <v>75</v>
      </c>
      <c r="K86" s="541"/>
      <c r="L86" s="541"/>
      <c r="M86" s="542"/>
      <c r="N86" s="540" t="s">
        <v>63</v>
      </c>
      <c r="O86" s="541"/>
      <c r="P86" s="541"/>
      <c r="Q86" s="541"/>
      <c r="R86" s="541"/>
      <c r="S86" s="541"/>
      <c r="T86" s="541"/>
      <c r="U86" s="54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40" t="s">
        <v>53</v>
      </c>
      <c r="C100" s="541"/>
      <c r="D100" s="541"/>
      <c r="E100" s="541"/>
      <c r="F100" s="541"/>
      <c r="G100" s="541"/>
      <c r="H100" s="541"/>
      <c r="I100" s="542"/>
      <c r="J100" s="540" t="s">
        <v>75</v>
      </c>
      <c r="K100" s="541"/>
      <c r="L100" s="541"/>
      <c r="M100" s="542"/>
      <c r="N100" s="540" t="s">
        <v>63</v>
      </c>
      <c r="O100" s="541"/>
      <c r="P100" s="541"/>
      <c r="Q100" s="541"/>
      <c r="R100" s="541"/>
      <c r="S100" s="541"/>
      <c r="T100" s="541"/>
      <c r="U100" s="54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40" t="s">
        <v>53</v>
      </c>
      <c r="C115" s="541"/>
      <c r="D115" s="541"/>
      <c r="E115" s="541"/>
      <c r="F115" s="541"/>
      <c r="G115" s="541"/>
      <c r="H115" s="541"/>
      <c r="I115" s="541"/>
      <c r="J115" s="542"/>
      <c r="K115" s="540" t="s">
        <v>75</v>
      </c>
      <c r="L115" s="541"/>
      <c r="M115" s="541"/>
      <c r="N115" s="542"/>
      <c r="O115" s="540" t="s">
        <v>63</v>
      </c>
      <c r="P115" s="541"/>
      <c r="Q115" s="541"/>
      <c r="R115" s="541"/>
      <c r="S115" s="541"/>
      <c r="T115" s="541"/>
      <c r="U115" s="541"/>
      <c r="V115" s="541"/>
      <c r="W115" s="54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40" t="s">
        <v>53</v>
      </c>
      <c r="C129" s="541"/>
      <c r="D129" s="541"/>
      <c r="E129" s="541"/>
      <c r="F129" s="541"/>
      <c r="G129" s="541"/>
      <c r="H129" s="541"/>
      <c r="I129" s="541"/>
      <c r="J129" s="542"/>
      <c r="K129" s="540" t="s">
        <v>75</v>
      </c>
      <c r="L129" s="541"/>
      <c r="M129" s="541"/>
      <c r="N129" s="542"/>
      <c r="O129" s="540" t="s">
        <v>63</v>
      </c>
      <c r="P129" s="541"/>
      <c r="Q129" s="541"/>
      <c r="R129" s="541"/>
      <c r="S129" s="541"/>
      <c r="T129" s="541"/>
      <c r="U129" s="541"/>
      <c r="V129" s="541"/>
      <c r="W129" s="54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40" t="s">
        <v>53</v>
      </c>
      <c r="C143" s="541"/>
      <c r="D143" s="541"/>
      <c r="E143" s="541"/>
      <c r="F143" s="541"/>
      <c r="G143" s="541"/>
      <c r="H143" s="541"/>
      <c r="I143" s="541"/>
      <c r="J143" s="542"/>
      <c r="K143" s="540" t="s">
        <v>75</v>
      </c>
      <c r="L143" s="541"/>
      <c r="M143" s="541"/>
      <c r="N143" s="542"/>
      <c r="O143" s="540" t="s">
        <v>63</v>
      </c>
      <c r="P143" s="541"/>
      <c r="Q143" s="541"/>
      <c r="R143" s="541"/>
      <c r="S143" s="541"/>
      <c r="T143" s="541"/>
      <c r="U143" s="541"/>
      <c r="V143" s="541"/>
      <c r="W143" s="54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40" t="s">
        <v>53</v>
      </c>
      <c r="C157" s="541"/>
      <c r="D157" s="541"/>
      <c r="E157" s="541"/>
      <c r="F157" s="541"/>
      <c r="G157" s="541"/>
      <c r="H157" s="541"/>
      <c r="I157" s="541"/>
      <c r="J157" s="542"/>
      <c r="K157" s="540" t="s">
        <v>75</v>
      </c>
      <c r="L157" s="541"/>
      <c r="M157" s="541"/>
      <c r="N157" s="542"/>
      <c r="O157" s="540" t="s">
        <v>63</v>
      </c>
      <c r="P157" s="541"/>
      <c r="Q157" s="541"/>
      <c r="R157" s="541"/>
      <c r="S157" s="541"/>
      <c r="T157" s="541"/>
      <c r="U157" s="541"/>
      <c r="V157" s="541"/>
      <c r="W157" s="54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40" t="s">
        <v>53</v>
      </c>
      <c r="C173" s="541"/>
      <c r="D173" s="541"/>
      <c r="E173" s="541"/>
      <c r="F173" s="541"/>
      <c r="G173" s="541"/>
      <c r="H173" s="541"/>
      <c r="I173" s="542"/>
      <c r="J173" s="540" t="s">
        <v>75</v>
      </c>
      <c r="K173" s="541"/>
      <c r="L173" s="541"/>
      <c r="M173" s="542"/>
      <c r="N173" s="540" t="s">
        <v>63</v>
      </c>
      <c r="O173" s="541"/>
      <c r="P173" s="541"/>
      <c r="Q173" s="541"/>
      <c r="R173" s="541"/>
      <c r="S173" s="541"/>
      <c r="T173" s="541"/>
      <c r="U173" s="541"/>
      <c r="V173" s="541"/>
      <c r="W173" s="54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40" t="s">
        <v>53</v>
      </c>
      <c r="C187" s="541"/>
      <c r="D187" s="541"/>
      <c r="E187" s="541"/>
      <c r="F187" s="541"/>
      <c r="G187" s="541"/>
      <c r="H187" s="541"/>
      <c r="I187" s="542"/>
      <c r="J187" s="540" t="s">
        <v>75</v>
      </c>
      <c r="K187" s="541"/>
      <c r="L187" s="541"/>
      <c r="M187" s="542"/>
      <c r="N187" s="540" t="s">
        <v>63</v>
      </c>
      <c r="O187" s="541"/>
      <c r="P187" s="541"/>
      <c r="Q187" s="541"/>
      <c r="R187" s="541"/>
      <c r="S187" s="541"/>
      <c r="T187" s="541"/>
      <c r="U187" s="541"/>
      <c r="V187" s="541"/>
      <c r="W187" s="54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40" t="s">
        <v>53</v>
      </c>
      <c r="C201" s="541"/>
      <c r="D201" s="541"/>
      <c r="E201" s="541"/>
      <c r="F201" s="541"/>
      <c r="G201" s="541"/>
      <c r="H201" s="541"/>
      <c r="I201" s="542"/>
      <c r="J201" s="540" t="s">
        <v>75</v>
      </c>
      <c r="K201" s="541"/>
      <c r="L201" s="541"/>
      <c r="M201" s="542"/>
      <c r="N201" s="540" t="s">
        <v>63</v>
      </c>
      <c r="O201" s="541"/>
      <c r="P201" s="541"/>
      <c r="Q201" s="541"/>
      <c r="R201" s="541"/>
      <c r="S201" s="541"/>
      <c r="T201" s="541"/>
      <c r="U201" s="541"/>
      <c r="V201" s="541"/>
      <c r="W201" s="54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40" t="s">
        <v>53</v>
      </c>
      <c r="C215" s="541"/>
      <c r="D215" s="541"/>
      <c r="E215" s="541"/>
      <c r="F215" s="541"/>
      <c r="G215" s="541"/>
      <c r="H215" s="541"/>
      <c r="I215" s="542"/>
      <c r="J215" s="540" t="s">
        <v>75</v>
      </c>
      <c r="K215" s="541"/>
      <c r="L215" s="541"/>
      <c r="M215" s="542"/>
      <c r="N215" s="540" t="s">
        <v>63</v>
      </c>
      <c r="O215" s="541"/>
      <c r="P215" s="541"/>
      <c r="Q215" s="541"/>
      <c r="R215" s="541"/>
      <c r="S215" s="541"/>
      <c r="T215" s="541"/>
      <c r="U215" s="541"/>
      <c r="V215" s="541"/>
      <c r="W215" s="54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40" t="s">
        <v>53</v>
      </c>
      <c r="C230" s="541"/>
      <c r="D230" s="541"/>
      <c r="E230" s="541"/>
      <c r="F230" s="541"/>
      <c r="G230" s="541"/>
      <c r="H230" s="541"/>
      <c r="I230" s="542"/>
      <c r="J230" s="540" t="s">
        <v>75</v>
      </c>
      <c r="K230" s="541"/>
      <c r="L230" s="541"/>
      <c r="M230" s="542"/>
      <c r="N230" s="540" t="s">
        <v>63</v>
      </c>
      <c r="O230" s="541"/>
      <c r="P230" s="541"/>
      <c r="Q230" s="541"/>
      <c r="R230" s="541"/>
      <c r="S230" s="541"/>
      <c r="T230" s="541"/>
      <c r="U230" s="54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40" t="s">
        <v>53</v>
      </c>
      <c r="C244" s="541"/>
      <c r="D244" s="541"/>
      <c r="E244" s="541"/>
      <c r="F244" s="541"/>
      <c r="G244" s="541"/>
      <c r="H244" s="541"/>
      <c r="I244" s="542"/>
      <c r="J244" s="540" t="s">
        <v>75</v>
      </c>
      <c r="K244" s="541"/>
      <c r="L244" s="541"/>
      <c r="M244" s="542"/>
      <c r="N244" s="540" t="s">
        <v>63</v>
      </c>
      <c r="O244" s="541"/>
      <c r="P244" s="541"/>
      <c r="Q244" s="541"/>
      <c r="R244" s="541"/>
      <c r="S244" s="541"/>
      <c r="T244" s="541"/>
      <c r="U244" s="54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40" t="s">
        <v>53</v>
      </c>
      <c r="C258" s="541"/>
      <c r="D258" s="541"/>
      <c r="E258" s="541"/>
      <c r="F258" s="541"/>
      <c r="G258" s="541"/>
      <c r="H258" s="541"/>
      <c r="I258" s="542"/>
      <c r="J258" s="540" t="s">
        <v>75</v>
      </c>
      <c r="K258" s="541"/>
      <c r="L258" s="541"/>
      <c r="M258" s="542"/>
      <c r="N258" s="540" t="s">
        <v>63</v>
      </c>
      <c r="O258" s="541"/>
      <c r="P258" s="541"/>
      <c r="Q258" s="541"/>
      <c r="R258" s="541"/>
      <c r="S258" s="541"/>
      <c r="T258" s="541"/>
      <c r="U258" s="54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40" t="s">
        <v>53</v>
      </c>
      <c r="C272" s="541"/>
      <c r="D272" s="541"/>
      <c r="E272" s="541"/>
      <c r="F272" s="541"/>
      <c r="G272" s="541"/>
      <c r="H272" s="541"/>
      <c r="I272" s="542"/>
      <c r="J272" s="540" t="s">
        <v>75</v>
      </c>
      <c r="K272" s="541"/>
      <c r="L272" s="541"/>
      <c r="M272" s="542"/>
      <c r="N272" s="540" t="s">
        <v>63</v>
      </c>
      <c r="O272" s="541"/>
      <c r="P272" s="541"/>
      <c r="Q272" s="541"/>
      <c r="R272" s="541"/>
      <c r="S272" s="541"/>
      <c r="T272" s="541"/>
      <c r="U272" s="54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40" t="s">
        <v>53</v>
      </c>
      <c r="C286" s="541"/>
      <c r="D286" s="541"/>
      <c r="E286" s="541"/>
      <c r="F286" s="541"/>
      <c r="G286" s="541"/>
      <c r="H286" s="541"/>
      <c r="I286" s="542"/>
      <c r="J286" s="540" t="s">
        <v>75</v>
      </c>
      <c r="K286" s="541"/>
      <c r="L286" s="541"/>
      <c r="M286" s="542"/>
      <c r="N286" s="540" t="s">
        <v>63</v>
      </c>
      <c r="O286" s="541"/>
      <c r="P286" s="541"/>
      <c r="Q286" s="541"/>
      <c r="R286" s="541"/>
      <c r="S286" s="541"/>
      <c r="T286" s="541"/>
      <c r="U286" s="54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40" t="s">
        <v>53</v>
      </c>
      <c r="C300" s="541"/>
      <c r="D300" s="541"/>
      <c r="E300" s="541"/>
      <c r="F300" s="541"/>
      <c r="G300" s="541"/>
      <c r="H300" s="541"/>
      <c r="I300" s="542"/>
      <c r="J300" s="540" t="s">
        <v>75</v>
      </c>
      <c r="K300" s="541"/>
      <c r="L300" s="541"/>
      <c r="M300" s="542"/>
      <c r="N300" s="540" t="s">
        <v>63</v>
      </c>
      <c r="O300" s="541"/>
      <c r="P300" s="541"/>
      <c r="Q300" s="541"/>
      <c r="R300" s="541"/>
      <c r="S300" s="541"/>
      <c r="T300" s="541"/>
      <c r="U300" s="54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40" t="s">
        <v>53</v>
      </c>
      <c r="C314" s="541"/>
      <c r="D314" s="541"/>
      <c r="E314" s="541"/>
      <c r="F314" s="541"/>
      <c r="G314" s="541"/>
      <c r="H314" s="541"/>
      <c r="I314" s="542"/>
      <c r="J314" s="540" t="s">
        <v>75</v>
      </c>
      <c r="K314" s="541"/>
      <c r="L314" s="541"/>
      <c r="M314" s="542"/>
      <c r="N314" s="540" t="s">
        <v>63</v>
      </c>
      <c r="O314" s="541"/>
      <c r="P314" s="541"/>
      <c r="Q314" s="541"/>
      <c r="R314" s="541"/>
      <c r="S314" s="541"/>
      <c r="T314" s="541"/>
      <c r="U314" s="54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57" t="s">
        <v>53</v>
      </c>
      <c r="B329" s="558"/>
      <c r="C329" s="558"/>
      <c r="D329" s="558"/>
      <c r="E329" s="558"/>
      <c r="F329" s="558"/>
      <c r="G329" s="558"/>
      <c r="H329" s="558"/>
      <c r="I329" s="558"/>
      <c r="J329" s="559"/>
      <c r="K329" s="560" t="s">
        <v>75</v>
      </c>
      <c r="L329" s="561"/>
      <c r="M329" s="561"/>
      <c r="N329" s="561"/>
      <c r="O329" s="561"/>
      <c r="P329" s="561"/>
      <c r="Q329" s="561"/>
      <c r="R329" s="561"/>
      <c r="S329" s="561"/>
      <c r="T329" s="562"/>
      <c r="U329" s="563" t="s">
        <v>63</v>
      </c>
      <c r="V329" s="564"/>
      <c r="W329" s="564"/>
      <c r="X329" s="564"/>
      <c r="Y329" s="564"/>
      <c r="Z329" s="564"/>
      <c r="AA329" s="564"/>
      <c r="AB329" s="564"/>
      <c r="AC329" s="564"/>
      <c r="AD329" s="565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4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47">
        <f>C331+C332</f>
        <v>760</v>
      </c>
      <c r="G331" s="547">
        <v>115.5</v>
      </c>
      <c r="H331" s="547">
        <v>65</v>
      </c>
      <c r="I331" s="547">
        <v>1</v>
      </c>
      <c r="J331" s="549"/>
      <c r="K331" s="56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47">
        <f>M331+M332</f>
        <v>760</v>
      </c>
      <c r="Q331" s="543">
        <v>118.5</v>
      </c>
      <c r="R331" s="543">
        <v>65</v>
      </c>
      <c r="S331" s="543">
        <v>2</v>
      </c>
      <c r="T331" s="549"/>
      <c r="U331" s="54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47">
        <f>W331+W332</f>
        <v>760</v>
      </c>
      <c r="AA331" s="547">
        <v>116.5</v>
      </c>
      <c r="AB331" s="547">
        <v>65</v>
      </c>
      <c r="AC331" s="547">
        <v>1</v>
      </c>
      <c r="AD331" s="549"/>
    </row>
    <row r="332" spans="1:30" s="426" customFormat="1" ht="15" x14ac:dyDescent="0.2">
      <c r="A332" s="546"/>
      <c r="B332" s="430">
        <v>3</v>
      </c>
      <c r="C332" s="430">
        <v>440</v>
      </c>
      <c r="D332" s="430">
        <v>115</v>
      </c>
      <c r="E332" s="430" t="s">
        <v>124</v>
      </c>
      <c r="F332" s="548"/>
      <c r="G332" s="548"/>
      <c r="H332" s="548"/>
      <c r="I332" s="548"/>
      <c r="J332" s="550"/>
      <c r="K332" s="566"/>
      <c r="L332" s="430">
        <v>2</v>
      </c>
      <c r="M332" s="430">
        <v>373</v>
      </c>
      <c r="N332" s="430">
        <v>117.5</v>
      </c>
      <c r="O332" s="430" t="s">
        <v>128</v>
      </c>
      <c r="P332" s="548"/>
      <c r="Q332" s="543"/>
      <c r="R332" s="543"/>
      <c r="S332" s="543"/>
      <c r="T332" s="550"/>
      <c r="U332" s="546"/>
      <c r="V332" s="430">
        <v>2</v>
      </c>
      <c r="W332" s="430">
        <v>217</v>
      </c>
      <c r="X332" s="430">
        <v>116</v>
      </c>
      <c r="Y332" s="430" t="s">
        <v>128</v>
      </c>
      <c r="Z332" s="548"/>
      <c r="AA332" s="548"/>
      <c r="AB332" s="548"/>
      <c r="AC332" s="548"/>
      <c r="AD332" s="550"/>
    </row>
    <row r="333" spans="1:30" s="426" customFormat="1" ht="15" x14ac:dyDescent="0.2">
      <c r="A333" s="54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47">
        <f>C333+C334+C335</f>
        <v>760</v>
      </c>
      <c r="G333" s="547">
        <v>115</v>
      </c>
      <c r="H333" s="547">
        <v>65</v>
      </c>
      <c r="I333" s="547">
        <v>1</v>
      </c>
      <c r="J333" s="549"/>
      <c r="K333" s="555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43">
        <f>M333+M334</f>
        <v>760</v>
      </c>
      <c r="Q333" s="547">
        <v>116.5</v>
      </c>
      <c r="R333" s="547">
        <v>65</v>
      </c>
      <c r="S333" s="547">
        <v>2</v>
      </c>
      <c r="T333" s="549"/>
      <c r="U333" s="54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43">
        <f>W333+W334</f>
        <v>760</v>
      </c>
      <c r="AA333" s="543">
        <v>116</v>
      </c>
      <c r="AB333" s="543">
        <v>65</v>
      </c>
      <c r="AC333" s="543" t="s">
        <v>126</v>
      </c>
      <c r="AD333" s="544"/>
    </row>
    <row r="334" spans="1:30" s="426" customFormat="1" ht="15" x14ac:dyDescent="0.2">
      <c r="A334" s="555"/>
      <c r="B334" s="430">
        <v>3</v>
      </c>
      <c r="C334" s="430">
        <v>230</v>
      </c>
      <c r="D334" s="430">
        <v>115</v>
      </c>
      <c r="E334" s="430" t="s">
        <v>125</v>
      </c>
      <c r="F334" s="551"/>
      <c r="G334" s="551"/>
      <c r="H334" s="551"/>
      <c r="I334" s="551"/>
      <c r="J334" s="556"/>
      <c r="K334" s="546"/>
      <c r="L334" s="430">
        <v>3</v>
      </c>
      <c r="M334" s="430">
        <v>385</v>
      </c>
      <c r="N334" s="430">
        <v>115.5</v>
      </c>
      <c r="O334" s="430" t="s">
        <v>125</v>
      </c>
      <c r="P334" s="543"/>
      <c r="Q334" s="548"/>
      <c r="R334" s="548"/>
      <c r="S334" s="548"/>
      <c r="T334" s="550"/>
      <c r="U334" s="546"/>
      <c r="V334" s="430">
        <v>3</v>
      </c>
      <c r="W334" s="430">
        <v>210</v>
      </c>
      <c r="X334" s="430">
        <v>115.5</v>
      </c>
      <c r="Y334" s="430" t="s">
        <v>128</v>
      </c>
      <c r="Z334" s="543"/>
      <c r="AA334" s="543"/>
      <c r="AB334" s="543"/>
      <c r="AC334" s="543"/>
      <c r="AD334" s="544"/>
    </row>
    <row r="335" spans="1:30" s="426" customFormat="1" ht="15" x14ac:dyDescent="0.2">
      <c r="A335" s="546"/>
      <c r="B335" s="430">
        <v>4</v>
      </c>
      <c r="C335" s="430">
        <v>87</v>
      </c>
      <c r="D335" s="430">
        <v>114</v>
      </c>
      <c r="E335" s="430" t="s">
        <v>128</v>
      </c>
      <c r="F335" s="551"/>
      <c r="G335" s="548"/>
      <c r="H335" s="548"/>
      <c r="I335" s="548"/>
      <c r="J335" s="550"/>
      <c r="K335" s="54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47">
        <f>M335+M336+M337</f>
        <v>760</v>
      </c>
      <c r="Q335" s="547">
        <v>114.5</v>
      </c>
      <c r="R335" s="547">
        <v>65</v>
      </c>
      <c r="S335" s="547">
        <v>3</v>
      </c>
      <c r="T335" s="549"/>
      <c r="U335" s="54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51">
        <f>W335+W336</f>
        <v>761</v>
      </c>
      <c r="AA335" s="547">
        <v>115.5</v>
      </c>
      <c r="AB335" s="547">
        <v>65</v>
      </c>
      <c r="AC335" s="547">
        <v>2</v>
      </c>
      <c r="AD335" s="549"/>
    </row>
    <row r="336" spans="1:30" s="426" customFormat="1" ht="15" x14ac:dyDescent="0.2">
      <c r="A336" s="54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47">
        <f>C336+C337</f>
        <v>760</v>
      </c>
      <c r="G336" s="547">
        <v>114</v>
      </c>
      <c r="H336" s="547">
        <v>65</v>
      </c>
      <c r="I336" s="547">
        <v>2</v>
      </c>
      <c r="J336" s="549"/>
      <c r="K336" s="555"/>
      <c r="L336" s="430">
        <v>4</v>
      </c>
      <c r="M336" s="430">
        <v>457</v>
      </c>
      <c r="N336" s="430">
        <v>114.5</v>
      </c>
      <c r="O336" s="430" t="s">
        <v>127</v>
      </c>
      <c r="P336" s="551"/>
      <c r="Q336" s="551"/>
      <c r="R336" s="551"/>
      <c r="S336" s="551"/>
      <c r="T336" s="556"/>
      <c r="U336" s="546"/>
      <c r="V336" s="430">
        <v>5</v>
      </c>
      <c r="W336" s="430">
        <v>67</v>
      </c>
      <c r="X336" s="430">
        <v>114</v>
      </c>
      <c r="Y336" s="431" t="s">
        <v>125</v>
      </c>
      <c r="Z336" s="548"/>
      <c r="AA336" s="548"/>
      <c r="AB336" s="548"/>
      <c r="AC336" s="548"/>
      <c r="AD336" s="550"/>
    </row>
    <row r="337" spans="1:30" s="426" customFormat="1" ht="15" x14ac:dyDescent="0.2">
      <c r="A337" s="546"/>
      <c r="B337" s="430">
        <v>5</v>
      </c>
      <c r="C337" s="430">
        <v>53</v>
      </c>
      <c r="D337" s="430">
        <v>114.5</v>
      </c>
      <c r="E337" s="431" t="s">
        <v>125</v>
      </c>
      <c r="F337" s="548"/>
      <c r="G337" s="548"/>
      <c r="H337" s="548"/>
      <c r="I337" s="548"/>
      <c r="J337" s="550"/>
      <c r="K337" s="546"/>
      <c r="L337" s="430" t="s">
        <v>129</v>
      </c>
      <c r="M337" s="430">
        <v>226</v>
      </c>
      <c r="N337" s="430">
        <v>114</v>
      </c>
      <c r="O337" s="430" t="s">
        <v>125</v>
      </c>
      <c r="P337" s="548"/>
      <c r="Q337" s="548"/>
      <c r="R337" s="548"/>
      <c r="S337" s="548"/>
      <c r="T337" s="550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4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43">
        <f>W338+W339</f>
        <v>761</v>
      </c>
      <c r="AA338" s="543">
        <v>114</v>
      </c>
      <c r="AB338" s="543">
        <v>65</v>
      </c>
      <c r="AC338" s="543">
        <v>3</v>
      </c>
      <c r="AD338" s="544"/>
    </row>
    <row r="339" spans="1:30" s="426" customFormat="1" ht="15" x14ac:dyDescent="0.2">
      <c r="A339" s="54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47">
        <f>C339+C340</f>
        <v>760</v>
      </c>
      <c r="G339" s="547">
        <v>114.5</v>
      </c>
      <c r="H339" s="547">
        <v>65</v>
      </c>
      <c r="I339" s="547">
        <v>2</v>
      </c>
      <c r="J339" s="549"/>
      <c r="K339" s="54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47">
        <f>M339+M340</f>
        <v>760</v>
      </c>
      <c r="Q339" s="547">
        <v>113</v>
      </c>
      <c r="R339" s="547">
        <v>65</v>
      </c>
      <c r="S339" s="547">
        <v>3</v>
      </c>
      <c r="T339" s="549"/>
      <c r="U339" s="546"/>
      <c r="V339" s="430">
        <v>5</v>
      </c>
      <c r="W339" s="430">
        <v>193</v>
      </c>
      <c r="X339" s="430">
        <v>114</v>
      </c>
      <c r="Y339" s="430" t="s">
        <v>128</v>
      </c>
      <c r="Z339" s="543"/>
      <c r="AA339" s="543"/>
      <c r="AB339" s="543"/>
      <c r="AC339" s="543"/>
      <c r="AD339" s="544"/>
    </row>
    <row r="340" spans="1:30" s="426" customFormat="1" ht="15" x14ac:dyDescent="0.2">
      <c r="A340" s="546"/>
      <c r="B340" s="430">
        <v>6</v>
      </c>
      <c r="C340" s="430">
        <v>49</v>
      </c>
      <c r="D340" s="430">
        <v>113</v>
      </c>
      <c r="E340" s="431" t="s">
        <v>128</v>
      </c>
      <c r="F340" s="548"/>
      <c r="G340" s="548"/>
      <c r="H340" s="548"/>
      <c r="I340" s="548"/>
      <c r="J340" s="550"/>
      <c r="K340" s="546"/>
      <c r="L340" s="430" t="s">
        <v>131</v>
      </c>
      <c r="M340" s="430">
        <v>375</v>
      </c>
      <c r="N340" s="430">
        <v>112</v>
      </c>
      <c r="O340" s="430" t="s">
        <v>124</v>
      </c>
      <c r="P340" s="548"/>
      <c r="Q340" s="548"/>
      <c r="R340" s="548"/>
      <c r="S340" s="548"/>
      <c r="T340" s="550"/>
      <c r="U340" s="54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47">
        <f>W340+W341+W342</f>
        <v>761</v>
      </c>
      <c r="AA340" s="547">
        <v>112.5</v>
      </c>
      <c r="AB340" s="547">
        <v>65</v>
      </c>
      <c r="AC340" s="547">
        <v>3</v>
      </c>
      <c r="AD340" s="444"/>
    </row>
    <row r="341" spans="1:30" s="426" customFormat="1" ht="15" x14ac:dyDescent="0.2">
      <c r="A341" s="54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47">
        <f>C341+C342</f>
        <v>761</v>
      </c>
      <c r="G341" s="547"/>
      <c r="H341" s="547">
        <v>65</v>
      </c>
      <c r="I341" s="547">
        <v>3</v>
      </c>
      <c r="J341" s="549"/>
      <c r="K341" s="54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47">
        <f>M341+M342+M343</f>
        <v>761</v>
      </c>
      <c r="Q341" s="547">
        <v>112.5</v>
      </c>
      <c r="R341" s="547">
        <v>65</v>
      </c>
      <c r="S341" s="547">
        <v>3</v>
      </c>
      <c r="T341" s="549"/>
      <c r="U341" s="555"/>
      <c r="V341" s="437">
        <v>8</v>
      </c>
      <c r="W341" s="437">
        <v>158</v>
      </c>
      <c r="X341" s="437">
        <v>110.5</v>
      </c>
      <c r="Y341" s="437" t="s">
        <v>125</v>
      </c>
      <c r="Z341" s="551"/>
      <c r="AA341" s="551"/>
      <c r="AB341" s="551"/>
      <c r="AC341" s="551"/>
      <c r="AD341" s="445"/>
    </row>
    <row r="342" spans="1:30" s="426" customFormat="1" ht="15.75" thickBot="1" x14ac:dyDescent="0.25">
      <c r="A342" s="553"/>
      <c r="B342" s="438">
        <v>7</v>
      </c>
      <c r="C342" s="438">
        <v>340</v>
      </c>
      <c r="D342" s="438">
        <v>112.5</v>
      </c>
      <c r="E342" s="439" t="s">
        <v>124</v>
      </c>
      <c r="F342" s="552"/>
      <c r="G342" s="552"/>
      <c r="H342" s="552"/>
      <c r="I342" s="552"/>
      <c r="J342" s="554"/>
      <c r="K342" s="555"/>
      <c r="L342" s="430" t="s">
        <v>133</v>
      </c>
      <c r="M342" s="430">
        <v>112</v>
      </c>
      <c r="N342" s="430">
        <v>112.5</v>
      </c>
      <c r="O342" s="430" t="s">
        <v>125</v>
      </c>
      <c r="P342" s="551"/>
      <c r="Q342" s="551"/>
      <c r="R342" s="551"/>
      <c r="S342" s="551"/>
      <c r="T342" s="556"/>
      <c r="U342" s="553"/>
      <c r="V342" s="438">
        <v>7</v>
      </c>
      <c r="W342" s="438">
        <v>118</v>
      </c>
      <c r="X342" s="438">
        <v>112</v>
      </c>
      <c r="Y342" s="438" t="s">
        <v>125</v>
      </c>
      <c r="Z342" s="552"/>
      <c r="AA342" s="552"/>
      <c r="AB342" s="552"/>
      <c r="AC342" s="552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53"/>
      <c r="L343" s="438" t="s">
        <v>134</v>
      </c>
      <c r="M343" s="438">
        <v>514</v>
      </c>
      <c r="N343" s="438">
        <v>112.5</v>
      </c>
      <c r="O343" s="439" t="s">
        <v>127</v>
      </c>
      <c r="P343" s="552"/>
      <c r="Q343" s="552"/>
      <c r="R343" s="552"/>
      <c r="S343" s="552"/>
      <c r="T343" s="554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40" t="s">
        <v>53</v>
      </c>
      <c r="C347" s="541"/>
      <c r="D347" s="541"/>
      <c r="E347" s="541"/>
      <c r="F347" s="541"/>
      <c r="G347" s="542"/>
      <c r="H347" s="540" t="s">
        <v>75</v>
      </c>
      <c r="I347" s="541"/>
      <c r="J347" s="541"/>
      <c r="K347" s="541"/>
      <c r="L347" s="541"/>
      <c r="M347" s="542"/>
      <c r="N347" s="540" t="s">
        <v>63</v>
      </c>
      <c r="O347" s="541"/>
      <c r="P347" s="541"/>
      <c r="Q347" s="541"/>
      <c r="R347" s="541"/>
      <c r="S347" s="54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40" t="s">
        <v>53</v>
      </c>
      <c r="C360" s="541"/>
      <c r="D360" s="541"/>
      <c r="E360" s="541"/>
      <c r="F360" s="541"/>
      <c r="G360" s="542"/>
      <c r="H360" s="540" t="s">
        <v>75</v>
      </c>
      <c r="I360" s="541"/>
      <c r="J360" s="541"/>
      <c r="K360" s="541"/>
      <c r="L360" s="541"/>
      <c r="M360" s="542"/>
      <c r="N360" s="540" t="s">
        <v>63</v>
      </c>
      <c r="O360" s="541"/>
      <c r="P360" s="541"/>
      <c r="Q360" s="541"/>
      <c r="R360" s="541"/>
      <c r="S360" s="54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40" t="s">
        <v>53</v>
      </c>
      <c r="C373" s="541"/>
      <c r="D373" s="541"/>
      <c r="E373" s="541"/>
      <c r="F373" s="541"/>
      <c r="G373" s="542"/>
      <c r="H373" s="540" t="s">
        <v>75</v>
      </c>
      <c r="I373" s="541"/>
      <c r="J373" s="541"/>
      <c r="K373" s="541"/>
      <c r="L373" s="541"/>
      <c r="M373" s="542"/>
      <c r="N373" s="540" t="s">
        <v>63</v>
      </c>
      <c r="O373" s="541"/>
      <c r="P373" s="541"/>
      <c r="Q373" s="541"/>
      <c r="R373" s="541"/>
      <c r="S373" s="542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40" t="s">
        <v>53</v>
      </c>
      <c r="C386" s="541"/>
      <c r="D386" s="541"/>
      <c r="E386" s="541"/>
      <c r="F386" s="541"/>
      <c r="G386" s="542"/>
      <c r="H386" s="540" t="s">
        <v>75</v>
      </c>
      <c r="I386" s="541"/>
      <c r="J386" s="541"/>
      <c r="K386" s="541"/>
      <c r="L386" s="541"/>
      <c r="M386" s="542"/>
      <c r="N386" s="540" t="s">
        <v>63</v>
      </c>
      <c r="O386" s="541"/>
      <c r="P386" s="541"/>
      <c r="Q386" s="541"/>
      <c r="R386" s="541"/>
      <c r="S386" s="542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40" t="s">
        <v>53</v>
      </c>
      <c r="C399" s="541"/>
      <c r="D399" s="541"/>
      <c r="E399" s="541"/>
      <c r="F399" s="541"/>
      <c r="G399" s="542"/>
      <c r="H399" s="540" t="s">
        <v>75</v>
      </c>
      <c r="I399" s="541"/>
      <c r="J399" s="541"/>
      <c r="K399" s="541"/>
      <c r="L399" s="541"/>
      <c r="M399" s="542"/>
      <c r="N399" s="540" t="s">
        <v>63</v>
      </c>
      <c r="O399" s="541"/>
      <c r="P399" s="541"/>
      <c r="Q399" s="541"/>
      <c r="R399" s="541"/>
      <c r="S399" s="542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40" t="s">
        <v>53</v>
      </c>
      <c r="C412" s="541"/>
      <c r="D412" s="541"/>
      <c r="E412" s="541"/>
      <c r="F412" s="541"/>
      <c r="G412" s="542"/>
      <c r="H412" s="540" t="s">
        <v>75</v>
      </c>
      <c r="I412" s="541"/>
      <c r="J412" s="541"/>
      <c r="K412" s="541"/>
      <c r="L412" s="541"/>
      <c r="M412" s="542"/>
      <c r="N412" s="540" t="s">
        <v>63</v>
      </c>
      <c r="O412" s="541"/>
      <c r="P412" s="541"/>
      <c r="Q412" s="541"/>
      <c r="R412" s="541"/>
      <c r="S412" s="542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40" t="s">
        <v>53</v>
      </c>
      <c r="C425" s="541"/>
      <c r="D425" s="541"/>
      <c r="E425" s="541"/>
      <c r="F425" s="541"/>
      <c r="G425" s="542"/>
      <c r="H425" s="540" t="s">
        <v>75</v>
      </c>
      <c r="I425" s="541"/>
      <c r="J425" s="541"/>
      <c r="K425" s="541"/>
      <c r="L425" s="541"/>
      <c r="M425" s="542"/>
      <c r="N425" s="540" t="s">
        <v>63</v>
      </c>
      <c r="O425" s="541"/>
      <c r="P425" s="541"/>
      <c r="Q425" s="541"/>
      <c r="R425" s="541"/>
      <c r="S425" s="542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40" t="s">
        <v>53</v>
      </c>
      <c r="C438" s="541"/>
      <c r="D438" s="541"/>
      <c r="E438" s="541"/>
      <c r="F438" s="541"/>
      <c r="G438" s="542"/>
      <c r="H438" s="540" t="s">
        <v>75</v>
      </c>
      <c r="I438" s="541"/>
      <c r="J438" s="541"/>
      <c r="K438" s="541"/>
      <c r="L438" s="541"/>
      <c r="M438" s="542"/>
      <c r="N438" s="540" t="s">
        <v>63</v>
      </c>
      <c r="O438" s="541"/>
      <c r="P438" s="541"/>
      <c r="Q438" s="541"/>
      <c r="R438" s="541"/>
      <c r="S438" s="542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40" t="s">
        <v>53</v>
      </c>
      <c r="C451" s="541"/>
      <c r="D451" s="541"/>
      <c r="E451" s="541"/>
      <c r="F451" s="541"/>
      <c r="G451" s="542"/>
      <c r="H451" s="540" t="s">
        <v>75</v>
      </c>
      <c r="I451" s="541"/>
      <c r="J451" s="541"/>
      <c r="K451" s="541"/>
      <c r="L451" s="541"/>
      <c r="M451" s="542"/>
      <c r="N451" s="540" t="s">
        <v>63</v>
      </c>
      <c r="O451" s="541"/>
      <c r="P451" s="541"/>
      <c r="Q451" s="541"/>
      <c r="R451" s="541"/>
      <c r="S451" s="542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40" t="s">
        <v>53</v>
      </c>
      <c r="C464" s="541"/>
      <c r="D464" s="541"/>
      <c r="E464" s="541"/>
      <c r="F464" s="541"/>
      <c r="G464" s="542"/>
      <c r="H464" s="540" t="s">
        <v>75</v>
      </c>
      <c r="I464" s="541"/>
      <c r="J464" s="541"/>
      <c r="K464" s="541"/>
      <c r="L464" s="541"/>
      <c r="M464" s="542"/>
      <c r="N464" s="540" t="s">
        <v>63</v>
      </c>
      <c r="O464" s="541"/>
      <c r="P464" s="541"/>
      <c r="Q464" s="541"/>
      <c r="R464" s="541"/>
      <c r="S464" s="542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40" t="s">
        <v>53</v>
      </c>
      <c r="C477" s="541"/>
      <c r="D477" s="541"/>
      <c r="E477" s="541"/>
      <c r="F477" s="541"/>
      <c r="G477" s="542"/>
      <c r="H477" s="540" t="s">
        <v>75</v>
      </c>
      <c r="I477" s="541"/>
      <c r="J477" s="541"/>
      <c r="K477" s="541"/>
      <c r="L477" s="541"/>
      <c r="M477" s="542"/>
      <c r="N477" s="540" t="s">
        <v>63</v>
      </c>
      <c r="O477" s="541"/>
      <c r="P477" s="541"/>
      <c r="Q477" s="541"/>
      <c r="R477" s="541"/>
      <c r="S477" s="542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40" t="s">
        <v>53</v>
      </c>
      <c r="C490" s="541"/>
      <c r="D490" s="541"/>
      <c r="E490" s="541"/>
      <c r="F490" s="541"/>
      <c r="G490" s="542"/>
      <c r="H490" s="540" t="s">
        <v>75</v>
      </c>
      <c r="I490" s="541"/>
      <c r="J490" s="541"/>
      <c r="K490" s="541"/>
      <c r="L490" s="541"/>
      <c r="M490" s="542"/>
      <c r="N490" s="540" t="s">
        <v>63</v>
      </c>
      <c r="O490" s="541"/>
      <c r="P490" s="541"/>
      <c r="Q490" s="541"/>
      <c r="R490" s="541"/>
      <c r="S490" s="542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40" t="s">
        <v>53</v>
      </c>
      <c r="C503" s="541"/>
      <c r="D503" s="541"/>
      <c r="E503" s="541"/>
      <c r="F503" s="541"/>
      <c r="G503" s="542"/>
      <c r="H503" s="540" t="s">
        <v>75</v>
      </c>
      <c r="I503" s="541"/>
      <c r="J503" s="541"/>
      <c r="K503" s="541"/>
      <c r="L503" s="541"/>
      <c r="M503" s="542"/>
      <c r="N503" s="540" t="s">
        <v>63</v>
      </c>
      <c r="O503" s="541"/>
      <c r="P503" s="541"/>
      <c r="Q503" s="541"/>
      <c r="R503" s="541"/>
      <c r="S503" s="542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40" t="s">
        <v>53</v>
      </c>
      <c r="C516" s="541"/>
      <c r="D516" s="541"/>
      <c r="E516" s="541"/>
      <c r="F516" s="541"/>
      <c r="G516" s="542"/>
      <c r="H516" s="540" t="s">
        <v>75</v>
      </c>
      <c r="I516" s="541"/>
      <c r="J516" s="541"/>
      <c r="K516" s="541"/>
      <c r="L516" s="541"/>
      <c r="M516" s="542"/>
      <c r="N516" s="540" t="s">
        <v>63</v>
      </c>
      <c r="O516" s="541"/>
      <c r="P516" s="541"/>
      <c r="Q516" s="541"/>
      <c r="R516" s="541"/>
      <c r="S516" s="542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40" t="s">
        <v>53</v>
      </c>
      <c r="C529" s="541"/>
      <c r="D529" s="541"/>
      <c r="E529" s="541"/>
      <c r="F529" s="541"/>
      <c r="G529" s="542"/>
      <c r="H529" s="540" t="s">
        <v>75</v>
      </c>
      <c r="I529" s="541"/>
      <c r="J529" s="541"/>
      <c r="K529" s="541"/>
      <c r="L529" s="541"/>
      <c r="M529" s="542"/>
      <c r="N529" s="540" t="s">
        <v>63</v>
      </c>
      <c r="O529" s="541"/>
      <c r="P529" s="541"/>
      <c r="Q529" s="541"/>
      <c r="R529" s="541"/>
      <c r="S529" s="542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40" t="s">
        <v>53</v>
      </c>
      <c r="C542" s="541"/>
      <c r="D542" s="541"/>
      <c r="E542" s="541"/>
      <c r="F542" s="541"/>
      <c r="G542" s="542"/>
      <c r="H542" s="540" t="s">
        <v>75</v>
      </c>
      <c r="I542" s="541"/>
      <c r="J542" s="541"/>
      <c r="K542" s="541"/>
      <c r="L542" s="541"/>
      <c r="M542" s="542"/>
      <c r="N542" s="540" t="s">
        <v>63</v>
      </c>
      <c r="O542" s="541"/>
      <c r="P542" s="541"/>
      <c r="Q542" s="541"/>
      <c r="R542" s="541"/>
      <c r="S542" s="542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40" t="s">
        <v>53</v>
      </c>
      <c r="C555" s="541"/>
      <c r="D555" s="541"/>
      <c r="E555" s="541"/>
      <c r="F555" s="541"/>
      <c r="G555" s="542"/>
      <c r="H555" s="540" t="s">
        <v>75</v>
      </c>
      <c r="I555" s="541"/>
      <c r="J555" s="541"/>
      <c r="K555" s="541"/>
      <c r="L555" s="541"/>
      <c r="M555" s="542"/>
      <c r="N555" s="540" t="s">
        <v>63</v>
      </c>
      <c r="O555" s="541"/>
      <c r="P555" s="541"/>
      <c r="Q555" s="541"/>
      <c r="R555" s="541"/>
      <c r="S555" s="542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40" t="s">
        <v>53</v>
      </c>
      <c r="C568" s="541"/>
      <c r="D568" s="541"/>
      <c r="E568" s="541"/>
      <c r="F568" s="541"/>
      <c r="G568" s="542"/>
      <c r="H568" s="540" t="s">
        <v>75</v>
      </c>
      <c r="I568" s="541"/>
      <c r="J568" s="541"/>
      <c r="K568" s="541"/>
      <c r="L568" s="541"/>
      <c r="M568" s="542"/>
      <c r="N568" s="540" t="s">
        <v>63</v>
      </c>
      <c r="O568" s="541"/>
      <c r="P568" s="541"/>
      <c r="Q568" s="541"/>
      <c r="R568" s="541"/>
      <c r="S568" s="542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40" t="s">
        <v>53</v>
      </c>
      <c r="C581" s="541"/>
      <c r="D581" s="541"/>
      <c r="E581" s="541"/>
      <c r="F581" s="541"/>
      <c r="G581" s="542"/>
      <c r="H581" s="540" t="s">
        <v>75</v>
      </c>
      <c r="I581" s="541"/>
      <c r="J581" s="541"/>
      <c r="K581" s="541"/>
      <c r="L581" s="541"/>
      <c r="M581" s="542"/>
      <c r="N581" s="540" t="s">
        <v>63</v>
      </c>
      <c r="O581" s="541"/>
      <c r="P581" s="541"/>
      <c r="Q581" s="541"/>
      <c r="R581" s="541"/>
      <c r="S581" s="542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40" t="s">
        <v>53</v>
      </c>
      <c r="C594" s="541"/>
      <c r="D594" s="541"/>
      <c r="E594" s="541"/>
      <c r="F594" s="541"/>
      <c r="G594" s="542"/>
      <c r="H594" s="540" t="s">
        <v>75</v>
      </c>
      <c r="I594" s="541"/>
      <c r="J594" s="541"/>
      <c r="K594" s="541"/>
      <c r="L594" s="541"/>
      <c r="M594" s="542"/>
      <c r="N594" s="540" t="s">
        <v>63</v>
      </c>
      <c r="O594" s="541"/>
      <c r="P594" s="541"/>
      <c r="Q594" s="541"/>
      <c r="R594" s="541"/>
      <c r="S594" s="542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40" t="s">
        <v>53</v>
      </c>
      <c r="C607" s="541"/>
      <c r="D607" s="541"/>
      <c r="E607" s="541"/>
      <c r="F607" s="541"/>
      <c r="G607" s="542"/>
      <c r="H607" s="540" t="s">
        <v>75</v>
      </c>
      <c r="I607" s="541"/>
      <c r="J607" s="541"/>
      <c r="K607" s="541"/>
      <c r="L607" s="541"/>
      <c r="M607" s="542"/>
      <c r="N607" s="540" t="s">
        <v>63</v>
      </c>
      <c r="O607" s="541"/>
      <c r="P607" s="541"/>
      <c r="Q607" s="541"/>
      <c r="R607" s="541"/>
      <c r="S607" s="542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40" t="s">
        <v>53</v>
      </c>
      <c r="C620" s="541"/>
      <c r="D620" s="541"/>
      <c r="E620" s="541"/>
      <c r="F620" s="541"/>
      <c r="G620" s="542"/>
      <c r="H620" s="540" t="s">
        <v>75</v>
      </c>
      <c r="I620" s="541"/>
      <c r="J620" s="541"/>
      <c r="K620" s="541"/>
      <c r="L620" s="541"/>
      <c r="M620" s="542"/>
      <c r="N620" s="540" t="s">
        <v>63</v>
      </c>
      <c r="O620" s="541"/>
      <c r="P620" s="541"/>
      <c r="Q620" s="541"/>
      <c r="R620" s="541"/>
      <c r="S620" s="542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40" t="s">
        <v>53</v>
      </c>
      <c r="C633" s="541"/>
      <c r="D633" s="541"/>
      <c r="E633" s="541"/>
      <c r="F633" s="541"/>
      <c r="G633" s="542"/>
      <c r="H633" s="540" t="s">
        <v>75</v>
      </c>
      <c r="I633" s="541"/>
      <c r="J633" s="541"/>
      <c r="K633" s="541"/>
      <c r="L633" s="541"/>
      <c r="M633" s="542"/>
      <c r="N633" s="540" t="s">
        <v>63</v>
      </c>
      <c r="O633" s="541"/>
      <c r="P633" s="541"/>
      <c r="Q633" s="541"/>
      <c r="R633" s="541"/>
      <c r="S633" s="542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40" t="s">
        <v>53</v>
      </c>
      <c r="C646" s="541"/>
      <c r="D646" s="541"/>
      <c r="E646" s="541"/>
      <c r="F646" s="541"/>
      <c r="G646" s="542"/>
      <c r="H646" s="540" t="s">
        <v>75</v>
      </c>
      <c r="I646" s="541"/>
      <c r="J646" s="541"/>
      <c r="K646" s="541"/>
      <c r="L646" s="541"/>
      <c r="M646" s="542"/>
      <c r="N646" s="540" t="s">
        <v>63</v>
      </c>
      <c r="O646" s="541"/>
      <c r="P646" s="541"/>
      <c r="Q646" s="541"/>
      <c r="R646" s="541"/>
      <c r="S646" s="542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40" t="s">
        <v>53</v>
      </c>
      <c r="C659" s="541"/>
      <c r="D659" s="541"/>
      <c r="E659" s="541"/>
      <c r="F659" s="541"/>
      <c r="G659" s="542"/>
      <c r="H659" s="540" t="s">
        <v>75</v>
      </c>
      <c r="I659" s="541"/>
      <c r="J659" s="541"/>
      <c r="K659" s="541"/>
      <c r="L659" s="541"/>
      <c r="M659" s="542"/>
      <c r="N659" s="540" t="s">
        <v>63</v>
      </c>
      <c r="O659" s="541"/>
      <c r="P659" s="541"/>
      <c r="Q659" s="541"/>
      <c r="R659" s="541"/>
      <c r="S659" s="542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40" t="s">
        <v>53</v>
      </c>
      <c r="C672" s="541"/>
      <c r="D672" s="541"/>
      <c r="E672" s="541"/>
      <c r="F672" s="541"/>
      <c r="G672" s="542"/>
      <c r="H672" s="540" t="s">
        <v>75</v>
      </c>
      <c r="I672" s="541"/>
      <c r="J672" s="541"/>
      <c r="K672" s="541"/>
      <c r="L672" s="541"/>
      <c r="M672" s="542"/>
      <c r="N672" s="540" t="s">
        <v>63</v>
      </c>
      <c r="O672" s="541"/>
      <c r="P672" s="541"/>
      <c r="Q672" s="541"/>
      <c r="R672" s="541"/>
      <c r="S672" s="542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  <row r="684" spans="1:23" ht="13.5" thickBot="1" x14ac:dyDescent="0.25"/>
    <row r="685" spans="1:23" s="526" customFormat="1" ht="13.5" thickBot="1" x14ac:dyDescent="0.25">
      <c r="A685" s="247" t="s">
        <v>184</v>
      </c>
      <c r="B685" s="540" t="s">
        <v>53</v>
      </c>
      <c r="C685" s="541"/>
      <c r="D685" s="541"/>
      <c r="E685" s="541"/>
      <c r="F685" s="541"/>
      <c r="G685" s="542"/>
      <c r="H685" s="540" t="s">
        <v>75</v>
      </c>
      <c r="I685" s="541"/>
      <c r="J685" s="541"/>
      <c r="K685" s="541"/>
      <c r="L685" s="541"/>
      <c r="M685" s="542"/>
      <c r="N685" s="540" t="s">
        <v>63</v>
      </c>
      <c r="O685" s="541"/>
      <c r="P685" s="541"/>
      <c r="Q685" s="541"/>
      <c r="R685" s="541"/>
      <c r="S685" s="542"/>
      <c r="T685" s="292" t="s">
        <v>55</v>
      </c>
    </row>
    <row r="686" spans="1:23" s="526" customFormat="1" x14ac:dyDescent="0.2">
      <c r="A686" s="248" t="s">
        <v>54</v>
      </c>
      <c r="B686" s="314">
        <v>1</v>
      </c>
      <c r="C686" s="251">
        <v>2</v>
      </c>
      <c r="D686" s="251">
        <v>3</v>
      </c>
      <c r="E686" s="251">
        <v>4</v>
      </c>
      <c r="F686" s="251">
        <v>5</v>
      </c>
      <c r="G686" s="251">
        <v>6</v>
      </c>
      <c r="H686" s="314">
        <v>1</v>
      </c>
      <c r="I686" s="251">
        <v>2</v>
      </c>
      <c r="J686" s="251">
        <v>3</v>
      </c>
      <c r="K686" s="251">
        <v>4</v>
      </c>
      <c r="L686" s="251">
        <v>5</v>
      </c>
      <c r="M686" s="251">
        <v>6</v>
      </c>
      <c r="N686" s="314">
        <v>1</v>
      </c>
      <c r="O686" s="251">
        <v>2</v>
      </c>
      <c r="P686" s="251">
        <v>3</v>
      </c>
      <c r="Q686" s="251">
        <v>4</v>
      </c>
      <c r="R686" s="251">
        <v>5</v>
      </c>
      <c r="S686" s="251">
        <v>6</v>
      </c>
      <c r="T686" s="291"/>
    </row>
    <row r="687" spans="1:23" s="526" customFormat="1" x14ac:dyDescent="0.2">
      <c r="A687" s="252" t="s">
        <v>3</v>
      </c>
      <c r="B687" s="253">
        <v>4356</v>
      </c>
      <c r="C687" s="254">
        <v>4356</v>
      </c>
      <c r="D687" s="254">
        <v>4356</v>
      </c>
      <c r="E687" s="254">
        <v>4356</v>
      </c>
      <c r="F687" s="254">
        <v>4356</v>
      </c>
      <c r="G687" s="254">
        <v>4356</v>
      </c>
      <c r="H687" s="253">
        <v>4356</v>
      </c>
      <c r="I687" s="467">
        <v>4356</v>
      </c>
      <c r="J687" s="467">
        <v>4356</v>
      </c>
      <c r="K687" s="254">
        <v>4356</v>
      </c>
      <c r="L687" s="254">
        <v>4356</v>
      </c>
      <c r="M687" s="255">
        <v>4356</v>
      </c>
      <c r="N687" s="253">
        <v>4356</v>
      </c>
      <c r="O687" s="254">
        <v>4356</v>
      </c>
      <c r="P687" s="254">
        <v>4356</v>
      </c>
      <c r="Q687" s="254">
        <v>4356</v>
      </c>
      <c r="R687" s="254">
        <v>4356</v>
      </c>
      <c r="S687" s="254">
        <v>4356</v>
      </c>
      <c r="T687" s="256">
        <v>4356</v>
      </c>
    </row>
    <row r="688" spans="1:23" s="526" customFormat="1" x14ac:dyDescent="0.2">
      <c r="A688" s="257" t="s">
        <v>6</v>
      </c>
      <c r="B688" s="258">
        <v>4691.7142857142853</v>
      </c>
      <c r="C688" s="259">
        <v>4814.25</v>
      </c>
      <c r="D688" s="259">
        <v>4700.8823529411766</v>
      </c>
      <c r="E688" s="259">
        <v>4680</v>
      </c>
      <c r="F688" s="259">
        <v>4740.2777777777774</v>
      </c>
      <c r="G688" s="259">
        <v>4568.2857142857147</v>
      </c>
      <c r="H688" s="258">
        <v>4558.2352941176468</v>
      </c>
      <c r="I688" s="468">
        <v>4562.9268292682927</v>
      </c>
      <c r="J688" s="468">
        <v>4570.25</v>
      </c>
      <c r="K688" s="259">
        <v>4840</v>
      </c>
      <c r="L688" s="259">
        <v>4568</v>
      </c>
      <c r="M688" s="260">
        <v>4761.9047619047615</v>
      </c>
      <c r="N688" s="258">
        <v>4727.1875</v>
      </c>
      <c r="O688" s="259">
        <v>4714.7222222222226</v>
      </c>
      <c r="P688" s="259">
        <v>4941.7142857142853</v>
      </c>
      <c r="Q688" s="259">
        <v>4895.5555555555557</v>
      </c>
      <c r="R688" s="259">
        <v>4751.25</v>
      </c>
      <c r="S688" s="259">
        <v>4839.090909090909</v>
      </c>
      <c r="T688" s="261">
        <v>4707.8506375227689</v>
      </c>
    </row>
    <row r="689" spans="1:23" s="526" customFormat="1" x14ac:dyDescent="0.2">
      <c r="A689" s="248" t="s">
        <v>7</v>
      </c>
      <c r="B689" s="262">
        <v>74.285714285714292</v>
      </c>
      <c r="C689" s="263">
        <v>77.5</v>
      </c>
      <c r="D689" s="263">
        <v>73.529411764705884</v>
      </c>
      <c r="E689" s="263">
        <v>81.25</v>
      </c>
      <c r="F689" s="263">
        <v>72.222222222222229</v>
      </c>
      <c r="G689" s="263">
        <v>91.428571428571431</v>
      </c>
      <c r="H689" s="262">
        <v>97.058823529411768</v>
      </c>
      <c r="I689" s="469">
        <v>85.365853658536579</v>
      </c>
      <c r="J689" s="469">
        <v>92.5</v>
      </c>
      <c r="K689" s="469">
        <v>78.571428571428569</v>
      </c>
      <c r="L689" s="469">
        <v>90</v>
      </c>
      <c r="M689" s="264">
        <v>57.142857142857146</v>
      </c>
      <c r="N689" s="262">
        <v>81.25</v>
      </c>
      <c r="O689" s="263">
        <v>88.888888888888886</v>
      </c>
      <c r="P689" s="263">
        <v>74.285714285714292</v>
      </c>
      <c r="Q689" s="263">
        <v>72.222222222222229</v>
      </c>
      <c r="R689" s="263">
        <v>82.5</v>
      </c>
      <c r="S689" s="263">
        <v>68.181818181818187</v>
      </c>
      <c r="T689" s="265">
        <v>74.681238615664839</v>
      </c>
      <c r="V689" s="227"/>
    </row>
    <row r="690" spans="1:23" s="526" customFormat="1" x14ac:dyDescent="0.2">
      <c r="A690" s="248" t="s">
        <v>8</v>
      </c>
      <c r="B690" s="266">
        <v>7.9169590488670644E-2</v>
      </c>
      <c r="C690" s="267">
        <v>8.6548197191357576E-2</v>
      </c>
      <c r="D690" s="267">
        <v>7.5888906783889168E-2</v>
      </c>
      <c r="E690" s="267">
        <v>6.5950050774549129E-2</v>
      </c>
      <c r="F690" s="267">
        <v>8.0418868323405668E-2</v>
      </c>
      <c r="G690" s="267">
        <v>7.3715460652206105E-2</v>
      </c>
      <c r="H690" s="266">
        <v>6.6564473332376486E-2</v>
      </c>
      <c r="I690" s="455">
        <v>7.4595667063316426E-2</v>
      </c>
      <c r="J690" s="455">
        <v>5.9743541917823474E-2</v>
      </c>
      <c r="K690" s="267">
        <v>7.3832927211593541E-2</v>
      </c>
      <c r="L690" s="267">
        <v>6.8428106362680721E-2</v>
      </c>
      <c r="M690" s="268">
        <v>0.11725775027690079</v>
      </c>
      <c r="N690" s="266">
        <v>7.9070972473092138E-2</v>
      </c>
      <c r="O690" s="267">
        <v>6.4669700670953567E-2</v>
      </c>
      <c r="P690" s="267">
        <v>7.9178969886320491E-2</v>
      </c>
      <c r="Q690" s="267">
        <v>8.1431738170731724E-2</v>
      </c>
      <c r="R690" s="267">
        <v>7.0849634718886431E-2</v>
      </c>
      <c r="S690" s="267">
        <v>9.7470636418898401E-2</v>
      </c>
      <c r="T690" s="269">
        <v>8.1452716309607653E-2</v>
      </c>
      <c r="V690" s="227"/>
    </row>
    <row r="691" spans="1:23" s="526" customFormat="1" x14ac:dyDescent="0.2">
      <c r="A691" s="257" t="s">
        <v>1</v>
      </c>
      <c r="B691" s="270">
        <f>B688/B687*100-100</f>
        <v>7.7069395251213422</v>
      </c>
      <c r="C691" s="271">
        <f t="shared" ref="C691:E691" si="226">C688/C687*100-100</f>
        <v>10.519972451790636</v>
      </c>
      <c r="D691" s="271">
        <f t="shared" si="226"/>
        <v>7.9174093879976368</v>
      </c>
      <c r="E691" s="271">
        <f t="shared" si="226"/>
        <v>7.4380165289256155</v>
      </c>
      <c r="F691" s="271">
        <f>F688/F687*100-100</f>
        <v>8.8218038975614661</v>
      </c>
      <c r="G691" s="271">
        <f t="shared" ref="G691:T691" si="227">G688/G687*100-100</f>
        <v>4.8734094188639858</v>
      </c>
      <c r="H691" s="270">
        <f t="shared" si="227"/>
        <v>4.642683519688859</v>
      </c>
      <c r="I691" s="271">
        <f t="shared" si="227"/>
        <v>4.7503863468386811</v>
      </c>
      <c r="J691" s="271">
        <f t="shared" si="227"/>
        <v>4.9185032139577629</v>
      </c>
      <c r="K691" s="271">
        <f t="shared" si="227"/>
        <v>11.111111111111114</v>
      </c>
      <c r="L691" s="271">
        <f t="shared" si="227"/>
        <v>4.8668503213957734</v>
      </c>
      <c r="M691" s="272">
        <f t="shared" si="227"/>
        <v>9.3182911364729364</v>
      </c>
      <c r="N691" s="270">
        <f t="shared" si="227"/>
        <v>8.5212924701561121</v>
      </c>
      <c r="O691" s="271">
        <f t="shared" si="227"/>
        <v>8.2351290684624274</v>
      </c>
      <c r="P691" s="271">
        <f t="shared" si="227"/>
        <v>13.446149809786164</v>
      </c>
      <c r="Q691" s="271">
        <f t="shared" si="227"/>
        <v>12.386491174369965</v>
      </c>
      <c r="R691" s="271">
        <f t="shared" si="227"/>
        <v>9.0736914600551017</v>
      </c>
      <c r="S691" s="271">
        <f t="shared" si="227"/>
        <v>11.090241255530515</v>
      </c>
      <c r="T691" s="273">
        <f t="shared" si="227"/>
        <v>8.0773791901462175</v>
      </c>
      <c r="U691" s="347"/>
      <c r="V691" s="227"/>
    </row>
    <row r="692" spans="1:23" s="526" customFormat="1" ht="13.5" thickBot="1" x14ac:dyDescent="0.25">
      <c r="A692" s="274" t="s">
        <v>27</v>
      </c>
      <c r="B692" s="275">
        <f>B688-B675</f>
        <v>16</v>
      </c>
      <c r="C692" s="276">
        <f t="shared" ref="C692:T692" si="228">C688-C675</f>
        <v>-56.5</v>
      </c>
      <c r="D692" s="276">
        <f t="shared" si="228"/>
        <v>83.132352941176578</v>
      </c>
      <c r="E692" s="276">
        <f t="shared" si="228"/>
        <v>104.16666666666697</v>
      </c>
      <c r="F692" s="276">
        <f t="shared" si="228"/>
        <v>3.0684754521962532</v>
      </c>
      <c r="G692" s="276">
        <f t="shared" si="228"/>
        <v>-222.62337662337632</v>
      </c>
      <c r="H692" s="275">
        <f t="shared" si="228"/>
        <v>-261.76470588235316</v>
      </c>
      <c r="I692" s="276">
        <f t="shared" si="228"/>
        <v>-93.962059620595937</v>
      </c>
      <c r="J692" s="276">
        <f t="shared" si="228"/>
        <v>-331.48913043478296</v>
      </c>
      <c r="K692" s="276">
        <f t="shared" si="228"/>
        <v>154.44444444444434</v>
      </c>
      <c r="L692" s="276">
        <f t="shared" si="228"/>
        <v>-319.14285714285688</v>
      </c>
      <c r="M692" s="277">
        <f t="shared" si="228"/>
        <v>-99.802555168409526</v>
      </c>
      <c r="N692" s="275">
        <f t="shared" si="228"/>
        <v>-229.3125</v>
      </c>
      <c r="O692" s="276">
        <f t="shared" si="228"/>
        <v>-129.87237237237241</v>
      </c>
      <c r="P692" s="276">
        <f t="shared" si="228"/>
        <v>78.619047619046796</v>
      </c>
      <c r="Q692" s="276">
        <f t="shared" si="228"/>
        <v>32.026143790849346</v>
      </c>
      <c r="R692" s="276">
        <f t="shared" si="228"/>
        <v>-17.194444444444343</v>
      </c>
      <c r="S692" s="276">
        <f t="shared" si="228"/>
        <v>-217.99242424242402</v>
      </c>
      <c r="T692" s="278">
        <f t="shared" si="228"/>
        <v>-103.08327052320783</v>
      </c>
      <c r="V692" s="227"/>
    </row>
    <row r="693" spans="1:23" s="526" customFormat="1" x14ac:dyDescent="0.2">
      <c r="A693" s="279" t="s">
        <v>51</v>
      </c>
      <c r="B693" s="280">
        <v>666</v>
      </c>
      <c r="C693" s="281">
        <v>677</v>
      </c>
      <c r="D693" s="281">
        <v>702</v>
      </c>
      <c r="E693" s="281">
        <v>160</v>
      </c>
      <c r="F693" s="281">
        <v>715</v>
      </c>
      <c r="G693" s="281">
        <v>715</v>
      </c>
      <c r="H693" s="280">
        <v>698</v>
      </c>
      <c r="I693" s="281">
        <v>717</v>
      </c>
      <c r="J693" s="281">
        <v>710</v>
      </c>
      <c r="K693" s="281">
        <v>138</v>
      </c>
      <c r="L693" s="281">
        <v>734</v>
      </c>
      <c r="M693" s="282">
        <v>735</v>
      </c>
      <c r="N693" s="280">
        <v>707</v>
      </c>
      <c r="O693" s="281">
        <v>716</v>
      </c>
      <c r="P693" s="281">
        <v>726</v>
      </c>
      <c r="Q693" s="281">
        <v>167</v>
      </c>
      <c r="R693" s="281">
        <v>729</v>
      </c>
      <c r="S693" s="281">
        <v>733</v>
      </c>
      <c r="T693" s="283">
        <f>SUM(B693:S693)</f>
        <v>11145</v>
      </c>
      <c r="U693" s="227" t="s">
        <v>56</v>
      </c>
      <c r="V693" s="284">
        <f>T680-T693</f>
        <v>44</v>
      </c>
      <c r="W693" s="285">
        <f>V693/T680</f>
        <v>3.932433640182322E-3</v>
      </c>
    </row>
    <row r="694" spans="1:23" s="526" customFormat="1" x14ac:dyDescent="0.2">
      <c r="A694" s="286" t="s">
        <v>28</v>
      </c>
      <c r="B694" s="322"/>
      <c r="C694" s="242"/>
      <c r="D694" s="242"/>
      <c r="E694" s="242"/>
      <c r="F694" s="242"/>
      <c r="G694" s="242"/>
      <c r="H694" s="244"/>
      <c r="I694" s="242"/>
      <c r="J694" s="242"/>
      <c r="K694" s="242"/>
      <c r="L694" s="242"/>
      <c r="M694" s="372"/>
      <c r="N694" s="244"/>
      <c r="O694" s="242"/>
      <c r="P694" s="242"/>
      <c r="Q694" s="242"/>
      <c r="R694" s="242"/>
      <c r="S694" s="242"/>
      <c r="T694" s="235"/>
      <c r="U694" s="227" t="s">
        <v>57</v>
      </c>
      <c r="V694" s="227">
        <v>150.07</v>
      </c>
    </row>
    <row r="695" spans="1:23" s="526" customFormat="1" ht="13.5" thickBot="1" x14ac:dyDescent="0.25">
      <c r="A695" s="287" t="s">
        <v>26</v>
      </c>
      <c r="B695" s="374">
        <f>B694-B681</f>
        <v>0</v>
      </c>
      <c r="C695" s="386">
        <f t="shared" ref="C695:S695" si="229">C694-C681</f>
        <v>0</v>
      </c>
      <c r="D695" s="386">
        <f t="shared" si="229"/>
        <v>0</v>
      </c>
      <c r="E695" s="386">
        <f t="shared" si="229"/>
        <v>0</v>
      </c>
      <c r="F695" s="386">
        <f t="shared" si="229"/>
        <v>0</v>
      </c>
      <c r="G695" s="386">
        <f t="shared" si="229"/>
        <v>0</v>
      </c>
      <c r="H695" s="374">
        <f t="shared" si="229"/>
        <v>0</v>
      </c>
      <c r="I695" s="386">
        <f t="shared" si="229"/>
        <v>0</v>
      </c>
      <c r="J695" s="386">
        <f t="shared" si="229"/>
        <v>0</v>
      </c>
      <c r="K695" s="386">
        <f t="shared" si="229"/>
        <v>0</v>
      </c>
      <c r="L695" s="386">
        <f t="shared" si="229"/>
        <v>0</v>
      </c>
      <c r="M695" s="387">
        <f t="shared" si="229"/>
        <v>0</v>
      </c>
      <c r="N695" s="374">
        <f t="shared" si="229"/>
        <v>0</v>
      </c>
      <c r="O695" s="386">
        <f t="shared" si="229"/>
        <v>0</v>
      </c>
      <c r="P695" s="386">
        <f t="shared" si="229"/>
        <v>0</v>
      </c>
      <c r="Q695" s="386">
        <f t="shared" si="229"/>
        <v>0</v>
      </c>
      <c r="R695" s="386">
        <f t="shared" si="229"/>
        <v>0</v>
      </c>
      <c r="S695" s="386">
        <f t="shared" si="229"/>
        <v>0</v>
      </c>
      <c r="T695" s="236"/>
      <c r="U695" s="227" t="s">
        <v>26</v>
      </c>
      <c r="V695" s="227">
        <f>V694-V681</f>
        <v>-0.51000000000001933</v>
      </c>
    </row>
    <row r="697" spans="1:23" ht="13.5" thickBot="1" x14ac:dyDescent="0.25"/>
    <row r="698" spans="1:23" s="528" customFormat="1" ht="13.5" thickBot="1" x14ac:dyDescent="0.25">
      <c r="A698" s="247" t="s">
        <v>186</v>
      </c>
      <c r="B698" s="540" t="s">
        <v>53</v>
      </c>
      <c r="C698" s="541"/>
      <c r="D698" s="541"/>
      <c r="E698" s="541"/>
      <c r="F698" s="541"/>
      <c r="G698" s="542"/>
      <c r="H698" s="540" t="s">
        <v>75</v>
      </c>
      <c r="I698" s="541"/>
      <c r="J698" s="541"/>
      <c r="K698" s="541"/>
      <c r="L698" s="541"/>
      <c r="M698" s="542"/>
      <c r="N698" s="540" t="s">
        <v>63</v>
      </c>
      <c r="O698" s="541"/>
      <c r="P698" s="541"/>
      <c r="Q698" s="541"/>
      <c r="R698" s="541"/>
      <c r="S698" s="542"/>
      <c r="T698" s="292" t="s">
        <v>55</v>
      </c>
    </row>
    <row r="699" spans="1:23" s="528" customFormat="1" x14ac:dyDescent="0.2">
      <c r="A699" s="248" t="s">
        <v>54</v>
      </c>
      <c r="B699" s="314">
        <v>1</v>
      </c>
      <c r="C699" s="251">
        <v>2</v>
      </c>
      <c r="D699" s="251">
        <v>3</v>
      </c>
      <c r="E699" s="251">
        <v>4</v>
      </c>
      <c r="F699" s="251">
        <v>5</v>
      </c>
      <c r="G699" s="251">
        <v>6</v>
      </c>
      <c r="H699" s="314">
        <v>1</v>
      </c>
      <c r="I699" s="251">
        <v>2</v>
      </c>
      <c r="J699" s="251">
        <v>3</v>
      </c>
      <c r="K699" s="251">
        <v>4</v>
      </c>
      <c r="L699" s="251">
        <v>5</v>
      </c>
      <c r="M699" s="251">
        <v>6</v>
      </c>
      <c r="N699" s="314">
        <v>1</v>
      </c>
      <c r="O699" s="251">
        <v>2</v>
      </c>
      <c r="P699" s="251">
        <v>3</v>
      </c>
      <c r="Q699" s="251">
        <v>4</v>
      </c>
      <c r="R699" s="251">
        <v>5</v>
      </c>
      <c r="S699" s="251">
        <v>6</v>
      </c>
      <c r="T699" s="291"/>
    </row>
    <row r="700" spans="1:23" s="528" customFormat="1" x14ac:dyDescent="0.2">
      <c r="A700" s="252" t="s">
        <v>3</v>
      </c>
      <c r="B700" s="253">
        <v>4392</v>
      </c>
      <c r="C700" s="254">
        <v>4392</v>
      </c>
      <c r="D700" s="254">
        <v>4392</v>
      </c>
      <c r="E700" s="254">
        <v>4392</v>
      </c>
      <c r="F700" s="254">
        <v>4392</v>
      </c>
      <c r="G700" s="254">
        <v>4392</v>
      </c>
      <c r="H700" s="253">
        <v>4392</v>
      </c>
      <c r="I700" s="467">
        <v>4392</v>
      </c>
      <c r="J700" s="467">
        <v>4392</v>
      </c>
      <c r="K700" s="254">
        <v>4392</v>
      </c>
      <c r="L700" s="254">
        <v>4392</v>
      </c>
      <c r="M700" s="255">
        <v>4392</v>
      </c>
      <c r="N700" s="253">
        <v>4392</v>
      </c>
      <c r="O700" s="254">
        <v>4392</v>
      </c>
      <c r="P700" s="254">
        <v>4392</v>
      </c>
      <c r="Q700" s="254">
        <v>4392</v>
      </c>
      <c r="R700" s="254">
        <v>4392</v>
      </c>
      <c r="S700" s="254">
        <v>4392</v>
      </c>
      <c r="T700" s="256">
        <v>4392</v>
      </c>
    </row>
    <row r="701" spans="1:23" s="528" customFormat="1" x14ac:dyDescent="0.2">
      <c r="A701" s="257" t="s">
        <v>6</v>
      </c>
      <c r="B701" s="258">
        <v>4708.2857142857147</v>
      </c>
      <c r="C701" s="259">
        <v>4805.3658536585363</v>
      </c>
      <c r="D701" s="259">
        <v>4619.393939393939</v>
      </c>
      <c r="E701" s="259">
        <v>4868.333333333333</v>
      </c>
      <c r="F701" s="259">
        <v>4790.2439024390242</v>
      </c>
      <c r="G701" s="259">
        <v>4707.391304347826</v>
      </c>
      <c r="H701" s="258">
        <v>4870.30303030303</v>
      </c>
      <c r="I701" s="468">
        <v>4863.1428571428569</v>
      </c>
      <c r="J701" s="468">
        <v>4919.4285714285716</v>
      </c>
      <c r="K701" s="259">
        <v>4565.454545454545</v>
      </c>
      <c r="L701" s="259">
        <v>4901.4285714285716</v>
      </c>
      <c r="M701" s="260">
        <v>4904.5714285714284</v>
      </c>
      <c r="N701" s="258">
        <v>4581.1111111111113</v>
      </c>
      <c r="O701" s="259">
        <v>4857.6470588235297</v>
      </c>
      <c r="P701" s="259">
        <v>4961.5625</v>
      </c>
      <c r="Q701" s="259">
        <v>4650</v>
      </c>
      <c r="R701" s="259">
        <v>4817.5</v>
      </c>
      <c r="S701" s="259">
        <v>5102.8571428571431</v>
      </c>
      <c r="T701" s="261">
        <v>4820.5054151624545</v>
      </c>
    </row>
    <row r="702" spans="1:23" s="528" customFormat="1" x14ac:dyDescent="0.2">
      <c r="A702" s="248" t="s">
        <v>7</v>
      </c>
      <c r="B702" s="262">
        <v>77.142857142857139</v>
      </c>
      <c r="C702" s="263">
        <v>73.170731707317074</v>
      </c>
      <c r="D702" s="263">
        <v>81.818181818181813</v>
      </c>
      <c r="E702" s="263">
        <v>50</v>
      </c>
      <c r="F702" s="263">
        <v>73.170731707317074</v>
      </c>
      <c r="G702" s="263">
        <v>56.521739130434781</v>
      </c>
      <c r="H702" s="262">
        <v>87.878787878787875</v>
      </c>
      <c r="I702" s="469">
        <v>74.285714285714292</v>
      </c>
      <c r="J702" s="469">
        <v>77.142857142857139</v>
      </c>
      <c r="K702" s="469">
        <v>72.727272727272734</v>
      </c>
      <c r="L702" s="469">
        <v>85.714285714285708</v>
      </c>
      <c r="M702" s="264">
        <v>65.714285714285708</v>
      </c>
      <c r="N702" s="262">
        <v>91.666666666666671</v>
      </c>
      <c r="O702" s="263">
        <v>76.470588235294116</v>
      </c>
      <c r="P702" s="263">
        <v>87.5</v>
      </c>
      <c r="Q702" s="263">
        <v>83.333333333333329</v>
      </c>
      <c r="R702" s="263">
        <v>88.888888888888886</v>
      </c>
      <c r="S702" s="263">
        <v>80</v>
      </c>
      <c r="T702" s="265">
        <v>72.74368231046931</v>
      </c>
      <c r="V702" s="227"/>
    </row>
    <row r="703" spans="1:23" s="528" customFormat="1" x14ac:dyDescent="0.2">
      <c r="A703" s="248" t="s">
        <v>8</v>
      </c>
      <c r="B703" s="266">
        <v>7.4456546955044792E-2</v>
      </c>
      <c r="C703" s="267">
        <v>8.6723022260754651E-2</v>
      </c>
      <c r="D703" s="267">
        <v>8.86656893871621E-2</v>
      </c>
      <c r="E703" s="267">
        <v>0.12491686845691931</v>
      </c>
      <c r="F703" s="267">
        <v>7.3265636849753846E-2</v>
      </c>
      <c r="G703" s="267">
        <v>0.10039311913452881</v>
      </c>
      <c r="H703" s="266">
        <v>7.1427216450346345E-2</v>
      </c>
      <c r="I703" s="455">
        <v>7.9386954439713678E-2</v>
      </c>
      <c r="J703" s="455">
        <v>8.6061584079462308E-2</v>
      </c>
      <c r="K703" s="267">
        <v>0.12652969661961549</v>
      </c>
      <c r="L703" s="267">
        <v>6.5039136517259635E-2</v>
      </c>
      <c r="M703" s="268">
        <v>8.1102872489660152E-2</v>
      </c>
      <c r="N703" s="266">
        <v>6.5384709340652936E-2</v>
      </c>
      <c r="O703" s="267">
        <v>9.1982641558841796E-2</v>
      </c>
      <c r="P703" s="267">
        <v>7.1548460773118105E-2</v>
      </c>
      <c r="Q703" s="267">
        <v>8.5279054016767095E-2</v>
      </c>
      <c r="R703" s="267">
        <v>6.6307945306742389E-2</v>
      </c>
      <c r="S703" s="267">
        <v>7.8213091943209828E-2</v>
      </c>
      <c r="T703" s="269">
        <v>8.5781330419228682E-2</v>
      </c>
      <c r="V703" s="227"/>
    </row>
    <row r="704" spans="1:23" s="528" customFormat="1" x14ac:dyDescent="0.2">
      <c r="A704" s="257" t="s">
        <v>1</v>
      </c>
      <c r="B704" s="270">
        <f>B701/B700*100-100</f>
        <v>7.2014051522248224</v>
      </c>
      <c r="C704" s="271">
        <f t="shared" ref="C704:E704" si="230">C701/C700*100-100</f>
        <v>9.4117908392198615</v>
      </c>
      <c r="D704" s="271">
        <f t="shared" si="230"/>
        <v>5.177457636474017</v>
      </c>
      <c r="E704" s="271">
        <f t="shared" si="230"/>
        <v>10.845476624165144</v>
      </c>
      <c r="F704" s="271">
        <f>F701/F700*100-100</f>
        <v>9.0674841174641188</v>
      </c>
      <c r="G704" s="271">
        <f t="shared" ref="G704:T704" si="231">G701/G700*100-100</f>
        <v>7.1810406272273752</v>
      </c>
      <c r="H704" s="270">
        <f t="shared" si="231"/>
        <v>10.890324005078099</v>
      </c>
      <c r="I704" s="271">
        <f t="shared" si="231"/>
        <v>10.727296383034087</v>
      </c>
      <c r="J704" s="271">
        <f t="shared" si="231"/>
        <v>12.008847254748886</v>
      </c>
      <c r="K704" s="271">
        <f t="shared" si="231"/>
        <v>3.9493293591654037</v>
      </c>
      <c r="L704" s="271">
        <f t="shared" si="231"/>
        <v>11.59901118917513</v>
      </c>
      <c r="M704" s="272">
        <f t="shared" si="231"/>
        <v>11.670569867291178</v>
      </c>
      <c r="N704" s="270">
        <f t="shared" si="231"/>
        <v>4.3058085407812143</v>
      </c>
      <c r="O704" s="271">
        <f t="shared" si="231"/>
        <v>10.602164363012974</v>
      </c>
      <c r="P704" s="271">
        <f t="shared" si="231"/>
        <v>12.968180783242261</v>
      </c>
      <c r="Q704" s="271">
        <f t="shared" si="231"/>
        <v>5.8743169398907185</v>
      </c>
      <c r="R704" s="271">
        <f t="shared" si="231"/>
        <v>9.6880692167577394</v>
      </c>
      <c r="S704" s="271">
        <f t="shared" si="231"/>
        <v>16.185271922976852</v>
      </c>
      <c r="T704" s="273">
        <f t="shared" si="231"/>
        <v>9.7564985237353028</v>
      </c>
      <c r="U704" s="347"/>
      <c r="V704" s="227"/>
    </row>
    <row r="705" spans="1:23" s="528" customFormat="1" ht="13.5" thickBot="1" x14ac:dyDescent="0.25">
      <c r="A705" s="274" t="s">
        <v>27</v>
      </c>
      <c r="B705" s="275">
        <f>B701-B688</f>
        <v>16.571428571429351</v>
      </c>
      <c r="C705" s="276">
        <f t="shared" ref="C705:T705" si="232">C701-C688</f>
        <v>-8.8841463414637474</v>
      </c>
      <c r="D705" s="276">
        <f t="shared" si="232"/>
        <v>-81.488413547237542</v>
      </c>
      <c r="E705" s="276">
        <f t="shared" si="232"/>
        <v>188.33333333333303</v>
      </c>
      <c r="F705" s="276">
        <f t="shared" si="232"/>
        <v>49.966124661246795</v>
      </c>
      <c r="G705" s="276">
        <f t="shared" si="232"/>
        <v>139.10559006211133</v>
      </c>
      <c r="H705" s="275">
        <f t="shared" si="232"/>
        <v>312.06773618538318</v>
      </c>
      <c r="I705" s="276">
        <f t="shared" si="232"/>
        <v>300.21602787456413</v>
      </c>
      <c r="J705" s="276">
        <f t="shared" si="232"/>
        <v>349.17857142857156</v>
      </c>
      <c r="K705" s="276">
        <f t="shared" si="232"/>
        <v>-274.54545454545496</v>
      </c>
      <c r="L705" s="276">
        <f t="shared" si="232"/>
        <v>333.42857142857156</v>
      </c>
      <c r="M705" s="277">
        <f t="shared" si="232"/>
        <v>142.66666666666697</v>
      </c>
      <c r="N705" s="275">
        <f t="shared" si="232"/>
        <v>-146.07638888888869</v>
      </c>
      <c r="O705" s="276">
        <f t="shared" si="232"/>
        <v>142.92483660130711</v>
      </c>
      <c r="P705" s="276">
        <f t="shared" si="232"/>
        <v>19.848214285714675</v>
      </c>
      <c r="Q705" s="276">
        <f t="shared" si="232"/>
        <v>-245.55555555555566</v>
      </c>
      <c r="R705" s="276">
        <f t="shared" si="232"/>
        <v>66.25</v>
      </c>
      <c r="S705" s="276">
        <f t="shared" si="232"/>
        <v>263.76623376623411</v>
      </c>
      <c r="T705" s="278">
        <f t="shared" si="232"/>
        <v>112.65477763968556</v>
      </c>
      <c r="V705" s="227"/>
    </row>
    <row r="706" spans="1:23" s="528" customFormat="1" x14ac:dyDescent="0.2">
      <c r="A706" s="279" t="s">
        <v>51</v>
      </c>
      <c r="B706" s="280">
        <v>660</v>
      </c>
      <c r="C706" s="281">
        <v>673</v>
      </c>
      <c r="D706" s="281">
        <v>701</v>
      </c>
      <c r="E706" s="281">
        <v>157</v>
      </c>
      <c r="F706" s="281">
        <v>712</v>
      </c>
      <c r="G706" s="281">
        <v>707</v>
      </c>
      <c r="H706" s="280">
        <v>695</v>
      </c>
      <c r="I706" s="281">
        <v>712</v>
      </c>
      <c r="J706" s="281">
        <v>706</v>
      </c>
      <c r="K706" s="281">
        <v>136</v>
      </c>
      <c r="L706" s="281">
        <v>732</v>
      </c>
      <c r="M706" s="282">
        <v>733</v>
      </c>
      <c r="N706" s="280">
        <v>703</v>
      </c>
      <c r="O706" s="281">
        <v>712</v>
      </c>
      <c r="P706" s="281">
        <v>724</v>
      </c>
      <c r="Q706" s="281">
        <v>163</v>
      </c>
      <c r="R706" s="281">
        <v>728</v>
      </c>
      <c r="S706" s="281">
        <v>730</v>
      </c>
      <c r="T706" s="283">
        <f>SUM(B706:S706)</f>
        <v>11084</v>
      </c>
      <c r="U706" s="227" t="s">
        <v>56</v>
      </c>
      <c r="V706" s="284">
        <f>T693-T706</f>
        <v>61</v>
      </c>
      <c r="W706" s="285">
        <f>V706/T693</f>
        <v>5.4733064154329292E-3</v>
      </c>
    </row>
    <row r="707" spans="1:23" s="528" customFormat="1" x14ac:dyDescent="0.2">
      <c r="A707" s="286" t="s">
        <v>28</v>
      </c>
      <c r="B707" s="322"/>
      <c r="C707" s="242"/>
      <c r="D707" s="242"/>
      <c r="E707" s="242"/>
      <c r="F707" s="242"/>
      <c r="G707" s="242"/>
      <c r="H707" s="244"/>
      <c r="I707" s="242"/>
      <c r="J707" s="242"/>
      <c r="K707" s="242"/>
      <c r="L707" s="242"/>
      <c r="M707" s="372"/>
      <c r="N707" s="244"/>
      <c r="O707" s="242"/>
      <c r="P707" s="242"/>
      <c r="Q707" s="242"/>
      <c r="R707" s="242"/>
      <c r="S707" s="242"/>
      <c r="T707" s="235"/>
      <c r="U707" s="227" t="s">
        <v>57</v>
      </c>
      <c r="V707" s="227"/>
    </row>
    <row r="708" spans="1:23" s="528" customFormat="1" ht="13.5" thickBot="1" x14ac:dyDescent="0.25">
      <c r="A708" s="287" t="s">
        <v>26</v>
      </c>
      <c r="B708" s="374">
        <f>B707-B694</f>
        <v>0</v>
      </c>
      <c r="C708" s="386">
        <f t="shared" ref="C708:S708" si="233">C707-C694</f>
        <v>0</v>
      </c>
      <c r="D708" s="386">
        <f t="shared" si="233"/>
        <v>0</v>
      </c>
      <c r="E708" s="386">
        <f t="shared" si="233"/>
        <v>0</v>
      </c>
      <c r="F708" s="386">
        <f t="shared" si="233"/>
        <v>0</v>
      </c>
      <c r="G708" s="386">
        <f t="shared" si="233"/>
        <v>0</v>
      </c>
      <c r="H708" s="374">
        <f t="shared" si="233"/>
        <v>0</v>
      </c>
      <c r="I708" s="386">
        <f t="shared" si="233"/>
        <v>0</v>
      </c>
      <c r="J708" s="386">
        <f t="shared" si="233"/>
        <v>0</v>
      </c>
      <c r="K708" s="386">
        <f t="shared" si="233"/>
        <v>0</v>
      </c>
      <c r="L708" s="386">
        <f t="shared" si="233"/>
        <v>0</v>
      </c>
      <c r="M708" s="387">
        <f t="shared" si="233"/>
        <v>0</v>
      </c>
      <c r="N708" s="374">
        <f t="shared" si="233"/>
        <v>0</v>
      </c>
      <c r="O708" s="386">
        <f t="shared" si="233"/>
        <v>0</v>
      </c>
      <c r="P708" s="386">
        <f t="shared" si="233"/>
        <v>0</v>
      </c>
      <c r="Q708" s="386">
        <f t="shared" si="233"/>
        <v>0</v>
      </c>
      <c r="R708" s="386">
        <f t="shared" si="233"/>
        <v>0</v>
      </c>
      <c r="S708" s="386">
        <f t="shared" si="233"/>
        <v>0</v>
      </c>
      <c r="T708" s="236"/>
      <c r="U708" s="227" t="s">
        <v>26</v>
      </c>
      <c r="V708" s="227">
        <f>V707-V694</f>
        <v>-150.07</v>
      </c>
    </row>
    <row r="709" spans="1:23" x14ac:dyDescent="0.2">
      <c r="A709" s="530"/>
      <c r="B709" s="530"/>
      <c r="C709" s="530"/>
      <c r="D709" s="530"/>
      <c r="E709" s="530"/>
      <c r="F709" s="530"/>
      <c r="G709" s="530"/>
      <c r="H709" s="530"/>
      <c r="I709" s="530"/>
      <c r="J709" s="530"/>
      <c r="K709" s="530"/>
      <c r="L709" s="530"/>
      <c r="M709" s="530"/>
      <c r="N709" s="530"/>
      <c r="O709" s="530"/>
      <c r="P709" s="530"/>
      <c r="Q709" s="530"/>
      <c r="R709" s="530"/>
      <c r="S709" s="530"/>
      <c r="T709" s="530"/>
      <c r="U709" s="530"/>
      <c r="V709" s="530"/>
      <c r="W709" s="530"/>
    </row>
    <row r="710" spans="1:23" ht="13.5" thickBot="1" x14ac:dyDescent="0.25">
      <c r="A710" s="530"/>
      <c r="B710" s="530"/>
      <c r="C710" s="530"/>
      <c r="D710" s="530"/>
      <c r="E710" s="530"/>
      <c r="F710" s="530"/>
      <c r="G710" s="530"/>
      <c r="H710" s="530"/>
      <c r="I710" s="530"/>
      <c r="J710" s="530"/>
      <c r="K710" s="530"/>
      <c r="L710" s="530"/>
      <c r="M710" s="530"/>
      <c r="N710" s="530"/>
      <c r="O710" s="530"/>
      <c r="P710" s="530"/>
      <c r="Q710" s="530"/>
      <c r="R710" s="530"/>
      <c r="S710" s="530"/>
      <c r="T710" s="530"/>
      <c r="U710" s="530"/>
      <c r="V710" s="530"/>
      <c r="W710" s="530"/>
    </row>
    <row r="711" spans="1:23" ht="13.5" thickBot="1" x14ac:dyDescent="0.25">
      <c r="A711" s="247" t="s">
        <v>188</v>
      </c>
      <c r="B711" s="540" t="s">
        <v>53</v>
      </c>
      <c r="C711" s="541"/>
      <c r="D711" s="541"/>
      <c r="E711" s="541"/>
      <c r="F711" s="541"/>
      <c r="G711" s="542"/>
      <c r="H711" s="540" t="s">
        <v>75</v>
      </c>
      <c r="I711" s="541"/>
      <c r="J711" s="541"/>
      <c r="K711" s="541"/>
      <c r="L711" s="541"/>
      <c r="M711" s="542"/>
      <c r="N711" s="540" t="s">
        <v>63</v>
      </c>
      <c r="O711" s="541"/>
      <c r="P711" s="541"/>
      <c r="Q711" s="541"/>
      <c r="R711" s="541"/>
      <c r="S711" s="542"/>
      <c r="T711" s="292" t="s">
        <v>55</v>
      </c>
      <c r="U711" s="530"/>
      <c r="V711" s="530"/>
      <c r="W711" s="530"/>
    </row>
    <row r="712" spans="1:23" x14ac:dyDescent="0.2">
      <c r="A712" s="248" t="s">
        <v>54</v>
      </c>
      <c r="B712" s="314">
        <v>1</v>
      </c>
      <c r="C712" s="251">
        <v>2</v>
      </c>
      <c r="D712" s="251">
        <v>3</v>
      </c>
      <c r="E712" s="251">
        <v>4</v>
      </c>
      <c r="F712" s="251">
        <v>5</v>
      </c>
      <c r="G712" s="251">
        <v>6</v>
      </c>
      <c r="H712" s="314">
        <v>1</v>
      </c>
      <c r="I712" s="251">
        <v>2</v>
      </c>
      <c r="J712" s="251">
        <v>3</v>
      </c>
      <c r="K712" s="251">
        <v>4</v>
      </c>
      <c r="L712" s="251">
        <v>5</v>
      </c>
      <c r="M712" s="251">
        <v>6</v>
      </c>
      <c r="N712" s="314">
        <v>1</v>
      </c>
      <c r="O712" s="251">
        <v>2</v>
      </c>
      <c r="P712" s="251">
        <v>3</v>
      </c>
      <c r="Q712" s="251">
        <v>4</v>
      </c>
      <c r="R712" s="251">
        <v>5</v>
      </c>
      <c r="S712" s="251">
        <v>6</v>
      </c>
      <c r="T712" s="291"/>
      <c r="U712" s="530"/>
      <c r="V712" s="530"/>
      <c r="W712" s="530"/>
    </row>
    <row r="713" spans="1:23" x14ac:dyDescent="0.2">
      <c r="A713" s="252" t="s">
        <v>3</v>
      </c>
      <c r="B713" s="253">
        <v>4428</v>
      </c>
      <c r="C713" s="254">
        <v>4428</v>
      </c>
      <c r="D713" s="254">
        <v>4428</v>
      </c>
      <c r="E713" s="254">
        <v>4428</v>
      </c>
      <c r="F713" s="254">
        <v>4428</v>
      </c>
      <c r="G713" s="254">
        <v>4428</v>
      </c>
      <c r="H713" s="253">
        <v>4428</v>
      </c>
      <c r="I713" s="467">
        <v>4428</v>
      </c>
      <c r="J713" s="467">
        <v>4428</v>
      </c>
      <c r="K713" s="254">
        <v>4428</v>
      </c>
      <c r="L713" s="254">
        <v>4428</v>
      </c>
      <c r="M713" s="255">
        <v>4428</v>
      </c>
      <c r="N713" s="253">
        <v>4428</v>
      </c>
      <c r="O713" s="254">
        <v>4428</v>
      </c>
      <c r="P713" s="254">
        <v>4428</v>
      </c>
      <c r="Q713" s="254">
        <v>4428</v>
      </c>
      <c r="R713" s="254">
        <v>4428</v>
      </c>
      <c r="S713" s="254">
        <v>4428</v>
      </c>
      <c r="T713" s="256">
        <v>4428</v>
      </c>
      <c r="U713" s="530"/>
      <c r="V713" s="530"/>
      <c r="W713" s="530"/>
    </row>
    <row r="714" spans="1:23" x14ac:dyDescent="0.2">
      <c r="A714" s="257" t="s">
        <v>6</v>
      </c>
      <c r="B714" s="258">
        <v>4880.8108108108108</v>
      </c>
      <c r="C714" s="259">
        <v>4916.9444444444443</v>
      </c>
      <c r="D714" s="259">
        <v>4783.333333333333</v>
      </c>
      <c r="E714" s="259">
        <v>4594.2857142857147</v>
      </c>
      <c r="F714" s="259">
        <v>4873.8461538461543</v>
      </c>
      <c r="G714" s="259">
        <v>4624.1935483870966</v>
      </c>
      <c r="H714" s="258">
        <v>4889.2682926829266</v>
      </c>
      <c r="I714" s="468">
        <v>4704.8571428571431</v>
      </c>
      <c r="J714" s="468">
        <v>5045.8536585365855</v>
      </c>
      <c r="K714" s="259">
        <v>4817.8571428571431</v>
      </c>
      <c r="L714" s="259">
        <v>4874.6153846153848</v>
      </c>
      <c r="M714" s="260">
        <v>5013.636363636364</v>
      </c>
      <c r="N714" s="258">
        <v>4779.7058823529414</v>
      </c>
      <c r="O714" s="259">
        <v>4917.8378378378375</v>
      </c>
      <c r="P714" s="259">
        <v>4854.7368421052633</v>
      </c>
      <c r="Q714" s="259">
        <v>4988.5714285714284</v>
      </c>
      <c r="R714" s="259">
        <v>4681.6216216216217</v>
      </c>
      <c r="S714" s="259">
        <v>4711.818181818182</v>
      </c>
      <c r="T714" s="261">
        <v>4838.3246073298433</v>
      </c>
      <c r="U714" s="530"/>
      <c r="V714" s="530"/>
      <c r="W714" s="530"/>
    </row>
    <row r="715" spans="1:23" x14ac:dyDescent="0.2">
      <c r="A715" s="248" t="s">
        <v>7</v>
      </c>
      <c r="B715" s="262">
        <v>75.675675675675677</v>
      </c>
      <c r="C715" s="263">
        <v>77.777777777777771</v>
      </c>
      <c r="D715" s="263">
        <v>84.848484848484844</v>
      </c>
      <c r="E715" s="263">
        <v>92.857142857142861</v>
      </c>
      <c r="F715" s="263">
        <v>69.230769230769226</v>
      </c>
      <c r="G715" s="263">
        <v>87.096774193548384</v>
      </c>
      <c r="H715" s="262">
        <v>70.731707317073173</v>
      </c>
      <c r="I715" s="469">
        <v>82.857142857142861</v>
      </c>
      <c r="J715" s="469">
        <v>73.170731707317074</v>
      </c>
      <c r="K715" s="469">
        <v>57.142857142857146</v>
      </c>
      <c r="L715" s="469">
        <v>76.92307692307692</v>
      </c>
      <c r="M715" s="264">
        <v>60.606060606060609</v>
      </c>
      <c r="N715" s="262">
        <v>73.529411764705884</v>
      </c>
      <c r="O715" s="263">
        <v>83.78378378378379</v>
      </c>
      <c r="P715" s="263">
        <v>73.684210526315795</v>
      </c>
      <c r="Q715" s="263">
        <v>35.714285714285715</v>
      </c>
      <c r="R715" s="263">
        <v>78.378378378378372</v>
      </c>
      <c r="S715" s="263">
        <v>87.878787878787875</v>
      </c>
      <c r="T715" s="265">
        <v>72.600349040139619</v>
      </c>
      <c r="U715" s="530"/>
      <c r="V715" s="227"/>
      <c r="W715" s="530"/>
    </row>
    <row r="716" spans="1:23" x14ac:dyDescent="0.2">
      <c r="A716" s="248" t="s">
        <v>8</v>
      </c>
      <c r="B716" s="266">
        <v>8.7109244428576399E-2</v>
      </c>
      <c r="C716" s="267">
        <v>8.8489471303678305E-2</v>
      </c>
      <c r="D716" s="267">
        <v>7.7494183249933082E-2</v>
      </c>
      <c r="E716" s="267">
        <v>6.6151734324653794E-2</v>
      </c>
      <c r="F716" s="267">
        <v>9.4973160995602005E-2</v>
      </c>
      <c r="G716" s="267">
        <v>8.0505047831419943E-2</v>
      </c>
      <c r="H716" s="266">
        <v>8.6095086471805929E-2</v>
      </c>
      <c r="I716" s="455">
        <v>7.7571076000210432E-2</v>
      </c>
      <c r="J716" s="455">
        <v>9.3154501338232693E-2</v>
      </c>
      <c r="K716" s="267">
        <v>0.11948277026542307</v>
      </c>
      <c r="L716" s="267">
        <v>8.0997364729501878E-2</v>
      </c>
      <c r="M716" s="268">
        <v>0.10638163124208516</v>
      </c>
      <c r="N716" s="266">
        <v>7.8894004666656123E-2</v>
      </c>
      <c r="O716" s="267">
        <v>9.0556682861195309E-2</v>
      </c>
      <c r="P716" s="267">
        <v>8.2693698469041427E-2</v>
      </c>
      <c r="Q716" s="267">
        <v>0.12261436397932353</v>
      </c>
      <c r="R716" s="267">
        <v>7.2735561402649224E-2</v>
      </c>
      <c r="S716" s="267">
        <v>6.288116464326228E-2</v>
      </c>
      <c r="T716" s="269">
        <v>9.0297800825649407E-2</v>
      </c>
      <c r="U716" s="530"/>
      <c r="V716" s="227"/>
      <c r="W716" s="530"/>
    </row>
    <row r="717" spans="1:23" x14ac:dyDescent="0.2">
      <c r="A717" s="257" t="s">
        <v>1</v>
      </c>
      <c r="B717" s="270">
        <f>B714/B713*100-100</f>
        <v>10.226079738274848</v>
      </c>
      <c r="C717" s="271">
        <f t="shared" ref="C717:E717" si="234">C714/C713*100-100</f>
        <v>11.042105791428284</v>
      </c>
      <c r="D717" s="271">
        <f t="shared" si="234"/>
        <v>8.0246913580246826</v>
      </c>
      <c r="E717" s="271">
        <f t="shared" si="234"/>
        <v>3.7553232675183921</v>
      </c>
      <c r="F717" s="271">
        <f>F714/F713*100-100</f>
        <v>10.06879299562226</v>
      </c>
      <c r="G717" s="271">
        <f t="shared" ref="G717:T717" si="235">G714/G713*100-100</f>
        <v>4.4307486085613448</v>
      </c>
      <c r="H717" s="270">
        <f t="shared" si="235"/>
        <v>10.417079780553905</v>
      </c>
      <c r="I717" s="271">
        <f t="shared" si="235"/>
        <v>6.2524196670538146</v>
      </c>
      <c r="J717" s="271">
        <f t="shared" si="235"/>
        <v>13.95333465529778</v>
      </c>
      <c r="K717" s="271">
        <f t="shared" si="235"/>
        <v>8.8043618531423533</v>
      </c>
      <c r="L717" s="271">
        <f t="shared" si="235"/>
        <v>10.086164964213751</v>
      </c>
      <c r="M717" s="272">
        <f t="shared" si="235"/>
        <v>13.225753469655913</v>
      </c>
      <c r="N717" s="270">
        <f t="shared" si="235"/>
        <v>7.9427706041766299</v>
      </c>
      <c r="O717" s="271">
        <f t="shared" si="235"/>
        <v>11.062281793989087</v>
      </c>
      <c r="P717" s="271">
        <f t="shared" si="235"/>
        <v>9.6372367232444418</v>
      </c>
      <c r="Q717" s="271">
        <f t="shared" si="235"/>
        <v>12.659698025551691</v>
      </c>
      <c r="R717" s="271">
        <f t="shared" si="235"/>
        <v>5.7276788984106162</v>
      </c>
      <c r="S717" s="271">
        <f t="shared" si="235"/>
        <v>6.4096247023076387</v>
      </c>
      <c r="T717" s="273">
        <f t="shared" si="235"/>
        <v>9.2665900480994452</v>
      </c>
      <c r="U717" s="347"/>
      <c r="V717" s="227"/>
      <c r="W717" s="530"/>
    </row>
    <row r="718" spans="1:23" ht="13.5" thickBot="1" x14ac:dyDescent="0.25">
      <c r="A718" s="274" t="s">
        <v>27</v>
      </c>
      <c r="B718" s="275">
        <f>B714-B701</f>
        <v>172.52509652509616</v>
      </c>
      <c r="C718" s="276">
        <f t="shared" ref="C718:T718" si="236">C714-C701</f>
        <v>111.57859078590809</v>
      </c>
      <c r="D718" s="276">
        <f t="shared" si="236"/>
        <v>163.93939393939399</v>
      </c>
      <c r="E718" s="276">
        <f t="shared" si="236"/>
        <v>-274.04761904761835</v>
      </c>
      <c r="F718" s="276">
        <f t="shared" si="236"/>
        <v>83.602251407130098</v>
      </c>
      <c r="G718" s="276">
        <f t="shared" si="236"/>
        <v>-83.19775596072941</v>
      </c>
      <c r="H718" s="275">
        <f t="shared" si="236"/>
        <v>18.965262379896558</v>
      </c>
      <c r="I718" s="276">
        <f t="shared" si="236"/>
        <v>-158.28571428571377</v>
      </c>
      <c r="J718" s="276">
        <f t="shared" si="236"/>
        <v>126.42508710801394</v>
      </c>
      <c r="K718" s="276">
        <f t="shared" si="236"/>
        <v>252.40259740259808</v>
      </c>
      <c r="L718" s="276">
        <f t="shared" si="236"/>
        <v>-26.813186813186803</v>
      </c>
      <c r="M718" s="277">
        <f t="shared" si="236"/>
        <v>109.06493506493553</v>
      </c>
      <c r="N718" s="275">
        <f t="shared" si="236"/>
        <v>198.59477124183013</v>
      </c>
      <c r="O718" s="276">
        <f t="shared" si="236"/>
        <v>60.190779014307736</v>
      </c>
      <c r="P718" s="276">
        <f t="shared" si="236"/>
        <v>-106.82565789473665</v>
      </c>
      <c r="Q718" s="276">
        <f t="shared" si="236"/>
        <v>338.57142857142844</v>
      </c>
      <c r="R718" s="276">
        <f t="shared" si="236"/>
        <v>-135.87837837837833</v>
      </c>
      <c r="S718" s="276">
        <f t="shared" si="236"/>
        <v>-391.03896103896113</v>
      </c>
      <c r="T718" s="278">
        <f t="shared" si="236"/>
        <v>17.819192167388792</v>
      </c>
      <c r="U718" s="530"/>
      <c r="V718" s="227"/>
      <c r="W718" s="530"/>
    </row>
    <row r="719" spans="1:23" x14ac:dyDescent="0.2">
      <c r="A719" s="279" t="s">
        <v>51</v>
      </c>
      <c r="B719" s="280">
        <v>660</v>
      </c>
      <c r="C719" s="281">
        <v>673</v>
      </c>
      <c r="D719" s="281">
        <v>701</v>
      </c>
      <c r="E719" s="281">
        <v>157</v>
      </c>
      <c r="F719" s="281">
        <v>712</v>
      </c>
      <c r="G719" s="281">
        <v>707</v>
      </c>
      <c r="H719" s="280">
        <v>695</v>
      </c>
      <c r="I719" s="281">
        <v>712</v>
      </c>
      <c r="J719" s="281">
        <v>706</v>
      </c>
      <c r="K719" s="281">
        <v>136</v>
      </c>
      <c r="L719" s="281">
        <v>732</v>
      </c>
      <c r="M719" s="282">
        <v>733</v>
      </c>
      <c r="N719" s="280">
        <v>703</v>
      </c>
      <c r="O719" s="281">
        <v>712</v>
      </c>
      <c r="P719" s="281">
        <v>724</v>
      </c>
      <c r="Q719" s="281">
        <v>163</v>
      </c>
      <c r="R719" s="281">
        <v>728</v>
      </c>
      <c r="S719" s="281">
        <v>730</v>
      </c>
      <c r="T719" s="283">
        <f>SUM(B719:S719)</f>
        <v>11084</v>
      </c>
      <c r="U719" s="227" t="s">
        <v>56</v>
      </c>
      <c r="V719" s="284">
        <f>T706-T719</f>
        <v>0</v>
      </c>
      <c r="W719" s="285">
        <f>V719/T706</f>
        <v>0</v>
      </c>
    </row>
    <row r="720" spans="1:23" x14ac:dyDescent="0.2">
      <c r="A720" s="286" t="s">
        <v>28</v>
      </c>
      <c r="B720" s="322"/>
      <c r="C720" s="242"/>
      <c r="D720" s="242"/>
      <c r="E720" s="242"/>
      <c r="F720" s="242"/>
      <c r="G720" s="242"/>
      <c r="H720" s="244"/>
      <c r="I720" s="242"/>
      <c r="J720" s="242"/>
      <c r="K720" s="242"/>
      <c r="L720" s="242"/>
      <c r="M720" s="372"/>
      <c r="N720" s="244"/>
      <c r="O720" s="242"/>
      <c r="P720" s="242"/>
      <c r="Q720" s="242"/>
      <c r="R720" s="242"/>
      <c r="S720" s="242"/>
      <c r="T720" s="235"/>
      <c r="U720" s="227" t="s">
        <v>57</v>
      </c>
      <c r="V720" s="227"/>
      <c r="W720" s="530"/>
    </row>
    <row r="721" spans="1:23" ht="13.5" thickBot="1" x14ac:dyDescent="0.25">
      <c r="A721" s="287" t="s">
        <v>26</v>
      </c>
      <c r="B721" s="374">
        <f>B720-B707</f>
        <v>0</v>
      </c>
      <c r="C721" s="386">
        <f t="shared" ref="C721:S721" si="237">C720-C707</f>
        <v>0</v>
      </c>
      <c r="D721" s="386">
        <f t="shared" si="237"/>
        <v>0</v>
      </c>
      <c r="E721" s="386">
        <f t="shared" si="237"/>
        <v>0</v>
      </c>
      <c r="F721" s="386">
        <f t="shared" si="237"/>
        <v>0</v>
      </c>
      <c r="G721" s="386">
        <f t="shared" si="237"/>
        <v>0</v>
      </c>
      <c r="H721" s="374">
        <f t="shared" si="237"/>
        <v>0</v>
      </c>
      <c r="I721" s="386">
        <f t="shared" si="237"/>
        <v>0</v>
      </c>
      <c r="J721" s="386">
        <f t="shared" si="237"/>
        <v>0</v>
      </c>
      <c r="K721" s="386">
        <f t="shared" si="237"/>
        <v>0</v>
      </c>
      <c r="L721" s="386">
        <f t="shared" si="237"/>
        <v>0</v>
      </c>
      <c r="M721" s="387">
        <f t="shared" si="237"/>
        <v>0</v>
      </c>
      <c r="N721" s="374">
        <f t="shared" si="237"/>
        <v>0</v>
      </c>
      <c r="O721" s="386">
        <f t="shared" si="237"/>
        <v>0</v>
      </c>
      <c r="P721" s="386">
        <f t="shared" si="237"/>
        <v>0</v>
      </c>
      <c r="Q721" s="386">
        <f t="shared" si="237"/>
        <v>0</v>
      </c>
      <c r="R721" s="386">
        <f t="shared" si="237"/>
        <v>0</v>
      </c>
      <c r="S721" s="386">
        <f t="shared" si="237"/>
        <v>0</v>
      </c>
      <c r="T721" s="236"/>
      <c r="U721" s="227" t="s">
        <v>26</v>
      </c>
      <c r="V721" s="227">
        <f>V720-V707</f>
        <v>0</v>
      </c>
      <c r="W721" s="530"/>
    </row>
  </sheetData>
  <mergeCells count="244">
    <mergeCell ref="B451:G451"/>
    <mergeCell ref="H451:M451"/>
    <mergeCell ref="N451:S451"/>
    <mergeCell ref="B698:G698"/>
    <mergeCell ref="H698:M698"/>
    <mergeCell ref="N698:S698"/>
    <mergeCell ref="B685:G685"/>
    <mergeCell ref="H685:M685"/>
    <mergeCell ref="N685:S685"/>
    <mergeCell ref="B672:G672"/>
    <mergeCell ref="H672:M672"/>
    <mergeCell ref="N672:S67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25:G425"/>
    <mergeCell ref="H425:M425"/>
    <mergeCell ref="N425:S425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633:G633"/>
    <mergeCell ref="H633:M633"/>
    <mergeCell ref="N633:S633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20:G620"/>
    <mergeCell ref="H620:M620"/>
    <mergeCell ref="N620:S620"/>
    <mergeCell ref="B711:G711"/>
    <mergeCell ref="H711:M711"/>
    <mergeCell ref="N711:S711"/>
    <mergeCell ref="B659:G659"/>
    <mergeCell ref="H659:M659"/>
    <mergeCell ref="N659:S659"/>
    <mergeCell ref="B646:G646"/>
    <mergeCell ref="H646:M646"/>
    <mergeCell ref="N646:S64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2022-08-05T17:27:53Z</dcterms:modified>
</cp:coreProperties>
</file>