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1\"/>
    </mc:Choice>
  </mc:AlternateContent>
  <xr:revisionPtr revIDLastSave="0" documentId="13_ncr:1_{7CBBBA82-315E-4198-B9C7-31E7E717485F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H177" i="250" l="1"/>
  <c r="G177" i="250"/>
  <c r="F177" i="250"/>
  <c r="E177" i="250"/>
  <c r="D177" i="250"/>
  <c r="C177" i="250"/>
  <c r="B177" i="250"/>
  <c r="Z178" i="248"/>
  <c r="Y178" i="248"/>
  <c r="X178" i="248"/>
  <c r="W178" i="248"/>
  <c r="V178" i="248"/>
  <c r="U178" i="248"/>
  <c r="T178" i="248"/>
  <c r="I162" i="251" l="1"/>
  <c r="F162" i="251"/>
  <c r="E162" i="251"/>
  <c r="D162" i="251"/>
  <c r="C162" i="251"/>
  <c r="B162" i="251"/>
  <c r="G160" i="251"/>
  <c r="I160" i="251" s="1"/>
  <c r="J160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75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60" i="249" s="1"/>
  <c r="J160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C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A176" i="248"/>
  <c r="AC176" i="248" s="1"/>
  <c r="AD176" i="248" s="1"/>
  <c r="AA175" i="248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A174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 l="1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 l="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 l="1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 l="1"/>
  <c r="F136" i="251"/>
  <c r="E136" i="251"/>
  <c r="D136" i="251"/>
  <c r="C136" i="251"/>
  <c r="B136" i="251"/>
  <c r="G134" i="251"/>
  <c r="I147" i="251" s="1"/>
  <c r="J147" i="251" s="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K160" i="250" s="1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C162" i="248" s="1"/>
  <c r="AD162" i="248" s="1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 l="1"/>
  <c r="E123" i="251"/>
  <c r="D123" i="251"/>
  <c r="C123" i="251"/>
  <c r="I123" i="251" l="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K146" i="250" s="1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I134" i="249" s="1"/>
  <c r="J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C148" i="248" s="1"/>
  <c r="AD148" i="248" s="1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 l="1"/>
  <c r="G120" i="250"/>
  <c r="F120" i="250"/>
  <c r="E120" i="250"/>
  <c r="D120" i="250"/>
  <c r="C120" i="250"/>
  <c r="B120" i="250"/>
  <c r="L122" i="248" l="1"/>
  <c r="K122" i="248"/>
  <c r="J122" i="248"/>
  <c r="I122" i="248"/>
  <c r="H122" i="248"/>
  <c r="G122" i="248"/>
  <c r="F122" i="248"/>
  <c r="E122" i="248"/>
  <c r="D122" i="248"/>
  <c r="C122" i="248"/>
  <c r="B122" i="248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K132" i="250" s="1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C134" i="248" s="1"/>
  <c r="AD134" i="248" s="1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 l="1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 l="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108" i="251" l="1"/>
  <c r="J108" i="251" s="1"/>
  <c r="K118" i="250"/>
  <c r="I108" i="249"/>
  <c r="J108" i="249" s="1"/>
  <c r="AC120" i="248"/>
  <c r="AD120" i="248" s="1"/>
  <c r="I90" i="250"/>
  <c r="K104" i="250" s="1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I95" i="249" s="1"/>
  <c r="J95" i="249" s="1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I95" i="251" l="1"/>
  <c r="J95" i="251" s="1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C90" i="248" s="1"/>
  <c r="AD90" i="248" s="1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 l="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90" i="250" l="1"/>
  <c r="I82" i="251"/>
  <c r="J82" i="251" s="1"/>
  <c r="I82" i="249"/>
  <c r="J82" i="249" s="1"/>
  <c r="K64" i="250"/>
  <c r="Z64" i="248" l="1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 l="1"/>
  <c r="R60" i="248"/>
  <c r="G60" i="248"/>
  <c r="H60" i="248"/>
  <c r="I60" i="248"/>
  <c r="AC64" i="248"/>
  <c r="AA62" i="248"/>
  <c r="AC76" i="248" s="1"/>
  <c r="AD76" i="248" s="1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K76" i="250" l="1"/>
  <c r="I69" i="249"/>
  <c r="J69" i="249" s="1"/>
  <c r="I69" i="251"/>
  <c r="J69" i="251" s="1"/>
  <c r="H50" i="250"/>
  <c r="G50" i="250"/>
  <c r="F50" i="250"/>
  <c r="E50" i="250"/>
  <c r="D50" i="250"/>
  <c r="C50" i="250"/>
  <c r="B50" i="250"/>
  <c r="I45" i="251" l="1"/>
  <c r="I32" i="251"/>
  <c r="K50" i="250"/>
  <c r="J34" i="250"/>
  <c r="I45" i="249"/>
  <c r="I32" i="249"/>
  <c r="X48" i="248"/>
  <c r="X34" i="248"/>
  <c r="I47" i="250" l="1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K62" i="250" s="1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51" l="1"/>
  <c r="J56" i="251" s="1"/>
  <c r="I56" i="249"/>
  <c r="J56" i="249" s="1"/>
  <c r="AC62" i="248"/>
  <c r="AD62" i="248" s="1"/>
  <c r="R33" i="248"/>
  <c r="R48" i="248" s="1"/>
  <c r="Q33" i="248"/>
  <c r="Q48" i="248" s="1"/>
  <c r="P33" i="248"/>
  <c r="P48" i="248" s="1"/>
  <c r="L33" i="248"/>
  <c r="L48" i="248" s="1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I43" i="249" s="1"/>
  <c r="J43" i="249" s="1"/>
  <c r="G28" i="249"/>
  <c r="F28" i="249"/>
  <c r="E28" i="249"/>
  <c r="D28" i="249"/>
  <c r="C28" i="249"/>
  <c r="B28" i="249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51" l="1"/>
  <c r="J43" i="251" s="1"/>
  <c r="X46" i="248"/>
  <c r="Y46" i="248" s="1"/>
  <c r="K48" i="250"/>
  <c r="L48" i="250" s="1"/>
  <c r="T20" i="248"/>
  <c r="S20" i="248"/>
  <c r="N20" i="248"/>
  <c r="N17" i="248"/>
  <c r="N16" i="248"/>
  <c r="T17" i="248"/>
  <c r="T16" i="248"/>
  <c r="S17" i="248"/>
  <c r="S16" i="248"/>
  <c r="V18" i="248" l="1"/>
  <c r="X32" i="248" s="1"/>
  <c r="Y32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Q16" i="248"/>
  <c r="R16" i="248"/>
  <c r="Q17" i="248"/>
  <c r="R17" i="248"/>
  <c r="Q20" i="248"/>
  <c r="R20" i="248"/>
  <c r="U20" i="248" l="1"/>
  <c r="P20" i="248"/>
  <c r="O20" i="248"/>
  <c r="H17" i="250" l="1"/>
  <c r="G17" i="250"/>
  <c r="D17" i="250"/>
  <c r="C17" i="250"/>
  <c r="V17" i="248"/>
  <c r="U17" i="248"/>
  <c r="P17" i="248"/>
  <c r="O17" i="248"/>
  <c r="M17" i="248"/>
  <c r="C20" i="250"/>
  <c r="C16" i="250"/>
  <c r="E19" i="249" l="1"/>
  <c r="M20" i="248"/>
  <c r="M16" i="248"/>
  <c r="U16" i="248" l="1"/>
  <c r="P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 l="1"/>
  <c r="X18" i="248" l="1"/>
  <c r="Y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Z5" i="236" l="1"/>
  <c r="I17" i="249"/>
  <c r="J17" i="249" s="1"/>
  <c r="I30" i="249"/>
  <c r="J30" i="249" s="1"/>
  <c r="J18" i="250"/>
  <c r="K18" i="250" s="1"/>
  <c r="J32" i="250"/>
  <c r="K32" i="250" s="1"/>
  <c r="B4" i="239"/>
  <c r="D4" i="239" s="1"/>
  <c r="D3" i="238"/>
  <c r="B4" i="240"/>
  <c r="D4" i="240" s="1"/>
  <c r="H3" i="238"/>
  <c r="G4" i="239"/>
  <c r="G5" i="239" s="1"/>
  <c r="G6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5" i="239"/>
  <c r="B5" i="240" l="1"/>
  <c r="B6" i="240" s="1"/>
  <c r="B7" i="240" s="1"/>
  <c r="B5" i="239"/>
  <c r="B6" i="239" s="1"/>
  <c r="B7" i="239" s="1"/>
  <c r="D7" i="239" s="1"/>
  <c r="H4" i="239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B8" i="239" l="1"/>
  <c r="D8" i="239" s="1"/>
  <c r="D6" i="239"/>
  <c r="D6" i="240"/>
  <c r="D5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<sst xmlns="http://schemas.openxmlformats.org/spreadsheetml/2006/main" count="1233" uniqueCount="109">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</sst>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92">
    <xf numFmtId="0" fontId="0" fillId="0" borderId="0"/>
    <xf numFmtId="166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463">
    <xf numFmtId="0" fontId="0" fillId="0" borderId="0" xfId="0"/>
    <xf numFmtId="0" fontId="3" fillId="0" borderId="0" xfId="0" applyFont="1"/>
    <xf numFmtId="0" fontId="4" fillId="0" borderId="0" xfId="0" applyFont="1" applyBorder="1"/>
    <xf numFmtId="0" fontId="5" fillId="2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6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5" xfId="3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10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3" fillId="0" borderId="6" xfId="3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5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4" fontId="8" fillId="0" borderId="5" xfId="3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1" fontId="5" fillId="0" borderId="5" xfId="3" applyNumberFormat="1" applyFont="1" applyBorder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10" fontId="5" fillId="2" borderId="5" xfId="0" applyNumberFormat="1" applyFont="1" applyFill="1" applyBorder="1" applyAlignment="1">
      <alignment horizontal="center"/>
    </xf>
    <xf numFmtId="10" fontId="5" fillId="2" borderId="8" xfId="0" applyNumberFormat="1" applyFont="1" applyFill="1" applyBorder="1" applyAlignment="1">
      <alignment horizontal="center"/>
    </xf>
    <xf numFmtId="10" fontId="5" fillId="2" borderId="9" xfId="3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10" fontId="3" fillId="2" borderId="6" xfId="3" applyNumberFormat="1" applyFont="1" applyFill="1" applyBorder="1" applyAlignment="1">
      <alignment horizontal="center"/>
    </xf>
    <xf numFmtId="10" fontId="3" fillId="2" borderId="7" xfId="3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2" fontId="5" fillId="0" borderId="0" xfId="0" applyNumberFormat="1" applyFont="1" applyBorder="1"/>
    <xf numFmtId="10" fontId="5" fillId="2" borderId="5" xfId="3" applyNumberFormat="1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0" fontId="3" fillId="2" borderId="16" xfId="3" applyNumberFormat="1" applyFont="1" applyFill="1" applyBorder="1" applyAlignment="1">
      <alignment horizontal="center"/>
    </xf>
    <xf numFmtId="1" fontId="13" fillId="0" borderId="0" xfId="0" applyNumberFormat="1" applyFont="1" applyBorder="1"/>
    <xf numFmtId="3" fontId="5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7" xfId="0" applyFont="1" applyBorder="1" applyAlignment="1">
      <alignment horizontal="center"/>
    </xf>
    <xf numFmtId="1" fontId="4" fillId="0" borderId="0" xfId="0" applyNumberFormat="1" applyFont="1" applyBorder="1"/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10" fontId="5" fillId="0" borderId="2" xfId="0" applyNumberFormat="1" applyFont="1" applyBorder="1" applyAlignment="1">
      <alignment horizontal="center"/>
    </xf>
    <xf numFmtId="10" fontId="3" fillId="0" borderId="4" xfId="3" applyNumberFormat="1" applyFont="1" applyBorder="1" applyAlignment="1">
      <alignment horizontal="center"/>
    </xf>
    <xf numFmtId="10" fontId="3" fillId="0" borderId="19" xfId="3" applyNumberFormat="1" applyFont="1" applyBorder="1" applyAlignment="1">
      <alignment horizontal="center"/>
    </xf>
    <xf numFmtId="0" fontId="11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3" fillId="2" borderId="19" xfId="3" applyNumberFormat="1" applyFont="1" applyFill="1" applyBorder="1" applyAlignment="1">
      <alignment horizontal="center"/>
    </xf>
    <xf numFmtId="10" fontId="5" fillId="2" borderId="17" xfId="3" applyNumberFormat="1" applyFont="1" applyFill="1" applyBorder="1" applyAlignment="1">
      <alignment horizontal="center"/>
    </xf>
    <xf numFmtId="9" fontId="3" fillId="2" borderId="6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3" fillId="2" borderId="19" xfId="3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5" fillId="0" borderId="8" xfId="0" applyNumberFormat="1" applyFont="1" applyBorder="1" applyAlignment="1">
      <alignment horizontal="center" vertical="center"/>
    </xf>
    <xf numFmtId="10" fontId="5" fillId="0" borderId="8" xfId="3" applyNumberFormat="1" applyFont="1" applyBorder="1" applyAlignment="1">
      <alignment horizontal="center" vertical="center"/>
    </xf>
    <xf numFmtId="2" fontId="5" fillId="0" borderId="3" xfId="3" applyNumberFormat="1" applyFont="1" applyBorder="1" applyAlignment="1">
      <alignment horizontal="center" vertical="center"/>
    </xf>
    <xf numFmtId="2" fontId="5" fillId="0" borderId="14" xfId="3" applyNumberFormat="1" applyFont="1" applyBorder="1" applyAlignment="1">
      <alignment horizontal="center" vertical="center"/>
    </xf>
    <xf numFmtId="2" fontId="5" fillId="0" borderId="13" xfId="3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10" fontId="3" fillId="0" borderId="7" xfId="3" applyNumberFormat="1" applyFont="1" applyBorder="1" applyAlignment="1">
      <alignment horizontal="center" vertical="center"/>
    </xf>
    <xf numFmtId="10" fontId="3" fillId="0" borderId="6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10" xfId="0" applyNumberFormat="1" applyFont="1" applyFill="1" applyBorder="1" applyAlignment="1">
      <alignment horizontal="center"/>
    </xf>
    <xf numFmtId="1" fontId="4" fillId="2" borderId="34" xfId="0" applyNumberFormat="1" applyFont="1" applyFill="1" applyBorder="1" applyAlignment="1">
      <alignment horizontal="center"/>
    </xf>
    <xf numFmtId="0" fontId="11" fillId="0" borderId="35" xfId="0" applyFont="1" applyBorder="1" applyAlignment="1"/>
    <xf numFmtId="1" fontId="14" fillId="0" borderId="1" xfId="0" applyNumberFormat="1" applyFont="1" applyFill="1" applyBorder="1" applyAlignment="1">
      <alignment horizontal="center"/>
    </xf>
    <xf numFmtId="1" fontId="14" fillId="0" borderId="10" xfId="0" applyNumberFormat="1" applyFont="1" applyFill="1" applyBorder="1" applyAlignment="1">
      <alignment horizontal="center"/>
    </xf>
    <xf numFmtId="1" fontId="14" fillId="0" borderId="28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1" fontId="14" fillId="0" borderId="36" xfId="0" applyNumberFormat="1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" fontId="4" fillId="2" borderId="38" xfId="0" applyNumberFormat="1" applyFont="1" applyFill="1" applyBorder="1" applyAlignment="1">
      <alignment horizontal="center"/>
    </xf>
    <xf numFmtId="1" fontId="4" fillId="2" borderId="39" xfId="0" applyNumberFormat="1" applyFont="1" applyFill="1" applyBorder="1" applyAlignment="1">
      <alignment horizontal="center"/>
    </xf>
    <xf numFmtId="1" fontId="4" fillId="2" borderId="36" xfId="0" applyNumberFormat="1" applyFont="1" applyFill="1" applyBorder="1" applyAlignment="1">
      <alignment horizontal="center"/>
    </xf>
    <xf numFmtId="1" fontId="4" fillId="2" borderId="24" xfId="0" applyNumberFormat="1" applyFont="1" applyFill="1" applyBorder="1" applyAlignment="1">
      <alignment horizontal="center"/>
    </xf>
    <xf numFmtId="1" fontId="4" fillId="2" borderId="35" xfId="0" applyNumberFormat="1" applyFont="1" applyFill="1" applyBorder="1" applyAlignment="1">
      <alignment horizontal="center"/>
    </xf>
    <xf numFmtId="2" fontId="5" fillId="0" borderId="5" xfId="3" applyNumberFormat="1" applyFont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2" fontId="5" fillId="0" borderId="2" xfId="3" applyNumberFormat="1" applyFont="1" applyBorder="1" applyAlignment="1">
      <alignment horizontal="center"/>
    </xf>
    <xf numFmtId="0" fontId="6" fillId="2" borderId="41" xfId="0" applyFont="1" applyFill="1" applyBorder="1" applyAlignment="1">
      <alignment horizontal="center"/>
    </xf>
    <xf numFmtId="1" fontId="4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2" fillId="0" borderId="17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2" borderId="17" xfId="0" applyNumberFormat="1" applyFont="1" applyFill="1" applyBorder="1" applyAlignment="1">
      <alignment horizontal="center"/>
    </xf>
    <xf numFmtId="10" fontId="5" fillId="2" borderId="17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10" fontId="5" fillId="0" borderId="20" xfId="0" applyNumberFormat="1" applyFont="1" applyBorder="1" applyAlignment="1">
      <alignment horizontal="center"/>
    </xf>
    <xf numFmtId="10" fontId="3" fillId="0" borderId="43" xfId="3" applyNumberFormat="1" applyFont="1" applyBorder="1" applyAlignment="1">
      <alignment horizontal="center"/>
    </xf>
    <xf numFmtId="1" fontId="4" fillId="2" borderId="26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0" fontId="5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3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6" fillId="2" borderId="45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" fontId="5" fillId="0" borderId="46" xfId="0" applyNumberFormat="1" applyFont="1" applyBorder="1" applyAlignment="1">
      <alignment horizontal="center"/>
    </xf>
    <xf numFmtId="164" fontId="5" fillId="2" borderId="46" xfId="0" applyNumberFormat="1" applyFont="1" applyFill="1" applyBorder="1" applyAlignment="1">
      <alignment horizontal="center"/>
    </xf>
    <xf numFmtId="10" fontId="5" fillId="2" borderId="46" xfId="0" applyNumberFormat="1" applyFont="1" applyFill="1" applyBorder="1" applyAlignment="1">
      <alignment horizontal="center"/>
    </xf>
    <xf numFmtId="2" fontId="5" fillId="2" borderId="46" xfId="0" applyNumberFormat="1" applyFont="1" applyFill="1" applyBorder="1" applyAlignment="1">
      <alignment horizontal="center"/>
    </xf>
    <xf numFmtId="2" fontId="5" fillId="2" borderId="47" xfId="0" applyNumberFormat="1" applyFont="1" applyFill="1" applyBorder="1" applyAlignment="1">
      <alignment horizontal="center"/>
    </xf>
    <xf numFmtId="10" fontId="5" fillId="2" borderId="48" xfId="3" applyNumberFormat="1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1" fontId="14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2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2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2" fillId="0" borderId="0" xfId="0" applyNumberFormat="1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/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2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5" fillId="0" borderId="5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10" borderId="5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2" fontId="13" fillId="0" borderId="2" xfId="10" applyNumberFormat="1" applyFont="1" applyFill="1" applyBorder="1" applyAlignment="1">
      <alignment horizontal="center" vertical="center"/>
    </xf>
    <xf numFmtId="2" fontId="13" fillId="0" borderId="5" xfId="10" applyNumberFormat="1" applyFont="1" applyFill="1" applyBorder="1" applyAlignment="1">
      <alignment horizontal="center" vertical="center"/>
    </xf>
    <xf numFmtId="2" fontId="13" fillId="0" borderId="17" xfId="10" applyNumberFormat="1" applyFont="1" applyFill="1" applyBorder="1" applyAlignment="1">
      <alignment horizontal="center" vertical="center"/>
    </xf>
    <xf numFmtId="2" fontId="13" fillId="0" borderId="20" xfId="10" applyNumberFormat="1" applyFont="1" applyFill="1" applyBorder="1" applyAlignment="1">
      <alignment horizontal="center" vertical="center"/>
    </xf>
    <xf numFmtId="2" fontId="13" fillId="0" borderId="50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2" fontId="2" fillId="3" borderId="2" xfId="10" applyNumberFormat="1" applyFont="1" applyFill="1" applyBorder="1" applyAlignment="1">
      <alignment horizontal="center" vertical="center"/>
    </xf>
    <xf numFmtId="2" fontId="2" fillId="3" borderId="5" xfId="10" applyNumberFormat="1" applyFont="1" applyFill="1" applyBorder="1" applyAlignment="1">
      <alignment horizontal="center" vertical="center"/>
    </xf>
    <xf numFmtId="2" fontId="2" fillId="3" borderId="17" xfId="10" applyNumberFormat="1" applyFont="1" applyFill="1" applyBorder="1" applyAlignment="1">
      <alignment horizontal="center" vertical="center"/>
    </xf>
    <xf numFmtId="2" fontId="2" fillId="3" borderId="20" xfId="10" applyNumberFormat="1" applyFont="1" applyFill="1" applyBorder="1" applyAlignment="1">
      <alignment horizontal="center" vertical="center"/>
    </xf>
    <xf numFmtId="2" fontId="2" fillId="3" borderId="50" xfId="0" applyNumberFormat="1" applyFont="1" applyFill="1" applyBorder="1" applyAlignment="1">
      <alignment horizontal="center" vertical="center"/>
    </xf>
    <xf numFmtId="2" fontId="2" fillId="0" borderId="2" xfId="10" applyNumberFormat="1" applyFont="1" applyFill="1" applyBorder="1" applyAlignment="1">
      <alignment horizontal="center" vertical="center"/>
    </xf>
    <xf numFmtId="2" fontId="2" fillId="0" borderId="5" xfId="10" applyNumberFormat="1" applyFont="1" applyFill="1" applyBorder="1" applyAlignment="1">
      <alignment horizontal="center" vertical="center"/>
    </xf>
    <xf numFmtId="2" fontId="2" fillId="0" borderId="17" xfId="10" applyNumberFormat="1" applyFont="1" applyFill="1" applyBorder="1" applyAlignment="1">
      <alignment horizontal="center" vertical="center"/>
    </xf>
    <xf numFmtId="2" fontId="2" fillId="0" borderId="20" xfId="10" applyNumberFormat="1" applyFont="1" applyFill="1" applyBorder="1" applyAlignment="1">
      <alignment horizontal="center" vertical="center"/>
    </xf>
    <xf numFmtId="2" fontId="2" fillId="0" borderId="50" xfId="0" applyNumberFormat="1" applyFont="1" applyFill="1" applyBorder="1" applyAlignment="1">
      <alignment horizontal="center" vertical="center"/>
    </xf>
    <xf numFmtId="10" fontId="2" fillId="0" borderId="2" xfId="3" applyNumberFormat="1" applyFont="1" applyFill="1" applyBorder="1" applyAlignment="1">
      <alignment horizontal="center" vertical="center"/>
    </xf>
    <xf numFmtId="10" fontId="2" fillId="0" borderId="5" xfId="3" applyNumberFormat="1" applyFont="1" applyFill="1" applyBorder="1" applyAlignment="1">
      <alignment horizontal="center" vertical="center"/>
    </xf>
    <xf numFmtId="10" fontId="2" fillId="0" borderId="17" xfId="3" applyNumberFormat="1" applyFont="1" applyFill="1" applyBorder="1" applyAlignment="1">
      <alignment horizontal="center" vertical="center"/>
    </xf>
    <xf numFmtId="10" fontId="2" fillId="0" borderId="20" xfId="3" applyNumberFormat="1" applyFont="1" applyFill="1" applyBorder="1" applyAlignment="1">
      <alignment horizontal="center" vertical="center"/>
    </xf>
    <xf numFmtId="10" fontId="2" fillId="0" borderId="50" xfId="0" applyNumberFormat="1" applyFont="1" applyFill="1" applyBorder="1" applyAlignment="1">
      <alignment horizontal="center" vertical="center"/>
    </xf>
    <xf numFmtId="2" fontId="2" fillId="3" borderId="2" xfId="3" applyNumberFormat="1" applyFont="1" applyFill="1" applyBorder="1" applyAlignment="1">
      <alignment horizontal="center" vertical="center"/>
    </xf>
    <xf numFmtId="2" fontId="2" fillId="3" borderId="5" xfId="3" applyNumberFormat="1" applyFont="1" applyFill="1" applyBorder="1" applyAlignment="1">
      <alignment horizontal="center" vertical="center"/>
    </xf>
    <xf numFmtId="2" fontId="2" fillId="3" borderId="17" xfId="3" applyNumberFormat="1" applyFont="1" applyFill="1" applyBorder="1" applyAlignment="1">
      <alignment horizontal="center" vertical="center"/>
    </xf>
    <xf numFmtId="2" fontId="2" fillId="3" borderId="20" xfId="3" applyNumberFormat="1" applyFont="1" applyFill="1" applyBorder="1" applyAlignment="1">
      <alignment horizontal="center" vertical="center"/>
    </xf>
    <xf numFmtId="2" fontId="2" fillId="3" borderId="50" xfId="3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5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51" xfId="0" applyNumberFormat="1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2" fillId="0" borderId="2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53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0" fontId="2" fillId="0" borderId="0" xfId="3" applyNumberFormat="1" applyFont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8" fillId="0" borderId="50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7" fillId="0" borderId="53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1" fillId="0" borderId="50" xfId="0" applyFont="1" applyFill="1" applyBorder="1" applyAlignment="1">
      <alignment horizontal="center" vertical="center"/>
    </xf>
    <xf numFmtId="2" fontId="13" fillId="0" borderId="50" xfId="10" applyNumberFormat="1" applyFont="1" applyFill="1" applyBorder="1" applyAlignment="1">
      <alignment horizontal="center" vertical="center"/>
    </xf>
    <xf numFmtId="2" fontId="13" fillId="0" borderId="0" xfId="10" applyNumberFormat="1" applyFont="1" applyFill="1" applyBorder="1" applyAlignment="1">
      <alignment horizontal="center" vertical="center"/>
    </xf>
    <xf numFmtId="0" fontId="15" fillId="3" borderId="50" xfId="0" applyFont="1" applyFill="1" applyBorder="1" applyAlignment="1">
      <alignment horizontal="center" vertical="center"/>
    </xf>
    <xf numFmtId="2" fontId="2" fillId="3" borderId="8" xfId="10" applyNumberFormat="1" applyFont="1" applyFill="1" applyBorder="1" applyAlignment="1">
      <alignment horizontal="center" vertical="center"/>
    </xf>
    <xf numFmtId="2" fontId="2" fillId="3" borderId="50" xfId="10" applyNumberFormat="1" applyFont="1" applyFill="1" applyBorder="1" applyAlignment="1">
      <alignment horizontal="center" vertical="center"/>
    </xf>
    <xf numFmtId="2" fontId="2" fillId="0" borderId="0" xfId="10" applyNumberFormat="1" applyFont="1" applyFill="1" applyBorder="1" applyAlignment="1">
      <alignment horizontal="center" vertical="center"/>
    </xf>
    <xf numFmtId="2" fontId="2" fillId="0" borderId="8" xfId="10" applyNumberFormat="1" applyFont="1" applyFill="1" applyBorder="1" applyAlignment="1">
      <alignment horizontal="center" vertical="center"/>
    </xf>
    <xf numFmtId="2" fontId="20" fillId="0" borderId="50" xfId="10" applyNumberFormat="1" applyFont="1" applyFill="1" applyBorder="1" applyAlignment="1">
      <alignment horizontal="center" vertical="center"/>
    </xf>
    <xf numFmtId="2" fontId="20" fillId="0" borderId="0" xfId="10" applyNumberFormat="1" applyFont="1" applyFill="1" applyBorder="1" applyAlignment="1">
      <alignment horizontal="center" vertical="center"/>
    </xf>
    <xf numFmtId="10" fontId="2" fillId="0" borderId="8" xfId="3" applyNumberFormat="1" applyFont="1" applyFill="1" applyBorder="1" applyAlignment="1">
      <alignment horizontal="center" vertical="center"/>
    </xf>
    <xf numFmtId="10" fontId="2" fillId="0" borderId="50" xfId="3" applyNumberFormat="1" applyFont="1" applyFill="1" applyBorder="1" applyAlignment="1">
      <alignment horizontal="center" vertical="center"/>
    </xf>
    <xf numFmtId="10" fontId="2" fillId="0" borderId="0" xfId="3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2" fontId="2" fillId="0" borderId="52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6" borderId="0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2" fillId="7" borderId="35" xfId="0" applyFont="1" applyFill="1" applyBorder="1" applyAlignment="1">
      <alignment horizontal="center" vertical="center"/>
    </xf>
    <xf numFmtId="0" fontId="2" fillId="7" borderId="3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/>
    </xf>
    <xf numFmtId="2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3" borderId="5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50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2" fillId="0" borderId="50" xfId="0" applyNumberFormat="1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" fontId="2" fillId="0" borderId="53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2" fontId="13" fillId="0" borderId="8" xfId="10" applyNumberFormat="1" applyFont="1" applyFill="1" applyBorder="1" applyAlignment="1">
      <alignment horizontal="center" vertical="center"/>
    </xf>
    <xf numFmtId="2" fontId="2" fillId="3" borderId="8" xfId="3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2" fontId="2" fillId="0" borderId="59" xfId="0" applyNumberFormat="1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1" fontId="2" fillId="0" borderId="61" xfId="0" applyNumberFormat="1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2" fillId="14" borderId="5" xfId="10" applyNumberFormat="1" applyFont="1" applyFill="1" applyBorder="1" applyAlignment="1">
      <alignment horizontal="center" vertical="center"/>
    </xf>
    <xf numFmtId="2" fontId="2" fillId="14" borderId="2" xfId="10" applyNumberFormat="1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164" fontId="2" fillId="14" borderId="2" xfId="0" applyNumberFormat="1" applyFont="1" applyFill="1" applyBorder="1" applyAlignment="1">
      <alignment horizontal="center" vertical="center"/>
    </xf>
    <xf numFmtId="164" fontId="2" fillId="14" borderId="5" xfId="0" applyNumberFormat="1" applyFont="1" applyFill="1" applyBorder="1" applyAlignment="1">
      <alignment horizontal="center" vertical="center"/>
    </xf>
    <xf numFmtId="2" fontId="2" fillId="14" borderId="5" xfId="0" applyNumberFormat="1" applyFont="1" applyFill="1" applyBorder="1" applyAlignment="1">
      <alignment horizontal="center" vertical="center"/>
    </xf>
    <xf numFmtId="2" fontId="2" fillId="14" borderId="50" xfId="0" applyNumberFormat="1" applyFont="1" applyFill="1" applyBorder="1" applyAlignment="1">
      <alignment horizontal="center" vertical="center"/>
    </xf>
    <xf numFmtId="2" fontId="20" fillId="14" borderId="50" xfId="10" applyNumberFormat="1" applyFont="1" applyFill="1" applyBorder="1" applyAlignment="1">
      <alignment horizontal="center" vertical="center"/>
    </xf>
    <xf numFmtId="2" fontId="20" fillId="14" borderId="0" xfId="1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2" fontId="20" fillId="0" borderId="0" xfId="10" applyNumberFormat="1" applyFont="1" applyFill="1" applyBorder="1" applyAlignment="1">
      <alignment horizontal="left" vertical="center"/>
    </xf>
    <xf numFmtId="2" fontId="2" fillId="0" borderId="5" xfId="0" applyNumberFormat="1" applyFont="1" applyFill="1" applyBorder="1" applyAlignment="1">
      <alignment horizontal="center" vertical="center"/>
    </xf>
    <xf numFmtId="0" fontId="15" fillId="15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17" borderId="5" xfId="0" applyFont="1" applyFill="1" applyBorder="1" applyAlignment="1">
      <alignment horizontal="center" vertical="center"/>
    </xf>
    <xf numFmtId="0" fontId="15" fillId="18" borderId="5" xfId="0" applyFont="1" applyFill="1" applyBorder="1" applyAlignment="1">
      <alignment horizontal="center" vertical="center"/>
    </xf>
    <xf numFmtId="0" fontId="15" fillId="19" borderId="5" xfId="0" applyFont="1" applyFill="1" applyBorder="1" applyAlignment="1">
      <alignment horizontal="center" vertical="center"/>
    </xf>
    <xf numFmtId="164" fontId="15" fillId="0" borderId="18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center" vertical="center"/>
    </xf>
    <xf numFmtId="164" fontId="2" fillId="0" borderId="54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164" fontId="2" fillId="0" borderId="59" xfId="0" applyNumberFormat="1" applyFont="1" applyFill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52" xfId="0" applyNumberFormat="1" applyFont="1" applyFill="1" applyBorder="1" applyAlignment="1">
      <alignment horizontal="center" vertical="center"/>
    </xf>
    <xf numFmtId="10" fontId="2" fillId="13" borderId="0" xfId="3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4" borderId="1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14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2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21" borderId="13" xfId="0" applyNumberFormat="1" applyFont="1" applyFill="1" applyBorder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41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164" fontId="15" fillId="0" borderId="51" xfId="0" applyNumberFormat="1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0" fontId="15" fillId="17" borderId="2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7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14" borderId="0" xfId="0" applyFont="1" applyFill="1" applyAlignment="1">
      <alignment horizontal="center" vertical="center" wrapText="1"/>
    </xf>
    <xf numFmtId="0" fontId="2" fillId="16" borderId="56" xfId="0" applyFont="1" applyFill="1" applyBorder="1" applyAlignment="1">
      <alignment horizontal="center" vertical="center" wrapText="1"/>
    </xf>
    <xf numFmtId="0" fontId="2" fillId="16" borderId="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4" borderId="44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13" borderId="56" xfId="0" applyFont="1" applyFill="1" applyBorder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2" fillId="11" borderId="56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</cellXfs>
  <cellStyles count="492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DA010000}"/>
    <cellStyle name="Porcentaje" xfId="3" builtinId="5"/>
    <cellStyle name="Porcentaje 2" xfId="7" xr:uid="{00000000-0005-0000-0000-0000DC010000}"/>
    <cellStyle name="Porcentaje 3" xfId="8" xr:uid="{00000000-0005-0000-0000-0000DD010000}"/>
    <cellStyle name="Porcentaje 3 2" xfId="14" xr:uid="{00000000-0005-0000-0000-0000DE010000}"/>
    <cellStyle name="Porcentaje 4" xfId="484" xr:uid="{00000000-0005-0000-0000-0000DF010000}"/>
    <cellStyle name="Porcentaje 4 2" xfId="486" xr:uid="{00000000-0005-0000-0000-0000E0010000}"/>
    <cellStyle name="Porcentaje 5" xfId="485" xr:uid="{00000000-0005-0000-0000-0000E1010000}"/>
    <cellStyle name="Porcentaje 6" xfId="487" xr:uid="{00000000-0005-0000-0000-0000E2010000}"/>
    <cellStyle name="Porcentaje 7" xfId="488" xr:uid="{00000000-0005-0000-0000-0000E3010000}"/>
    <cellStyle name="Porcentaje 8" xfId="489" xr:uid="{00000000-0005-0000-0000-0000E4010000}"/>
    <cellStyle name="Porcentaje 9" xfId="490" xr:uid="{00000000-0005-0000-0000-0000E5010000}"/>
    <cellStyle name="Porcentual 2" xfId="4" xr:uid="{00000000-0005-0000-0000-0000E6010000}"/>
    <cellStyle name="Porcentual 2 2" xfId="11" xr:uid="{00000000-0005-0000-0000-0000E7010000}"/>
    <cellStyle name="Porcentual 3" xfId="5" xr:uid="{00000000-0005-0000-0000-0000E8010000}"/>
    <cellStyle name="Porcentual 3 2" xfId="12" xr:uid="{00000000-0005-0000-0000-0000E9010000}"/>
    <cellStyle name="Porcentual 4" xfId="6" xr:uid="{00000000-0005-0000-0000-0000EA010000}"/>
    <cellStyle name="Porcentual 4 2" xfId="13" xr:uid="{00000000-0005-0000-0000-0000EB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40" t="s">
        <v>18</v>
      </c>
      <c r="C4" s="441"/>
      <c r="D4" s="441"/>
      <c r="E4" s="441"/>
      <c r="F4" s="441"/>
      <c r="G4" s="441"/>
      <c r="H4" s="441"/>
      <c r="I4" s="441"/>
      <c r="J4" s="442"/>
      <c r="K4" s="440" t="s">
        <v>21</v>
      </c>
      <c r="L4" s="441"/>
      <c r="M4" s="441"/>
      <c r="N4" s="441"/>
      <c r="O4" s="441"/>
      <c r="P4" s="441"/>
      <c r="Q4" s="441"/>
      <c r="R4" s="441"/>
      <c r="S4" s="441"/>
      <c r="T4" s="44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40" t="s">
        <v>23</v>
      </c>
      <c r="C17" s="441"/>
      <c r="D17" s="441"/>
      <c r="E17" s="441"/>
      <c r="F17" s="44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K162"/>
  <sheetViews>
    <sheetView showGridLines="0" topLeftCell="A131" zoomScale="75" zoomScaleNormal="75" workbookViewId="0">
      <selection activeCell="K161" sqref="K161"/>
    </sheetView>
  </sheetViews>
  <sheetFormatPr baseColWidth="10" defaultColWidth="19.85546875" defaultRowHeight="12.75" x14ac:dyDescent="0.2"/>
  <cols>
    <col min="1" max="1" width="16.85546875" style="299" customWidth="1"/>
    <col min="2" max="7" width="10" style="299" customWidth="1"/>
    <col min="8" max="8" width="10.7109375" style="299" customWidth="1"/>
    <col min="9" max="9" width="9.28515625" style="299" customWidth="1"/>
    <col min="10" max="10" width="10.28515625" style="299" bestFit="1" customWidth="1"/>
    <col min="11" max="11" width="9.85546875" style="299" customWidth="1"/>
    <col min="12" max="12" width="9.7109375" style="299" bestFit="1" customWidth="1"/>
    <col min="13" max="13" width="10.42578125" style="299" customWidth="1"/>
    <col min="14" max="25" width="9.140625" style="299" customWidth="1"/>
    <col min="26" max="16384" width="19.8554687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38</v>
      </c>
    </row>
    <row r="3" spans="1:7" x14ac:dyDescent="0.2">
      <c r="A3" s="299" t="s">
        <v>7</v>
      </c>
      <c r="B3" s="299">
        <v>71.3</v>
      </c>
    </row>
    <row r="4" spans="1:7" x14ac:dyDescent="0.2">
      <c r="A4" s="299" t="s">
        <v>60</v>
      </c>
      <c r="B4" s="299">
        <v>3468</v>
      </c>
    </row>
    <row r="6" spans="1:7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</row>
    <row r="7" spans="1:7" x14ac:dyDescent="0.2">
      <c r="A7" s="246" t="s">
        <v>62</v>
      </c>
      <c r="B7" s="239">
        <v>30.54</v>
      </c>
      <c r="C7" s="239">
        <v>30.54</v>
      </c>
      <c r="D7" s="239">
        <v>30.54</v>
      </c>
      <c r="E7" s="239">
        <v>30.54</v>
      </c>
      <c r="F7" s="239">
        <v>30.54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48" t="s">
        <v>53</v>
      </c>
      <c r="C9" s="449"/>
      <c r="D9" s="449"/>
      <c r="E9" s="449"/>
      <c r="F9" s="450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3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198.04347826086956</v>
      </c>
      <c r="C12" s="342">
        <v>199.231884057971</v>
      </c>
      <c r="D12" s="342">
        <v>194.96250000000001</v>
      </c>
      <c r="E12" s="342">
        <v>191.27272727272728</v>
      </c>
      <c r="F12" s="342">
        <v>198.35820895522389</v>
      </c>
      <c r="G12" s="267">
        <v>216.207182320442</v>
      </c>
    </row>
    <row r="13" spans="1:7" x14ac:dyDescent="0.2">
      <c r="A13" s="226" t="s">
        <v>7</v>
      </c>
      <c r="B13" s="343">
        <v>68.115942028985501</v>
      </c>
      <c r="C13" s="344">
        <v>68.115942028985501</v>
      </c>
      <c r="D13" s="345">
        <v>71.25</v>
      </c>
      <c r="E13" s="345">
        <v>67.532467532467535</v>
      </c>
      <c r="F13" s="345">
        <v>61.194029850746269</v>
      </c>
      <c r="G13" s="346">
        <v>70.718232044198899</v>
      </c>
    </row>
    <row r="14" spans="1:7" x14ac:dyDescent="0.2">
      <c r="A14" s="226" t="s">
        <v>8</v>
      </c>
      <c r="B14" s="273">
        <v>0.10297867618009895</v>
      </c>
      <c r="C14" s="274">
        <v>9.7788270491855553E-2</v>
      </c>
      <c r="D14" s="347">
        <v>9.6356622827222932E-2</v>
      </c>
      <c r="E14" s="347">
        <v>9.9199200021818604E-2</v>
      </c>
      <c r="F14" s="347">
        <v>0.11076911950627576</v>
      </c>
      <c r="G14" s="348">
        <v>9.3001288645953389E-2</v>
      </c>
    </row>
    <row r="15" spans="1:7" x14ac:dyDescent="0.2">
      <c r="A15" s="314" t="s">
        <v>1</v>
      </c>
      <c r="B15" s="278">
        <f t="shared" ref="B15:G15" si="0">B12/B11*100-100</f>
        <v>41.459627329192557</v>
      </c>
      <c r="C15" s="279">
        <f t="shared" si="0"/>
        <v>42.308488612836413</v>
      </c>
      <c r="D15" s="279">
        <f t="shared" si="0"/>
        <v>39.258928571428584</v>
      </c>
      <c r="E15" s="279">
        <f t="shared" si="0"/>
        <v>36.623376623376629</v>
      </c>
      <c r="F15" s="279">
        <f t="shared" ref="F15" si="1">F12/F11*100-100</f>
        <v>41.684434968017058</v>
      </c>
      <c r="G15" s="282">
        <f t="shared" si="0"/>
        <v>54.433701657458585</v>
      </c>
    </row>
    <row r="16" spans="1:7" ht="13.5" thickBot="1" x14ac:dyDescent="0.25">
      <c r="A16" s="226" t="s">
        <v>27</v>
      </c>
      <c r="B16" s="284">
        <f>B12-B6</f>
        <v>160.04347826086956</v>
      </c>
      <c r="C16" s="285">
        <f t="shared" ref="C16:G16" si="2">C12-C6</f>
        <v>161.231884057971</v>
      </c>
      <c r="D16" s="285">
        <f t="shared" si="2"/>
        <v>156.96250000000001</v>
      </c>
      <c r="E16" s="285">
        <f t="shared" si="2"/>
        <v>153.27272727272728</v>
      </c>
      <c r="F16" s="285">
        <f t="shared" ref="F16" si="3">F12-F6</f>
        <v>160.35820895522389</v>
      </c>
      <c r="G16" s="288">
        <f t="shared" si="2"/>
        <v>178.207182320442</v>
      </c>
    </row>
    <row r="17" spans="1:10" x14ac:dyDescent="0.2">
      <c r="A17" s="328" t="s">
        <v>52</v>
      </c>
      <c r="B17" s="290">
        <v>664</v>
      </c>
      <c r="C17" s="291">
        <v>653</v>
      </c>
      <c r="D17" s="291">
        <v>674</v>
      </c>
      <c r="E17" s="291">
        <v>673</v>
      </c>
      <c r="F17" s="349">
        <v>652</v>
      </c>
      <c r="G17" s="350">
        <f>SUM(B17:F17)</f>
        <v>3316</v>
      </c>
      <c r="H17" s="299" t="s">
        <v>56</v>
      </c>
      <c r="I17" s="351">
        <f>B4-G17</f>
        <v>152</v>
      </c>
      <c r="J17" s="352">
        <f>I17/B4</f>
        <v>4.3829296424452137E-2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30.54</v>
      </c>
    </row>
    <row r="19" spans="1:10" ht="13.5" thickBot="1" x14ac:dyDescent="0.25">
      <c r="A19" s="331" t="s">
        <v>26</v>
      </c>
      <c r="B19" s="367">
        <f>B18-B7</f>
        <v>34.46</v>
      </c>
      <c r="C19" s="368">
        <f>C18-C7</f>
        <v>34.46</v>
      </c>
      <c r="D19" s="368">
        <f>D18-D7</f>
        <v>34.46</v>
      </c>
      <c r="E19" s="368">
        <f>E18-E7</f>
        <v>34.46</v>
      </c>
      <c r="F19" s="368">
        <f>F18-F7</f>
        <v>34.46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48" t="s">
        <v>53</v>
      </c>
      <c r="C22" s="449"/>
      <c r="D22" s="449"/>
      <c r="E22" s="449"/>
      <c r="F22" s="450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3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473.91358024691357</v>
      </c>
      <c r="C25" s="342">
        <v>459.33333333333331</v>
      </c>
      <c r="D25" s="342">
        <v>475.49253731343282</v>
      </c>
      <c r="E25" s="342">
        <v>455.07575757575756</v>
      </c>
      <c r="F25" s="342">
        <v>464.97183098591552</v>
      </c>
      <c r="G25" s="267">
        <v>466.1225071225071</v>
      </c>
    </row>
    <row r="26" spans="1:10" s="371" customFormat="1" x14ac:dyDescent="0.2">
      <c r="A26" s="226" t="s">
        <v>7</v>
      </c>
      <c r="B26" s="343">
        <v>71.604938271604937</v>
      </c>
      <c r="C26" s="344">
        <v>78.787878787878782</v>
      </c>
      <c r="D26" s="345">
        <v>76.119402985074629</v>
      </c>
      <c r="E26" s="345">
        <v>69.696969696969703</v>
      </c>
      <c r="F26" s="345">
        <v>74.647887323943664</v>
      </c>
      <c r="G26" s="346">
        <v>73.504273504273499</v>
      </c>
    </row>
    <row r="27" spans="1:10" s="371" customFormat="1" x14ac:dyDescent="0.2">
      <c r="A27" s="226" t="s">
        <v>8</v>
      </c>
      <c r="B27" s="273">
        <v>8.4665104967221697E-2</v>
      </c>
      <c r="C27" s="274">
        <v>7.3934247254227342E-2</v>
      </c>
      <c r="D27" s="347">
        <v>8.3450740088682918E-2</v>
      </c>
      <c r="E27" s="347">
        <v>8.7209988983086878E-2</v>
      </c>
      <c r="F27" s="347">
        <v>8.5749083874121029E-2</v>
      </c>
      <c r="G27" s="348">
        <v>8.4987345896749195E-2</v>
      </c>
    </row>
    <row r="28" spans="1:10" s="371" customFormat="1" x14ac:dyDescent="0.2">
      <c r="A28" s="314" t="s">
        <v>1</v>
      </c>
      <c r="B28" s="278">
        <f t="shared" ref="B28:G28" si="4">B25/B24*100-100</f>
        <v>57.971193415637856</v>
      </c>
      <c r="C28" s="279">
        <f t="shared" si="4"/>
        <v>53.111111111111114</v>
      </c>
      <c r="D28" s="279">
        <f t="shared" si="4"/>
        <v>58.49751243781094</v>
      </c>
      <c r="E28" s="279">
        <f t="shared" si="4"/>
        <v>51.691919191919169</v>
      </c>
      <c r="F28" s="279">
        <f t="shared" si="4"/>
        <v>54.990610328638496</v>
      </c>
      <c r="G28" s="282">
        <f t="shared" si="4"/>
        <v>55.37416904083571</v>
      </c>
    </row>
    <row r="29" spans="1:10" s="371" customFormat="1" ht="13.5" thickBot="1" x14ac:dyDescent="0.25">
      <c r="A29" s="226" t="s">
        <v>27</v>
      </c>
      <c r="B29" s="284">
        <f>B25-B12</f>
        <v>275.87010198604401</v>
      </c>
      <c r="C29" s="285">
        <f t="shared" ref="C29:G29" si="5">C25-C12</f>
        <v>260.10144927536231</v>
      </c>
      <c r="D29" s="285">
        <f t="shared" si="5"/>
        <v>280.53003731343279</v>
      </c>
      <c r="E29" s="285">
        <f t="shared" si="5"/>
        <v>263.80303030303025</v>
      </c>
      <c r="F29" s="285">
        <f t="shared" si="5"/>
        <v>266.61362203069166</v>
      </c>
      <c r="G29" s="288">
        <f t="shared" si="5"/>
        <v>249.9153248020651</v>
      </c>
    </row>
    <row r="30" spans="1:10" s="371" customFormat="1" x14ac:dyDescent="0.2">
      <c r="A30" s="328" t="s">
        <v>52</v>
      </c>
      <c r="B30" s="290">
        <v>659</v>
      </c>
      <c r="C30" s="291">
        <v>653</v>
      </c>
      <c r="D30" s="291">
        <v>670</v>
      </c>
      <c r="E30" s="291">
        <v>672</v>
      </c>
      <c r="F30" s="349">
        <v>651</v>
      </c>
      <c r="G30" s="350">
        <f>SUM(B30:F30)</f>
        <v>3305</v>
      </c>
      <c r="H30" s="371" t="s">
        <v>56</v>
      </c>
      <c r="I30" s="351">
        <f>G17-G30</f>
        <v>11</v>
      </c>
      <c r="J30" s="352">
        <f>I30/G17</f>
        <v>3.3172496984318458E-3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7">
        <f>B31-B18</f>
        <v>30</v>
      </c>
      <c r="C32" s="368">
        <f t="shared" ref="C32:F32" si="6">C31-C18</f>
        <v>30</v>
      </c>
      <c r="D32" s="368">
        <f t="shared" si="6"/>
        <v>30</v>
      </c>
      <c r="E32" s="368">
        <f t="shared" si="6"/>
        <v>30</v>
      </c>
      <c r="F32" s="368">
        <f t="shared" si="6"/>
        <v>30</v>
      </c>
      <c r="G32" s="234"/>
      <c r="H32" s="371" t="s">
        <v>26</v>
      </c>
      <c r="I32" s="371">
        <f>I31-I18</f>
        <v>34.46</v>
      </c>
    </row>
    <row r="34" spans="1:10" ht="13.5" thickBot="1" x14ac:dyDescent="0.25"/>
    <row r="35" spans="1:10" ht="13.5" thickBot="1" x14ac:dyDescent="0.25">
      <c r="A35" s="304" t="s">
        <v>70</v>
      </c>
      <c r="B35" s="448" t="s">
        <v>53</v>
      </c>
      <c r="C35" s="449"/>
      <c r="D35" s="449"/>
      <c r="E35" s="449"/>
      <c r="F35" s="450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3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950.35294117647061</v>
      </c>
      <c r="C38" s="342"/>
      <c r="D38" s="342"/>
      <c r="E38" s="342"/>
      <c r="F38" s="342"/>
      <c r="G38" s="267">
        <v>950.35294117647061</v>
      </c>
      <c r="H38" s="387"/>
      <c r="I38" s="387"/>
      <c r="J38" s="387"/>
    </row>
    <row r="39" spans="1:10" x14ac:dyDescent="0.2">
      <c r="A39" s="226" t="s">
        <v>7</v>
      </c>
      <c r="B39" s="343">
        <v>84.313725490196077</v>
      </c>
      <c r="C39" s="344"/>
      <c r="D39" s="345"/>
      <c r="E39" s="345"/>
      <c r="F39" s="345"/>
      <c r="G39" s="346">
        <v>84.313725490196077</v>
      </c>
      <c r="H39" s="387"/>
      <c r="I39" s="387"/>
      <c r="J39" s="387"/>
    </row>
    <row r="40" spans="1:10" x14ac:dyDescent="0.2">
      <c r="A40" s="226" t="s">
        <v>8</v>
      </c>
      <c r="B40" s="273">
        <v>6.5790602783120156E-2</v>
      </c>
      <c r="C40" s="274"/>
      <c r="D40" s="347"/>
      <c r="E40" s="347"/>
      <c r="F40" s="347"/>
      <c r="G40" s="348">
        <v>6.5790602783120156E-2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93.949579831932766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93.949579831932766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476.43936092955704</v>
      </c>
      <c r="C42" s="285">
        <f t="shared" ref="C42:G42" si="8">C38-C25</f>
        <v>-459.33333333333331</v>
      </c>
      <c r="D42" s="285">
        <f t="shared" si="8"/>
        <v>-475.49253731343282</v>
      </c>
      <c r="E42" s="285">
        <f t="shared" si="8"/>
        <v>-455.07575757575756</v>
      </c>
      <c r="F42" s="285">
        <f t="shared" si="8"/>
        <v>-464.97183098591552</v>
      </c>
      <c r="G42" s="288">
        <f t="shared" si="8"/>
        <v>484.23043405396351</v>
      </c>
      <c r="H42" s="387"/>
      <c r="I42" s="387"/>
      <c r="J42" s="387"/>
    </row>
    <row r="43" spans="1:10" x14ac:dyDescent="0.2">
      <c r="A43" s="328" t="s">
        <v>52</v>
      </c>
      <c r="B43" s="290">
        <v>3300</v>
      </c>
      <c r="C43" s="291"/>
      <c r="D43" s="291"/>
      <c r="E43" s="291"/>
      <c r="F43" s="349"/>
      <c r="G43" s="350">
        <f>SUM(B43:F43)</f>
        <v>3300</v>
      </c>
      <c r="H43" s="387" t="s">
        <v>56</v>
      </c>
      <c r="I43" s="351">
        <f>G30-G43</f>
        <v>5</v>
      </c>
      <c r="J43" s="352">
        <f>I43/G30</f>
        <v>1.5128593040847202E-3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94.75</v>
      </c>
      <c r="J44" s="387"/>
    </row>
    <row r="45" spans="1:10" ht="13.5" thickBot="1" x14ac:dyDescent="0.25">
      <c r="A45" s="331" t="s">
        <v>26</v>
      </c>
      <c r="B45" s="367">
        <f>B44-B31</f>
        <v>25</v>
      </c>
      <c r="C45" s="368">
        <f t="shared" ref="C45:F45" si="9">C44-C31</f>
        <v>-95</v>
      </c>
      <c r="D45" s="368">
        <f t="shared" si="9"/>
        <v>-95</v>
      </c>
      <c r="E45" s="368">
        <f t="shared" si="9"/>
        <v>-95</v>
      </c>
      <c r="F45" s="368">
        <f t="shared" si="9"/>
        <v>-95</v>
      </c>
      <c r="G45" s="234"/>
      <c r="H45" s="387" t="s">
        <v>26</v>
      </c>
      <c r="I45" s="393">
        <f>I44-I31</f>
        <v>29.75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448" t="s">
        <v>53</v>
      </c>
      <c r="C48" s="449"/>
      <c r="D48" s="449"/>
      <c r="E48" s="449"/>
      <c r="F48" s="450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3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1477.4402730375427</v>
      </c>
      <c r="C51" s="342"/>
      <c r="D51" s="342"/>
      <c r="E51" s="342"/>
      <c r="F51" s="342"/>
      <c r="G51" s="267">
        <v>1477.4402730375427</v>
      </c>
    </row>
    <row r="52" spans="1:10" s="396" customFormat="1" x14ac:dyDescent="0.2">
      <c r="A52" s="226" t="s">
        <v>7</v>
      </c>
      <c r="B52" s="343">
        <v>79.180887372013657</v>
      </c>
      <c r="C52" s="344"/>
      <c r="D52" s="345"/>
      <c r="E52" s="345"/>
      <c r="F52" s="345"/>
      <c r="G52" s="346">
        <v>79.180887372013657</v>
      </c>
    </row>
    <row r="53" spans="1:10" s="396" customFormat="1" x14ac:dyDescent="0.2">
      <c r="A53" s="226" t="s">
        <v>8</v>
      </c>
      <c r="B53" s="273">
        <v>7.8794187353566844E-2</v>
      </c>
      <c r="C53" s="274"/>
      <c r="D53" s="347"/>
      <c r="E53" s="347"/>
      <c r="F53" s="347"/>
      <c r="G53" s="348">
        <v>7.8794187353566844E-2</v>
      </c>
    </row>
    <row r="54" spans="1:10" s="396" customFormat="1" x14ac:dyDescent="0.2">
      <c r="A54" s="314" t="s">
        <v>1</v>
      </c>
      <c r="B54" s="278">
        <f t="shared" ref="B54:G54" si="10">B51/B50*100-100</f>
        <v>114.12177870109318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114.12177870109318</v>
      </c>
    </row>
    <row r="55" spans="1:10" s="396" customFormat="1" ht="13.5" thickBot="1" x14ac:dyDescent="0.25">
      <c r="A55" s="226" t="s">
        <v>27</v>
      </c>
      <c r="B55" s="284">
        <f>B51-B38</f>
        <v>527.08733186107213</v>
      </c>
      <c r="C55" s="285">
        <f t="shared" ref="C55:G55" si="11">C51-C38</f>
        <v>0</v>
      </c>
      <c r="D55" s="285">
        <f t="shared" si="11"/>
        <v>0</v>
      </c>
      <c r="E55" s="285">
        <f t="shared" si="11"/>
        <v>0</v>
      </c>
      <c r="F55" s="285">
        <f t="shared" si="11"/>
        <v>0</v>
      </c>
      <c r="G55" s="288">
        <f t="shared" si="11"/>
        <v>527.08733186107213</v>
      </c>
    </row>
    <row r="56" spans="1:10" s="396" customFormat="1" x14ac:dyDescent="0.2">
      <c r="A56" s="328" t="s">
        <v>52</v>
      </c>
      <c r="B56" s="290">
        <v>3277</v>
      </c>
      <c r="C56" s="291"/>
      <c r="D56" s="291"/>
      <c r="E56" s="291"/>
      <c r="F56" s="349"/>
      <c r="G56" s="350">
        <f>SUM(B56:F56)</f>
        <v>3277</v>
      </c>
      <c r="H56" s="396" t="s">
        <v>56</v>
      </c>
      <c r="I56" s="351">
        <f>G43-G56</f>
        <v>23</v>
      </c>
      <c r="J56" s="352">
        <f>I56/G43</f>
        <v>6.9696969696969695E-3</v>
      </c>
    </row>
    <row r="57" spans="1:10" s="396" customFormat="1" x14ac:dyDescent="0.2">
      <c r="A57" s="328" t="s">
        <v>28</v>
      </c>
      <c r="B57" s="229">
        <v>83.7</v>
      </c>
      <c r="C57" s="354">
        <v>83.7</v>
      </c>
      <c r="D57" s="354">
        <v>83.7</v>
      </c>
      <c r="E57" s="354">
        <v>83.7</v>
      </c>
      <c r="F57" s="354">
        <v>83.7</v>
      </c>
      <c r="G57" s="233"/>
      <c r="H57" s="396" t="s">
        <v>57</v>
      </c>
      <c r="I57" s="396">
        <v>120.6</v>
      </c>
    </row>
    <row r="58" spans="1:10" s="396" customFormat="1" ht="13.5" thickBot="1" x14ac:dyDescent="0.25">
      <c r="A58" s="331" t="s">
        <v>26</v>
      </c>
      <c r="B58" s="367">
        <f>B57-B44</f>
        <v>-36.299999999999997</v>
      </c>
      <c r="C58" s="368">
        <f t="shared" ref="C58:F58" si="12">C57-C44</f>
        <v>83.7</v>
      </c>
      <c r="D58" s="368">
        <f t="shared" si="12"/>
        <v>83.7</v>
      </c>
      <c r="E58" s="368">
        <f t="shared" si="12"/>
        <v>83.7</v>
      </c>
      <c r="F58" s="368">
        <f t="shared" si="12"/>
        <v>83.7</v>
      </c>
      <c r="G58" s="234"/>
      <c r="H58" s="396" t="s">
        <v>26</v>
      </c>
      <c r="I58" s="396">
        <f>I57-I44</f>
        <v>25.849999999999994</v>
      </c>
    </row>
    <row r="60" spans="1:10" ht="13.5" thickBot="1" x14ac:dyDescent="0.25"/>
    <row r="61" spans="1:10" ht="13.5" thickBot="1" x14ac:dyDescent="0.25">
      <c r="A61" s="304" t="s">
        <v>82</v>
      </c>
      <c r="B61" s="448" t="s">
        <v>53</v>
      </c>
      <c r="C61" s="449"/>
      <c r="D61" s="449"/>
      <c r="E61" s="449"/>
      <c r="F61" s="450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3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1501.33</v>
      </c>
      <c r="C64" s="342">
        <v>1543.5</v>
      </c>
      <c r="D64" s="342">
        <v>1576.7</v>
      </c>
      <c r="E64" s="342">
        <v>1631.11</v>
      </c>
      <c r="F64" s="342">
        <v>1730.41</v>
      </c>
      <c r="G64" s="267">
        <v>1609.5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45">
        <v>100</v>
      </c>
      <c r="E65" s="345">
        <v>100</v>
      </c>
      <c r="F65" s="345">
        <v>100</v>
      </c>
      <c r="G65" s="346">
        <v>94.53</v>
      </c>
      <c r="H65" s="413"/>
      <c r="I65" s="413"/>
      <c r="J65" s="413"/>
    </row>
    <row r="66" spans="1:11" x14ac:dyDescent="0.2">
      <c r="A66" s="226" t="s">
        <v>8</v>
      </c>
      <c r="B66" s="273">
        <v>2.1999999999999999E-2</v>
      </c>
      <c r="C66" s="274">
        <v>2.5000000000000001E-2</v>
      </c>
      <c r="D66" s="347">
        <v>2.5000000000000001E-2</v>
      </c>
      <c r="E66" s="347">
        <v>2.7E-2</v>
      </c>
      <c r="F66" s="347">
        <v>3.3000000000000002E-2</v>
      </c>
      <c r="G66" s="348">
        <v>5.7000000000000002E-2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68.688764044943809</v>
      </c>
      <c r="C67" s="279">
        <f t="shared" si="13"/>
        <v>73.426966292134836</v>
      </c>
      <c r="D67" s="279">
        <f t="shared" si="13"/>
        <v>77.157303370786536</v>
      </c>
      <c r="E67" s="279">
        <f t="shared" si="13"/>
        <v>83.270786516853917</v>
      </c>
      <c r="F67" s="279">
        <f t="shared" si="13"/>
        <v>94.428089887640454</v>
      </c>
      <c r="G67" s="282">
        <f t="shared" si="13"/>
        <v>80.842696629213492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23.889726962457189</v>
      </c>
      <c r="C68" s="285">
        <f t="shared" ref="C68:G68" si="14">C64-C51</f>
        <v>1543.5</v>
      </c>
      <c r="D68" s="285">
        <f t="shared" si="14"/>
        <v>1576.7</v>
      </c>
      <c r="E68" s="285">
        <f t="shared" si="14"/>
        <v>1631.11</v>
      </c>
      <c r="F68" s="285">
        <f t="shared" si="14"/>
        <v>1730.41</v>
      </c>
      <c r="G68" s="288">
        <f t="shared" si="14"/>
        <v>132.05972696245726</v>
      </c>
      <c r="H68" s="413"/>
      <c r="I68" s="413"/>
      <c r="J68" s="413"/>
    </row>
    <row r="69" spans="1:11" x14ac:dyDescent="0.2">
      <c r="A69" s="328" t="s">
        <v>52</v>
      </c>
      <c r="B69" s="290">
        <v>309</v>
      </c>
      <c r="C69" s="291">
        <v>343</v>
      </c>
      <c r="D69" s="291">
        <v>446</v>
      </c>
      <c r="E69" s="291">
        <v>451</v>
      </c>
      <c r="F69" s="349">
        <v>487</v>
      </c>
      <c r="G69" s="350">
        <f>SUM(B69:F69)</f>
        <v>2036</v>
      </c>
      <c r="H69" s="413" t="s">
        <v>56</v>
      </c>
      <c r="I69" s="351">
        <f>G56-G69</f>
        <v>1241</v>
      </c>
      <c r="J69" s="352">
        <f>I69/G56</f>
        <v>0.3787000305157156</v>
      </c>
      <c r="K69" s="376" t="s">
        <v>83</v>
      </c>
    </row>
    <row r="70" spans="1:11" x14ac:dyDescent="0.2">
      <c r="A70" s="328" t="s">
        <v>28</v>
      </c>
      <c r="B70" s="229">
        <v>65</v>
      </c>
      <c r="C70" s="354">
        <v>65</v>
      </c>
      <c r="D70" s="354">
        <v>65</v>
      </c>
      <c r="E70" s="354">
        <v>65</v>
      </c>
      <c r="F70" s="354">
        <v>65</v>
      </c>
      <c r="G70" s="233"/>
      <c r="H70" s="413" t="s">
        <v>57</v>
      </c>
      <c r="I70" s="413">
        <v>83.87</v>
      </c>
      <c r="J70" s="413"/>
    </row>
    <row r="71" spans="1:11" ht="13.5" thickBot="1" x14ac:dyDescent="0.25">
      <c r="A71" s="331" t="s">
        <v>26</v>
      </c>
      <c r="B71" s="367">
        <f>B70-B57</f>
        <v>-18.700000000000003</v>
      </c>
      <c r="C71" s="368">
        <f t="shared" ref="C71:F71" si="15">C70-C57</f>
        <v>-18.700000000000003</v>
      </c>
      <c r="D71" s="368">
        <f t="shared" si="15"/>
        <v>-18.700000000000003</v>
      </c>
      <c r="E71" s="368">
        <f t="shared" si="15"/>
        <v>-18.700000000000003</v>
      </c>
      <c r="F71" s="368">
        <f t="shared" si="15"/>
        <v>-18.700000000000003</v>
      </c>
      <c r="G71" s="234"/>
      <c r="H71" s="413" t="s">
        <v>26</v>
      </c>
      <c r="I71" s="413">
        <f>I70-I57</f>
        <v>-36.72999999999999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448" t="s">
        <v>53</v>
      </c>
      <c r="C74" s="449"/>
      <c r="D74" s="449"/>
      <c r="E74" s="449"/>
      <c r="F74" s="450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3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1616.3</v>
      </c>
      <c r="C77" s="342">
        <v>1646.2</v>
      </c>
      <c r="D77" s="342">
        <v>1670.2</v>
      </c>
      <c r="E77" s="342">
        <v>1719.55</v>
      </c>
      <c r="F77" s="342">
        <v>1785</v>
      </c>
      <c r="G77" s="267">
        <v>1696.3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45">
        <v>100</v>
      </c>
      <c r="E78" s="345">
        <v>100</v>
      </c>
      <c r="F78" s="345">
        <v>100</v>
      </c>
      <c r="G78" s="346">
        <v>95.52</v>
      </c>
      <c r="H78" s="414"/>
      <c r="I78" s="414"/>
      <c r="J78" s="414"/>
    </row>
    <row r="79" spans="1:11" x14ac:dyDescent="0.2">
      <c r="A79" s="226" t="s">
        <v>8</v>
      </c>
      <c r="B79" s="273">
        <v>0.03</v>
      </c>
      <c r="C79" s="274">
        <v>3.1E-2</v>
      </c>
      <c r="D79" s="347">
        <v>3.1E-2</v>
      </c>
      <c r="E79" s="347">
        <v>2.8000000000000001E-2</v>
      </c>
      <c r="F79" s="347">
        <v>3.4000000000000002E-2</v>
      </c>
      <c r="G79" s="348">
        <v>4.7E-2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49.657407407407419</v>
      </c>
      <c r="C80" s="279">
        <f t="shared" si="16"/>
        <v>52.425925925925924</v>
      </c>
      <c r="D80" s="279">
        <f t="shared" si="16"/>
        <v>54.648148148148152</v>
      </c>
      <c r="E80" s="279">
        <f t="shared" si="16"/>
        <v>59.217592592592581</v>
      </c>
      <c r="F80" s="279">
        <f t="shared" si="16"/>
        <v>65.277777777777771</v>
      </c>
      <c r="G80" s="282">
        <f t="shared" si="16"/>
        <v>57.06481481481481</v>
      </c>
      <c r="H80" s="414"/>
      <c r="I80" s="414"/>
      <c r="J80" s="414"/>
    </row>
    <row r="81" spans="1:11" ht="13.5" thickBot="1" x14ac:dyDescent="0.25">
      <c r="A81" s="226" t="s">
        <v>27</v>
      </c>
      <c r="B81" s="284">
        <f>B77-B64</f>
        <v>114.97000000000003</v>
      </c>
      <c r="C81" s="285">
        <f t="shared" ref="C81:G81" si="17">C77-C64</f>
        <v>102.70000000000005</v>
      </c>
      <c r="D81" s="285">
        <f t="shared" si="17"/>
        <v>93.5</v>
      </c>
      <c r="E81" s="285">
        <f t="shared" si="17"/>
        <v>88.440000000000055</v>
      </c>
      <c r="F81" s="285">
        <f t="shared" si="17"/>
        <v>54.589999999999918</v>
      </c>
      <c r="G81" s="288">
        <f t="shared" si="17"/>
        <v>86.799999999999955</v>
      </c>
      <c r="H81" s="414"/>
      <c r="I81" s="414"/>
      <c r="J81" s="414"/>
    </row>
    <row r="82" spans="1:11" x14ac:dyDescent="0.2">
      <c r="A82" s="328" t="s">
        <v>52</v>
      </c>
      <c r="B82" s="290">
        <v>309</v>
      </c>
      <c r="C82" s="291">
        <v>343</v>
      </c>
      <c r="D82" s="291">
        <v>446</v>
      </c>
      <c r="E82" s="291">
        <v>451</v>
      </c>
      <c r="F82" s="349">
        <v>486</v>
      </c>
      <c r="G82" s="350">
        <f>SUM(B82:F82)</f>
        <v>2035</v>
      </c>
      <c r="H82" s="414" t="s">
        <v>56</v>
      </c>
      <c r="I82" s="351">
        <f>G69-G82</f>
        <v>1</v>
      </c>
      <c r="J82" s="352">
        <f>I82/G69</f>
        <v>4.9115913555992138E-4</v>
      </c>
    </row>
    <row r="83" spans="1:11" x14ac:dyDescent="0.2">
      <c r="A83" s="328" t="s">
        <v>28</v>
      </c>
      <c r="B83" s="229">
        <v>66</v>
      </c>
      <c r="C83" s="354">
        <v>66</v>
      </c>
      <c r="D83" s="354">
        <v>66</v>
      </c>
      <c r="E83" s="354">
        <v>66</v>
      </c>
      <c r="F83" s="354">
        <v>66</v>
      </c>
      <c r="G83" s="233"/>
      <c r="H83" s="414" t="s">
        <v>57</v>
      </c>
      <c r="I83" s="414">
        <v>65</v>
      </c>
      <c r="J83" s="414"/>
    </row>
    <row r="84" spans="1:11" ht="13.5" thickBot="1" x14ac:dyDescent="0.25">
      <c r="A84" s="331" t="s">
        <v>26</v>
      </c>
      <c r="B84" s="367">
        <f>B83-B70</f>
        <v>1</v>
      </c>
      <c r="C84" s="368">
        <f t="shared" ref="C84:F84" si="18">C83-C70</f>
        <v>1</v>
      </c>
      <c r="D84" s="368">
        <f t="shared" si="18"/>
        <v>1</v>
      </c>
      <c r="E84" s="368">
        <f t="shared" si="18"/>
        <v>1</v>
      </c>
      <c r="F84" s="368">
        <f t="shared" si="18"/>
        <v>1</v>
      </c>
      <c r="G84" s="234"/>
      <c r="H84" s="414" t="s">
        <v>26</v>
      </c>
      <c r="I84" s="414">
        <f>I83-I70</f>
        <v>-18.870000000000005</v>
      </c>
      <c r="J84" s="414"/>
    </row>
    <row r="86" spans="1:11" ht="13.5" thickBot="1" x14ac:dyDescent="0.25"/>
    <row r="87" spans="1:11" s="415" customFormat="1" ht="13.5" thickBot="1" x14ac:dyDescent="0.25">
      <c r="A87" s="304" t="s">
        <v>86</v>
      </c>
      <c r="B87" s="448" t="s">
        <v>53</v>
      </c>
      <c r="C87" s="449"/>
      <c r="D87" s="449"/>
      <c r="E87" s="449"/>
      <c r="F87" s="450"/>
      <c r="G87" s="333" t="s">
        <v>0</v>
      </c>
    </row>
    <row r="88" spans="1:11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1" s="415" customFormat="1" x14ac:dyDescent="0.2">
      <c r="A89" s="311" t="s">
        <v>3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1" s="415" customFormat="1" x14ac:dyDescent="0.2">
      <c r="A90" s="314" t="s">
        <v>6</v>
      </c>
      <c r="B90" s="341">
        <v>1745</v>
      </c>
      <c r="C90" s="342">
        <v>1760.2564102564102</v>
      </c>
      <c r="D90" s="342">
        <v>1789.5652173913043</v>
      </c>
      <c r="E90" s="342">
        <v>1825.625</v>
      </c>
      <c r="F90" s="342">
        <v>1878.3018867924529</v>
      </c>
      <c r="G90" s="267">
        <v>1807.2935779816514</v>
      </c>
    </row>
    <row r="91" spans="1:11" s="415" customFormat="1" x14ac:dyDescent="0.2">
      <c r="A91" s="226" t="s">
        <v>7</v>
      </c>
      <c r="B91" s="343">
        <v>100</v>
      </c>
      <c r="C91" s="344">
        <v>100</v>
      </c>
      <c r="D91" s="345">
        <v>100</v>
      </c>
      <c r="E91" s="345">
        <v>100</v>
      </c>
      <c r="F91" s="345">
        <v>100</v>
      </c>
      <c r="G91" s="346">
        <v>99.082568807339456</v>
      </c>
    </row>
    <row r="92" spans="1:11" s="415" customFormat="1" x14ac:dyDescent="0.2">
      <c r="A92" s="226" t="s">
        <v>8</v>
      </c>
      <c r="B92" s="273">
        <v>3.6356955703293753E-2</v>
      </c>
      <c r="C92" s="274">
        <v>3.1367362749329671E-2</v>
      </c>
      <c r="D92" s="347">
        <v>2.1132836956249266E-2</v>
      </c>
      <c r="E92" s="347">
        <v>2.4082297472075017E-2</v>
      </c>
      <c r="F92" s="347">
        <v>3.1245265725756428E-2</v>
      </c>
      <c r="G92" s="348">
        <v>3.9252451973424425E-2</v>
      </c>
    </row>
    <row r="93" spans="1:11" s="415" customFormat="1" x14ac:dyDescent="0.2">
      <c r="A93" s="314" t="s">
        <v>1</v>
      </c>
      <c r="B93" s="278">
        <f t="shared" ref="B93:G93" si="19">B90/B89*100-100</f>
        <v>39.599999999999994</v>
      </c>
      <c r="C93" s="279">
        <f t="shared" si="19"/>
        <v>40.820512820512818</v>
      </c>
      <c r="D93" s="279">
        <f t="shared" si="19"/>
        <v>43.165217391304338</v>
      </c>
      <c r="E93" s="279">
        <f t="shared" si="19"/>
        <v>46.049999999999983</v>
      </c>
      <c r="F93" s="279">
        <f t="shared" si="19"/>
        <v>50.264150943396231</v>
      </c>
      <c r="G93" s="282">
        <f t="shared" si="19"/>
        <v>44.583486238532117</v>
      </c>
    </row>
    <row r="94" spans="1:11" s="415" customFormat="1" ht="13.5" thickBot="1" x14ac:dyDescent="0.25">
      <c r="A94" s="226" t="s">
        <v>27</v>
      </c>
      <c r="B94" s="284">
        <f>B90-B77</f>
        <v>128.70000000000005</v>
      </c>
      <c r="C94" s="285">
        <f t="shared" ref="C94:G94" si="20">C90-C77</f>
        <v>114.05641025641012</v>
      </c>
      <c r="D94" s="285">
        <f t="shared" si="20"/>
        <v>119.36521739130421</v>
      </c>
      <c r="E94" s="285">
        <f t="shared" si="20"/>
        <v>106.07500000000005</v>
      </c>
      <c r="F94" s="285">
        <f t="shared" si="20"/>
        <v>93.301886792452933</v>
      </c>
      <c r="G94" s="288">
        <f t="shared" si="20"/>
        <v>110.99357798165147</v>
      </c>
    </row>
    <row r="95" spans="1:11" s="415" customFormat="1" x14ac:dyDescent="0.2">
      <c r="A95" s="328" t="s">
        <v>52</v>
      </c>
      <c r="B95" s="290">
        <v>257</v>
      </c>
      <c r="C95" s="291">
        <v>356</v>
      </c>
      <c r="D95" s="291">
        <v>362</v>
      </c>
      <c r="E95" s="291">
        <v>392</v>
      </c>
      <c r="F95" s="349">
        <v>433</v>
      </c>
      <c r="G95" s="350">
        <f>SUM(B95:F95)</f>
        <v>1800</v>
      </c>
      <c r="H95" s="415" t="s">
        <v>56</v>
      </c>
      <c r="I95" s="351">
        <f>G82-G95</f>
        <v>235</v>
      </c>
      <c r="J95" s="352">
        <f>I95/G82</f>
        <v>0.11547911547911548</v>
      </c>
      <c r="K95" s="376" t="s">
        <v>88</v>
      </c>
    </row>
    <row r="96" spans="1:11" s="415" customFormat="1" x14ac:dyDescent="0.2">
      <c r="A96" s="328" t="s">
        <v>28</v>
      </c>
      <c r="B96" s="229">
        <v>67</v>
      </c>
      <c r="C96" s="354">
        <v>67</v>
      </c>
      <c r="D96" s="354">
        <v>67</v>
      </c>
      <c r="E96" s="354">
        <v>67</v>
      </c>
      <c r="F96" s="354">
        <v>67</v>
      </c>
      <c r="G96" s="233"/>
      <c r="H96" s="415" t="s">
        <v>57</v>
      </c>
      <c r="I96" s="415">
        <v>65.989999999999995</v>
      </c>
    </row>
    <row r="97" spans="1:10" s="415" customFormat="1" ht="13.5" thickBot="1" x14ac:dyDescent="0.25">
      <c r="A97" s="331" t="s">
        <v>26</v>
      </c>
      <c r="B97" s="367">
        <f>B96-B83</f>
        <v>1</v>
      </c>
      <c r="C97" s="368">
        <f t="shared" ref="C97:F97" si="21">C96-C83</f>
        <v>1</v>
      </c>
      <c r="D97" s="368">
        <f t="shared" si="21"/>
        <v>1</v>
      </c>
      <c r="E97" s="368">
        <f t="shared" si="21"/>
        <v>1</v>
      </c>
      <c r="F97" s="368">
        <f t="shared" si="21"/>
        <v>1</v>
      </c>
      <c r="G97" s="234"/>
      <c r="H97" s="415" t="s">
        <v>26</v>
      </c>
      <c r="I97" s="415">
        <f>I96-I83</f>
        <v>0.98999999999999488</v>
      </c>
    </row>
    <row r="99" spans="1:10" ht="13.5" thickBot="1" x14ac:dyDescent="0.25"/>
    <row r="100" spans="1:10" ht="13.5" thickBot="1" x14ac:dyDescent="0.25">
      <c r="A100" s="304" t="s">
        <v>91</v>
      </c>
      <c r="B100" s="448" t="s">
        <v>53</v>
      </c>
      <c r="C100" s="449"/>
      <c r="D100" s="449"/>
      <c r="E100" s="449"/>
      <c r="F100" s="450"/>
      <c r="G100" s="333" t="s">
        <v>0</v>
      </c>
      <c r="H100" s="418"/>
      <c r="I100" s="418"/>
      <c r="J100" s="418"/>
    </row>
    <row r="101" spans="1:10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0" x14ac:dyDescent="0.2">
      <c r="A102" s="311" t="s">
        <v>3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0" x14ac:dyDescent="0.2">
      <c r="A103" s="314" t="s">
        <v>6</v>
      </c>
      <c r="B103" s="341">
        <v>1820</v>
      </c>
      <c r="C103" s="342">
        <v>1878.3333333333333</v>
      </c>
      <c r="D103" s="342">
        <v>1899.7142857142858</v>
      </c>
      <c r="E103" s="342">
        <v>1957.9069767441861</v>
      </c>
      <c r="F103" s="342">
        <v>1993.75</v>
      </c>
      <c r="G103" s="267">
        <v>1917.1038251366119</v>
      </c>
      <c r="H103" s="418"/>
      <c r="I103" s="418"/>
      <c r="J103" s="418"/>
    </row>
    <row r="104" spans="1:10" x14ac:dyDescent="0.2">
      <c r="A104" s="226" t="s">
        <v>7</v>
      </c>
      <c r="B104" s="343">
        <v>100</v>
      </c>
      <c r="C104" s="344">
        <v>100</v>
      </c>
      <c r="D104" s="345">
        <v>100</v>
      </c>
      <c r="E104" s="345">
        <v>100</v>
      </c>
      <c r="F104" s="345">
        <v>100</v>
      </c>
      <c r="G104" s="346">
        <v>97.267759562841533</v>
      </c>
      <c r="H104" s="418"/>
      <c r="I104" s="418"/>
      <c r="J104" s="418"/>
    </row>
    <row r="105" spans="1:10" x14ac:dyDescent="0.2">
      <c r="A105" s="226" t="s">
        <v>8</v>
      </c>
      <c r="B105" s="273">
        <v>2.3753590016146367E-2</v>
      </c>
      <c r="C105" s="274">
        <v>2.4892209652361205E-2</v>
      </c>
      <c r="D105" s="347">
        <v>2.6138213309599832E-2</v>
      </c>
      <c r="E105" s="347">
        <v>2.7747536139529138E-2</v>
      </c>
      <c r="F105" s="347">
        <v>3.7878924800674951E-2</v>
      </c>
      <c r="G105" s="348">
        <v>4.2572038305858401E-2</v>
      </c>
      <c r="H105" s="418"/>
      <c r="I105" s="418"/>
      <c r="J105" s="418"/>
    </row>
    <row r="106" spans="1:10" x14ac:dyDescent="0.2">
      <c r="A106" s="314" t="s">
        <v>1</v>
      </c>
      <c r="B106" s="278">
        <f t="shared" ref="B106:G106" si="22">B103/B102*100-100</f>
        <v>30</v>
      </c>
      <c r="C106" s="279">
        <f t="shared" si="22"/>
        <v>34.166666666666657</v>
      </c>
      <c r="D106" s="279">
        <f t="shared" si="22"/>
        <v>35.693877551020393</v>
      </c>
      <c r="E106" s="279">
        <f t="shared" si="22"/>
        <v>39.850498338870437</v>
      </c>
      <c r="F106" s="279">
        <f t="shared" si="22"/>
        <v>42.410714285714278</v>
      </c>
      <c r="G106" s="282">
        <f t="shared" si="22"/>
        <v>36.935987509758007</v>
      </c>
      <c r="H106" s="418"/>
      <c r="I106" s="418"/>
      <c r="J106" s="418"/>
    </row>
    <row r="107" spans="1:10" ht="13.5" thickBot="1" x14ac:dyDescent="0.25">
      <c r="A107" s="226" t="s">
        <v>27</v>
      </c>
      <c r="B107" s="284">
        <f>B103-B90</f>
        <v>75</v>
      </c>
      <c r="C107" s="285">
        <f t="shared" ref="C107:G107" si="23">C103-C90</f>
        <v>118.07692307692309</v>
      </c>
      <c r="D107" s="285">
        <f t="shared" si="23"/>
        <v>110.14906832298152</v>
      </c>
      <c r="E107" s="285">
        <f t="shared" si="23"/>
        <v>132.28197674418607</v>
      </c>
      <c r="F107" s="285">
        <f t="shared" si="23"/>
        <v>115.44811320754707</v>
      </c>
      <c r="G107" s="288">
        <f t="shared" si="23"/>
        <v>109.81024715496051</v>
      </c>
      <c r="H107" s="418"/>
      <c r="I107" s="418"/>
      <c r="J107" s="418"/>
    </row>
    <row r="108" spans="1:10" x14ac:dyDescent="0.2">
      <c r="A108" s="328" t="s">
        <v>52</v>
      </c>
      <c r="B108" s="290">
        <v>257</v>
      </c>
      <c r="C108" s="291">
        <v>356</v>
      </c>
      <c r="D108" s="291">
        <v>362</v>
      </c>
      <c r="E108" s="291">
        <v>392</v>
      </c>
      <c r="F108" s="349">
        <v>433</v>
      </c>
      <c r="G108" s="350">
        <f>SUM(B108:F108)</f>
        <v>1800</v>
      </c>
      <c r="H108" s="418" t="s">
        <v>56</v>
      </c>
      <c r="I108" s="351">
        <f>G95-G108</f>
        <v>0</v>
      </c>
      <c r="J108" s="352">
        <f>I108/G95</f>
        <v>0</v>
      </c>
    </row>
    <row r="109" spans="1:10" x14ac:dyDescent="0.2">
      <c r="A109" s="328" t="s">
        <v>28</v>
      </c>
      <c r="B109" s="229">
        <v>68</v>
      </c>
      <c r="C109" s="354">
        <v>68</v>
      </c>
      <c r="D109" s="354">
        <v>68</v>
      </c>
      <c r="E109" s="354">
        <v>68</v>
      </c>
      <c r="F109" s="354">
        <v>68</v>
      </c>
      <c r="G109" s="233"/>
      <c r="H109" s="418" t="s">
        <v>57</v>
      </c>
      <c r="I109" s="418">
        <v>66.989999999999995</v>
      </c>
      <c r="J109" s="418"/>
    </row>
    <row r="110" spans="1:10" ht="13.5" thickBot="1" x14ac:dyDescent="0.25">
      <c r="A110" s="331" t="s">
        <v>26</v>
      </c>
      <c r="B110" s="367">
        <f>B109-B96</f>
        <v>1</v>
      </c>
      <c r="C110" s="368">
        <f t="shared" ref="C110:F110" si="24">C109-C96</f>
        <v>1</v>
      </c>
      <c r="D110" s="368">
        <f t="shared" si="24"/>
        <v>1</v>
      </c>
      <c r="E110" s="368">
        <f t="shared" si="24"/>
        <v>1</v>
      </c>
      <c r="F110" s="368">
        <f t="shared" si="24"/>
        <v>1</v>
      </c>
      <c r="G110" s="234"/>
      <c r="H110" s="418" t="s">
        <v>26</v>
      </c>
      <c r="I110" s="418">
        <f>I109-I96</f>
        <v>1</v>
      </c>
      <c r="J110" s="418"/>
    </row>
    <row r="112" spans="1:10" ht="13.5" thickBot="1" x14ac:dyDescent="0.25"/>
    <row r="113" spans="1:10" s="424" customFormat="1" ht="13.5" thickBot="1" x14ac:dyDescent="0.25">
      <c r="A113" s="304" t="s">
        <v>96</v>
      </c>
      <c r="B113" s="448" t="s">
        <v>53</v>
      </c>
      <c r="C113" s="449"/>
      <c r="D113" s="449"/>
      <c r="E113" s="449"/>
      <c r="F113" s="450"/>
      <c r="G113" s="333" t="s">
        <v>0</v>
      </c>
    </row>
    <row r="114" spans="1:10" s="424" customFormat="1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</row>
    <row r="115" spans="1:10" s="424" customFormat="1" x14ac:dyDescent="0.2">
      <c r="A115" s="311" t="s">
        <v>3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</row>
    <row r="116" spans="1:10" s="424" customFormat="1" x14ac:dyDescent="0.2">
      <c r="A116" s="314" t="s">
        <v>6</v>
      </c>
      <c r="B116" s="341">
        <v>1954.6666666666667</v>
      </c>
      <c r="C116" s="342">
        <v>1987.090909090909</v>
      </c>
      <c r="D116" s="342">
        <v>1984.4444444444443</v>
      </c>
      <c r="E116" s="342">
        <v>2021.4285714285713</v>
      </c>
      <c r="F116" s="342">
        <v>2102.127659574468</v>
      </c>
      <c r="G116" s="267">
        <v>2013.3789954337899</v>
      </c>
    </row>
    <row r="117" spans="1:10" s="424" customFormat="1" x14ac:dyDescent="0.2">
      <c r="A117" s="226" t="s">
        <v>7</v>
      </c>
      <c r="B117" s="343">
        <v>100</v>
      </c>
      <c r="C117" s="344">
        <v>98.181818181818187</v>
      </c>
      <c r="D117" s="345">
        <v>100</v>
      </c>
      <c r="E117" s="345">
        <v>100</v>
      </c>
      <c r="F117" s="345">
        <v>97.872340425531917</v>
      </c>
      <c r="G117" s="346">
        <v>97.716894977168948</v>
      </c>
    </row>
    <row r="118" spans="1:10" s="424" customFormat="1" x14ac:dyDescent="0.2">
      <c r="A118" s="226" t="s">
        <v>8</v>
      </c>
      <c r="B118" s="273">
        <v>3.421027840663287E-2</v>
      </c>
      <c r="C118" s="274">
        <v>3.3924547423089001E-2</v>
      </c>
      <c r="D118" s="347">
        <v>3.0616401152277813E-2</v>
      </c>
      <c r="E118" s="347">
        <v>3.5878052039569328E-2</v>
      </c>
      <c r="F118" s="347">
        <v>3.8030559991342527E-2</v>
      </c>
      <c r="G118" s="348">
        <v>4.2764017092849015E-2</v>
      </c>
    </row>
    <row r="119" spans="1:10" s="424" customFormat="1" x14ac:dyDescent="0.2">
      <c r="A119" s="314" t="s">
        <v>1</v>
      </c>
      <c r="B119" s="278">
        <f t="shared" ref="B119:G119" si="25">B116/B115*100-100</f>
        <v>26.926406926406926</v>
      </c>
      <c r="C119" s="279">
        <f t="shared" si="25"/>
        <v>29.031877213695395</v>
      </c>
      <c r="D119" s="279">
        <f t="shared" si="25"/>
        <v>28.860028860028848</v>
      </c>
      <c r="E119" s="279">
        <f t="shared" si="25"/>
        <v>31.261595547309838</v>
      </c>
      <c r="F119" s="279">
        <f t="shared" si="25"/>
        <v>36.501796076264156</v>
      </c>
      <c r="G119" s="282">
        <f t="shared" si="25"/>
        <v>30.738895807388957</v>
      </c>
    </row>
    <row r="120" spans="1:10" s="424" customFormat="1" ht="13.5" thickBot="1" x14ac:dyDescent="0.25">
      <c r="A120" s="226" t="s">
        <v>27</v>
      </c>
      <c r="B120" s="284">
        <f>B116-B103</f>
        <v>134.66666666666674</v>
      </c>
      <c r="C120" s="285">
        <f t="shared" ref="C120:G120" si="26">C116-C103</f>
        <v>108.75757575757575</v>
      </c>
      <c r="D120" s="425">
        <f t="shared" si="26"/>
        <v>84.730158730158564</v>
      </c>
      <c r="E120" s="285">
        <f t="shared" si="26"/>
        <v>63.521594684385263</v>
      </c>
      <c r="F120" s="285">
        <f t="shared" si="26"/>
        <v>108.377659574468</v>
      </c>
      <c r="G120" s="288">
        <f t="shared" si="26"/>
        <v>96.275170297177965</v>
      </c>
    </row>
    <row r="121" spans="1:10" s="424" customFormat="1" x14ac:dyDescent="0.2">
      <c r="A121" s="328" t="s">
        <v>52</v>
      </c>
      <c r="B121" s="290">
        <v>257</v>
      </c>
      <c r="C121" s="291">
        <v>356</v>
      </c>
      <c r="D121" s="291">
        <v>362</v>
      </c>
      <c r="E121" s="291">
        <v>392</v>
      </c>
      <c r="F121" s="349">
        <v>433</v>
      </c>
      <c r="G121" s="350">
        <f>SUM(B121:F121)</f>
        <v>1800</v>
      </c>
      <c r="H121" s="424" t="s">
        <v>56</v>
      </c>
      <c r="I121" s="351">
        <f>G108-G121</f>
        <v>0</v>
      </c>
      <c r="J121" s="352">
        <f>I121/G108</f>
        <v>0</v>
      </c>
    </row>
    <row r="122" spans="1:10" s="424" customFormat="1" x14ac:dyDescent="0.2">
      <c r="A122" s="328" t="s">
        <v>28</v>
      </c>
      <c r="B122" s="229">
        <v>71</v>
      </c>
      <c r="C122" s="354">
        <v>71</v>
      </c>
      <c r="D122" s="354">
        <v>71</v>
      </c>
      <c r="E122" s="354">
        <v>71</v>
      </c>
      <c r="F122" s="354">
        <v>71</v>
      </c>
      <c r="G122" s="233"/>
      <c r="H122" s="424" t="s">
        <v>57</v>
      </c>
      <c r="I122" s="424">
        <v>68</v>
      </c>
    </row>
    <row r="123" spans="1:10" s="424" customFormat="1" ht="13.5" thickBot="1" x14ac:dyDescent="0.25">
      <c r="A123" s="331" t="s">
        <v>26</v>
      </c>
      <c r="B123" s="367">
        <f>B122-B109</f>
        <v>3</v>
      </c>
      <c r="C123" s="368">
        <f t="shared" ref="C123:F123" si="27">C122-C109</f>
        <v>3</v>
      </c>
      <c r="D123" s="368">
        <f t="shared" si="27"/>
        <v>3</v>
      </c>
      <c r="E123" s="368">
        <f t="shared" si="27"/>
        <v>3</v>
      </c>
      <c r="F123" s="368">
        <f t="shared" si="27"/>
        <v>3</v>
      </c>
      <c r="G123" s="234"/>
      <c r="H123" s="424" t="s">
        <v>26</v>
      </c>
      <c r="I123" s="424">
        <f>I122-I109</f>
        <v>1.0100000000000051</v>
      </c>
    </row>
    <row r="124" spans="1:10" x14ac:dyDescent="0.2">
      <c r="D124" s="426" t="s">
        <v>90</v>
      </c>
    </row>
    <row r="125" spans="1:10" ht="13.5" thickBot="1" x14ac:dyDescent="0.25"/>
    <row r="126" spans="1:10" s="427" customFormat="1" ht="13.5" thickBot="1" x14ac:dyDescent="0.25">
      <c r="A126" s="304" t="s">
        <v>97</v>
      </c>
      <c r="B126" s="448" t="s">
        <v>53</v>
      </c>
      <c r="C126" s="449"/>
      <c r="D126" s="449"/>
      <c r="E126" s="449"/>
      <c r="F126" s="450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3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0" s="427" customFormat="1" x14ac:dyDescent="0.2">
      <c r="A129" s="314" t="s">
        <v>6</v>
      </c>
      <c r="B129" s="341">
        <v>2084.2857142857142</v>
      </c>
      <c r="C129" s="342">
        <v>2080</v>
      </c>
      <c r="D129" s="342">
        <v>2097.5</v>
      </c>
      <c r="E129" s="342">
        <v>2148.8095238095239</v>
      </c>
      <c r="F129" s="342">
        <v>2234.4897959183672</v>
      </c>
      <c r="G129" s="267">
        <v>2137.8461538461538</v>
      </c>
    </row>
    <row r="130" spans="1:10" s="427" customFormat="1" x14ac:dyDescent="0.2">
      <c r="A130" s="226" t="s">
        <v>7</v>
      </c>
      <c r="B130" s="343">
        <v>100</v>
      </c>
      <c r="C130" s="344">
        <v>100</v>
      </c>
      <c r="D130" s="345">
        <v>100</v>
      </c>
      <c r="E130" s="345">
        <v>97.61904761904762</v>
      </c>
      <c r="F130" s="345">
        <v>93.877551020408163</v>
      </c>
      <c r="G130" s="346">
        <v>94.358974358974365</v>
      </c>
    </row>
    <row r="131" spans="1:10" s="427" customFormat="1" x14ac:dyDescent="0.2">
      <c r="A131" s="226" t="s">
        <v>8</v>
      </c>
      <c r="B131" s="273">
        <v>3.3838961031754031E-2</v>
      </c>
      <c r="C131" s="274">
        <v>3.9839111841846325E-2</v>
      </c>
      <c r="D131" s="347">
        <v>4.0548965441720632E-2</v>
      </c>
      <c r="E131" s="347">
        <v>4.4186637440955995E-2</v>
      </c>
      <c r="F131" s="347">
        <v>5.2534395466792484E-2</v>
      </c>
      <c r="G131" s="348">
        <v>5.2519825978653976E-2</v>
      </c>
    </row>
    <row r="132" spans="1:10" s="427" customFormat="1" x14ac:dyDescent="0.2">
      <c r="A132" s="314" t="s">
        <v>1</v>
      </c>
      <c r="B132" s="278">
        <f t="shared" ref="B132:G132" si="28">B129/B128*100-100</f>
        <v>24.807527801539763</v>
      </c>
      <c r="C132" s="279">
        <f t="shared" si="28"/>
        <v>24.550898203592823</v>
      </c>
      <c r="D132" s="279">
        <f t="shared" si="28"/>
        <v>25.598802395209574</v>
      </c>
      <c r="E132" s="279">
        <f t="shared" si="28"/>
        <v>28.671228970630182</v>
      </c>
      <c r="F132" s="279">
        <f t="shared" si="28"/>
        <v>33.801784186728554</v>
      </c>
      <c r="G132" s="282">
        <f t="shared" si="28"/>
        <v>28.014739751266688</v>
      </c>
    </row>
    <row r="133" spans="1:10" s="427" customFormat="1" ht="13.5" thickBot="1" x14ac:dyDescent="0.25">
      <c r="A133" s="226" t="s">
        <v>27</v>
      </c>
      <c r="B133" s="284">
        <f>B129-B116</f>
        <v>129.61904761904748</v>
      </c>
      <c r="C133" s="285">
        <f t="shared" ref="C133:G133" si="29">C129-C116</f>
        <v>92.909090909090992</v>
      </c>
      <c r="D133" s="285">
        <f t="shared" si="29"/>
        <v>113.05555555555566</v>
      </c>
      <c r="E133" s="285">
        <f t="shared" si="29"/>
        <v>127.38095238095252</v>
      </c>
      <c r="F133" s="285">
        <f t="shared" si="29"/>
        <v>132.36213634389924</v>
      </c>
      <c r="G133" s="288">
        <f t="shared" si="29"/>
        <v>124.46715841236391</v>
      </c>
    </row>
    <row r="134" spans="1:10" s="427" customFormat="1" x14ac:dyDescent="0.2">
      <c r="A134" s="328" t="s">
        <v>52</v>
      </c>
      <c r="B134" s="290">
        <v>257</v>
      </c>
      <c r="C134" s="291">
        <v>356</v>
      </c>
      <c r="D134" s="291">
        <v>362</v>
      </c>
      <c r="E134" s="291">
        <v>392</v>
      </c>
      <c r="F134" s="349">
        <v>433</v>
      </c>
      <c r="G134" s="350">
        <f>SUM(B134:F134)</f>
        <v>1800</v>
      </c>
      <c r="H134" s="427" t="s">
        <v>56</v>
      </c>
      <c r="I134" s="351">
        <f>G121-G134</f>
        <v>0</v>
      </c>
      <c r="J134" s="352">
        <f>I134/G121</f>
        <v>0</v>
      </c>
    </row>
    <row r="135" spans="1:10" s="427" customFormat="1" x14ac:dyDescent="0.2">
      <c r="A135" s="328" t="s">
        <v>28</v>
      </c>
      <c r="B135" s="229">
        <v>72</v>
      </c>
      <c r="C135" s="354">
        <v>72</v>
      </c>
      <c r="D135" s="354">
        <v>72</v>
      </c>
      <c r="E135" s="354">
        <v>72</v>
      </c>
      <c r="F135" s="354">
        <v>72</v>
      </c>
      <c r="G135" s="233"/>
      <c r="H135" s="427" t="s">
        <v>57</v>
      </c>
      <c r="I135" s="427">
        <v>71</v>
      </c>
    </row>
    <row r="136" spans="1:10" s="427" customFormat="1" ht="13.5" thickBot="1" x14ac:dyDescent="0.25">
      <c r="A136" s="331" t="s">
        <v>26</v>
      </c>
      <c r="B136" s="367">
        <f>B135-B122</f>
        <v>1</v>
      </c>
      <c r="C136" s="368">
        <f t="shared" ref="C136:F136" si="30">C135-C122</f>
        <v>1</v>
      </c>
      <c r="D136" s="368">
        <f t="shared" si="30"/>
        <v>1</v>
      </c>
      <c r="E136" s="368">
        <f t="shared" si="30"/>
        <v>1</v>
      </c>
      <c r="F136" s="368">
        <f t="shared" si="30"/>
        <v>1</v>
      </c>
      <c r="G136" s="234"/>
      <c r="H136" s="427" t="s">
        <v>26</v>
      </c>
      <c r="I136" s="427">
        <f>I135-I122</f>
        <v>3</v>
      </c>
    </row>
    <row r="137" spans="1:10" x14ac:dyDescent="0.2">
      <c r="C137" s="299" t="s">
        <v>90</v>
      </c>
    </row>
    <row r="138" spans="1:10" ht="13.5" thickBot="1" x14ac:dyDescent="0.25"/>
    <row r="139" spans="1:10" s="436" customFormat="1" ht="13.5" thickBot="1" x14ac:dyDescent="0.25">
      <c r="A139" s="304" t="s">
        <v>100</v>
      </c>
      <c r="B139" s="448" t="s">
        <v>53</v>
      </c>
      <c r="C139" s="449"/>
      <c r="D139" s="449"/>
      <c r="E139" s="449"/>
      <c r="F139" s="450"/>
      <c r="G139" s="333" t="s">
        <v>0</v>
      </c>
    </row>
    <row r="140" spans="1:10" s="436" customFormat="1" x14ac:dyDescent="0.2">
      <c r="A140" s="226" t="s">
        <v>2</v>
      </c>
      <c r="B140" s="33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0" s="436" customFormat="1" x14ac:dyDescent="0.2">
      <c r="A141" s="311" t="s">
        <v>3</v>
      </c>
      <c r="B141" s="337">
        <v>1790</v>
      </c>
      <c r="C141" s="338">
        <v>1790</v>
      </c>
      <c r="D141" s="339">
        <v>1790</v>
      </c>
      <c r="E141" s="339">
        <v>1790</v>
      </c>
      <c r="F141" s="339">
        <v>1790</v>
      </c>
      <c r="G141" s="340">
        <v>1790</v>
      </c>
    </row>
    <row r="142" spans="1:10" s="436" customFormat="1" x14ac:dyDescent="0.2">
      <c r="A142" s="314" t="s">
        <v>6</v>
      </c>
      <c r="B142" s="341">
        <v>2159.4594594594596</v>
      </c>
      <c r="C142" s="342">
        <v>2194.1666666666665</v>
      </c>
      <c r="D142" s="342">
        <v>2176.4444444444443</v>
      </c>
      <c r="E142" s="342">
        <v>2209.3617021276596</v>
      </c>
      <c r="F142" s="342">
        <v>2276.7391304347825</v>
      </c>
      <c r="G142" s="267">
        <v>2204.5106382978724</v>
      </c>
    </row>
    <row r="143" spans="1:10" s="436" customFormat="1" x14ac:dyDescent="0.2">
      <c r="A143" s="226" t="s">
        <v>7</v>
      </c>
      <c r="B143" s="343">
        <v>94.594594594594597</v>
      </c>
      <c r="C143" s="344">
        <v>100</v>
      </c>
      <c r="D143" s="345">
        <v>97.777777777777771</v>
      </c>
      <c r="E143" s="345">
        <v>95.744680851063833</v>
      </c>
      <c r="F143" s="345">
        <v>95.652173913043484</v>
      </c>
      <c r="G143" s="346">
        <v>97.021276595744681</v>
      </c>
    </row>
    <row r="144" spans="1:10" s="436" customFormat="1" x14ac:dyDescent="0.2">
      <c r="A144" s="226" t="s">
        <v>8</v>
      </c>
      <c r="B144" s="273">
        <v>3.7619870751412599E-2</v>
      </c>
      <c r="C144" s="274">
        <v>4.5265116781807363E-2</v>
      </c>
      <c r="D144" s="347">
        <v>4.5009389373658192E-2</v>
      </c>
      <c r="E144" s="347">
        <v>5.5437509236936432E-2</v>
      </c>
      <c r="F144" s="347">
        <v>5.3864359861200528E-2</v>
      </c>
      <c r="G144" s="348">
        <v>5.1446984203053416E-2</v>
      </c>
    </row>
    <row r="145" spans="1:11" s="436" customFormat="1" x14ac:dyDescent="0.2">
      <c r="A145" s="314" t="s">
        <v>1</v>
      </c>
      <c r="B145" s="278">
        <f t="shared" ref="B145:G145" si="31">B142/B141*100-100</f>
        <v>20.640193265891597</v>
      </c>
      <c r="C145" s="279">
        <f t="shared" si="31"/>
        <v>22.579143389199245</v>
      </c>
      <c r="D145" s="279">
        <f t="shared" si="31"/>
        <v>21.58907510862818</v>
      </c>
      <c r="E145" s="279">
        <f t="shared" si="31"/>
        <v>23.428028051824555</v>
      </c>
      <c r="F145" s="279">
        <f t="shared" si="31"/>
        <v>27.192130191887287</v>
      </c>
      <c r="G145" s="282">
        <f t="shared" si="31"/>
        <v>23.157018899322495</v>
      </c>
    </row>
    <row r="146" spans="1:11" s="436" customFormat="1" ht="13.5" thickBot="1" x14ac:dyDescent="0.25">
      <c r="A146" s="226" t="s">
        <v>27</v>
      </c>
      <c r="B146" s="284">
        <f>B142-B129</f>
        <v>75.173745173745374</v>
      </c>
      <c r="C146" s="285">
        <f t="shared" ref="C146:G146" si="32">C142-C129</f>
        <v>114.16666666666652</v>
      </c>
      <c r="D146" s="285">
        <f t="shared" si="32"/>
        <v>78.944444444444343</v>
      </c>
      <c r="E146" s="285">
        <f t="shared" si="32"/>
        <v>60.552178318135702</v>
      </c>
      <c r="F146" s="285">
        <f t="shared" si="32"/>
        <v>42.249334516415274</v>
      </c>
      <c r="G146" s="288">
        <f t="shared" si="32"/>
        <v>66.664484451718636</v>
      </c>
    </row>
    <row r="147" spans="1:11" s="436" customFormat="1" x14ac:dyDescent="0.2">
      <c r="A147" s="328" t="s">
        <v>52</v>
      </c>
      <c r="B147" s="290">
        <v>256</v>
      </c>
      <c r="C147" s="291">
        <v>356</v>
      </c>
      <c r="D147" s="291">
        <v>362</v>
      </c>
      <c r="E147" s="291">
        <v>392</v>
      </c>
      <c r="F147" s="349">
        <v>430</v>
      </c>
      <c r="G147" s="350">
        <f>SUM(B147:F147)</f>
        <v>1796</v>
      </c>
      <c r="H147" s="436" t="s">
        <v>56</v>
      </c>
      <c r="I147" s="351">
        <f>G134-G147</f>
        <v>4</v>
      </c>
      <c r="J147" s="352">
        <f>I147/G134</f>
        <v>2.2222222222222222E-3</v>
      </c>
    </row>
    <row r="148" spans="1:11" s="436" customFormat="1" x14ac:dyDescent="0.2">
      <c r="A148" s="328" t="s">
        <v>28</v>
      </c>
      <c r="B148" s="229">
        <v>73</v>
      </c>
      <c r="C148" s="354">
        <v>73</v>
      </c>
      <c r="D148" s="354">
        <v>73</v>
      </c>
      <c r="E148" s="354">
        <v>73</v>
      </c>
      <c r="F148" s="354">
        <v>73</v>
      </c>
      <c r="G148" s="233"/>
      <c r="H148" s="436" t="s">
        <v>57</v>
      </c>
      <c r="I148" s="436">
        <v>72</v>
      </c>
    </row>
    <row r="149" spans="1:11" s="436" customFormat="1" ht="13.5" thickBot="1" x14ac:dyDescent="0.25">
      <c r="A149" s="331" t="s">
        <v>26</v>
      </c>
      <c r="B149" s="367">
        <f>B148-B135</f>
        <v>1</v>
      </c>
      <c r="C149" s="368">
        <f t="shared" ref="C149:F149" si="33">C148-C135</f>
        <v>1</v>
      </c>
      <c r="D149" s="368">
        <f t="shared" si="33"/>
        <v>1</v>
      </c>
      <c r="E149" s="368">
        <f t="shared" si="33"/>
        <v>1</v>
      </c>
      <c r="F149" s="368">
        <f t="shared" si="33"/>
        <v>1</v>
      </c>
      <c r="G149" s="234"/>
      <c r="H149" s="436" t="s">
        <v>26</v>
      </c>
      <c r="I149" s="436">
        <f>I148-I135</f>
        <v>1</v>
      </c>
    </row>
    <row r="151" spans="1:11" ht="13.5" thickBot="1" x14ac:dyDescent="0.25"/>
    <row r="152" spans="1:11" s="437" customFormat="1" ht="13.5" thickBot="1" x14ac:dyDescent="0.25">
      <c r="A152" s="304" t="s">
        <v>101</v>
      </c>
      <c r="B152" s="448" t="s">
        <v>53</v>
      </c>
      <c r="C152" s="449"/>
      <c r="D152" s="449"/>
      <c r="E152" s="449"/>
      <c r="F152" s="450"/>
      <c r="G152" s="333" t="s">
        <v>0</v>
      </c>
    </row>
    <row r="153" spans="1:11" s="437" customFormat="1" x14ac:dyDescent="0.2">
      <c r="A153" s="226" t="s">
        <v>2</v>
      </c>
      <c r="B153" s="33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37" customFormat="1" x14ac:dyDescent="0.2">
      <c r="A154" s="311" t="s">
        <v>3</v>
      </c>
      <c r="B154" s="337">
        <v>1900</v>
      </c>
      <c r="C154" s="338">
        <v>1900</v>
      </c>
      <c r="D154" s="339">
        <v>1900</v>
      </c>
      <c r="E154" s="339">
        <v>1900</v>
      </c>
      <c r="F154" s="339">
        <v>1900</v>
      </c>
      <c r="G154" s="340">
        <v>1900</v>
      </c>
    </row>
    <row r="155" spans="1:11" s="437" customFormat="1" x14ac:dyDescent="0.2">
      <c r="A155" s="314" t="s">
        <v>6</v>
      </c>
      <c r="B155" s="341">
        <v>2283.8709677419356</v>
      </c>
      <c r="C155" s="342">
        <v>2286.1111111111113</v>
      </c>
      <c r="D155" s="342">
        <v>2351.9047619047619</v>
      </c>
      <c r="E155" s="342">
        <v>2390.9523809523807</v>
      </c>
      <c r="F155" s="342">
        <v>2376.6666666666665</v>
      </c>
      <c r="G155" s="267">
        <v>2344.1089108910892</v>
      </c>
    </row>
    <row r="156" spans="1:11" s="437" customFormat="1" x14ac:dyDescent="0.2">
      <c r="A156" s="226" t="s">
        <v>7</v>
      </c>
      <c r="B156" s="343">
        <v>93.548387096774192</v>
      </c>
      <c r="C156" s="344">
        <v>97.222222222222229</v>
      </c>
      <c r="D156" s="345">
        <v>95.238095238095241</v>
      </c>
      <c r="E156" s="345">
        <v>90.476190476190482</v>
      </c>
      <c r="F156" s="345">
        <v>90.196078431372555</v>
      </c>
      <c r="G156" s="346">
        <v>93.56435643564356</v>
      </c>
    </row>
    <row r="157" spans="1:11" s="437" customFormat="1" x14ac:dyDescent="0.2">
      <c r="A157" s="226" t="s">
        <v>8</v>
      </c>
      <c r="B157" s="273">
        <v>4.2910432070809974E-2</v>
      </c>
      <c r="C157" s="274">
        <v>4.4778468633623121E-2</v>
      </c>
      <c r="D157" s="347">
        <v>5.364006725751852E-2</v>
      </c>
      <c r="E157" s="347">
        <v>6.1406668533315577E-2</v>
      </c>
      <c r="F157" s="347">
        <v>5.9903320593892105E-2</v>
      </c>
      <c r="G157" s="348">
        <v>5.7461502540928536E-2</v>
      </c>
    </row>
    <row r="158" spans="1:11" s="437" customFormat="1" x14ac:dyDescent="0.2">
      <c r="A158" s="314" t="s">
        <v>1</v>
      </c>
      <c r="B158" s="278">
        <f t="shared" ref="B158:G158" si="34">B155/B154*100-100</f>
        <v>20.20373514431239</v>
      </c>
      <c r="C158" s="279">
        <f t="shared" si="34"/>
        <v>20.32163742690058</v>
      </c>
      <c r="D158" s="279">
        <f t="shared" si="34"/>
        <v>23.784461152882201</v>
      </c>
      <c r="E158" s="279">
        <f t="shared" si="34"/>
        <v>25.839598997493724</v>
      </c>
      <c r="F158" s="279">
        <f t="shared" si="34"/>
        <v>25.087719298245602</v>
      </c>
      <c r="G158" s="282">
        <f t="shared" si="34"/>
        <v>23.374153204794169</v>
      </c>
    </row>
    <row r="159" spans="1:11" s="437" customFormat="1" ht="13.5" thickBot="1" x14ac:dyDescent="0.25">
      <c r="A159" s="226" t="s">
        <v>27</v>
      </c>
      <c r="B159" s="284">
        <f>B155-B142</f>
        <v>124.41150828247601</v>
      </c>
      <c r="C159" s="285">
        <f t="shared" ref="C159:G159" si="35">C155-C142</f>
        <v>91.944444444444798</v>
      </c>
      <c r="D159" s="285">
        <f t="shared" si="35"/>
        <v>175.46031746031758</v>
      </c>
      <c r="E159" s="285">
        <f t="shared" si="35"/>
        <v>181.59067882472118</v>
      </c>
      <c r="F159" s="285">
        <f t="shared" si="35"/>
        <v>99.927536231884005</v>
      </c>
      <c r="G159" s="288">
        <f t="shared" si="35"/>
        <v>139.59827259321673</v>
      </c>
    </row>
    <row r="160" spans="1:11" s="437" customFormat="1" x14ac:dyDescent="0.2">
      <c r="A160" s="328" t="s">
        <v>52</v>
      </c>
      <c r="B160" s="290">
        <v>255</v>
      </c>
      <c r="C160" s="291">
        <v>356</v>
      </c>
      <c r="D160" s="291">
        <v>361</v>
      </c>
      <c r="E160" s="291">
        <v>390</v>
      </c>
      <c r="F160" s="349">
        <v>428</v>
      </c>
      <c r="G160" s="350">
        <f>SUM(B160:F160)</f>
        <v>1790</v>
      </c>
      <c r="H160" s="437" t="s">
        <v>56</v>
      </c>
      <c r="I160" s="351">
        <f>G147-G160</f>
        <v>6</v>
      </c>
      <c r="J160" s="352">
        <f>I160/G147</f>
        <v>3.3407572383073497E-3</v>
      </c>
      <c r="K160" s="376" t="s">
        <v>105</v>
      </c>
    </row>
    <row r="161" spans="1:11" s="437" customFormat="1" x14ac:dyDescent="0.2">
      <c r="A161" s="328" t="s">
        <v>28</v>
      </c>
      <c r="B161" s="229">
        <v>74</v>
      </c>
      <c r="C161" s="354">
        <v>74</v>
      </c>
      <c r="D161" s="354">
        <v>74</v>
      </c>
      <c r="E161" s="354">
        <v>74</v>
      </c>
      <c r="F161" s="354">
        <v>74</v>
      </c>
      <c r="G161" s="233"/>
      <c r="H161" s="437" t="s">
        <v>57</v>
      </c>
      <c r="I161" s="437">
        <v>73</v>
      </c>
      <c r="K161" s="380" t="s">
        <v>108</v>
      </c>
    </row>
    <row r="162" spans="1:11" s="437" customFormat="1" ht="13.5" thickBot="1" x14ac:dyDescent="0.25">
      <c r="A162" s="331" t="s">
        <v>26</v>
      </c>
      <c r="B162" s="367">
        <f>B161-B148</f>
        <v>1</v>
      </c>
      <c r="C162" s="368">
        <f t="shared" ref="C162:F162" si="36">C161-C148</f>
        <v>1</v>
      </c>
      <c r="D162" s="368">
        <f t="shared" si="36"/>
        <v>1</v>
      </c>
      <c r="E162" s="368">
        <f t="shared" si="36"/>
        <v>1</v>
      </c>
      <c r="F162" s="368">
        <f t="shared" si="36"/>
        <v>1</v>
      </c>
      <c r="G162" s="234"/>
      <c r="H162" s="437" t="s">
        <v>26</v>
      </c>
      <c r="I162" s="437">
        <f>I161-I148</f>
        <v>1</v>
      </c>
    </row>
  </sheetData>
  <mergeCells count="12">
    <mergeCell ref="B152:F152"/>
    <mergeCell ref="B139:F139"/>
    <mergeCell ref="B126:F126"/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177"/>
  <sheetViews>
    <sheetView showGridLines="0" topLeftCell="A143" zoomScale="73" zoomScaleNormal="73" workbookViewId="0">
      <selection activeCell="N175" sqref="N175"/>
    </sheetView>
  </sheetViews>
  <sheetFormatPr baseColWidth="10" defaultRowHeight="12.75" x14ac:dyDescent="0.2"/>
  <cols>
    <col min="1" max="1" width="16.28515625" style="299" bestFit="1" customWidth="1"/>
    <col min="2" max="8" width="10.28515625" style="299" customWidth="1"/>
    <col min="9" max="9" width="11.140625" style="299" customWidth="1"/>
    <col min="10" max="10" width="11.42578125" style="299" bestFit="1" customWidth="1"/>
    <col min="11" max="16384" width="11.42578125" style="299"/>
  </cols>
  <sheetData>
    <row r="1" spans="1:11" x14ac:dyDescent="0.2">
      <c r="A1" s="299" t="s">
        <v>58</v>
      </c>
    </row>
    <row r="2" spans="1:11" x14ac:dyDescent="0.2">
      <c r="A2" s="299" t="s">
        <v>59</v>
      </c>
      <c r="B2" s="239">
        <v>40.9</v>
      </c>
    </row>
    <row r="3" spans="1:11" x14ac:dyDescent="0.2">
      <c r="A3" s="299" t="s">
        <v>7</v>
      </c>
      <c r="B3" s="299">
        <v>82.6</v>
      </c>
    </row>
    <row r="4" spans="1:11" x14ac:dyDescent="0.2">
      <c r="A4" s="299" t="s">
        <v>60</v>
      </c>
      <c r="B4" s="299">
        <v>3951</v>
      </c>
    </row>
    <row r="6" spans="1:11" x14ac:dyDescent="0.2">
      <c r="A6" s="246" t="s">
        <v>61</v>
      </c>
      <c r="B6" s="239">
        <v>40.9</v>
      </c>
      <c r="C6" s="239">
        <v>40.9</v>
      </c>
      <c r="D6" s="239">
        <v>40.9</v>
      </c>
      <c r="E6" s="239">
        <v>40.9</v>
      </c>
      <c r="F6" s="239">
        <v>40.9</v>
      </c>
      <c r="G6" s="239">
        <v>40.9</v>
      </c>
      <c r="H6" s="239">
        <v>40.9</v>
      </c>
    </row>
    <row r="7" spans="1:11" x14ac:dyDescent="0.2">
      <c r="A7" s="246" t="s">
        <v>62</v>
      </c>
      <c r="B7" s="228">
        <v>22.17</v>
      </c>
      <c r="C7" s="228">
        <v>22.17</v>
      </c>
      <c r="D7" s="228">
        <v>22.17</v>
      </c>
      <c r="E7" s="228">
        <v>22.17</v>
      </c>
      <c r="F7" s="228">
        <v>22.17</v>
      </c>
      <c r="G7" s="228">
        <v>22.17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4" t="s">
        <v>49</v>
      </c>
      <c r="B9" s="448" t="s">
        <v>50</v>
      </c>
      <c r="C9" s="449"/>
      <c r="D9" s="449"/>
      <c r="E9" s="449"/>
      <c r="F9" s="449"/>
      <c r="G9" s="450"/>
      <c r="H9" s="332" t="s">
        <v>0</v>
      </c>
      <c r="I9" s="227"/>
    </row>
    <row r="10" spans="1:11" x14ac:dyDescent="0.2">
      <c r="A10" s="226" t="s">
        <v>54</v>
      </c>
      <c r="B10" s="305">
        <v>1</v>
      </c>
      <c r="C10" s="306">
        <v>2</v>
      </c>
      <c r="D10" s="307">
        <v>3</v>
      </c>
      <c r="E10" s="306">
        <v>4</v>
      </c>
      <c r="F10" s="307">
        <v>5</v>
      </c>
      <c r="G10" s="302">
        <v>6</v>
      </c>
      <c r="H10" s="308"/>
      <c r="I10" s="309"/>
    </row>
    <row r="11" spans="1:11" x14ac:dyDescent="0.2">
      <c r="A11" s="226" t="s">
        <v>2</v>
      </c>
      <c r="B11" s="252">
        <v>1</v>
      </c>
      <c r="C11" s="253">
        <v>2</v>
      </c>
      <c r="D11" s="255">
        <v>3</v>
      </c>
      <c r="E11" s="255">
        <v>3</v>
      </c>
      <c r="F11" s="335">
        <v>4</v>
      </c>
      <c r="G11" s="298">
        <v>5</v>
      </c>
      <c r="H11" s="303" t="s">
        <v>0</v>
      </c>
      <c r="I11" s="246"/>
      <c r="J11" s="310"/>
    </row>
    <row r="12" spans="1:11" x14ac:dyDescent="0.2">
      <c r="A12" s="311" t="s">
        <v>3</v>
      </c>
      <c r="B12" s="257">
        <v>150</v>
      </c>
      <c r="C12" s="258">
        <v>150</v>
      </c>
      <c r="D12" s="258">
        <v>150</v>
      </c>
      <c r="E12" s="258">
        <v>151</v>
      </c>
      <c r="F12" s="258">
        <v>151</v>
      </c>
      <c r="G12" s="259">
        <v>150</v>
      </c>
      <c r="H12" s="312">
        <v>150</v>
      </c>
      <c r="I12" s="313"/>
      <c r="J12" s="310"/>
    </row>
    <row r="13" spans="1:11" x14ac:dyDescent="0.2">
      <c r="A13" s="314" t="s">
        <v>6</v>
      </c>
      <c r="B13" s="263">
        <v>127.875</v>
      </c>
      <c r="C13" s="264">
        <v>148.73118279569891</v>
      </c>
      <c r="D13" s="264">
        <v>158.58823529411765</v>
      </c>
      <c r="E13" s="264">
        <v>158.94202898550725</v>
      </c>
      <c r="F13" s="315">
        <v>166.04385964912279</v>
      </c>
      <c r="G13" s="265">
        <v>185.28</v>
      </c>
      <c r="H13" s="316">
        <v>155.66182572614107</v>
      </c>
      <c r="I13" s="317"/>
      <c r="J13" s="310"/>
    </row>
    <row r="14" spans="1:11" x14ac:dyDescent="0.2">
      <c r="A14" s="226" t="s">
        <v>7</v>
      </c>
      <c r="B14" s="268">
        <v>84.090909090909093</v>
      </c>
      <c r="C14" s="269">
        <v>90.322580645161295</v>
      </c>
      <c r="D14" s="269">
        <v>92.647058823529406</v>
      </c>
      <c r="E14" s="269">
        <v>86.956521739130437</v>
      </c>
      <c r="F14" s="318">
        <v>96.491228070175438</v>
      </c>
      <c r="G14" s="270">
        <v>90</v>
      </c>
      <c r="H14" s="319">
        <v>63.07053941908714</v>
      </c>
      <c r="I14" s="320"/>
      <c r="J14" s="310"/>
    </row>
    <row r="15" spans="1:11" x14ac:dyDescent="0.2">
      <c r="A15" s="226" t="s">
        <v>8</v>
      </c>
      <c r="B15" s="273">
        <v>9.0200183048572108E-2</v>
      </c>
      <c r="C15" s="274">
        <v>6.3961195223422834E-2</v>
      </c>
      <c r="D15" s="274">
        <v>5.414858613785619E-2</v>
      </c>
      <c r="E15" s="274">
        <v>6.0649273880109426E-2</v>
      </c>
      <c r="F15" s="321">
        <v>4.3049146356164636E-2</v>
      </c>
      <c r="G15" s="275">
        <v>6.378830446732453E-2</v>
      </c>
      <c r="H15" s="322">
        <v>0.12214497839773865</v>
      </c>
      <c r="I15" s="323"/>
      <c r="J15" s="324"/>
      <c r="K15" s="325"/>
    </row>
    <row r="16" spans="1:11" x14ac:dyDescent="0.2">
      <c r="A16" s="314" t="s">
        <v>1</v>
      </c>
      <c r="B16" s="278">
        <f t="shared" ref="B16:H16" si="0">B13/B12*100-100</f>
        <v>-14.75</v>
      </c>
      <c r="C16" s="279">
        <f t="shared" si="0"/>
        <v>-0.84587813620072438</v>
      </c>
      <c r="D16" s="279">
        <f t="shared" si="0"/>
        <v>5.7254901960784395</v>
      </c>
      <c r="E16" s="279">
        <f t="shared" si="0"/>
        <v>5.2596218447067855</v>
      </c>
      <c r="F16" s="279">
        <f t="shared" ref="F16" si="1">F13/F12*100-100</f>
        <v>9.9628209596839667</v>
      </c>
      <c r="G16" s="280">
        <f t="shared" si="0"/>
        <v>23.52000000000001</v>
      </c>
      <c r="H16" s="282">
        <f t="shared" si="0"/>
        <v>3.7745504840940498</v>
      </c>
      <c r="I16" s="323"/>
      <c r="J16" s="324"/>
      <c r="K16" s="227"/>
    </row>
    <row r="17" spans="1:12" ht="13.5" thickBot="1" x14ac:dyDescent="0.25">
      <c r="A17" s="226" t="s">
        <v>27</v>
      </c>
      <c r="B17" s="284">
        <f t="shared" ref="B17:H17" si="2">B13-B6</f>
        <v>86.974999999999994</v>
      </c>
      <c r="C17" s="285">
        <f t="shared" si="2"/>
        <v>107.83118279569891</v>
      </c>
      <c r="D17" s="285">
        <f t="shared" si="2"/>
        <v>117.68823529411765</v>
      </c>
      <c r="E17" s="285">
        <f t="shared" si="2"/>
        <v>118.04202898550724</v>
      </c>
      <c r="F17" s="285">
        <f t="shared" si="2"/>
        <v>125.14385964912279</v>
      </c>
      <c r="G17" s="286">
        <f t="shared" si="2"/>
        <v>144.38</v>
      </c>
      <c r="H17" s="326">
        <f t="shared" si="2"/>
        <v>114.76182572614107</v>
      </c>
      <c r="I17" s="327"/>
      <c r="J17" s="324"/>
      <c r="K17" s="227"/>
    </row>
    <row r="18" spans="1:12" x14ac:dyDescent="0.2">
      <c r="A18" s="328" t="s">
        <v>51</v>
      </c>
      <c r="B18" s="290">
        <v>418</v>
      </c>
      <c r="C18" s="291">
        <v>887</v>
      </c>
      <c r="D18" s="291">
        <v>669</v>
      </c>
      <c r="E18" s="291">
        <v>669</v>
      </c>
      <c r="F18" s="291">
        <v>900</v>
      </c>
      <c r="G18" s="292">
        <v>373</v>
      </c>
      <c r="H18" s="293">
        <f>SUM(B18:G18)</f>
        <v>3916</v>
      </c>
      <c r="I18" s="329" t="s">
        <v>56</v>
      </c>
      <c r="J18" s="330">
        <f>B4-H18</f>
        <v>35</v>
      </c>
      <c r="K18" s="295">
        <f>J18/B4</f>
        <v>8.8585168311819795E-3</v>
      </c>
    </row>
    <row r="19" spans="1:12" x14ac:dyDescent="0.2">
      <c r="A19" s="328" t="s">
        <v>28</v>
      </c>
      <c r="B19" s="229">
        <v>30.5</v>
      </c>
      <c r="C19" s="300">
        <v>29.5</v>
      </c>
      <c r="D19" s="300">
        <v>29</v>
      </c>
      <c r="E19" s="300">
        <v>29</v>
      </c>
      <c r="F19" s="300">
        <v>28.5</v>
      </c>
      <c r="G19" s="230">
        <v>28</v>
      </c>
      <c r="H19" s="233"/>
      <c r="I19" s="227" t="s">
        <v>57</v>
      </c>
      <c r="J19" s="299">
        <v>22.17</v>
      </c>
    </row>
    <row r="20" spans="1:12" ht="13.5" thickBot="1" x14ac:dyDescent="0.25">
      <c r="A20" s="331" t="s">
        <v>26</v>
      </c>
      <c r="B20" s="231">
        <f t="shared" ref="B20:G20" si="3">B19-B7</f>
        <v>8.3299999999999983</v>
      </c>
      <c r="C20" s="232">
        <f t="shared" si="3"/>
        <v>7.3299999999999983</v>
      </c>
      <c r="D20" s="232">
        <f t="shared" si="3"/>
        <v>6.8299999999999983</v>
      </c>
      <c r="E20" s="232">
        <f t="shared" si="3"/>
        <v>6.8299999999999983</v>
      </c>
      <c r="F20" s="232">
        <f t="shared" si="3"/>
        <v>6.3299999999999983</v>
      </c>
      <c r="G20" s="238">
        <f t="shared" si="3"/>
        <v>5.8299999999999983</v>
      </c>
      <c r="H20" s="234"/>
      <c r="I20" s="299" t="s">
        <v>26</v>
      </c>
    </row>
    <row r="21" spans="1:12" x14ac:dyDescent="0.2">
      <c r="G21" s="299">
        <v>28</v>
      </c>
    </row>
    <row r="22" spans="1:12" ht="13.5" thickBot="1" x14ac:dyDescent="0.25"/>
    <row r="23" spans="1:12" s="371" customFormat="1" ht="13.5" thickBot="1" x14ac:dyDescent="0.25">
      <c r="A23" s="304" t="s">
        <v>66</v>
      </c>
      <c r="B23" s="448" t="s">
        <v>50</v>
      </c>
      <c r="C23" s="449"/>
      <c r="D23" s="449"/>
      <c r="E23" s="449"/>
      <c r="F23" s="449"/>
      <c r="G23" s="450"/>
      <c r="H23" s="332" t="s">
        <v>0</v>
      </c>
      <c r="I23" s="227"/>
    </row>
    <row r="24" spans="1:12" s="371" customFormat="1" x14ac:dyDescent="0.2">
      <c r="A24" s="226" t="s">
        <v>54</v>
      </c>
      <c r="B24" s="305">
        <v>1</v>
      </c>
      <c r="C24" s="306">
        <v>2</v>
      </c>
      <c r="D24" s="307">
        <v>3</v>
      </c>
      <c r="E24" s="306">
        <v>4</v>
      </c>
      <c r="F24" s="307">
        <v>5</v>
      </c>
      <c r="G24" s="302">
        <v>6</v>
      </c>
      <c r="H24" s="308"/>
      <c r="I24" s="309"/>
    </row>
    <row r="25" spans="1:12" s="371" customFormat="1" x14ac:dyDescent="0.2">
      <c r="A25" s="226" t="s">
        <v>2</v>
      </c>
      <c r="B25" s="252">
        <v>1</v>
      </c>
      <c r="C25" s="253">
        <v>2</v>
      </c>
      <c r="D25" s="255">
        <v>3</v>
      </c>
      <c r="E25" s="255">
        <v>3</v>
      </c>
      <c r="F25" s="335">
        <v>4</v>
      </c>
      <c r="G25" s="298">
        <v>5</v>
      </c>
      <c r="H25" s="303" t="s">
        <v>0</v>
      </c>
      <c r="I25" s="246"/>
      <c r="J25" s="310"/>
    </row>
    <row r="26" spans="1:12" s="371" customFormat="1" x14ac:dyDescent="0.2">
      <c r="A26" s="311" t="s">
        <v>3</v>
      </c>
      <c r="B26" s="257">
        <v>260</v>
      </c>
      <c r="C26" s="258">
        <v>260</v>
      </c>
      <c r="D26" s="258">
        <v>260</v>
      </c>
      <c r="E26" s="258">
        <v>260</v>
      </c>
      <c r="F26" s="258">
        <v>260</v>
      </c>
      <c r="G26" s="259">
        <v>260</v>
      </c>
      <c r="H26" s="312">
        <v>260</v>
      </c>
      <c r="I26" s="313"/>
      <c r="J26" s="310"/>
    </row>
    <row r="27" spans="1:12" s="371" customFormat="1" x14ac:dyDescent="0.2">
      <c r="A27" s="314" t="s">
        <v>6</v>
      </c>
      <c r="B27" s="263">
        <v>291.7</v>
      </c>
      <c r="C27" s="264">
        <v>293.10000000000002</v>
      </c>
      <c r="D27" s="264">
        <v>308.2</v>
      </c>
      <c r="E27" s="264">
        <v>316.10000000000002</v>
      </c>
      <c r="F27" s="315">
        <v>323.3</v>
      </c>
      <c r="G27" s="265">
        <v>310</v>
      </c>
      <c r="H27" s="316">
        <v>308.10000000000002</v>
      </c>
      <c r="I27" s="317"/>
      <c r="J27" s="310"/>
    </row>
    <row r="28" spans="1:12" s="371" customFormat="1" x14ac:dyDescent="0.2">
      <c r="A28" s="226" t="s">
        <v>7</v>
      </c>
      <c r="B28" s="379">
        <v>58.064516129032256</v>
      </c>
      <c r="C28" s="378">
        <v>60.606060606060609</v>
      </c>
      <c r="D28" s="378">
        <v>56.60377358490566</v>
      </c>
      <c r="E28" s="269">
        <v>72.549019607843135</v>
      </c>
      <c r="F28" s="318">
        <v>78.260869565217391</v>
      </c>
      <c r="G28" s="270">
        <v>85.714285714285708</v>
      </c>
      <c r="H28" s="385">
        <v>61.073825503355707</v>
      </c>
      <c r="I28" s="386" t="s">
        <v>69</v>
      </c>
      <c r="J28" s="310"/>
    </row>
    <row r="29" spans="1:12" s="371" customFormat="1" x14ac:dyDescent="0.2">
      <c r="A29" s="226" t="s">
        <v>8</v>
      </c>
      <c r="B29" s="273">
        <v>0.1204296835589255</v>
      </c>
      <c r="C29" s="274">
        <v>0.12038835680155383</v>
      </c>
      <c r="D29" s="274">
        <v>0.11069501132368742</v>
      </c>
      <c r="E29" s="274">
        <v>8.437072749063329E-2</v>
      </c>
      <c r="F29" s="321">
        <v>8.4550341418863501E-2</v>
      </c>
      <c r="G29" s="275">
        <v>6.7915214573101679E-2</v>
      </c>
      <c r="H29" s="322">
        <v>0.1064242936634596</v>
      </c>
      <c r="I29" s="323"/>
      <c r="J29" s="324"/>
      <c r="K29" s="325"/>
    </row>
    <row r="30" spans="1:12" s="371" customFormat="1" x14ac:dyDescent="0.2">
      <c r="A30" s="314" t="s">
        <v>1</v>
      </c>
      <c r="B30" s="278">
        <f t="shared" ref="B30:H30" si="4">B27/B26*100-100</f>
        <v>12.192307692307679</v>
      </c>
      <c r="C30" s="279">
        <f t="shared" si="4"/>
        <v>12.730769230769241</v>
      </c>
      <c r="D30" s="279">
        <f t="shared" si="4"/>
        <v>18.538461538461519</v>
      </c>
      <c r="E30" s="279">
        <f t="shared" si="4"/>
        <v>21.576923076923094</v>
      </c>
      <c r="F30" s="279">
        <f t="shared" si="4"/>
        <v>24.34615384615384</v>
      </c>
      <c r="G30" s="280">
        <f t="shared" si="4"/>
        <v>19.230769230769226</v>
      </c>
      <c r="H30" s="282">
        <f t="shared" si="4"/>
        <v>18.5</v>
      </c>
      <c r="I30" s="323"/>
      <c r="J30" s="324"/>
      <c r="K30" s="227"/>
    </row>
    <row r="31" spans="1:12" s="371" customFormat="1" ht="13.5" thickBot="1" x14ac:dyDescent="0.25">
      <c r="A31" s="226" t="s">
        <v>27</v>
      </c>
      <c r="B31" s="284">
        <f>B27-B13</f>
        <v>163.82499999999999</v>
      </c>
      <c r="C31" s="285">
        <f t="shared" ref="C31:H31" si="5">C27-C13</f>
        <v>144.36881720430111</v>
      </c>
      <c r="D31" s="285">
        <f t="shared" si="5"/>
        <v>149.61176470588234</v>
      </c>
      <c r="E31" s="285">
        <f t="shared" si="5"/>
        <v>157.15797101449277</v>
      </c>
      <c r="F31" s="285">
        <f t="shared" si="5"/>
        <v>157.25614035087722</v>
      </c>
      <c r="G31" s="286">
        <f t="shared" si="5"/>
        <v>124.72</v>
      </c>
      <c r="H31" s="326">
        <f t="shared" si="5"/>
        <v>152.43817427385895</v>
      </c>
      <c r="I31" s="327"/>
      <c r="J31" s="324"/>
      <c r="K31" s="227"/>
    </row>
    <row r="32" spans="1:12" s="371" customFormat="1" x14ac:dyDescent="0.2">
      <c r="A32" s="328" t="s">
        <v>51</v>
      </c>
      <c r="B32" s="290">
        <v>413</v>
      </c>
      <c r="C32" s="291">
        <v>887</v>
      </c>
      <c r="D32" s="291">
        <v>667</v>
      </c>
      <c r="E32" s="291">
        <v>669</v>
      </c>
      <c r="F32" s="291">
        <v>899</v>
      </c>
      <c r="G32" s="292">
        <v>373</v>
      </c>
      <c r="H32" s="293">
        <f>SUM(B32:G32)</f>
        <v>3908</v>
      </c>
      <c r="I32" s="329" t="s">
        <v>56</v>
      </c>
      <c r="J32" s="330">
        <f>H18-H32</f>
        <v>8</v>
      </c>
      <c r="K32" s="295">
        <f>J32/H18</f>
        <v>2.0429009193054137E-3</v>
      </c>
      <c r="L32" s="376" t="s">
        <v>68</v>
      </c>
    </row>
    <row r="33" spans="1:13" s="371" customFormat="1" x14ac:dyDescent="0.2">
      <c r="A33" s="328" t="s">
        <v>28</v>
      </c>
      <c r="B33" s="229">
        <v>34.5</v>
      </c>
      <c r="C33" s="354">
        <v>33.5</v>
      </c>
      <c r="D33" s="354">
        <v>33</v>
      </c>
      <c r="E33" s="354">
        <v>33</v>
      </c>
      <c r="F33" s="354">
        <v>32.5</v>
      </c>
      <c r="G33" s="230">
        <v>32.5</v>
      </c>
      <c r="H33" s="233"/>
      <c r="I33" s="227" t="s">
        <v>57</v>
      </c>
      <c r="J33" s="371">
        <v>29.1</v>
      </c>
    </row>
    <row r="34" spans="1:13" s="371" customFormat="1" ht="13.5" thickBot="1" x14ac:dyDescent="0.25">
      <c r="A34" s="331" t="s">
        <v>26</v>
      </c>
      <c r="B34" s="231">
        <f>B33-B19</f>
        <v>4</v>
      </c>
      <c r="C34" s="232">
        <f t="shared" ref="C34:G34" si="6">C33-C19</f>
        <v>4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4.5</v>
      </c>
      <c r="H34" s="234"/>
      <c r="I34" s="371" t="s">
        <v>26</v>
      </c>
      <c r="J34" s="371">
        <f>J33-J19</f>
        <v>6.93</v>
      </c>
    </row>
    <row r="35" spans="1:13" x14ac:dyDescent="0.2">
      <c r="C35" s="375"/>
      <c r="D35" s="375"/>
      <c r="E35" s="375" t="s">
        <v>67</v>
      </c>
      <c r="F35" s="375" t="s">
        <v>67</v>
      </c>
      <c r="G35" s="375"/>
    </row>
    <row r="37" spans="1:13" s="387" customFormat="1" x14ac:dyDescent="0.2">
      <c r="B37" s="387">
        <v>34.5</v>
      </c>
      <c r="C37" s="387">
        <v>33.5</v>
      </c>
      <c r="D37" s="387">
        <v>33.5</v>
      </c>
      <c r="E37" s="227">
        <v>33</v>
      </c>
      <c r="F37" s="387">
        <v>32.5</v>
      </c>
      <c r="G37" s="387">
        <v>32.5</v>
      </c>
      <c r="H37" s="387">
        <v>32.5</v>
      </c>
    </row>
    <row r="38" spans="1:13" s="387" customFormat="1" ht="13.5" thickBot="1" x14ac:dyDescent="0.25">
      <c r="B38" s="387">
        <v>308.10000000000002</v>
      </c>
      <c r="C38" s="387">
        <v>308.10000000000002</v>
      </c>
      <c r="D38" s="387">
        <v>308.10000000000002</v>
      </c>
      <c r="E38" s="387">
        <v>308.10000000000002</v>
      </c>
      <c r="F38" s="387">
        <v>308.10000000000002</v>
      </c>
      <c r="G38" s="387">
        <v>308.10000000000002</v>
      </c>
      <c r="H38" s="387">
        <v>308.10000000000002</v>
      </c>
      <c r="I38" s="387">
        <v>308.10000000000002</v>
      </c>
    </row>
    <row r="39" spans="1:13" ht="13.5" thickBot="1" x14ac:dyDescent="0.25">
      <c r="A39" s="304" t="s">
        <v>70</v>
      </c>
      <c r="B39" s="448" t="s">
        <v>50</v>
      </c>
      <c r="C39" s="449"/>
      <c r="D39" s="449"/>
      <c r="E39" s="449"/>
      <c r="F39" s="449"/>
      <c r="G39" s="449"/>
      <c r="H39" s="450"/>
      <c r="I39" s="332" t="s">
        <v>0</v>
      </c>
      <c r="J39" s="227"/>
      <c r="K39" s="387"/>
      <c r="L39" s="387"/>
    </row>
    <row r="40" spans="1:13" x14ac:dyDescent="0.2">
      <c r="A40" s="226" t="s">
        <v>54</v>
      </c>
      <c r="B40" s="305">
        <v>1</v>
      </c>
      <c r="C40" s="306">
        <v>2</v>
      </c>
      <c r="D40" s="307">
        <v>3</v>
      </c>
      <c r="E40" s="306">
        <v>4</v>
      </c>
      <c r="F40" s="306">
        <v>5</v>
      </c>
      <c r="G40" s="307">
        <v>6</v>
      </c>
      <c r="H40" s="302">
        <v>7</v>
      </c>
      <c r="I40" s="308"/>
      <c r="J40" s="309"/>
      <c r="K40" s="387"/>
      <c r="L40" s="387"/>
    </row>
    <row r="41" spans="1:13" x14ac:dyDescent="0.2">
      <c r="A41" s="226" t="s">
        <v>2</v>
      </c>
      <c r="B41" s="252">
        <v>1</v>
      </c>
      <c r="C41" s="253">
        <v>2</v>
      </c>
      <c r="D41" s="253">
        <v>2</v>
      </c>
      <c r="E41" s="255">
        <v>3</v>
      </c>
      <c r="F41" s="335">
        <v>4</v>
      </c>
      <c r="G41" s="392">
        <v>5</v>
      </c>
      <c r="H41" s="298">
        <v>6</v>
      </c>
      <c r="I41" s="303" t="s">
        <v>0</v>
      </c>
      <c r="J41" s="246"/>
      <c r="K41" s="310"/>
      <c r="L41" s="387"/>
    </row>
    <row r="42" spans="1:13" x14ac:dyDescent="0.2">
      <c r="A42" s="311" t="s">
        <v>3</v>
      </c>
      <c r="B42" s="257">
        <v>390</v>
      </c>
      <c r="C42" s="258">
        <v>390</v>
      </c>
      <c r="D42" s="258">
        <v>390</v>
      </c>
      <c r="E42" s="258">
        <v>390</v>
      </c>
      <c r="F42" s="258">
        <v>390</v>
      </c>
      <c r="G42" s="258">
        <v>390</v>
      </c>
      <c r="H42" s="259">
        <v>390</v>
      </c>
      <c r="I42" s="312">
        <v>390</v>
      </c>
      <c r="J42" s="313"/>
      <c r="K42" s="310"/>
      <c r="L42" s="387"/>
    </row>
    <row r="43" spans="1:13" x14ac:dyDescent="0.2">
      <c r="A43" s="314" t="s">
        <v>6</v>
      </c>
      <c r="B43" s="263">
        <v>388.8</v>
      </c>
      <c r="C43" s="264">
        <v>417.69230769230768</v>
      </c>
      <c r="D43" s="264">
        <v>431.89189189189187</v>
      </c>
      <c r="E43" s="264">
        <v>438.90625</v>
      </c>
      <c r="F43" s="315">
        <v>463.65384615384613</v>
      </c>
      <c r="G43" s="315">
        <v>482.92682926829269</v>
      </c>
      <c r="H43" s="265">
        <v>508.8235294117647</v>
      </c>
      <c r="I43" s="316">
        <v>441.2</v>
      </c>
      <c r="J43" s="317"/>
      <c r="K43" s="310"/>
      <c r="L43" s="387"/>
    </row>
    <row r="44" spans="1:13" x14ac:dyDescent="0.2">
      <c r="A44" s="226" t="s">
        <v>7</v>
      </c>
      <c r="B44" s="268">
        <v>74</v>
      </c>
      <c r="C44" s="269">
        <v>79.487179487179489</v>
      </c>
      <c r="D44" s="269">
        <v>83.78378378378379</v>
      </c>
      <c r="E44" s="269">
        <v>98.4375</v>
      </c>
      <c r="F44" s="318">
        <v>98.07692307692308</v>
      </c>
      <c r="G44" s="318">
        <v>97.560975609756099</v>
      </c>
      <c r="H44" s="270">
        <v>70.588235294117652</v>
      </c>
      <c r="I44" s="319">
        <v>78.666666666666671</v>
      </c>
      <c r="J44" s="390"/>
      <c r="K44" s="310"/>
      <c r="L44" s="387"/>
    </row>
    <row r="45" spans="1:13" x14ac:dyDescent="0.2">
      <c r="A45" s="226" t="s">
        <v>8</v>
      </c>
      <c r="B45" s="273">
        <v>8.9783638803586127E-2</v>
      </c>
      <c r="C45" s="274">
        <v>6.9949267198252549E-2</v>
      </c>
      <c r="D45" s="274">
        <v>6.8482423130435066E-2</v>
      </c>
      <c r="E45" s="274">
        <v>3.9486966637243472E-2</v>
      </c>
      <c r="F45" s="321">
        <v>4.3759251116754203E-2</v>
      </c>
      <c r="G45" s="321">
        <v>4.8883044980052741E-2</v>
      </c>
      <c r="H45" s="275">
        <v>9.8584997018856951E-2</v>
      </c>
      <c r="I45" s="322">
        <v>9.8845652879538545E-2</v>
      </c>
      <c r="J45" s="323"/>
      <c r="K45" s="324"/>
      <c r="L45" s="325"/>
    </row>
    <row r="46" spans="1:13" x14ac:dyDescent="0.2">
      <c r="A46" s="314" t="s">
        <v>1</v>
      </c>
      <c r="B46" s="278">
        <f t="shared" ref="B46:I46" si="7">B43/B42*100-100</f>
        <v>-0.3076923076923066</v>
      </c>
      <c r="C46" s="279">
        <f t="shared" si="7"/>
        <v>7.1005917159763214</v>
      </c>
      <c r="D46" s="279">
        <f t="shared" si="7"/>
        <v>10.741510741510723</v>
      </c>
      <c r="E46" s="279">
        <f t="shared" si="7"/>
        <v>12.540064102564102</v>
      </c>
      <c r="F46" s="279">
        <f t="shared" ref="F46" si="8">F43/F42*100-100</f>
        <v>18.885601577909256</v>
      </c>
      <c r="G46" s="279">
        <f t="shared" si="7"/>
        <v>23.827392120075046</v>
      </c>
      <c r="H46" s="280">
        <f t="shared" si="7"/>
        <v>30.467571644042238</v>
      </c>
      <c r="I46" s="282">
        <f t="shared" si="7"/>
        <v>13.12820512820511</v>
      </c>
      <c r="J46" s="323"/>
      <c r="K46" s="324"/>
      <c r="L46" s="227"/>
    </row>
    <row r="47" spans="1:13" ht="13.5" thickBot="1" x14ac:dyDescent="0.25">
      <c r="A47" s="226" t="s">
        <v>27</v>
      </c>
      <c r="B47" s="284">
        <f>B43-B38</f>
        <v>80.699999999999989</v>
      </c>
      <c r="C47" s="285">
        <f t="shared" ref="C47:I47" si="9">C43-C38</f>
        <v>109.59230769230766</v>
      </c>
      <c r="D47" s="285">
        <f t="shared" si="9"/>
        <v>123.79189189189185</v>
      </c>
      <c r="E47" s="285">
        <f t="shared" si="9"/>
        <v>130.80624999999998</v>
      </c>
      <c r="F47" s="285">
        <f t="shared" si="9"/>
        <v>155.55384615384611</v>
      </c>
      <c r="G47" s="285">
        <f t="shared" si="9"/>
        <v>174.82682926829267</v>
      </c>
      <c r="H47" s="286">
        <f t="shared" si="9"/>
        <v>200.72352941176467</v>
      </c>
      <c r="I47" s="326">
        <f t="shared" si="9"/>
        <v>133.09999999999997</v>
      </c>
      <c r="J47" s="327"/>
      <c r="K47" s="324"/>
      <c r="L47" s="227"/>
    </row>
    <row r="48" spans="1:13" x14ac:dyDescent="0.2">
      <c r="A48" s="328" t="s">
        <v>51</v>
      </c>
      <c r="B48" s="290">
        <v>670</v>
      </c>
      <c r="C48" s="291">
        <v>508</v>
      </c>
      <c r="D48" s="291">
        <v>508</v>
      </c>
      <c r="E48" s="291">
        <v>815</v>
      </c>
      <c r="F48" s="291">
        <v>682</v>
      </c>
      <c r="G48" s="291">
        <v>511</v>
      </c>
      <c r="H48" s="292">
        <v>211</v>
      </c>
      <c r="I48" s="293">
        <f>SUM(B48:H48)</f>
        <v>3905</v>
      </c>
      <c r="J48" s="329" t="s">
        <v>56</v>
      </c>
      <c r="K48" s="330">
        <f>H32-I48</f>
        <v>3</v>
      </c>
      <c r="L48" s="295">
        <f>K48/H32</f>
        <v>7.6765609007164786E-4</v>
      </c>
      <c r="M48" s="376" t="s">
        <v>71</v>
      </c>
    </row>
    <row r="49" spans="1:12" x14ac:dyDescent="0.2">
      <c r="A49" s="328" t="s">
        <v>28</v>
      </c>
      <c r="B49" s="229">
        <v>38.5</v>
      </c>
      <c r="C49" s="354">
        <v>37</v>
      </c>
      <c r="D49" s="354">
        <v>37</v>
      </c>
      <c r="E49" s="354">
        <v>36</v>
      </c>
      <c r="F49" s="354">
        <v>35.5</v>
      </c>
      <c r="G49" s="354">
        <v>35</v>
      </c>
      <c r="H49" s="230">
        <v>34.5</v>
      </c>
      <c r="I49" s="233"/>
      <c r="J49" s="227" t="s">
        <v>57</v>
      </c>
      <c r="K49" s="387">
        <v>33.1</v>
      </c>
      <c r="L49" s="387"/>
    </row>
    <row r="50" spans="1:12" ht="13.5" thickBot="1" x14ac:dyDescent="0.25">
      <c r="A50" s="331" t="s">
        <v>26</v>
      </c>
      <c r="B50" s="231">
        <f>B49-B37</f>
        <v>4</v>
      </c>
      <c r="C50" s="232">
        <f t="shared" ref="C50:H50" si="10">C49-C37</f>
        <v>3.5</v>
      </c>
      <c r="D50" s="232">
        <f t="shared" si="10"/>
        <v>3.5</v>
      </c>
      <c r="E50" s="232">
        <f t="shared" si="10"/>
        <v>3</v>
      </c>
      <c r="F50" s="232">
        <f t="shared" si="10"/>
        <v>3</v>
      </c>
      <c r="G50" s="232">
        <f t="shared" si="10"/>
        <v>2.5</v>
      </c>
      <c r="H50" s="238">
        <f t="shared" si="10"/>
        <v>2</v>
      </c>
      <c r="I50" s="234"/>
      <c r="J50" s="387" t="s">
        <v>26</v>
      </c>
      <c r="K50" s="387">
        <f>K49-J33</f>
        <v>4</v>
      </c>
      <c r="L50" s="387"/>
    </row>
    <row r="51" spans="1:12" x14ac:dyDescent="0.2">
      <c r="C51" s="388"/>
      <c r="D51" s="388"/>
      <c r="E51" s="388">
        <v>36</v>
      </c>
      <c r="F51" s="388"/>
      <c r="G51" s="388"/>
      <c r="H51" s="388"/>
    </row>
    <row r="52" spans="1:12" ht="13.5" thickBot="1" x14ac:dyDescent="0.25"/>
    <row r="53" spans="1:12" s="396" customFormat="1" ht="13.5" thickBot="1" x14ac:dyDescent="0.25">
      <c r="A53" s="304" t="s">
        <v>80</v>
      </c>
      <c r="B53" s="448" t="s">
        <v>50</v>
      </c>
      <c r="C53" s="449"/>
      <c r="D53" s="449"/>
      <c r="E53" s="449"/>
      <c r="F53" s="449"/>
      <c r="G53" s="449"/>
      <c r="H53" s="450"/>
      <c r="I53" s="332" t="s">
        <v>0</v>
      </c>
      <c r="J53" s="227"/>
    </row>
    <row r="54" spans="1:12" s="396" customFormat="1" x14ac:dyDescent="0.2">
      <c r="A54" s="226" t="s">
        <v>54</v>
      </c>
      <c r="B54" s="305">
        <v>1</v>
      </c>
      <c r="C54" s="306">
        <v>2</v>
      </c>
      <c r="D54" s="307">
        <v>3</v>
      </c>
      <c r="E54" s="306">
        <v>4</v>
      </c>
      <c r="F54" s="306">
        <v>5</v>
      </c>
      <c r="G54" s="307">
        <v>6</v>
      </c>
      <c r="H54" s="302">
        <v>7</v>
      </c>
      <c r="I54" s="308"/>
      <c r="J54" s="309"/>
    </row>
    <row r="55" spans="1:12" s="396" customFormat="1" x14ac:dyDescent="0.2">
      <c r="A55" s="226" t="s">
        <v>2</v>
      </c>
      <c r="B55" s="252">
        <v>1</v>
      </c>
      <c r="C55" s="253">
        <v>2</v>
      </c>
      <c r="D55" s="253">
        <v>2</v>
      </c>
      <c r="E55" s="255">
        <v>3</v>
      </c>
      <c r="F55" s="335">
        <v>4</v>
      </c>
      <c r="G55" s="392">
        <v>5</v>
      </c>
      <c r="H55" s="298">
        <v>6</v>
      </c>
      <c r="I55" s="303" t="s">
        <v>0</v>
      </c>
      <c r="J55" s="246"/>
      <c r="K55" s="310"/>
    </row>
    <row r="56" spans="1:12" s="396" customFormat="1" x14ac:dyDescent="0.2">
      <c r="A56" s="311" t="s">
        <v>3</v>
      </c>
      <c r="B56" s="257">
        <v>525</v>
      </c>
      <c r="C56" s="258">
        <v>525</v>
      </c>
      <c r="D56" s="258">
        <v>525</v>
      </c>
      <c r="E56" s="258">
        <v>525</v>
      </c>
      <c r="F56" s="258">
        <v>525</v>
      </c>
      <c r="G56" s="258">
        <v>525</v>
      </c>
      <c r="H56" s="259">
        <v>525</v>
      </c>
      <c r="I56" s="312">
        <v>525</v>
      </c>
      <c r="J56" s="313"/>
      <c r="K56" s="310"/>
    </row>
    <row r="57" spans="1:12" s="396" customFormat="1" x14ac:dyDescent="0.2">
      <c r="A57" s="314" t="s">
        <v>6</v>
      </c>
      <c r="B57" s="263">
        <v>543.52941176470586</v>
      </c>
      <c r="C57" s="264">
        <v>564.5</v>
      </c>
      <c r="D57" s="264">
        <v>555.26315789473688</v>
      </c>
      <c r="E57" s="264">
        <v>561.5</v>
      </c>
      <c r="F57" s="315">
        <v>567.84313725490199</v>
      </c>
      <c r="G57" s="315">
        <v>596.15384615384619</v>
      </c>
      <c r="H57" s="265">
        <v>587.77777777777783</v>
      </c>
      <c r="I57" s="316">
        <v>565.25252525252529</v>
      </c>
      <c r="J57" s="317"/>
      <c r="K57" s="310"/>
    </row>
    <row r="58" spans="1:12" s="396" customFormat="1" x14ac:dyDescent="0.2">
      <c r="A58" s="226" t="s">
        <v>7</v>
      </c>
      <c r="B58" s="268">
        <v>78.431372549019613</v>
      </c>
      <c r="C58" s="269">
        <v>92.5</v>
      </c>
      <c r="D58" s="269">
        <v>97.368421052631575</v>
      </c>
      <c r="E58" s="269">
        <v>86.666666666666671</v>
      </c>
      <c r="F58" s="318">
        <v>92.156862745098039</v>
      </c>
      <c r="G58" s="318">
        <v>89.743589743589737</v>
      </c>
      <c r="H58" s="270">
        <v>88.888888888888886</v>
      </c>
      <c r="I58" s="319">
        <v>87.205387205387211</v>
      </c>
      <c r="J58" s="390"/>
      <c r="K58" s="310"/>
    </row>
    <row r="59" spans="1:12" s="396" customFormat="1" x14ac:dyDescent="0.2">
      <c r="A59" s="226" t="s">
        <v>8</v>
      </c>
      <c r="B59" s="273">
        <v>8.4572688381487196E-2</v>
      </c>
      <c r="C59" s="274">
        <v>5.7668381968673257E-2</v>
      </c>
      <c r="D59" s="274">
        <v>5.5237165059084908E-2</v>
      </c>
      <c r="E59" s="274">
        <v>6.9648721489384113E-2</v>
      </c>
      <c r="F59" s="321">
        <v>5.7230925908778318E-2</v>
      </c>
      <c r="G59" s="321">
        <v>7.0003220777199573E-2</v>
      </c>
      <c r="H59" s="275">
        <v>6.9815445416330266E-2</v>
      </c>
      <c r="I59" s="322">
        <v>7.296482413515587E-2</v>
      </c>
      <c r="J59" s="323"/>
      <c r="K59" s="324"/>
      <c r="L59" s="325"/>
    </row>
    <row r="60" spans="1:12" s="396" customFormat="1" x14ac:dyDescent="0.2">
      <c r="A60" s="314" t="s">
        <v>1</v>
      </c>
      <c r="B60" s="278">
        <f t="shared" ref="B60:I60" si="11">B57/B56*100-100</f>
        <v>3.5294117647058698</v>
      </c>
      <c r="C60" s="279">
        <f t="shared" si="11"/>
        <v>7.5238095238095326</v>
      </c>
      <c r="D60" s="279">
        <f t="shared" si="11"/>
        <v>5.7644110275689258</v>
      </c>
      <c r="E60" s="279">
        <f t="shared" si="11"/>
        <v>6.952380952380949</v>
      </c>
      <c r="F60" s="279">
        <f t="shared" si="11"/>
        <v>8.1605975723622919</v>
      </c>
      <c r="G60" s="279">
        <f t="shared" si="11"/>
        <v>13.553113553113548</v>
      </c>
      <c r="H60" s="280">
        <f t="shared" si="11"/>
        <v>11.957671957671963</v>
      </c>
      <c r="I60" s="282">
        <f t="shared" si="11"/>
        <v>7.6671476671476739</v>
      </c>
      <c r="J60" s="323"/>
      <c r="K60" s="324"/>
      <c r="L60" s="227"/>
    </row>
    <row r="61" spans="1:12" s="396" customFormat="1" ht="13.5" thickBot="1" x14ac:dyDescent="0.25">
      <c r="A61" s="226" t="s">
        <v>27</v>
      </c>
      <c r="B61" s="284">
        <f>B57-B43</f>
        <v>154.72941176470584</v>
      </c>
      <c r="C61" s="285">
        <f t="shared" ref="C61:I61" si="12">C57-C43</f>
        <v>146.80769230769232</v>
      </c>
      <c r="D61" s="285">
        <f t="shared" si="12"/>
        <v>123.371266002845</v>
      </c>
      <c r="E61" s="285">
        <f t="shared" si="12"/>
        <v>122.59375</v>
      </c>
      <c r="F61" s="285">
        <f t="shared" si="12"/>
        <v>104.18929110105586</v>
      </c>
      <c r="G61" s="285">
        <f t="shared" si="12"/>
        <v>113.2270168855535</v>
      </c>
      <c r="H61" s="286">
        <f t="shared" si="12"/>
        <v>78.954248366013132</v>
      </c>
      <c r="I61" s="326">
        <f t="shared" si="12"/>
        <v>124.0525252525253</v>
      </c>
      <c r="J61" s="327"/>
      <c r="K61" s="324"/>
      <c r="L61" s="227"/>
    </row>
    <row r="62" spans="1:12" s="396" customFormat="1" x14ac:dyDescent="0.2">
      <c r="A62" s="328" t="s">
        <v>51</v>
      </c>
      <c r="B62" s="290">
        <v>668</v>
      </c>
      <c r="C62" s="291">
        <v>508</v>
      </c>
      <c r="D62" s="291">
        <v>505</v>
      </c>
      <c r="E62" s="291">
        <v>815</v>
      </c>
      <c r="F62" s="291">
        <v>681</v>
      </c>
      <c r="G62" s="291">
        <v>511</v>
      </c>
      <c r="H62" s="292">
        <v>211</v>
      </c>
      <c r="I62" s="293">
        <f>SUM(B62:H62)</f>
        <v>3899</v>
      </c>
      <c r="J62" s="329" t="s">
        <v>56</v>
      </c>
      <c r="K62" s="330">
        <f>I48-I62</f>
        <v>6</v>
      </c>
      <c r="L62" s="411" t="s">
        <v>81</v>
      </c>
    </row>
    <row r="63" spans="1:12" s="396" customFormat="1" x14ac:dyDescent="0.2">
      <c r="A63" s="328" t="s">
        <v>28</v>
      </c>
      <c r="B63" s="229">
        <v>42.5</v>
      </c>
      <c r="C63" s="354">
        <v>41</v>
      </c>
      <c r="D63" s="354">
        <v>41</v>
      </c>
      <c r="E63" s="354">
        <v>40</v>
      </c>
      <c r="F63" s="354">
        <v>39.5</v>
      </c>
      <c r="G63" s="354">
        <v>39</v>
      </c>
      <c r="H63" s="230">
        <v>39</v>
      </c>
      <c r="I63" s="233"/>
      <c r="J63" s="227" t="s">
        <v>57</v>
      </c>
      <c r="K63" s="396">
        <v>36.4</v>
      </c>
    </row>
    <row r="64" spans="1:12" s="396" customFormat="1" ht="13.5" thickBot="1" x14ac:dyDescent="0.25">
      <c r="A64" s="331" t="s">
        <v>26</v>
      </c>
      <c r="B64" s="231">
        <f>B63-B49</f>
        <v>4</v>
      </c>
      <c r="C64" s="232">
        <f t="shared" ref="C64:H64" si="13">C63-C49</f>
        <v>4</v>
      </c>
      <c r="D64" s="232">
        <f t="shared" si="13"/>
        <v>4</v>
      </c>
      <c r="E64" s="232">
        <f t="shared" si="13"/>
        <v>4</v>
      </c>
      <c r="F64" s="232">
        <f t="shared" si="13"/>
        <v>4</v>
      </c>
      <c r="G64" s="232">
        <f t="shared" si="13"/>
        <v>4</v>
      </c>
      <c r="H64" s="238">
        <f t="shared" si="13"/>
        <v>4.5</v>
      </c>
      <c r="I64" s="234"/>
      <c r="J64" s="396" t="s">
        <v>26</v>
      </c>
      <c r="K64" s="397">
        <f>K63-K49</f>
        <v>3.2999999999999972</v>
      </c>
    </row>
    <row r="65" spans="1:11" x14ac:dyDescent="0.2">
      <c r="B65" s="299">
        <v>42.5</v>
      </c>
      <c r="C65" s="299">
        <v>41</v>
      </c>
      <c r="D65" s="299">
        <v>41</v>
      </c>
      <c r="E65" s="299">
        <v>40</v>
      </c>
      <c r="H65" s="299">
        <v>39</v>
      </c>
    </row>
    <row r="66" spans="1:11" ht="13.5" thickBot="1" x14ac:dyDescent="0.25"/>
    <row r="67" spans="1:11" ht="13.5" thickBot="1" x14ac:dyDescent="0.25">
      <c r="A67" s="304" t="s">
        <v>82</v>
      </c>
      <c r="B67" s="448" t="s">
        <v>50</v>
      </c>
      <c r="C67" s="449"/>
      <c r="D67" s="449"/>
      <c r="E67" s="449"/>
      <c r="F67" s="449"/>
      <c r="G67" s="449"/>
      <c r="H67" s="450"/>
      <c r="I67" s="332" t="s">
        <v>0</v>
      </c>
      <c r="J67" s="227"/>
      <c r="K67" s="413"/>
    </row>
    <row r="68" spans="1:11" x14ac:dyDescent="0.2">
      <c r="A68" s="226" t="s">
        <v>54</v>
      </c>
      <c r="B68" s="305">
        <v>1</v>
      </c>
      <c r="C68" s="306">
        <v>2</v>
      </c>
      <c r="D68" s="307">
        <v>3</v>
      </c>
      <c r="E68" s="306">
        <v>4</v>
      </c>
      <c r="F68" s="306">
        <v>5</v>
      </c>
      <c r="G68" s="307">
        <v>6</v>
      </c>
      <c r="H68" s="302">
        <v>7</v>
      </c>
      <c r="I68" s="308"/>
      <c r="J68" s="309"/>
      <c r="K68" s="413"/>
    </row>
    <row r="69" spans="1:11" x14ac:dyDescent="0.2">
      <c r="A69" s="226" t="s">
        <v>2</v>
      </c>
      <c r="B69" s="252">
        <v>1</v>
      </c>
      <c r="C69" s="253">
        <v>2</v>
      </c>
      <c r="D69" s="253">
        <v>2</v>
      </c>
      <c r="E69" s="255">
        <v>3</v>
      </c>
      <c r="F69" s="335">
        <v>4</v>
      </c>
      <c r="G69" s="392">
        <v>5</v>
      </c>
      <c r="H69" s="298">
        <v>6</v>
      </c>
      <c r="I69" s="303" t="s">
        <v>0</v>
      </c>
      <c r="J69" s="246"/>
      <c r="K69" s="310"/>
    </row>
    <row r="70" spans="1:11" x14ac:dyDescent="0.2">
      <c r="A70" s="311" t="s">
        <v>3</v>
      </c>
      <c r="B70" s="257">
        <v>650</v>
      </c>
      <c r="C70" s="258">
        <v>650</v>
      </c>
      <c r="D70" s="258">
        <v>650</v>
      </c>
      <c r="E70" s="258">
        <v>650</v>
      </c>
      <c r="F70" s="258">
        <v>650</v>
      </c>
      <c r="G70" s="258">
        <v>650</v>
      </c>
      <c r="H70" s="259">
        <v>650</v>
      </c>
      <c r="I70" s="312">
        <v>650</v>
      </c>
      <c r="J70" s="313"/>
      <c r="K70" s="310"/>
    </row>
    <row r="71" spans="1:11" x14ac:dyDescent="0.2">
      <c r="A71" s="314" t="s">
        <v>6</v>
      </c>
      <c r="B71" s="263">
        <v>608.6</v>
      </c>
      <c r="C71" s="264">
        <v>649</v>
      </c>
      <c r="D71" s="264">
        <v>669</v>
      </c>
      <c r="E71" s="264">
        <v>682.98</v>
      </c>
      <c r="F71" s="315">
        <v>699.22</v>
      </c>
      <c r="G71" s="315">
        <v>725</v>
      </c>
      <c r="H71" s="265">
        <v>723.8</v>
      </c>
      <c r="I71" s="316">
        <v>675</v>
      </c>
      <c r="J71" s="317"/>
      <c r="K71" s="310"/>
    </row>
    <row r="72" spans="1:11" x14ac:dyDescent="0.2">
      <c r="A72" s="226" t="s">
        <v>7</v>
      </c>
      <c r="B72" s="268">
        <v>74.400000000000006</v>
      </c>
      <c r="C72" s="269">
        <v>95.8</v>
      </c>
      <c r="D72" s="269">
        <v>98.3</v>
      </c>
      <c r="E72" s="269">
        <v>87.72</v>
      </c>
      <c r="F72" s="318">
        <v>98</v>
      </c>
      <c r="G72" s="318">
        <v>96.9</v>
      </c>
      <c r="H72" s="270">
        <v>100</v>
      </c>
      <c r="I72" s="319">
        <v>83.71</v>
      </c>
      <c r="J72" s="390"/>
      <c r="K72" s="310"/>
    </row>
    <row r="73" spans="1:11" x14ac:dyDescent="0.2">
      <c r="A73" s="226" t="s">
        <v>8</v>
      </c>
      <c r="B73" s="273">
        <v>0.09</v>
      </c>
      <c r="C73" s="274">
        <v>5.8000000000000003E-2</v>
      </c>
      <c r="D73" s="274">
        <v>4.3999999999999997E-2</v>
      </c>
      <c r="E73" s="274">
        <v>5.8999999999999997E-2</v>
      </c>
      <c r="F73" s="321">
        <v>4.2999999999999997E-2</v>
      </c>
      <c r="G73" s="321">
        <v>4.3999999999999997E-2</v>
      </c>
      <c r="H73" s="275">
        <v>4.5999999999999999E-2</v>
      </c>
      <c r="I73" s="322">
        <v>7.6999999999999999E-2</v>
      </c>
      <c r="J73" s="323"/>
      <c r="K73" s="324"/>
    </row>
    <row r="74" spans="1:11" x14ac:dyDescent="0.2">
      <c r="A74" s="314" t="s">
        <v>1</v>
      </c>
      <c r="B74" s="278">
        <f t="shared" ref="B74:I74" si="14">B71/B70*100-100</f>
        <v>-6.3692307692307537</v>
      </c>
      <c r="C74" s="279">
        <f t="shared" si="14"/>
        <v>-0.15384615384614619</v>
      </c>
      <c r="D74" s="279">
        <f t="shared" si="14"/>
        <v>2.9230769230769198</v>
      </c>
      <c r="E74" s="279">
        <f t="shared" si="14"/>
        <v>5.0738461538461621</v>
      </c>
      <c r="F74" s="279">
        <f t="shared" si="14"/>
        <v>7.5723076923077031</v>
      </c>
      <c r="G74" s="279">
        <f t="shared" si="14"/>
        <v>11.538461538461547</v>
      </c>
      <c r="H74" s="280">
        <f t="shared" si="14"/>
        <v>11.353846153846135</v>
      </c>
      <c r="I74" s="282">
        <f t="shared" si="14"/>
        <v>3.8461538461538538</v>
      </c>
      <c r="J74" s="323"/>
      <c r="K74" s="324"/>
    </row>
    <row r="75" spans="1:11" ht="13.5" thickBot="1" x14ac:dyDescent="0.25">
      <c r="A75" s="226" t="s">
        <v>27</v>
      </c>
      <c r="B75" s="284">
        <f>B71-B57</f>
        <v>65.070588235294167</v>
      </c>
      <c r="C75" s="285">
        <f t="shared" ref="C75:I75" si="15">C71-C57</f>
        <v>84.5</v>
      </c>
      <c r="D75" s="285">
        <f t="shared" si="15"/>
        <v>113.73684210526312</v>
      </c>
      <c r="E75" s="285">
        <f t="shared" si="15"/>
        <v>121.48000000000002</v>
      </c>
      <c r="F75" s="285">
        <f t="shared" si="15"/>
        <v>131.37686274509804</v>
      </c>
      <c r="G75" s="285">
        <f t="shared" si="15"/>
        <v>128.84615384615381</v>
      </c>
      <c r="H75" s="286">
        <f t="shared" si="15"/>
        <v>136.02222222222213</v>
      </c>
      <c r="I75" s="326">
        <f t="shared" si="15"/>
        <v>109.74747474747471</v>
      </c>
      <c r="J75" s="327"/>
      <c r="K75" s="324"/>
    </row>
    <row r="76" spans="1:11" x14ac:dyDescent="0.2">
      <c r="A76" s="328" t="s">
        <v>51</v>
      </c>
      <c r="B76" s="290">
        <v>327</v>
      </c>
      <c r="C76" s="291">
        <v>642</v>
      </c>
      <c r="D76" s="291">
        <v>772</v>
      </c>
      <c r="E76" s="291">
        <v>757</v>
      </c>
      <c r="F76" s="291">
        <v>675</v>
      </c>
      <c r="G76" s="291">
        <v>419</v>
      </c>
      <c r="H76" s="292">
        <v>301</v>
      </c>
      <c r="I76" s="293">
        <f>SUM(B76:H76)</f>
        <v>3893</v>
      </c>
      <c r="J76" s="329" t="s">
        <v>56</v>
      </c>
      <c r="K76" s="330">
        <f>I62-I76</f>
        <v>6</v>
      </c>
    </row>
    <row r="77" spans="1:11" x14ac:dyDescent="0.2">
      <c r="A77" s="328" t="s">
        <v>28</v>
      </c>
      <c r="B77" s="229">
        <v>46.5</v>
      </c>
      <c r="C77" s="354">
        <v>45</v>
      </c>
      <c r="D77" s="354">
        <v>44.5</v>
      </c>
      <c r="E77" s="354">
        <v>43.5</v>
      </c>
      <c r="F77" s="354">
        <v>43</v>
      </c>
      <c r="G77" s="354">
        <v>42.5</v>
      </c>
      <c r="H77" s="230">
        <v>42.5</v>
      </c>
      <c r="I77" s="233"/>
      <c r="J77" s="227" t="s">
        <v>57</v>
      </c>
      <c r="K77" s="413">
        <v>40.5</v>
      </c>
    </row>
    <row r="78" spans="1:11" ht="13.5" thickBot="1" x14ac:dyDescent="0.25">
      <c r="A78" s="331" t="s">
        <v>26</v>
      </c>
      <c r="B78" s="231">
        <f>B77-B63</f>
        <v>4</v>
      </c>
      <c r="C78" s="232">
        <f t="shared" ref="C78:H78" si="16">C77-C63</f>
        <v>4</v>
      </c>
      <c r="D78" s="232">
        <f t="shared" si="16"/>
        <v>3.5</v>
      </c>
      <c r="E78" s="232">
        <f t="shared" si="16"/>
        <v>3.5</v>
      </c>
      <c r="F78" s="232">
        <f t="shared" si="16"/>
        <v>3.5</v>
      </c>
      <c r="G78" s="232">
        <f t="shared" si="16"/>
        <v>3.5</v>
      </c>
      <c r="H78" s="238">
        <f t="shared" si="16"/>
        <v>3.5</v>
      </c>
      <c r="I78" s="234"/>
      <c r="J78" s="413" t="s">
        <v>26</v>
      </c>
      <c r="K78" s="413">
        <f>K77-K63</f>
        <v>4.1000000000000014</v>
      </c>
    </row>
    <row r="80" spans="1:11" ht="13.5" thickBot="1" x14ac:dyDescent="0.25"/>
    <row r="81" spans="1:11" ht="13.5" thickBot="1" x14ac:dyDescent="0.25">
      <c r="A81" s="304" t="s">
        <v>85</v>
      </c>
      <c r="B81" s="448" t="s">
        <v>50</v>
      </c>
      <c r="C81" s="449"/>
      <c r="D81" s="449"/>
      <c r="E81" s="449"/>
      <c r="F81" s="449"/>
      <c r="G81" s="449"/>
      <c r="H81" s="450"/>
      <c r="I81" s="332" t="s">
        <v>0</v>
      </c>
      <c r="J81" s="227"/>
      <c r="K81" s="414"/>
    </row>
    <row r="82" spans="1:11" x14ac:dyDescent="0.2">
      <c r="A82" s="226" t="s">
        <v>54</v>
      </c>
      <c r="B82" s="305">
        <v>1</v>
      </c>
      <c r="C82" s="306">
        <v>2</v>
      </c>
      <c r="D82" s="307">
        <v>3</v>
      </c>
      <c r="E82" s="306">
        <v>4</v>
      </c>
      <c r="F82" s="306">
        <v>5</v>
      </c>
      <c r="G82" s="307">
        <v>6</v>
      </c>
      <c r="H82" s="302">
        <v>7</v>
      </c>
      <c r="I82" s="308"/>
      <c r="J82" s="309"/>
      <c r="K82" s="414"/>
    </row>
    <row r="83" spans="1:11" x14ac:dyDescent="0.2">
      <c r="A83" s="226" t="s">
        <v>2</v>
      </c>
      <c r="B83" s="252">
        <v>1</v>
      </c>
      <c r="C83" s="253">
        <v>2</v>
      </c>
      <c r="D83" s="253">
        <v>2</v>
      </c>
      <c r="E83" s="255">
        <v>3</v>
      </c>
      <c r="F83" s="335">
        <v>4</v>
      </c>
      <c r="G83" s="392">
        <v>5</v>
      </c>
      <c r="H83" s="298">
        <v>6</v>
      </c>
      <c r="I83" s="303" t="s">
        <v>0</v>
      </c>
      <c r="J83" s="246"/>
      <c r="K83" s="310"/>
    </row>
    <row r="84" spans="1:11" x14ac:dyDescent="0.2">
      <c r="A84" s="311" t="s">
        <v>3</v>
      </c>
      <c r="B84" s="257">
        <v>765</v>
      </c>
      <c r="C84" s="258">
        <v>765</v>
      </c>
      <c r="D84" s="258">
        <v>765</v>
      </c>
      <c r="E84" s="258">
        <v>765</v>
      </c>
      <c r="F84" s="258">
        <v>765</v>
      </c>
      <c r="G84" s="258">
        <v>765</v>
      </c>
      <c r="H84" s="259">
        <v>765</v>
      </c>
      <c r="I84" s="312">
        <v>765</v>
      </c>
      <c r="J84" s="313"/>
      <c r="K84" s="310"/>
    </row>
    <row r="85" spans="1:11" x14ac:dyDescent="0.2">
      <c r="A85" s="314" t="s">
        <v>6</v>
      </c>
      <c r="B85" s="263">
        <v>721.92307692307691</v>
      </c>
      <c r="C85" s="264">
        <v>730.20833333333337</v>
      </c>
      <c r="D85" s="264">
        <v>738.24561403508767</v>
      </c>
      <c r="E85" s="264">
        <v>764.64285714285711</v>
      </c>
      <c r="F85" s="315">
        <v>766.8</v>
      </c>
      <c r="G85" s="315">
        <v>780.55555555555554</v>
      </c>
      <c r="H85" s="265">
        <v>802.91666666666663</v>
      </c>
      <c r="I85" s="316">
        <v>755.6565656565657</v>
      </c>
      <c r="J85" s="317"/>
      <c r="K85" s="310"/>
    </row>
    <row r="86" spans="1:11" x14ac:dyDescent="0.2">
      <c r="A86" s="226" t="s">
        <v>7</v>
      </c>
      <c r="B86" s="268">
        <v>84.615384615384613</v>
      </c>
      <c r="C86" s="269">
        <v>97.916666666666671</v>
      </c>
      <c r="D86" s="269">
        <v>98.245614035087726</v>
      </c>
      <c r="E86" s="269">
        <v>94.642857142857139</v>
      </c>
      <c r="F86" s="318">
        <v>96</v>
      </c>
      <c r="G86" s="318">
        <v>83.333333333333329</v>
      </c>
      <c r="H86" s="270">
        <v>79.166666666666671</v>
      </c>
      <c r="I86" s="319">
        <v>87.878787878787875</v>
      </c>
      <c r="J86" s="390"/>
      <c r="K86" s="310"/>
    </row>
    <row r="87" spans="1:11" x14ac:dyDescent="0.2">
      <c r="A87" s="226" t="s">
        <v>8</v>
      </c>
      <c r="B87" s="273">
        <v>7.2387460094881756E-2</v>
      </c>
      <c r="C87" s="274">
        <v>4.8538209295190989E-2</v>
      </c>
      <c r="D87" s="274">
        <v>4.7882474766708288E-2</v>
      </c>
      <c r="E87" s="274">
        <v>5.1899605509832254E-2</v>
      </c>
      <c r="F87" s="321">
        <v>5.4489166536544995E-2</v>
      </c>
      <c r="G87" s="321">
        <v>6.8390392080350762E-2</v>
      </c>
      <c r="H87" s="275">
        <v>7.2218665934317527E-2</v>
      </c>
      <c r="I87" s="322">
        <v>6.5423655581864595E-2</v>
      </c>
      <c r="J87" s="323"/>
      <c r="K87" s="324"/>
    </row>
    <row r="88" spans="1:11" x14ac:dyDescent="0.2">
      <c r="A88" s="314" t="s">
        <v>1</v>
      </c>
      <c r="B88" s="278">
        <f t="shared" ref="B88:I88" si="17">B85/B84*100-100</f>
        <v>-5.6309703368526982</v>
      </c>
      <c r="C88" s="279">
        <f t="shared" si="17"/>
        <v>-4.5479302832244031</v>
      </c>
      <c r="D88" s="279">
        <f t="shared" si="17"/>
        <v>-3.4973053548905</v>
      </c>
      <c r="E88" s="279">
        <f t="shared" si="17"/>
        <v>-4.6685340802980591E-2</v>
      </c>
      <c r="F88" s="279">
        <f t="shared" si="17"/>
        <v>0.23529411764704378</v>
      </c>
      <c r="G88" s="279">
        <f t="shared" si="17"/>
        <v>2.0334059549745831</v>
      </c>
      <c r="H88" s="280">
        <f t="shared" si="17"/>
        <v>4.9564270152505401</v>
      </c>
      <c r="I88" s="282">
        <f t="shared" si="17"/>
        <v>-1.2213639664619933</v>
      </c>
      <c r="J88" s="323"/>
      <c r="K88" s="324"/>
    </row>
    <row r="89" spans="1:11" ht="13.5" thickBot="1" x14ac:dyDescent="0.25">
      <c r="A89" s="226" t="s">
        <v>27</v>
      </c>
      <c r="B89" s="284">
        <f>B85-B71</f>
        <v>113.32307692307688</v>
      </c>
      <c r="C89" s="285">
        <f t="shared" ref="C89:I89" si="18">C85-C71</f>
        <v>81.208333333333371</v>
      </c>
      <c r="D89" s="285">
        <f t="shared" si="18"/>
        <v>69.245614035087669</v>
      </c>
      <c r="E89" s="285">
        <f t="shared" si="18"/>
        <v>81.662857142857092</v>
      </c>
      <c r="F89" s="285">
        <f t="shared" si="18"/>
        <v>67.579999999999927</v>
      </c>
      <c r="G89" s="285">
        <f t="shared" si="18"/>
        <v>55.555555555555543</v>
      </c>
      <c r="H89" s="286">
        <f t="shared" si="18"/>
        <v>79.116666666666674</v>
      </c>
      <c r="I89" s="326">
        <f t="shared" si="18"/>
        <v>80.656565656565704</v>
      </c>
      <c r="J89" s="327"/>
      <c r="K89" s="324"/>
    </row>
    <row r="90" spans="1:11" x14ac:dyDescent="0.2">
      <c r="A90" s="328" t="s">
        <v>51</v>
      </c>
      <c r="B90" s="290">
        <v>325</v>
      </c>
      <c r="C90" s="291">
        <v>642</v>
      </c>
      <c r="D90" s="291">
        <v>771</v>
      </c>
      <c r="E90" s="291">
        <v>757</v>
      </c>
      <c r="F90" s="291">
        <v>675</v>
      </c>
      <c r="G90" s="291">
        <v>419</v>
      </c>
      <c r="H90" s="292">
        <v>301</v>
      </c>
      <c r="I90" s="293">
        <f>SUM(B90:H90)</f>
        <v>3890</v>
      </c>
      <c r="J90" s="329" t="s">
        <v>56</v>
      </c>
      <c r="K90" s="330">
        <f>I76-I90</f>
        <v>3</v>
      </c>
    </row>
    <row r="91" spans="1:11" x14ac:dyDescent="0.2">
      <c r="A91" s="328" t="s">
        <v>28</v>
      </c>
      <c r="B91" s="229">
        <v>50</v>
      </c>
      <c r="C91" s="354">
        <v>48.5</v>
      </c>
      <c r="D91" s="354">
        <v>48</v>
      </c>
      <c r="E91" s="354">
        <v>47</v>
      </c>
      <c r="F91" s="354">
        <v>46.5</v>
      </c>
      <c r="G91" s="354">
        <v>46</v>
      </c>
      <c r="H91" s="230">
        <v>46</v>
      </c>
      <c r="I91" s="233"/>
      <c r="J91" s="227" t="s">
        <v>57</v>
      </c>
      <c r="K91" s="414">
        <v>43.95</v>
      </c>
    </row>
    <row r="92" spans="1:11" ht="13.5" thickBot="1" x14ac:dyDescent="0.25">
      <c r="A92" s="331" t="s">
        <v>26</v>
      </c>
      <c r="B92" s="231">
        <f>B91-B77</f>
        <v>3.5</v>
      </c>
      <c r="C92" s="232">
        <f t="shared" ref="C92:H92" si="19">C91-C77</f>
        <v>3.5</v>
      </c>
      <c r="D92" s="232">
        <f t="shared" si="19"/>
        <v>3.5</v>
      </c>
      <c r="E92" s="232">
        <f t="shared" si="19"/>
        <v>3.5</v>
      </c>
      <c r="F92" s="232">
        <f t="shared" si="19"/>
        <v>3.5</v>
      </c>
      <c r="G92" s="232">
        <f t="shared" si="19"/>
        <v>3.5</v>
      </c>
      <c r="H92" s="238">
        <f t="shared" si="19"/>
        <v>3.5</v>
      </c>
      <c r="I92" s="234"/>
      <c r="J92" s="414" t="s">
        <v>26</v>
      </c>
      <c r="K92" s="414">
        <f>K91-K77</f>
        <v>3.4500000000000028</v>
      </c>
    </row>
    <row r="93" spans="1:11" x14ac:dyDescent="0.2">
      <c r="B93" s="299">
        <v>50</v>
      </c>
      <c r="C93" s="299">
        <v>48.5</v>
      </c>
      <c r="D93" s="299">
        <v>48</v>
      </c>
      <c r="E93" s="299">
        <v>47</v>
      </c>
      <c r="F93" s="299">
        <v>46.5</v>
      </c>
    </row>
    <row r="94" spans="1:11" ht="13.5" thickBot="1" x14ac:dyDescent="0.25"/>
    <row r="95" spans="1:11" s="415" customFormat="1" ht="13.5" thickBot="1" x14ac:dyDescent="0.25">
      <c r="A95" s="304" t="s">
        <v>86</v>
      </c>
      <c r="B95" s="448" t="s">
        <v>50</v>
      </c>
      <c r="C95" s="449"/>
      <c r="D95" s="449"/>
      <c r="E95" s="449"/>
      <c r="F95" s="449"/>
      <c r="G95" s="449"/>
      <c r="H95" s="450"/>
      <c r="I95" s="332" t="s">
        <v>0</v>
      </c>
      <c r="J95" s="227"/>
    </row>
    <row r="96" spans="1:11" s="415" customFormat="1" x14ac:dyDescent="0.2">
      <c r="A96" s="226" t="s">
        <v>54</v>
      </c>
      <c r="B96" s="305">
        <v>1</v>
      </c>
      <c r="C96" s="306">
        <v>2</v>
      </c>
      <c r="D96" s="307">
        <v>3</v>
      </c>
      <c r="E96" s="306">
        <v>4</v>
      </c>
      <c r="F96" s="306">
        <v>5</v>
      </c>
      <c r="G96" s="307">
        <v>6</v>
      </c>
      <c r="H96" s="302">
        <v>7</v>
      </c>
      <c r="I96" s="308"/>
      <c r="J96" s="309"/>
    </row>
    <row r="97" spans="1:11" s="415" customFormat="1" x14ac:dyDescent="0.2">
      <c r="A97" s="226" t="s">
        <v>2</v>
      </c>
      <c r="B97" s="252">
        <v>1</v>
      </c>
      <c r="C97" s="253">
        <v>2</v>
      </c>
      <c r="D97" s="253">
        <v>2</v>
      </c>
      <c r="E97" s="255">
        <v>3</v>
      </c>
      <c r="F97" s="335">
        <v>4</v>
      </c>
      <c r="G97" s="392">
        <v>5</v>
      </c>
      <c r="H97" s="298">
        <v>6</v>
      </c>
      <c r="I97" s="303" t="s">
        <v>0</v>
      </c>
      <c r="J97" s="246"/>
      <c r="K97" s="310"/>
    </row>
    <row r="98" spans="1:11" s="415" customFormat="1" x14ac:dyDescent="0.2">
      <c r="A98" s="311" t="s">
        <v>3</v>
      </c>
      <c r="B98" s="257">
        <v>880</v>
      </c>
      <c r="C98" s="258">
        <v>880</v>
      </c>
      <c r="D98" s="258">
        <v>880</v>
      </c>
      <c r="E98" s="258">
        <v>880</v>
      </c>
      <c r="F98" s="258">
        <v>880</v>
      </c>
      <c r="G98" s="258">
        <v>880</v>
      </c>
      <c r="H98" s="259">
        <v>880</v>
      </c>
      <c r="I98" s="312">
        <v>880</v>
      </c>
      <c r="J98" s="313"/>
      <c r="K98" s="310"/>
    </row>
    <row r="99" spans="1:11" s="415" customFormat="1" x14ac:dyDescent="0.2">
      <c r="A99" s="314" t="s">
        <v>6</v>
      </c>
      <c r="B99" s="263">
        <v>839.23076923076928</v>
      </c>
      <c r="C99" s="264">
        <v>870.1960784313726</v>
      </c>
      <c r="D99" s="264">
        <v>865.66666666666663</v>
      </c>
      <c r="E99" s="264">
        <v>898.30508474576266</v>
      </c>
      <c r="F99" s="315">
        <v>906.34615384615381</v>
      </c>
      <c r="G99" s="315">
        <v>900.54054054054052</v>
      </c>
      <c r="H99" s="265">
        <v>917.5</v>
      </c>
      <c r="I99" s="316">
        <v>895.46925566343043</v>
      </c>
      <c r="J99" s="317"/>
      <c r="K99" s="310"/>
    </row>
    <row r="100" spans="1:11" s="415" customFormat="1" x14ac:dyDescent="0.2">
      <c r="A100" s="226" t="s">
        <v>7</v>
      </c>
      <c r="B100" s="268">
        <v>88.461538461538467</v>
      </c>
      <c r="C100" s="269">
        <v>90.196078431372555</v>
      </c>
      <c r="D100" s="269">
        <v>95</v>
      </c>
      <c r="E100" s="269">
        <v>96.610169491525426</v>
      </c>
      <c r="F100" s="318">
        <v>94.230769230769226</v>
      </c>
      <c r="G100" s="318">
        <v>94.594594594594597</v>
      </c>
      <c r="H100" s="270">
        <v>91.666666666666671</v>
      </c>
      <c r="I100" s="319">
        <v>89.644012944983814</v>
      </c>
      <c r="J100" s="390"/>
      <c r="K100" s="310"/>
    </row>
    <row r="101" spans="1:11" s="415" customFormat="1" x14ac:dyDescent="0.2">
      <c r="A101" s="226" t="s">
        <v>8</v>
      </c>
      <c r="B101" s="273">
        <v>6.9158543976673467E-2</v>
      </c>
      <c r="C101" s="274">
        <v>6.2591367479868543E-2</v>
      </c>
      <c r="D101" s="274">
        <v>5.5012349281316458E-2</v>
      </c>
      <c r="E101" s="274">
        <v>5.2500995938949996E-2</v>
      </c>
      <c r="F101" s="321">
        <v>5.4699009403230255E-2</v>
      </c>
      <c r="G101" s="321">
        <v>5.679489424150632E-2</v>
      </c>
      <c r="H101" s="275">
        <v>4.594601224320341E-2</v>
      </c>
      <c r="I101" s="322">
        <v>6.126016372135755E-2</v>
      </c>
      <c r="J101" s="323"/>
      <c r="K101" s="324"/>
    </row>
    <row r="102" spans="1:11" s="415" customFormat="1" x14ac:dyDescent="0.2">
      <c r="A102" s="314" t="s">
        <v>1</v>
      </c>
      <c r="B102" s="278">
        <f t="shared" ref="B102:I102" si="20">B99/B98*100-100</f>
        <v>-4.6328671328671192</v>
      </c>
      <c r="C102" s="279">
        <f t="shared" si="20"/>
        <v>-1.1140819964349333</v>
      </c>
      <c r="D102" s="279">
        <f t="shared" si="20"/>
        <v>-1.6287878787878896</v>
      </c>
      <c r="E102" s="279">
        <f t="shared" si="20"/>
        <v>2.0801232665639446</v>
      </c>
      <c r="F102" s="279">
        <f t="shared" si="20"/>
        <v>2.9938811188811201</v>
      </c>
      <c r="G102" s="279">
        <f t="shared" si="20"/>
        <v>2.3341523341523214</v>
      </c>
      <c r="H102" s="280">
        <f t="shared" si="20"/>
        <v>4.2613636363636402</v>
      </c>
      <c r="I102" s="282">
        <f t="shared" si="20"/>
        <v>1.757869961753471</v>
      </c>
      <c r="J102" s="323"/>
      <c r="K102" s="324"/>
    </row>
    <row r="103" spans="1:11" s="415" customFormat="1" ht="13.5" thickBot="1" x14ac:dyDescent="0.25">
      <c r="A103" s="226" t="s">
        <v>27</v>
      </c>
      <c r="B103" s="284">
        <f>B99-B85</f>
        <v>117.30769230769238</v>
      </c>
      <c r="C103" s="285">
        <f t="shared" ref="C103:I103" si="21">C99-C85</f>
        <v>139.98774509803923</v>
      </c>
      <c r="D103" s="285">
        <f t="shared" si="21"/>
        <v>127.42105263157896</v>
      </c>
      <c r="E103" s="285">
        <f t="shared" si="21"/>
        <v>133.66222760290555</v>
      </c>
      <c r="F103" s="285">
        <f t="shared" si="21"/>
        <v>139.54615384615386</v>
      </c>
      <c r="G103" s="285">
        <f t="shared" si="21"/>
        <v>119.98498498498498</v>
      </c>
      <c r="H103" s="286">
        <f t="shared" si="21"/>
        <v>114.58333333333337</v>
      </c>
      <c r="I103" s="326">
        <f t="shared" si="21"/>
        <v>139.81269000686473</v>
      </c>
      <c r="J103" s="327"/>
      <c r="K103" s="324"/>
    </row>
    <row r="104" spans="1:11" s="415" customFormat="1" x14ac:dyDescent="0.2">
      <c r="A104" s="328" t="s">
        <v>51</v>
      </c>
      <c r="B104" s="290">
        <v>323</v>
      </c>
      <c r="C104" s="291">
        <v>641</v>
      </c>
      <c r="D104" s="291">
        <v>771</v>
      </c>
      <c r="E104" s="291">
        <v>757</v>
      </c>
      <c r="F104" s="291">
        <v>675</v>
      </c>
      <c r="G104" s="291">
        <v>419</v>
      </c>
      <c r="H104" s="292">
        <v>301</v>
      </c>
      <c r="I104" s="293">
        <f>SUM(B104:H104)</f>
        <v>3887</v>
      </c>
      <c r="J104" s="329" t="s">
        <v>56</v>
      </c>
      <c r="K104" s="330">
        <f>I90-I104</f>
        <v>3</v>
      </c>
    </row>
    <row r="105" spans="1:11" s="415" customFormat="1" x14ac:dyDescent="0.2">
      <c r="A105" s="328" t="s">
        <v>28</v>
      </c>
      <c r="B105" s="229">
        <v>52.5</v>
      </c>
      <c r="C105" s="354">
        <v>51</v>
      </c>
      <c r="D105" s="354">
        <v>50.5</v>
      </c>
      <c r="E105" s="354">
        <v>49.5</v>
      </c>
      <c r="F105" s="354">
        <v>49</v>
      </c>
      <c r="G105" s="354">
        <v>49</v>
      </c>
      <c r="H105" s="230">
        <v>48.5</v>
      </c>
      <c r="I105" s="233"/>
      <c r="J105" s="227" t="s">
        <v>57</v>
      </c>
      <c r="K105" s="415">
        <v>47.46</v>
      </c>
    </row>
    <row r="106" spans="1:11" s="415" customFormat="1" ht="13.5" thickBot="1" x14ac:dyDescent="0.25">
      <c r="A106" s="331" t="s">
        <v>26</v>
      </c>
      <c r="B106" s="231">
        <f>B105-B91</f>
        <v>2.5</v>
      </c>
      <c r="C106" s="232">
        <f t="shared" ref="C106:H106" si="22">C105-C91</f>
        <v>2.5</v>
      </c>
      <c r="D106" s="232">
        <f t="shared" si="22"/>
        <v>2.5</v>
      </c>
      <c r="E106" s="232">
        <f t="shared" si="22"/>
        <v>2.5</v>
      </c>
      <c r="F106" s="232">
        <f t="shared" si="22"/>
        <v>2.5</v>
      </c>
      <c r="G106" s="232">
        <f t="shared" si="22"/>
        <v>3</v>
      </c>
      <c r="H106" s="238">
        <f t="shared" si="22"/>
        <v>2.5</v>
      </c>
      <c r="I106" s="234"/>
      <c r="J106" s="415" t="s">
        <v>26</v>
      </c>
      <c r="K106" s="415">
        <f>K105-K91</f>
        <v>3.509999999999998</v>
      </c>
    </row>
    <row r="107" spans="1:11" x14ac:dyDescent="0.2">
      <c r="C107" s="416"/>
      <c r="D107" s="416"/>
      <c r="E107" s="416"/>
      <c r="F107" s="416"/>
      <c r="G107" s="416"/>
      <c r="H107" s="416"/>
    </row>
    <row r="108" spans="1:11" ht="13.5" thickBot="1" x14ac:dyDescent="0.25">
      <c r="B108" s="299">
        <v>50</v>
      </c>
      <c r="C108" s="299">
        <v>50</v>
      </c>
      <c r="D108" s="299">
        <v>50</v>
      </c>
      <c r="E108" s="299">
        <v>50</v>
      </c>
      <c r="F108" s="299">
        <v>50</v>
      </c>
      <c r="G108" s="299">
        <v>50</v>
      </c>
      <c r="H108" s="299">
        <v>50</v>
      </c>
    </row>
    <row r="109" spans="1:11" ht="13.5" thickBot="1" x14ac:dyDescent="0.25">
      <c r="A109" s="304" t="s">
        <v>91</v>
      </c>
      <c r="B109" s="448" t="s">
        <v>50</v>
      </c>
      <c r="C109" s="449"/>
      <c r="D109" s="449"/>
      <c r="E109" s="449"/>
      <c r="F109" s="449"/>
      <c r="G109" s="449"/>
      <c r="H109" s="450"/>
      <c r="I109" s="332" t="s">
        <v>0</v>
      </c>
      <c r="J109" s="227"/>
      <c r="K109" s="418"/>
    </row>
    <row r="110" spans="1:11" x14ac:dyDescent="0.2">
      <c r="A110" s="226" t="s">
        <v>54</v>
      </c>
      <c r="B110" s="305">
        <v>1</v>
      </c>
      <c r="C110" s="306">
        <v>2</v>
      </c>
      <c r="D110" s="307">
        <v>3</v>
      </c>
      <c r="E110" s="306">
        <v>4</v>
      </c>
      <c r="F110" s="306">
        <v>5</v>
      </c>
      <c r="G110" s="307">
        <v>6</v>
      </c>
      <c r="H110" s="302">
        <v>7</v>
      </c>
      <c r="I110" s="308"/>
      <c r="J110" s="309"/>
      <c r="K110" s="418"/>
    </row>
    <row r="111" spans="1:11" x14ac:dyDescent="0.2">
      <c r="A111" s="226" t="s">
        <v>2</v>
      </c>
      <c r="B111" s="362">
        <v>1</v>
      </c>
      <c r="C111" s="334">
        <v>2</v>
      </c>
      <c r="D111" s="253">
        <v>3</v>
      </c>
      <c r="E111" s="255">
        <v>4</v>
      </c>
      <c r="F111" s="398">
        <v>5</v>
      </c>
      <c r="G111" s="399">
        <v>6</v>
      </c>
      <c r="H111" s="400">
        <v>7</v>
      </c>
      <c r="I111" s="303" t="s">
        <v>0</v>
      </c>
      <c r="J111" s="246"/>
      <c r="K111" s="310"/>
    </row>
    <row r="112" spans="1:11" x14ac:dyDescent="0.2">
      <c r="A112" s="311" t="s">
        <v>3</v>
      </c>
      <c r="B112" s="257">
        <v>990</v>
      </c>
      <c r="C112" s="258">
        <v>990</v>
      </c>
      <c r="D112" s="258">
        <v>990</v>
      </c>
      <c r="E112" s="258">
        <v>990</v>
      </c>
      <c r="F112" s="258">
        <v>990</v>
      </c>
      <c r="G112" s="258">
        <v>990</v>
      </c>
      <c r="H112" s="259">
        <v>990</v>
      </c>
      <c r="I112" s="312">
        <v>990</v>
      </c>
      <c r="J112" s="313"/>
      <c r="K112" s="310"/>
    </row>
    <row r="113" spans="1:12" x14ac:dyDescent="0.2">
      <c r="A113" s="314" t="s">
        <v>6</v>
      </c>
      <c r="B113" s="263">
        <v>873.33333333333337</v>
      </c>
      <c r="C113" s="264">
        <v>937.5</v>
      </c>
      <c r="D113" s="264">
        <v>956.83333333333337</v>
      </c>
      <c r="E113" s="264">
        <v>988.18181818181813</v>
      </c>
      <c r="F113" s="315">
        <v>1000.9756097560976</v>
      </c>
      <c r="G113" s="315">
        <v>1033.75</v>
      </c>
      <c r="H113" s="265">
        <v>1081.9047619047619</v>
      </c>
      <c r="I113" s="316">
        <v>989.93150684931504</v>
      </c>
      <c r="J113" s="317"/>
      <c r="K113" s="310"/>
    </row>
    <row r="114" spans="1:12" x14ac:dyDescent="0.2">
      <c r="A114" s="226" t="s">
        <v>7</v>
      </c>
      <c r="B114" s="268">
        <v>83.333333333333329</v>
      </c>
      <c r="C114" s="269">
        <v>100</v>
      </c>
      <c r="D114" s="269">
        <v>100</v>
      </c>
      <c r="E114" s="269">
        <v>100</v>
      </c>
      <c r="F114" s="318">
        <v>100</v>
      </c>
      <c r="G114" s="318">
        <v>100</v>
      </c>
      <c r="H114" s="270">
        <v>97.61904761904762</v>
      </c>
      <c r="I114" s="319">
        <v>88.013698630136986</v>
      </c>
      <c r="J114" s="390"/>
      <c r="K114" s="310"/>
    </row>
    <row r="115" spans="1:12" x14ac:dyDescent="0.2">
      <c r="A115" s="226" t="s">
        <v>8</v>
      </c>
      <c r="B115" s="273">
        <v>6.3179180752850561E-2</v>
      </c>
      <c r="C115" s="274">
        <v>3.9463062898529973E-2</v>
      </c>
      <c r="D115" s="274">
        <v>3.0199497548981147E-2</v>
      </c>
      <c r="E115" s="274">
        <v>3.6261023826531256E-2</v>
      </c>
      <c r="F115" s="321">
        <v>2.3434922102426575E-2</v>
      </c>
      <c r="G115" s="321">
        <v>3.3488228353388702E-2</v>
      </c>
      <c r="H115" s="275">
        <v>4.3223534145038531E-2</v>
      </c>
      <c r="I115" s="322">
        <v>6.5663733059565993E-2</v>
      </c>
      <c r="J115" s="323"/>
      <c r="K115" s="324"/>
    </row>
    <row r="116" spans="1:12" x14ac:dyDescent="0.2">
      <c r="A116" s="314" t="s">
        <v>1</v>
      </c>
      <c r="B116" s="278">
        <f t="shared" ref="B116:I116" si="23">B113/B112*100-100</f>
        <v>-11.784511784511778</v>
      </c>
      <c r="C116" s="279">
        <f t="shared" si="23"/>
        <v>-5.3030303030302974</v>
      </c>
      <c r="D116" s="279">
        <f t="shared" si="23"/>
        <v>-3.3501683501683459</v>
      </c>
      <c r="E116" s="279">
        <f t="shared" si="23"/>
        <v>-0.18365472910927849</v>
      </c>
      <c r="F116" s="279">
        <f t="shared" si="23"/>
        <v>1.1086474501108796</v>
      </c>
      <c r="G116" s="279">
        <f t="shared" si="23"/>
        <v>4.4191919191919169</v>
      </c>
      <c r="H116" s="280">
        <f t="shared" si="23"/>
        <v>9.2833092833092934</v>
      </c>
      <c r="I116" s="282">
        <f t="shared" si="23"/>
        <v>-6.9185000691902587E-3</v>
      </c>
      <c r="J116" s="323"/>
      <c r="K116" s="324"/>
    </row>
    <row r="117" spans="1:12" ht="13.5" thickBot="1" x14ac:dyDescent="0.25">
      <c r="A117" s="226" t="s">
        <v>27</v>
      </c>
      <c r="B117" s="284">
        <f>B113-B99</f>
        <v>34.102564102564088</v>
      </c>
      <c r="C117" s="285">
        <f t="shared" ref="C117:I117" si="24">C113-C99</f>
        <v>67.303921568627402</v>
      </c>
      <c r="D117" s="285">
        <f t="shared" si="24"/>
        <v>91.166666666666742</v>
      </c>
      <c r="E117" s="285">
        <f t="shared" si="24"/>
        <v>89.876733436055474</v>
      </c>
      <c r="F117" s="285">
        <f t="shared" si="24"/>
        <v>94.629455909943772</v>
      </c>
      <c r="G117" s="285">
        <f t="shared" si="24"/>
        <v>133.20945945945948</v>
      </c>
      <c r="H117" s="286">
        <f t="shared" si="24"/>
        <v>164.40476190476193</v>
      </c>
      <c r="I117" s="326">
        <f t="shared" si="24"/>
        <v>94.462251185884611</v>
      </c>
      <c r="J117" s="327"/>
      <c r="K117" s="324"/>
    </row>
    <row r="118" spans="1:12" x14ac:dyDescent="0.2">
      <c r="A118" s="328" t="s">
        <v>51</v>
      </c>
      <c r="B118" s="290">
        <v>230</v>
      </c>
      <c r="C118" s="291">
        <v>513</v>
      </c>
      <c r="D118" s="291">
        <v>776</v>
      </c>
      <c r="E118" s="291">
        <v>707</v>
      </c>
      <c r="F118" s="291">
        <v>601</v>
      </c>
      <c r="G118" s="291">
        <v>503</v>
      </c>
      <c r="H118" s="292">
        <v>555</v>
      </c>
      <c r="I118" s="293">
        <f>SUM(B118:H118)</f>
        <v>3885</v>
      </c>
      <c r="J118" s="329" t="s">
        <v>56</v>
      </c>
      <c r="K118" s="330">
        <f>I104-I118</f>
        <v>2</v>
      </c>
      <c r="L118" s="421" t="s">
        <v>94</v>
      </c>
    </row>
    <row r="119" spans="1:12" x14ac:dyDescent="0.2">
      <c r="A119" s="328" t="s">
        <v>28</v>
      </c>
      <c r="B119" s="229">
        <v>55.5</v>
      </c>
      <c r="C119" s="354">
        <v>54.5</v>
      </c>
      <c r="D119" s="354">
        <v>53.5</v>
      </c>
      <c r="E119" s="354">
        <v>52.5</v>
      </c>
      <c r="F119" s="354">
        <v>51.5</v>
      </c>
      <c r="G119" s="354">
        <v>51</v>
      </c>
      <c r="H119" s="230">
        <v>50.5</v>
      </c>
      <c r="I119" s="233"/>
      <c r="J119" s="227" t="s">
        <v>57</v>
      </c>
      <c r="K119" s="418">
        <v>50</v>
      </c>
      <c r="L119" s="422" t="s">
        <v>95</v>
      </c>
    </row>
    <row r="120" spans="1:12" ht="13.5" thickBot="1" x14ac:dyDescent="0.25">
      <c r="A120" s="331" t="s">
        <v>26</v>
      </c>
      <c r="B120" s="231">
        <f>B119-B108</f>
        <v>5.5</v>
      </c>
      <c r="C120" s="232">
        <f t="shared" ref="C120:H120" si="25">C119-C108</f>
        <v>4.5</v>
      </c>
      <c r="D120" s="232">
        <f t="shared" si="25"/>
        <v>3.5</v>
      </c>
      <c r="E120" s="232">
        <f t="shared" si="25"/>
        <v>2.5</v>
      </c>
      <c r="F120" s="232">
        <f t="shared" si="25"/>
        <v>1.5</v>
      </c>
      <c r="G120" s="232">
        <f t="shared" si="25"/>
        <v>1</v>
      </c>
      <c r="H120" s="238">
        <f t="shared" si="25"/>
        <v>0.5</v>
      </c>
      <c r="I120" s="234"/>
      <c r="J120" s="418" t="s">
        <v>26</v>
      </c>
      <c r="K120" s="418">
        <f>K119-K105</f>
        <v>2.5399999999999991</v>
      </c>
    </row>
    <row r="121" spans="1:12" x14ac:dyDescent="0.2">
      <c r="B121" s="299">
        <v>55.5</v>
      </c>
      <c r="C121" s="299">
        <v>54.5</v>
      </c>
      <c r="D121" s="299">
        <v>53.5</v>
      </c>
      <c r="E121" s="299">
        <v>52.5</v>
      </c>
    </row>
    <row r="122" spans="1:12" ht="13.5" thickBot="1" x14ac:dyDescent="0.25"/>
    <row r="123" spans="1:12" ht="13.5" thickBot="1" x14ac:dyDescent="0.25">
      <c r="A123" s="304" t="s">
        <v>96</v>
      </c>
      <c r="B123" s="448" t="s">
        <v>50</v>
      </c>
      <c r="C123" s="449"/>
      <c r="D123" s="449"/>
      <c r="E123" s="449"/>
      <c r="F123" s="449"/>
      <c r="G123" s="449"/>
      <c r="H123" s="450"/>
      <c r="I123" s="332" t="s">
        <v>0</v>
      </c>
      <c r="J123" s="227"/>
      <c r="K123" s="424"/>
    </row>
    <row r="124" spans="1:12" x14ac:dyDescent="0.2">
      <c r="A124" s="226" t="s">
        <v>54</v>
      </c>
      <c r="B124" s="305">
        <v>1</v>
      </c>
      <c r="C124" s="306">
        <v>2</v>
      </c>
      <c r="D124" s="307">
        <v>3</v>
      </c>
      <c r="E124" s="306">
        <v>4</v>
      </c>
      <c r="F124" s="306">
        <v>5</v>
      </c>
      <c r="G124" s="307">
        <v>6</v>
      </c>
      <c r="H124" s="302">
        <v>7</v>
      </c>
      <c r="I124" s="308"/>
      <c r="J124" s="309"/>
      <c r="K124" s="424"/>
    </row>
    <row r="125" spans="1:12" x14ac:dyDescent="0.2">
      <c r="A125" s="226" t="s">
        <v>2</v>
      </c>
      <c r="B125" s="362">
        <v>1</v>
      </c>
      <c r="C125" s="334">
        <v>2</v>
      </c>
      <c r="D125" s="253">
        <v>3</v>
      </c>
      <c r="E125" s="255">
        <v>4</v>
      </c>
      <c r="F125" s="398">
        <v>5</v>
      </c>
      <c r="G125" s="399">
        <v>6</v>
      </c>
      <c r="H125" s="400">
        <v>7</v>
      </c>
      <c r="I125" s="303" t="s">
        <v>0</v>
      </c>
      <c r="J125" s="246"/>
      <c r="K125" s="310"/>
    </row>
    <row r="126" spans="1:12" x14ac:dyDescent="0.2">
      <c r="A126" s="311" t="s">
        <v>3</v>
      </c>
      <c r="B126" s="257">
        <v>1090</v>
      </c>
      <c r="C126" s="258">
        <v>1090</v>
      </c>
      <c r="D126" s="258">
        <v>1090</v>
      </c>
      <c r="E126" s="258">
        <v>1090</v>
      </c>
      <c r="F126" s="258">
        <v>1090</v>
      </c>
      <c r="G126" s="258">
        <v>1090</v>
      </c>
      <c r="H126" s="259">
        <v>1090</v>
      </c>
      <c r="I126" s="312">
        <v>1090</v>
      </c>
      <c r="J126" s="313"/>
      <c r="K126" s="310"/>
    </row>
    <row r="127" spans="1:12" x14ac:dyDescent="0.2">
      <c r="A127" s="314" t="s">
        <v>6</v>
      </c>
      <c r="B127" s="263">
        <v>1038.5</v>
      </c>
      <c r="C127" s="264">
        <v>1048.780487804878</v>
      </c>
      <c r="D127" s="264">
        <v>1086.6101694915253</v>
      </c>
      <c r="E127" s="264">
        <v>1118.9285714285713</v>
      </c>
      <c r="F127" s="315">
        <v>1132.0408163265306</v>
      </c>
      <c r="G127" s="315">
        <v>1154.6511627906978</v>
      </c>
      <c r="H127" s="265">
        <v>1184.7826086956522</v>
      </c>
      <c r="I127" s="316">
        <v>1115.1592356687897</v>
      </c>
      <c r="J127" s="317"/>
      <c r="K127" s="310"/>
    </row>
    <row r="128" spans="1:12" x14ac:dyDescent="0.2">
      <c r="A128" s="226" t="s">
        <v>7</v>
      </c>
      <c r="B128" s="268">
        <v>90</v>
      </c>
      <c r="C128" s="269">
        <v>97.560975609756099</v>
      </c>
      <c r="D128" s="269">
        <v>98.305084745762713</v>
      </c>
      <c r="E128" s="269">
        <v>98.214285714285708</v>
      </c>
      <c r="F128" s="318">
        <v>100</v>
      </c>
      <c r="G128" s="318">
        <v>100</v>
      </c>
      <c r="H128" s="270">
        <v>93.478260869565219</v>
      </c>
      <c r="I128" s="319">
        <v>88.216560509554142</v>
      </c>
      <c r="J128" s="390"/>
      <c r="K128" s="310"/>
    </row>
    <row r="129" spans="1:11" x14ac:dyDescent="0.2">
      <c r="A129" s="226" t="s">
        <v>8</v>
      </c>
      <c r="B129" s="273">
        <v>6.1602892957542961E-2</v>
      </c>
      <c r="C129" s="274">
        <v>5.2275428160844892E-2</v>
      </c>
      <c r="D129" s="274">
        <v>3.9469278836539438E-2</v>
      </c>
      <c r="E129" s="274">
        <v>4.2145438906021175E-2</v>
      </c>
      <c r="F129" s="321">
        <v>3.2073208879042907E-2</v>
      </c>
      <c r="G129" s="321">
        <v>4.810618962940956E-2</v>
      </c>
      <c r="H129" s="275">
        <v>5.0018765942243457E-2</v>
      </c>
      <c r="I129" s="322">
        <v>6.0896015264783061E-2</v>
      </c>
      <c r="J129" s="323"/>
      <c r="K129" s="324"/>
    </row>
    <row r="130" spans="1:11" x14ac:dyDescent="0.2">
      <c r="A130" s="314" t="s">
        <v>1</v>
      </c>
      <c r="B130" s="278">
        <f t="shared" ref="B130:I130" si="26">B127/B126*100-100</f>
        <v>-4.7247706422018325</v>
      </c>
      <c r="C130" s="279">
        <f t="shared" si="26"/>
        <v>-3.7816066234056933</v>
      </c>
      <c r="D130" s="279">
        <f t="shared" si="26"/>
        <v>-0.31099362463071145</v>
      </c>
      <c r="E130" s="279">
        <f t="shared" si="26"/>
        <v>2.6539973787680111</v>
      </c>
      <c r="F130" s="279">
        <f t="shared" si="26"/>
        <v>3.8569556262872027</v>
      </c>
      <c r="G130" s="279">
        <f t="shared" si="26"/>
        <v>5.9312993385961335</v>
      </c>
      <c r="H130" s="280">
        <f t="shared" si="26"/>
        <v>8.6956521739130608</v>
      </c>
      <c r="I130" s="282">
        <f t="shared" si="26"/>
        <v>2.3081867586045632</v>
      </c>
      <c r="J130" s="323"/>
      <c r="K130" s="324"/>
    </row>
    <row r="131" spans="1:11" ht="13.5" thickBot="1" x14ac:dyDescent="0.25">
      <c r="A131" s="226" t="s">
        <v>27</v>
      </c>
      <c r="B131" s="284">
        <f>B127-B113</f>
        <v>165.16666666666663</v>
      </c>
      <c r="C131" s="285">
        <f t="shared" ref="C131:I131" si="27">C127-C113</f>
        <v>111.28048780487802</v>
      </c>
      <c r="D131" s="285">
        <f t="shared" si="27"/>
        <v>129.77683615819194</v>
      </c>
      <c r="E131" s="285">
        <f t="shared" si="27"/>
        <v>130.7467532467532</v>
      </c>
      <c r="F131" s="285">
        <f t="shared" si="27"/>
        <v>131.06520657043302</v>
      </c>
      <c r="G131" s="285">
        <f t="shared" si="27"/>
        <v>120.90116279069775</v>
      </c>
      <c r="H131" s="286">
        <f t="shared" si="27"/>
        <v>102.87784679089032</v>
      </c>
      <c r="I131" s="326">
        <f t="shared" si="27"/>
        <v>125.22772881947469</v>
      </c>
      <c r="J131" s="327"/>
      <c r="K131" s="324"/>
    </row>
    <row r="132" spans="1:11" x14ac:dyDescent="0.2">
      <c r="A132" s="328" t="s">
        <v>51</v>
      </c>
      <c r="B132" s="290">
        <v>229</v>
      </c>
      <c r="C132" s="291">
        <v>513</v>
      </c>
      <c r="D132" s="291">
        <v>776</v>
      </c>
      <c r="E132" s="291">
        <v>707</v>
      </c>
      <c r="F132" s="291">
        <v>601</v>
      </c>
      <c r="G132" s="291">
        <v>503</v>
      </c>
      <c r="H132" s="292">
        <v>554</v>
      </c>
      <c r="I132" s="293">
        <f>SUM(B132:H132)</f>
        <v>3883</v>
      </c>
      <c r="J132" s="329" t="s">
        <v>56</v>
      </c>
      <c r="K132" s="330">
        <f>I118-I132</f>
        <v>2</v>
      </c>
    </row>
    <row r="133" spans="1:11" x14ac:dyDescent="0.2">
      <c r="A133" s="328" t="s">
        <v>28</v>
      </c>
      <c r="B133" s="229">
        <v>57.5</v>
      </c>
      <c r="C133" s="354">
        <v>56.5</v>
      </c>
      <c r="D133" s="354">
        <v>55</v>
      </c>
      <c r="E133" s="354">
        <v>54</v>
      </c>
      <c r="F133" s="354">
        <v>53</v>
      </c>
      <c r="G133" s="354">
        <v>52.5</v>
      </c>
      <c r="H133" s="230">
        <v>52</v>
      </c>
      <c r="I133" s="233"/>
      <c r="J133" s="227" t="s">
        <v>57</v>
      </c>
      <c r="K133" s="424">
        <v>52.53</v>
      </c>
    </row>
    <row r="134" spans="1:11" ht="13.5" thickBot="1" x14ac:dyDescent="0.25">
      <c r="A134" s="331" t="s">
        <v>26</v>
      </c>
      <c r="B134" s="231">
        <f>B133-B119</f>
        <v>2</v>
      </c>
      <c r="C134" s="232">
        <f t="shared" ref="C134:H134" si="28">C133-C119</f>
        <v>2</v>
      </c>
      <c r="D134" s="232">
        <f t="shared" si="28"/>
        <v>1.5</v>
      </c>
      <c r="E134" s="232">
        <f t="shared" si="28"/>
        <v>1.5</v>
      </c>
      <c r="F134" s="232">
        <f t="shared" si="28"/>
        <v>1.5</v>
      </c>
      <c r="G134" s="232">
        <f t="shared" si="28"/>
        <v>1.5</v>
      </c>
      <c r="H134" s="238">
        <f t="shared" si="28"/>
        <v>1.5</v>
      </c>
      <c r="I134" s="234"/>
      <c r="J134" s="424" t="s">
        <v>26</v>
      </c>
      <c r="K134" s="424">
        <f>K133-K119</f>
        <v>2.5300000000000011</v>
      </c>
    </row>
    <row r="135" spans="1:11" x14ac:dyDescent="0.2">
      <c r="H135" s="299">
        <v>52</v>
      </c>
    </row>
    <row r="136" spans="1:11" ht="13.5" thickBot="1" x14ac:dyDescent="0.25"/>
    <row r="137" spans="1:11" s="427" customFormat="1" ht="13.5" thickBot="1" x14ac:dyDescent="0.25">
      <c r="A137" s="304" t="s">
        <v>97</v>
      </c>
      <c r="B137" s="448" t="s">
        <v>50</v>
      </c>
      <c r="C137" s="449"/>
      <c r="D137" s="449"/>
      <c r="E137" s="449"/>
      <c r="F137" s="449"/>
      <c r="G137" s="449"/>
      <c r="H137" s="450"/>
      <c r="I137" s="332" t="s">
        <v>0</v>
      </c>
      <c r="J137" s="227"/>
    </row>
    <row r="138" spans="1:11" s="427" customFormat="1" x14ac:dyDescent="0.2">
      <c r="A138" s="226" t="s">
        <v>54</v>
      </c>
      <c r="B138" s="305">
        <v>1</v>
      </c>
      <c r="C138" s="306">
        <v>2</v>
      </c>
      <c r="D138" s="307">
        <v>3</v>
      </c>
      <c r="E138" s="306">
        <v>4</v>
      </c>
      <c r="F138" s="306">
        <v>5</v>
      </c>
      <c r="G138" s="307">
        <v>6</v>
      </c>
      <c r="H138" s="302">
        <v>7</v>
      </c>
      <c r="I138" s="308"/>
      <c r="J138" s="309"/>
    </row>
    <row r="139" spans="1:11" s="427" customFormat="1" x14ac:dyDescent="0.2">
      <c r="A139" s="226" t="s">
        <v>2</v>
      </c>
      <c r="B139" s="362">
        <v>1</v>
      </c>
      <c r="C139" s="334">
        <v>2</v>
      </c>
      <c r="D139" s="253">
        <v>3</v>
      </c>
      <c r="E139" s="255">
        <v>4</v>
      </c>
      <c r="F139" s="398">
        <v>5</v>
      </c>
      <c r="G139" s="399">
        <v>6</v>
      </c>
      <c r="H139" s="400">
        <v>7</v>
      </c>
      <c r="I139" s="303" t="s">
        <v>0</v>
      </c>
      <c r="J139" s="246"/>
      <c r="K139" s="310"/>
    </row>
    <row r="140" spans="1:11" s="427" customFormat="1" x14ac:dyDescent="0.2">
      <c r="A140" s="311" t="s">
        <v>3</v>
      </c>
      <c r="B140" s="257">
        <v>1190</v>
      </c>
      <c r="C140" s="258">
        <v>1190</v>
      </c>
      <c r="D140" s="258">
        <v>1190</v>
      </c>
      <c r="E140" s="258">
        <v>1190</v>
      </c>
      <c r="F140" s="258">
        <v>1190</v>
      </c>
      <c r="G140" s="258">
        <v>1190</v>
      </c>
      <c r="H140" s="259">
        <v>1190</v>
      </c>
      <c r="I140" s="312">
        <v>1190</v>
      </c>
      <c r="J140" s="313"/>
      <c r="K140" s="310"/>
    </row>
    <row r="141" spans="1:11" s="427" customFormat="1" x14ac:dyDescent="0.2">
      <c r="A141" s="314" t="s">
        <v>6</v>
      </c>
      <c r="B141" s="263">
        <v>1123.8095238095239</v>
      </c>
      <c r="C141" s="264">
        <v>1194.047619047619</v>
      </c>
      <c r="D141" s="264">
        <v>1190.1639344262296</v>
      </c>
      <c r="E141" s="264">
        <v>1211.3559322033898</v>
      </c>
      <c r="F141" s="315">
        <v>1221.3207547169811</v>
      </c>
      <c r="G141" s="315">
        <v>1214.4186046511627</v>
      </c>
      <c r="H141" s="265">
        <v>1272.6530612244899</v>
      </c>
      <c r="I141" s="316">
        <v>1210.7621951219512</v>
      </c>
      <c r="J141" s="317"/>
      <c r="K141" s="310"/>
    </row>
    <row r="142" spans="1:11" s="427" customFormat="1" x14ac:dyDescent="0.2">
      <c r="A142" s="226" t="s">
        <v>7</v>
      </c>
      <c r="B142" s="268">
        <v>80.952380952380949</v>
      </c>
      <c r="C142" s="269">
        <v>95.238095238095241</v>
      </c>
      <c r="D142" s="269">
        <v>91.803278688524586</v>
      </c>
      <c r="E142" s="269">
        <v>88.13559322033899</v>
      </c>
      <c r="F142" s="318">
        <v>98.113207547169807</v>
      </c>
      <c r="G142" s="318">
        <v>93.023255813953483</v>
      </c>
      <c r="H142" s="270">
        <v>83.673469387755105</v>
      </c>
      <c r="I142" s="319">
        <v>87.195121951219505</v>
      </c>
      <c r="J142" s="390"/>
      <c r="K142" s="310"/>
    </row>
    <row r="143" spans="1:11" s="427" customFormat="1" x14ac:dyDescent="0.2">
      <c r="A143" s="226" t="s">
        <v>8</v>
      </c>
      <c r="B143" s="273">
        <v>8.0973234784762149E-2</v>
      </c>
      <c r="C143" s="274">
        <v>5.3189470941226273E-2</v>
      </c>
      <c r="D143" s="274">
        <v>5.3907629577069863E-2</v>
      </c>
      <c r="E143" s="274">
        <v>6.5080766651889693E-2</v>
      </c>
      <c r="F143" s="321">
        <v>4.8973386656245538E-2</v>
      </c>
      <c r="G143" s="321">
        <v>5.7388580242637835E-2</v>
      </c>
      <c r="H143" s="275">
        <v>8.683032623836999E-2</v>
      </c>
      <c r="I143" s="322">
        <v>6.988764111959575E-2</v>
      </c>
      <c r="J143" s="323"/>
      <c r="K143" s="324"/>
    </row>
    <row r="144" spans="1:11" s="427" customFormat="1" x14ac:dyDescent="0.2">
      <c r="A144" s="314" t="s">
        <v>1</v>
      </c>
      <c r="B144" s="278">
        <f t="shared" ref="B144:I144" si="29">B141/B140*100-100</f>
        <v>-5.562224889955985</v>
      </c>
      <c r="C144" s="279">
        <f t="shared" si="29"/>
        <v>0.34013605442176242</v>
      </c>
      <c r="D144" s="279">
        <f t="shared" si="29"/>
        <v>1.3776002204181736E-2</v>
      </c>
      <c r="E144" s="279">
        <f t="shared" si="29"/>
        <v>1.7946161515453696</v>
      </c>
      <c r="F144" s="279">
        <f t="shared" si="29"/>
        <v>2.6319961947042856</v>
      </c>
      <c r="G144" s="279">
        <f t="shared" si="29"/>
        <v>2.051983584131321</v>
      </c>
      <c r="H144" s="280">
        <f t="shared" si="29"/>
        <v>6.9456353970159626</v>
      </c>
      <c r="I144" s="282">
        <f t="shared" si="29"/>
        <v>1.7447222791555674</v>
      </c>
      <c r="J144" s="323"/>
      <c r="K144" s="324"/>
    </row>
    <row r="145" spans="1:11" s="427" customFormat="1" ht="13.5" thickBot="1" x14ac:dyDescent="0.25">
      <c r="A145" s="226" t="s">
        <v>27</v>
      </c>
      <c r="B145" s="284">
        <f>B141-B127</f>
        <v>85.309523809523853</v>
      </c>
      <c r="C145" s="285">
        <f t="shared" ref="C145:I145" si="30">C141-C127</f>
        <v>145.26713124274102</v>
      </c>
      <c r="D145" s="285">
        <f t="shared" si="30"/>
        <v>103.5537649347043</v>
      </c>
      <c r="E145" s="285">
        <f t="shared" si="30"/>
        <v>92.427360774818453</v>
      </c>
      <c r="F145" s="285">
        <f t="shared" si="30"/>
        <v>89.279938390450525</v>
      </c>
      <c r="G145" s="285">
        <f t="shared" si="30"/>
        <v>59.767441860464942</v>
      </c>
      <c r="H145" s="286">
        <f t="shared" si="30"/>
        <v>87.870452528837632</v>
      </c>
      <c r="I145" s="326">
        <f t="shared" si="30"/>
        <v>95.602959453161475</v>
      </c>
      <c r="J145" s="327"/>
      <c r="K145" s="324"/>
    </row>
    <row r="146" spans="1:11" s="427" customFormat="1" x14ac:dyDescent="0.2">
      <c r="A146" s="328" t="s">
        <v>51</v>
      </c>
      <c r="B146" s="290">
        <v>229</v>
      </c>
      <c r="C146" s="291">
        <v>513</v>
      </c>
      <c r="D146" s="291">
        <v>776</v>
      </c>
      <c r="E146" s="291">
        <v>705</v>
      </c>
      <c r="F146" s="291">
        <v>601</v>
      </c>
      <c r="G146" s="291">
        <v>503</v>
      </c>
      <c r="H146" s="292">
        <v>554</v>
      </c>
      <c r="I146" s="293">
        <f>SUM(B146:H146)</f>
        <v>3881</v>
      </c>
      <c r="J146" s="329" t="s">
        <v>56</v>
      </c>
      <c r="K146" s="330">
        <f>I132-I146</f>
        <v>2</v>
      </c>
    </row>
    <row r="147" spans="1:11" s="427" customFormat="1" x14ac:dyDescent="0.2">
      <c r="A147" s="328" t="s">
        <v>28</v>
      </c>
      <c r="B147" s="229">
        <v>59.5</v>
      </c>
      <c r="C147" s="354">
        <v>58</v>
      </c>
      <c r="D147" s="354">
        <v>56.5</v>
      </c>
      <c r="E147" s="354">
        <v>55.5</v>
      </c>
      <c r="F147" s="354">
        <v>54.5</v>
      </c>
      <c r="G147" s="354">
        <v>54.5</v>
      </c>
      <c r="H147" s="230">
        <v>54</v>
      </c>
      <c r="I147" s="233"/>
      <c r="J147" s="227" t="s">
        <v>57</v>
      </c>
      <c r="K147" s="427">
        <v>54.1</v>
      </c>
    </row>
    <row r="148" spans="1:11" s="427" customFormat="1" ht="13.5" thickBot="1" x14ac:dyDescent="0.25">
      <c r="A148" s="331" t="s">
        <v>26</v>
      </c>
      <c r="B148" s="231">
        <f>B147-B133</f>
        <v>2</v>
      </c>
      <c r="C148" s="232">
        <f t="shared" ref="C148:H148" si="31">C147-C133</f>
        <v>1.5</v>
      </c>
      <c r="D148" s="232">
        <f t="shared" si="31"/>
        <v>1.5</v>
      </c>
      <c r="E148" s="232">
        <f t="shared" si="31"/>
        <v>1.5</v>
      </c>
      <c r="F148" s="232">
        <f t="shared" si="31"/>
        <v>1.5</v>
      </c>
      <c r="G148" s="232">
        <f t="shared" si="31"/>
        <v>2</v>
      </c>
      <c r="H148" s="238">
        <f t="shared" si="31"/>
        <v>2</v>
      </c>
      <c r="I148" s="234"/>
      <c r="J148" s="427" t="s">
        <v>26</v>
      </c>
      <c r="K148" s="427">
        <f>K147-K133</f>
        <v>1.5700000000000003</v>
      </c>
    </row>
    <row r="150" spans="1:11" ht="13.5" thickBot="1" x14ac:dyDescent="0.25"/>
    <row r="151" spans="1:11" s="436" customFormat="1" ht="13.5" thickBot="1" x14ac:dyDescent="0.25">
      <c r="A151" s="304" t="s">
        <v>100</v>
      </c>
      <c r="B151" s="448" t="s">
        <v>50</v>
      </c>
      <c r="C151" s="449"/>
      <c r="D151" s="449"/>
      <c r="E151" s="449"/>
      <c r="F151" s="449"/>
      <c r="G151" s="449"/>
      <c r="H151" s="450"/>
      <c r="I151" s="332" t="s">
        <v>0</v>
      </c>
      <c r="J151" s="227"/>
    </row>
    <row r="152" spans="1:11" s="436" customFormat="1" x14ac:dyDescent="0.2">
      <c r="A152" s="226" t="s">
        <v>54</v>
      </c>
      <c r="B152" s="305">
        <v>1</v>
      </c>
      <c r="C152" s="306">
        <v>2</v>
      </c>
      <c r="D152" s="307">
        <v>3</v>
      </c>
      <c r="E152" s="306">
        <v>4</v>
      </c>
      <c r="F152" s="306">
        <v>5</v>
      </c>
      <c r="G152" s="307">
        <v>6</v>
      </c>
      <c r="H152" s="302">
        <v>7</v>
      </c>
      <c r="I152" s="308"/>
      <c r="J152" s="309"/>
    </row>
    <row r="153" spans="1:11" s="436" customFormat="1" x14ac:dyDescent="0.2">
      <c r="A153" s="226" t="s">
        <v>2</v>
      </c>
      <c r="B153" s="362">
        <v>1</v>
      </c>
      <c r="C153" s="334">
        <v>2</v>
      </c>
      <c r="D153" s="253">
        <v>3</v>
      </c>
      <c r="E153" s="255">
        <v>4</v>
      </c>
      <c r="F153" s="398">
        <v>5</v>
      </c>
      <c r="G153" s="399">
        <v>6</v>
      </c>
      <c r="H153" s="400">
        <v>7</v>
      </c>
      <c r="I153" s="303" t="s">
        <v>0</v>
      </c>
      <c r="J153" s="246"/>
      <c r="K153" s="310"/>
    </row>
    <row r="154" spans="1:11" s="436" customFormat="1" x14ac:dyDescent="0.2">
      <c r="A154" s="311" t="s">
        <v>3</v>
      </c>
      <c r="B154" s="257">
        <v>1280</v>
      </c>
      <c r="C154" s="258">
        <v>1280</v>
      </c>
      <c r="D154" s="258">
        <v>1280</v>
      </c>
      <c r="E154" s="258">
        <v>1280</v>
      </c>
      <c r="F154" s="258">
        <v>1280</v>
      </c>
      <c r="G154" s="258">
        <v>1280</v>
      </c>
      <c r="H154" s="259">
        <v>1280</v>
      </c>
      <c r="I154" s="312">
        <v>1280</v>
      </c>
      <c r="J154" s="313"/>
      <c r="K154" s="310"/>
    </row>
    <row r="155" spans="1:11" s="436" customFormat="1" x14ac:dyDescent="0.2">
      <c r="A155" s="314" t="s">
        <v>6</v>
      </c>
      <c r="B155" s="263">
        <v>1250.4761904761904</v>
      </c>
      <c r="C155" s="264">
        <v>1302.1428571428571</v>
      </c>
      <c r="D155" s="264">
        <v>1310</v>
      </c>
      <c r="E155" s="264">
        <v>1331.6949152542372</v>
      </c>
      <c r="F155" s="315">
        <v>1305.4716981132076</v>
      </c>
      <c r="G155" s="315">
        <v>1349.2682926829268</v>
      </c>
      <c r="H155" s="265">
        <v>1384.7058823529412</v>
      </c>
      <c r="I155" s="316">
        <v>1324.6107784431138</v>
      </c>
      <c r="J155" s="317"/>
      <c r="K155" s="310"/>
    </row>
    <row r="156" spans="1:11" s="436" customFormat="1" x14ac:dyDescent="0.2">
      <c r="A156" s="226" t="s">
        <v>7</v>
      </c>
      <c r="B156" s="268">
        <v>85.714285714285708</v>
      </c>
      <c r="C156" s="269">
        <v>88.095238095238102</v>
      </c>
      <c r="D156" s="269">
        <v>97.014925373134332</v>
      </c>
      <c r="E156" s="269">
        <v>93.220338983050851</v>
      </c>
      <c r="F156" s="318">
        <v>98.113207547169807</v>
      </c>
      <c r="G156" s="318">
        <v>85.365853658536579</v>
      </c>
      <c r="H156" s="270">
        <v>88.235294117647058</v>
      </c>
      <c r="I156" s="319">
        <v>86.526946107784426</v>
      </c>
      <c r="J156" s="390"/>
      <c r="K156" s="310"/>
    </row>
    <row r="157" spans="1:11" s="436" customFormat="1" x14ac:dyDescent="0.2">
      <c r="A157" s="226" t="s">
        <v>8</v>
      </c>
      <c r="B157" s="273">
        <v>8.0933872992649689E-2</v>
      </c>
      <c r="C157" s="274">
        <v>5.8355123066281309E-2</v>
      </c>
      <c r="D157" s="274">
        <v>5.441092119272839E-2</v>
      </c>
      <c r="E157" s="274">
        <v>5.4311110117636202E-2</v>
      </c>
      <c r="F157" s="321">
        <v>4.7139240381409105E-2</v>
      </c>
      <c r="G157" s="321">
        <v>6.6479304224270577E-2</v>
      </c>
      <c r="H157" s="275">
        <v>6.4026457198370718E-2</v>
      </c>
      <c r="I157" s="322">
        <v>6.4267435707030668E-2</v>
      </c>
      <c r="J157" s="323"/>
      <c r="K157" s="324"/>
    </row>
    <row r="158" spans="1:11" s="436" customFormat="1" x14ac:dyDescent="0.2">
      <c r="A158" s="314" t="s">
        <v>1</v>
      </c>
      <c r="B158" s="278">
        <f t="shared" ref="B158:I158" si="32">B155/B154*100-100</f>
        <v>-2.3065476190476204</v>
      </c>
      <c r="C158" s="279">
        <f t="shared" si="32"/>
        <v>1.7299107142857224</v>
      </c>
      <c r="D158" s="279">
        <f t="shared" si="32"/>
        <v>2.34375</v>
      </c>
      <c r="E158" s="279">
        <f t="shared" si="32"/>
        <v>4.0386652542372872</v>
      </c>
      <c r="F158" s="279">
        <f t="shared" si="32"/>
        <v>1.9899764150943469</v>
      </c>
      <c r="G158" s="279">
        <f t="shared" si="32"/>
        <v>5.4115853658536679</v>
      </c>
      <c r="H158" s="280">
        <f t="shared" si="32"/>
        <v>8.1801470588235219</v>
      </c>
      <c r="I158" s="282">
        <f t="shared" si="32"/>
        <v>3.4852170658682553</v>
      </c>
      <c r="J158" s="323"/>
      <c r="K158" s="324"/>
    </row>
    <row r="159" spans="1:11" s="436" customFormat="1" ht="13.5" thickBot="1" x14ac:dyDescent="0.25">
      <c r="A159" s="226" t="s">
        <v>27</v>
      </c>
      <c r="B159" s="284">
        <f>B155-B141</f>
        <v>126.66666666666652</v>
      </c>
      <c r="C159" s="285">
        <f t="shared" ref="C159:I159" si="33">C155-C141</f>
        <v>108.09523809523807</v>
      </c>
      <c r="D159" s="285">
        <f t="shared" si="33"/>
        <v>119.83606557377038</v>
      </c>
      <c r="E159" s="285">
        <f t="shared" si="33"/>
        <v>120.33898305084745</v>
      </c>
      <c r="F159" s="285">
        <f t="shared" si="33"/>
        <v>84.150943396226467</v>
      </c>
      <c r="G159" s="285">
        <f t="shared" si="33"/>
        <v>134.84968803176412</v>
      </c>
      <c r="H159" s="286">
        <f t="shared" si="33"/>
        <v>112.05282112845134</v>
      </c>
      <c r="I159" s="326">
        <f t="shared" si="33"/>
        <v>113.84858332116255</v>
      </c>
      <c r="J159" s="327"/>
      <c r="K159" s="324"/>
    </row>
    <row r="160" spans="1:11" s="436" customFormat="1" x14ac:dyDescent="0.2">
      <c r="A160" s="328" t="s">
        <v>51</v>
      </c>
      <c r="B160" s="290">
        <v>228</v>
      </c>
      <c r="C160" s="291">
        <v>512</v>
      </c>
      <c r="D160" s="291">
        <v>776</v>
      </c>
      <c r="E160" s="291">
        <v>702</v>
      </c>
      <c r="F160" s="291">
        <v>601</v>
      </c>
      <c r="G160" s="291">
        <v>503</v>
      </c>
      <c r="H160" s="292">
        <v>554</v>
      </c>
      <c r="I160" s="293">
        <f>SUM(B160:H160)</f>
        <v>3876</v>
      </c>
      <c r="J160" s="329" t="s">
        <v>56</v>
      </c>
      <c r="K160" s="330">
        <f>I146-I160</f>
        <v>5</v>
      </c>
    </row>
    <row r="161" spans="1:11" s="436" customFormat="1" x14ac:dyDescent="0.2">
      <c r="A161" s="328" t="s">
        <v>28</v>
      </c>
      <c r="B161" s="229">
        <v>61</v>
      </c>
      <c r="C161" s="354">
        <v>59.5</v>
      </c>
      <c r="D161" s="354">
        <v>58</v>
      </c>
      <c r="E161" s="354">
        <v>57</v>
      </c>
      <c r="F161" s="354">
        <v>56.5</v>
      </c>
      <c r="G161" s="354">
        <v>56</v>
      </c>
      <c r="H161" s="230">
        <v>55.5</v>
      </c>
      <c r="I161" s="233"/>
      <c r="J161" s="227" t="s">
        <v>57</v>
      </c>
      <c r="K161" s="436">
        <v>55.77</v>
      </c>
    </row>
    <row r="162" spans="1:11" s="436" customFormat="1" ht="13.5" thickBot="1" x14ac:dyDescent="0.25">
      <c r="A162" s="331" t="s">
        <v>26</v>
      </c>
      <c r="B162" s="231">
        <f>B161-B147</f>
        <v>1.5</v>
      </c>
      <c r="C162" s="232">
        <f t="shared" ref="C162:H162" si="34">C161-C147</f>
        <v>1.5</v>
      </c>
      <c r="D162" s="232">
        <f t="shared" si="34"/>
        <v>1.5</v>
      </c>
      <c r="E162" s="232">
        <f t="shared" si="34"/>
        <v>1.5</v>
      </c>
      <c r="F162" s="232">
        <f t="shared" si="34"/>
        <v>2</v>
      </c>
      <c r="G162" s="232">
        <f t="shared" si="34"/>
        <v>1.5</v>
      </c>
      <c r="H162" s="238">
        <f t="shared" si="34"/>
        <v>1.5</v>
      </c>
      <c r="I162" s="234"/>
      <c r="J162" s="436" t="s">
        <v>26</v>
      </c>
      <c r="K162" s="436">
        <f>K161-K147</f>
        <v>1.6700000000000017</v>
      </c>
    </row>
    <row r="163" spans="1:11" x14ac:dyDescent="0.2">
      <c r="F163" s="299">
        <v>56.5</v>
      </c>
    </row>
    <row r="165" spans="1:11" s="439" customFormat="1" ht="13.5" thickBot="1" x14ac:dyDescent="0.25">
      <c r="B165" s="439">
        <v>57.6</v>
      </c>
      <c r="C165" s="439">
        <v>57.6</v>
      </c>
      <c r="D165" s="439">
        <v>57.6</v>
      </c>
      <c r="E165" s="439">
        <v>57.6</v>
      </c>
      <c r="F165" s="439">
        <v>57.6</v>
      </c>
      <c r="G165" s="439">
        <v>57.6</v>
      </c>
      <c r="H165" s="439">
        <v>57.6</v>
      </c>
    </row>
    <row r="166" spans="1:11" s="437" customFormat="1" ht="13.5" thickBot="1" x14ac:dyDescent="0.25">
      <c r="A166" s="304" t="s">
        <v>101</v>
      </c>
      <c r="B166" s="448" t="s">
        <v>50</v>
      </c>
      <c r="C166" s="449"/>
      <c r="D166" s="449"/>
      <c r="E166" s="449"/>
      <c r="F166" s="449"/>
      <c r="G166" s="449"/>
      <c r="H166" s="450"/>
      <c r="I166" s="332" t="s">
        <v>0</v>
      </c>
      <c r="J166" s="227"/>
    </row>
    <row r="167" spans="1:11" s="437" customFormat="1" x14ac:dyDescent="0.2">
      <c r="A167" s="226" t="s">
        <v>54</v>
      </c>
      <c r="B167" s="305">
        <v>1</v>
      </c>
      <c r="C167" s="306">
        <v>2</v>
      </c>
      <c r="D167" s="307">
        <v>3</v>
      </c>
      <c r="E167" s="306">
        <v>4</v>
      </c>
      <c r="F167" s="306">
        <v>5</v>
      </c>
      <c r="G167" s="307">
        <v>6</v>
      </c>
      <c r="H167" s="302">
        <v>7</v>
      </c>
      <c r="I167" s="308"/>
      <c r="J167" s="309"/>
    </row>
    <row r="168" spans="1:11" s="437" customFormat="1" x14ac:dyDescent="0.2">
      <c r="A168" s="226" t="s">
        <v>2</v>
      </c>
      <c r="B168" s="362">
        <v>1</v>
      </c>
      <c r="C168" s="334">
        <v>2</v>
      </c>
      <c r="D168" s="253">
        <v>3</v>
      </c>
      <c r="E168" s="255">
        <v>4</v>
      </c>
      <c r="F168" s="398">
        <v>5</v>
      </c>
      <c r="G168" s="399">
        <v>6</v>
      </c>
      <c r="H168" s="400">
        <v>7</v>
      </c>
      <c r="I168" s="303" t="s">
        <v>0</v>
      </c>
      <c r="J168" s="246"/>
      <c r="K168" s="310"/>
    </row>
    <row r="169" spans="1:11" s="437" customFormat="1" x14ac:dyDescent="0.2">
      <c r="A169" s="311" t="s">
        <v>3</v>
      </c>
      <c r="B169" s="257">
        <v>1375</v>
      </c>
      <c r="C169" s="258">
        <v>1375</v>
      </c>
      <c r="D169" s="258">
        <v>1375</v>
      </c>
      <c r="E169" s="258">
        <v>1375</v>
      </c>
      <c r="F169" s="258">
        <v>1375</v>
      </c>
      <c r="G169" s="258">
        <v>1375</v>
      </c>
      <c r="H169" s="259">
        <v>1375</v>
      </c>
      <c r="I169" s="312">
        <v>1375</v>
      </c>
      <c r="J169" s="313"/>
      <c r="K169" s="310"/>
    </row>
    <row r="170" spans="1:11" s="437" customFormat="1" x14ac:dyDescent="0.2">
      <c r="A170" s="314" t="s">
        <v>6</v>
      </c>
      <c r="B170" s="263">
        <v>1338.125</v>
      </c>
      <c r="C170" s="264">
        <v>1369.3877551020407</v>
      </c>
      <c r="D170" s="264">
        <v>1389.2063492063492</v>
      </c>
      <c r="E170" s="264">
        <v>1413.4848484848485</v>
      </c>
      <c r="F170" s="315">
        <v>1451.5384615384614</v>
      </c>
      <c r="G170" s="315">
        <v>1491.8604651162791</v>
      </c>
      <c r="H170" s="265">
        <v>1543.2258064516129</v>
      </c>
      <c r="I170" s="316">
        <v>1423.2142857142858</v>
      </c>
      <c r="J170" s="317"/>
      <c r="K170" s="310"/>
    </row>
    <row r="171" spans="1:11" s="437" customFormat="1" x14ac:dyDescent="0.2">
      <c r="A171" s="226" t="s">
        <v>7</v>
      </c>
      <c r="B171" s="268">
        <v>87.5</v>
      </c>
      <c r="C171" s="269">
        <v>97.959183673469383</v>
      </c>
      <c r="D171" s="269">
        <v>96.825396825396822</v>
      </c>
      <c r="E171" s="269">
        <v>98.484848484848484</v>
      </c>
      <c r="F171" s="318">
        <v>98.07692307692308</v>
      </c>
      <c r="G171" s="318">
        <v>100</v>
      </c>
      <c r="H171" s="270">
        <v>96.774193548387103</v>
      </c>
      <c r="I171" s="319">
        <v>89.583333333333329</v>
      </c>
      <c r="J171" s="390"/>
      <c r="K171" s="310"/>
    </row>
    <row r="172" spans="1:11" s="437" customFormat="1" x14ac:dyDescent="0.2">
      <c r="A172" s="226" t="s">
        <v>8</v>
      </c>
      <c r="B172" s="273">
        <v>5.3838977122488751E-2</v>
      </c>
      <c r="C172" s="274">
        <v>4.0279826383724036E-2</v>
      </c>
      <c r="D172" s="274">
        <v>4.2446787008926387E-2</v>
      </c>
      <c r="E172" s="274">
        <v>4.1389819618944099E-2</v>
      </c>
      <c r="F172" s="321">
        <v>4.4058526106680977E-2</v>
      </c>
      <c r="G172" s="321">
        <v>4.4843328101142672E-2</v>
      </c>
      <c r="H172" s="275">
        <v>5.3596556891429559E-2</v>
      </c>
      <c r="I172" s="322">
        <v>6.0861175623220395E-2</v>
      </c>
      <c r="J172" s="323"/>
      <c r="K172" s="324"/>
    </row>
    <row r="173" spans="1:11" s="437" customFormat="1" x14ac:dyDescent="0.2">
      <c r="A173" s="314" t="s">
        <v>1</v>
      </c>
      <c r="B173" s="278">
        <f t="shared" ref="B173:I173" si="35">B170/B169*100-100</f>
        <v>-2.681818181818187</v>
      </c>
      <c r="C173" s="279">
        <f t="shared" si="35"/>
        <v>-0.40816326530612912</v>
      </c>
      <c r="D173" s="279">
        <f t="shared" si="35"/>
        <v>1.0331890331890321</v>
      </c>
      <c r="E173" s="279">
        <f t="shared" si="35"/>
        <v>2.7988980716253451</v>
      </c>
      <c r="F173" s="279">
        <f t="shared" si="35"/>
        <v>5.5664335664335596</v>
      </c>
      <c r="G173" s="279">
        <f t="shared" si="35"/>
        <v>8.4989429175475806</v>
      </c>
      <c r="H173" s="280">
        <f t="shared" si="35"/>
        <v>12.234604105571847</v>
      </c>
      <c r="I173" s="282">
        <f t="shared" si="35"/>
        <v>3.5064935064934986</v>
      </c>
      <c r="J173" s="323"/>
      <c r="K173" s="324"/>
    </row>
    <row r="174" spans="1:11" s="437" customFormat="1" ht="13.5" thickBot="1" x14ac:dyDescent="0.25">
      <c r="A174" s="226" t="s">
        <v>27</v>
      </c>
      <c r="B174" s="284">
        <f>B170-B155</f>
        <v>87.648809523809632</v>
      </c>
      <c r="C174" s="285">
        <f t="shared" ref="C174:I174" si="36">C170-C155</f>
        <v>67.244897959183618</v>
      </c>
      <c r="D174" s="285">
        <f t="shared" si="36"/>
        <v>79.206349206349159</v>
      </c>
      <c r="E174" s="285">
        <f t="shared" si="36"/>
        <v>81.789933230611268</v>
      </c>
      <c r="F174" s="285">
        <f t="shared" si="36"/>
        <v>146.06676342525384</v>
      </c>
      <c r="G174" s="285">
        <f t="shared" si="36"/>
        <v>142.59217243335229</v>
      </c>
      <c r="H174" s="286">
        <f t="shared" si="36"/>
        <v>158.51992409867171</v>
      </c>
      <c r="I174" s="326">
        <f t="shared" si="36"/>
        <v>98.60350727117202</v>
      </c>
      <c r="J174" s="327"/>
      <c r="K174" s="324"/>
    </row>
    <row r="175" spans="1:11" s="437" customFormat="1" x14ac:dyDescent="0.2">
      <c r="A175" s="328" t="s">
        <v>51</v>
      </c>
      <c r="B175" s="290">
        <v>388</v>
      </c>
      <c r="C175" s="291">
        <v>564</v>
      </c>
      <c r="D175" s="291">
        <v>722</v>
      </c>
      <c r="E175" s="291">
        <v>709</v>
      </c>
      <c r="F175" s="291">
        <v>630</v>
      </c>
      <c r="G175" s="291">
        <v>510</v>
      </c>
      <c r="H175" s="292">
        <v>346</v>
      </c>
      <c r="I175" s="293">
        <f>SUM(B175:H175)</f>
        <v>3869</v>
      </c>
      <c r="J175" s="329" t="s">
        <v>56</v>
      </c>
      <c r="K175" s="330">
        <f>I160-I175</f>
        <v>7</v>
      </c>
    </row>
    <row r="176" spans="1:11" s="437" customFormat="1" x14ac:dyDescent="0.2">
      <c r="A176" s="328" t="s">
        <v>28</v>
      </c>
      <c r="B176" s="229">
        <v>62</v>
      </c>
      <c r="C176" s="354">
        <v>61</v>
      </c>
      <c r="D176" s="354">
        <v>60</v>
      </c>
      <c r="E176" s="354">
        <v>60</v>
      </c>
      <c r="F176" s="354">
        <v>59</v>
      </c>
      <c r="G176" s="354">
        <v>58.5</v>
      </c>
      <c r="H176" s="230">
        <v>58</v>
      </c>
      <c r="I176" s="233"/>
      <c r="J176" s="227" t="s">
        <v>57</v>
      </c>
      <c r="K176" s="437">
        <v>57.6</v>
      </c>
    </row>
    <row r="177" spans="1:11" s="437" customFormat="1" ht="13.5" thickBot="1" x14ac:dyDescent="0.25">
      <c r="A177" s="331" t="s">
        <v>26</v>
      </c>
      <c r="B177" s="231">
        <f>B176-B165</f>
        <v>4.3999999999999986</v>
      </c>
      <c r="C177" s="232">
        <f t="shared" ref="C177:H177" si="37">C176-C165</f>
        <v>3.3999999999999986</v>
      </c>
      <c r="D177" s="232">
        <f t="shared" si="37"/>
        <v>2.3999999999999986</v>
      </c>
      <c r="E177" s="232">
        <f t="shared" si="37"/>
        <v>2.3999999999999986</v>
      </c>
      <c r="F177" s="232">
        <f t="shared" si="37"/>
        <v>1.3999999999999986</v>
      </c>
      <c r="G177" s="232">
        <f t="shared" si="37"/>
        <v>0.89999999999999858</v>
      </c>
      <c r="H177" s="238">
        <f t="shared" si="37"/>
        <v>0.39999999999999858</v>
      </c>
      <c r="I177" s="234"/>
      <c r="J177" s="437" t="s">
        <v>26</v>
      </c>
      <c r="K177" s="437">
        <f>K176-K161</f>
        <v>1.8299999999999983</v>
      </c>
    </row>
  </sheetData>
  <mergeCells count="12">
    <mergeCell ref="B166:H166"/>
    <mergeCell ref="B151:H151"/>
    <mergeCell ref="B137:H137"/>
    <mergeCell ref="B123:H123"/>
    <mergeCell ref="B109:H109"/>
    <mergeCell ref="B95:H95"/>
    <mergeCell ref="B81:H81"/>
    <mergeCell ref="B9:G9"/>
    <mergeCell ref="B23:G23"/>
    <mergeCell ref="B39:H39"/>
    <mergeCell ref="B53:H53"/>
    <mergeCell ref="B67:H67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K162"/>
  <sheetViews>
    <sheetView showGridLines="0" topLeftCell="A132" zoomScale="75" zoomScaleNormal="75" workbookViewId="0">
      <selection activeCell="K161" sqref="K161"/>
    </sheetView>
  </sheetViews>
  <sheetFormatPr baseColWidth="10" defaultRowHeight="12.75" x14ac:dyDescent="0.2"/>
  <cols>
    <col min="1" max="1" width="16.28515625" style="299" bestFit="1" customWidth="1"/>
    <col min="2" max="7" width="10.140625" style="299" customWidth="1"/>
    <col min="8" max="8" width="11.140625" style="299" customWidth="1"/>
    <col min="9" max="9" width="10.5703125" style="299" customWidth="1"/>
    <col min="10" max="16384" width="11.42578125" style="299"/>
  </cols>
  <sheetData>
    <row r="1" spans="1:7" x14ac:dyDescent="0.2">
      <c r="A1" s="299" t="s">
        <v>58</v>
      </c>
    </row>
    <row r="2" spans="1:7" x14ac:dyDescent="0.2">
      <c r="A2" s="299" t="s">
        <v>59</v>
      </c>
      <c r="B2" s="239">
        <v>41.9</v>
      </c>
    </row>
    <row r="3" spans="1:7" x14ac:dyDescent="0.2">
      <c r="A3" s="299" t="s">
        <v>7</v>
      </c>
      <c r="B3" s="299">
        <v>86.3</v>
      </c>
    </row>
    <row r="4" spans="1:7" x14ac:dyDescent="0.2">
      <c r="A4" s="299" t="s">
        <v>60</v>
      </c>
      <c r="B4" s="299">
        <v>3551</v>
      </c>
    </row>
    <row r="6" spans="1:7" x14ac:dyDescent="0.2">
      <c r="A6" s="246" t="s">
        <v>61</v>
      </c>
      <c r="B6" s="239">
        <v>41.9</v>
      </c>
      <c r="C6" s="239">
        <v>41.9</v>
      </c>
      <c r="D6" s="239">
        <v>41.9</v>
      </c>
      <c r="E6" s="239">
        <v>41.9</v>
      </c>
      <c r="F6" s="239">
        <v>41.9</v>
      </c>
      <c r="G6" s="299">
        <v>41.9</v>
      </c>
    </row>
    <row r="7" spans="1:7" x14ac:dyDescent="0.2">
      <c r="A7" s="246" t="s">
        <v>62</v>
      </c>
      <c r="B7" s="299">
        <v>30.1</v>
      </c>
      <c r="C7" s="299">
        <v>30.1</v>
      </c>
      <c r="D7" s="299">
        <v>30.1</v>
      </c>
      <c r="E7" s="299">
        <v>30.1</v>
      </c>
      <c r="F7" s="299">
        <v>30.1</v>
      </c>
    </row>
    <row r="8" spans="1:7" ht="13.5" thickBot="1" x14ac:dyDescent="0.25">
      <c r="A8" s="246"/>
    </row>
    <row r="9" spans="1:7" ht="13.5" thickBot="1" x14ac:dyDescent="0.25">
      <c r="A9" s="304" t="s">
        <v>49</v>
      </c>
      <c r="B9" s="448" t="s">
        <v>53</v>
      </c>
      <c r="C9" s="449"/>
      <c r="D9" s="449"/>
      <c r="E9" s="449"/>
      <c r="F9" s="450"/>
      <c r="G9" s="333" t="s">
        <v>0</v>
      </c>
    </row>
    <row r="10" spans="1:7" x14ac:dyDescent="0.2">
      <c r="A10" s="226" t="s">
        <v>2</v>
      </c>
      <c r="B10" s="33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311" t="s">
        <v>75</v>
      </c>
      <c r="B11" s="337">
        <v>140</v>
      </c>
      <c r="C11" s="338">
        <v>140</v>
      </c>
      <c r="D11" s="339">
        <v>140</v>
      </c>
      <c r="E11" s="339">
        <v>140</v>
      </c>
      <c r="F11" s="339">
        <v>140</v>
      </c>
      <c r="G11" s="340">
        <v>140</v>
      </c>
    </row>
    <row r="12" spans="1:7" x14ac:dyDescent="0.2">
      <c r="A12" s="314" t="s">
        <v>6</v>
      </c>
      <c r="B12" s="341">
        <v>214.62162162162161</v>
      </c>
      <c r="C12" s="342">
        <v>211.54285714285714</v>
      </c>
      <c r="D12" s="342">
        <v>215.32911392405063</v>
      </c>
      <c r="E12" s="342">
        <v>202.67676767676767</v>
      </c>
      <c r="F12" s="342">
        <v>202.46052631578948</v>
      </c>
      <c r="G12" s="267">
        <v>208.92713567839195</v>
      </c>
    </row>
    <row r="13" spans="1:7" x14ac:dyDescent="0.2">
      <c r="A13" s="226" t="s">
        <v>7</v>
      </c>
      <c r="B13" s="343">
        <v>74.324324324324323</v>
      </c>
      <c r="C13" s="344">
        <v>78.571428571428569</v>
      </c>
      <c r="D13" s="345">
        <v>73.417721518987335</v>
      </c>
      <c r="E13" s="345">
        <v>67.676767676767682</v>
      </c>
      <c r="F13" s="345">
        <v>60.526315789473685</v>
      </c>
      <c r="G13" s="346">
        <v>68.090452261306538</v>
      </c>
    </row>
    <row r="14" spans="1:7" x14ac:dyDescent="0.2">
      <c r="A14" s="226" t="s">
        <v>8</v>
      </c>
      <c r="B14" s="273">
        <v>8.0912022812154302E-2</v>
      </c>
      <c r="C14" s="274">
        <v>7.9886594577253695E-2</v>
      </c>
      <c r="D14" s="347">
        <v>8.3601856884495201E-2</v>
      </c>
      <c r="E14" s="347">
        <v>0.10287092613911573</v>
      </c>
      <c r="F14" s="347">
        <v>0.11079124253874557</v>
      </c>
      <c r="G14" s="348">
        <v>9.6668041802331489E-2</v>
      </c>
    </row>
    <row r="15" spans="1:7" x14ac:dyDescent="0.2">
      <c r="A15" s="314" t="s">
        <v>1</v>
      </c>
      <c r="B15" s="278">
        <f t="shared" ref="B15:G15" si="0">B12/B11*100-100</f>
        <v>53.301158301158296</v>
      </c>
      <c r="C15" s="279">
        <f t="shared" si="0"/>
        <v>51.102040816326507</v>
      </c>
      <c r="D15" s="279">
        <f t="shared" si="0"/>
        <v>53.806509945750435</v>
      </c>
      <c r="E15" s="279">
        <f t="shared" si="0"/>
        <v>44.769119769119783</v>
      </c>
      <c r="F15" s="279">
        <f t="shared" ref="F15" si="1">F12/F11*100-100</f>
        <v>44.614661654135347</v>
      </c>
      <c r="G15" s="282">
        <f t="shared" si="0"/>
        <v>49.233668341708523</v>
      </c>
    </row>
    <row r="16" spans="1:7" ht="13.5" thickBot="1" x14ac:dyDescent="0.25">
      <c r="A16" s="226" t="s">
        <v>27</v>
      </c>
      <c r="B16" s="284">
        <f>B12-B6</f>
        <v>172.72162162162161</v>
      </c>
      <c r="C16" s="285">
        <f t="shared" ref="C16:G16" si="2">C12-C6</f>
        <v>169.64285714285714</v>
      </c>
      <c r="D16" s="285">
        <f t="shared" si="2"/>
        <v>173.42911392405063</v>
      </c>
      <c r="E16" s="285">
        <f t="shared" si="2"/>
        <v>160.77676767676766</v>
      </c>
      <c r="F16" s="285">
        <f t="shared" ref="F16" si="3">F12-F6</f>
        <v>160.56052631578947</v>
      </c>
      <c r="G16" s="288">
        <f t="shared" si="2"/>
        <v>167.02713567839194</v>
      </c>
    </row>
    <row r="17" spans="1:10" x14ac:dyDescent="0.2">
      <c r="A17" s="328" t="s">
        <v>52</v>
      </c>
      <c r="B17" s="290">
        <v>700</v>
      </c>
      <c r="C17" s="291">
        <v>700</v>
      </c>
      <c r="D17" s="291">
        <v>701</v>
      </c>
      <c r="E17" s="291">
        <v>702</v>
      </c>
      <c r="F17" s="349">
        <v>700</v>
      </c>
      <c r="G17" s="350">
        <f>SUM(B17:F17)</f>
        <v>3503</v>
      </c>
      <c r="H17" s="299" t="s">
        <v>56</v>
      </c>
      <c r="I17" s="351">
        <f>B4-G17</f>
        <v>48</v>
      </c>
      <c r="J17" s="352">
        <f>I17/B4</f>
        <v>1.3517319065052097E-2</v>
      </c>
    </row>
    <row r="18" spans="1:10" x14ac:dyDescent="0.2">
      <c r="A18" s="328" t="s">
        <v>28</v>
      </c>
      <c r="B18" s="229">
        <v>65</v>
      </c>
      <c r="C18" s="300">
        <v>65</v>
      </c>
      <c r="D18" s="300">
        <v>65</v>
      </c>
      <c r="E18" s="300">
        <v>65</v>
      </c>
      <c r="F18" s="300">
        <v>65</v>
      </c>
      <c r="G18" s="233"/>
      <c r="H18" s="299" t="s">
        <v>57</v>
      </c>
      <c r="I18" s="299">
        <v>30.1</v>
      </c>
    </row>
    <row r="19" spans="1:10" ht="13.5" thickBot="1" x14ac:dyDescent="0.25">
      <c r="A19" s="331" t="s">
        <v>26</v>
      </c>
      <c r="B19" s="369">
        <f>B18-B7</f>
        <v>34.9</v>
      </c>
      <c r="C19" s="370">
        <f>C18-C7</f>
        <v>34.9</v>
      </c>
      <c r="D19" s="370">
        <f>D18-D7</f>
        <v>34.9</v>
      </c>
      <c r="E19" s="370">
        <f>E18-E7</f>
        <v>34.9</v>
      </c>
      <c r="F19" s="370">
        <f>F18-F7</f>
        <v>34.9</v>
      </c>
      <c r="G19" s="234"/>
      <c r="H19" s="299" t="s">
        <v>26</v>
      </c>
    </row>
    <row r="21" spans="1:10" ht="13.5" thickBot="1" x14ac:dyDescent="0.25"/>
    <row r="22" spans="1:10" s="371" customFormat="1" ht="13.5" thickBot="1" x14ac:dyDescent="0.25">
      <c r="A22" s="304" t="s">
        <v>66</v>
      </c>
      <c r="B22" s="448" t="s">
        <v>53</v>
      </c>
      <c r="C22" s="449"/>
      <c r="D22" s="449"/>
      <c r="E22" s="449"/>
      <c r="F22" s="450"/>
      <c r="G22" s="333" t="s">
        <v>0</v>
      </c>
    </row>
    <row r="23" spans="1:10" s="371" customFormat="1" x14ac:dyDescent="0.2">
      <c r="A23" s="226" t="s">
        <v>2</v>
      </c>
      <c r="B23" s="33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71" customFormat="1" x14ac:dyDescent="0.2">
      <c r="A24" s="311" t="s">
        <v>75</v>
      </c>
      <c r="B24" s="337">
        <v>300</v>
      </c>
      <c r="C24" s="338">
        <v>300</v>
      </c>
      <c r="D24" s="339">
        <v>300</v>
      </c>
      <c r="E24" s="339">
        <v>300</v>
      </c>
      <c r="F24" s="339">
        <v>300</v>
      </c>
      <c r="G24" s="340">
        <v>300</v>
      </c>
    </row>
    <row r="25" spans="1:10" s="371" customFormat="1" x14ac:dyDescent="0.2">
      <c r="A25" s="314" t="s">
        <v>6</v>
      </c>
      <c r="B25" s="341">
        <v>523.28767123287673</v>
      </c>
      <c r="C25" s="342">
        <v>516.82539682539687</v>
      </c>
      <c r="D25" s="342">
        <v>505.06849315068496</v>
      </c>
      <c r="E25" s="342">
        <v>549.4202898550725</v>
      </c>
      <c r="F25" s="342">
        <v>530.74626865671644</v>
      </c>
      <c r="G25" s="267">
        <v>524.92753623188401</v>
      </c>
    </row>
    <row r="26" spans="1:10" s="371" customFormat="1" x14ac:dyDescent="0.2">
      <c r="A26" s="226" t="s">
        <v>7</v>
      </c>
      <c r="B26" s="381">
        <v>60.273972602739725</v>
      </c>
      <c r="C26" s="382">
        <v>63.492063492063494</v>
      </c>
      <c r="D26" s="383">
        <v>52.054794520547944</v>
      </c>
      <c r="E26" s="383">
        <v>50.724637681159422</v>
      </c>
      <c r="F26" s="345">
        <v>74.626865671641795</v>
      </c>
      <c r="G26" s="384">
        <v>57.681159420289852</v>
      </c>
      <c r="H26" s="380" t="s">
        <v>84</v>
      </c>
    </row>
    <row r="27" spans="1:10" s="371" customFormat="1" x14ac:dyDescent="0.2">
      <c r="A27" s="226" t="s">
        <v>8</v>
      </c>
      <c r="B27" s="273">
        <v>0.11418114775606317</v>
      </c>
      <c r="C27" s="274">
        <v>0.11312888877858783</v>
      </c>
      <c r="D27" s="347">
        <v>0.13799798885372705</v>
      </c>
      <c r="E27" s="347">
        <v>0.14087820730543116</v>
      </c>
      <c r="F27" s="347">
        <v>0.11183798191643977</v>
      </c>
      <c r="G27" s="348">
        <v>0.12797075819716999</v>
      </c>
    </row>
    <row r="28" spans="1:10" s="371" customFormat="1" x14ac:dyDescent="0.2">
      <c r="A28" s="314" t="s">
        <v>1</v>
      </c>
      <c r="B28" s="278">
        <f t="shared" ref="B28:G28" si="4">B25/B24*100-100</f>
        <v>74.429223744292244</v>
      </c>
      <c r="C28" s="279">
        <f t="shared" si="4"/>
        <v>72.275132275132279</v>
      </c>
      <c r="D28" s="279">
        <f t="shared" si="4"/>
        <v>68.356164383561634</v>
      </c>
      <c r="E28" s="279">
        <f t="shared" si="4"/>
        <v>83.140096618357518</v>
      </c>
      <c r="F28" s="279">
        <f t="shared" si="4"/>
        <v>76.915422885572127</v>
      </c>
      <c r="G28" s="282">
        <f t="shared" si="4"/>
        <v>74.975845410628011</v>
      </c>
    </row>
    <row r="29" spans="1:10" s="371" customFormat="1" ht="13.5" thickBot="1" x14ac:dyDescent="0.25">
      <c r="A29" s="226" t="s">
        <v>27</v>
      </c>
      <c r="B29" s="284">
        <f>B25-B12</f>
        <v>308.66604961125512</v>
      </c>
      <c r="C29" s="285">
        <f t="shared" ref="C29:G29" si="5">C25-C12</f>
        <v>305.28253968253972</v>
      </c>
      <c r="D29" s="285">
        <f t="shared" si="5"/>
        <v>289.73937922663436</v>
      </c>
      <c r="E29" s="285">
        <f t="shared" si="5"/>
        <v>346.74352217830483</v>
      </c>
      <c r="F29" s="285">
        <f t="shared" si="5"/>
        <v>328.28574234092696</v>
      </c>
      <c r="G29" s="288">
        <f t="shared" si="5"/>
        <v>316.00040055349206</v>
      </c>
    </row>
    <row r="30" spans="1:10" s="371" customFormat="1" x14ac:dyDescent="0.2">
      <c r="A30" s="328" t="s">
        <v>52</v>
      </c>
      <c r="B30" s="290">
        <v>699</v>
      </c>
      <c r="C30" s="291">
        <v>695</v>
      </c>
      <c r="D30" s="291">
        <v>699</v>
      </c>
      <c r="E30" s="291">
        <v>700</v>
      </c>
      <c r="F30" s="349">
        <v>697</v>
      </c>
      <c r="G30" s="350">
        <f>SUM(B30:F30)</f>
        <v>3490</v>
      </c>
      <c r="H30" s="371" t="s">
        <v>56</v>
      </c>
      <c r="I30" s="351">
        <f>G17-G30</f>
        <v>13</v>
      </c>
      <c r="J30" s="352">
        <f>I30/G17</f>
        <v>3.7111047673422781E-3</v>
      </c>
    </row>
    <row r="31" spans="1:10" s="371" customFormat="1" x14ac:dyDescent="0.2">
      <c r="A31" s="328" t="s">
        <v>28</v>
      </c>
      <c r="B31" s="229">
        <v>95</v>
      </c>
      <c r="C31" s="354">
        <v>95</v>
      </c>
      <c r="D31" s="354">
        <v>95</v>
      </c>
      <c r="E31" s="354">
        <v>95</v>
      </c>
      <c r="F31" s="354">
        <v>95</v>
      </c>
      <c r="G31" s="233"/>
      <c r="H31" s="371" t="s">
        <v>57</v>
      </c>
      <c r="I31" s="371">
        <v>65</v>
      </c>
    </row>
    <row r="32" spans="1:10" s="371" customFormat="1" ht="13.5" thickBot="1" x14ac:dyDescent="0.25">
      <c r="A32" s="331" t="s">
        <v>26</v>
      </c>
      <c r="B32" s="369">
        <f>B31-B18</f>
        <v>30</v>
      </c>
      <c r="C32" s="370">
        <f t="shared" ref="C32:F32" si="6">C31-C18</f>
        <v>30</v>
      </c>
      <c r="D32" s="370">
        <f t="shared" si="6"/>
        <v>30</v>
      </c>
      <c r="E32" s="370">
        <f t="shared" si="6"/>
        <v>30</v>
      </c>
      <c r="F32" s="370">
        <f t="shared" si="6"/>
        <v>30</v>
      </c>
      <c r="G32" s="234"/>
      <c r="H32" s="371" t="s">
        <v>26</v>
      </c>
      <c r="I32" s="371">
        <f>I31-I18</f>
        <v>34.9</v>
      </c>
    </row>
    <row r="34" spans="1:10" ht="13.5" thickBot="1" x14ac:dyDescent="0.25"/>
    <row r="35" spans="1:10" ht="13.5" thickBot="1" x14ac:dyDescent="0.25">
      <c r="A35" s="304" t="s">
        <v>70</v>
      </c>
      <c r="B35" s="448" t="s">
        <v>53</v>
      </c>
      <c r="C35" s="449"/>
      <c r="D35" s="449"/>
      <c r="E35" s="449"/>
      <c r="F35" s="450"/>
      <c r="G35" s="333" t="s">
        <v>0</v>
      </c>
      <c r="H35" s="387"/>
      <c r="I35" s="387"/>
      <c r="J35" s="387"/>
    </row>
    <row r="36" spans="1:10" x14ac:dyDescent="0.2">
      <c r="A36" s="226" t="s">
        <v>2</v>
      </c>
      <c r="B36" s="336">
        <v>1</v>
      </c>
      <c r="C36" s="236">
        <v>2</v>
      </c>
      <c r="D36" s="236">
        <v>3</v>
      </c>
      <c r="E36" s="236">
        <v>4</v>
      </c>
      <c r="F36" s="236">
        <v>5</v>
      </c>
      <c r="G36" s="235"/>
      <c r="H36" s="387"/>
      <c r="I36" s="387"/>
      <c r="J36" s="387"/>
    </row>
    <row r="37" spans="1:10" x14ac:dyDescent="0.2">
      <c r="A37" s="311" t="s">
        <v>75</v>
      </c>
      <c r="B37" s="337">
        <v>490</v>
      </c>
      <c r="C37" s="338"/>
      <c r="D37" s="339"/>
      <c r="E37" s="339"/>
      <c r="F37" s="339"/>
      <c r="G37" s="340">
        <v>490</v>
      </c>
      <c r="H37" s="387"/>
      <c r="I37" s="387"/>
      <c r="J37" s="387"/>
    </row>
    <row r="38" spans="1:10" x14ac:dyDescent="0.2">
      <c r="A38" s="314" t="s">
        <v>6</v>
      </c>
      <c r="B38" s="341">
        <v>1002.8515625</v>
      </c>
      <c r="C38" s="342"/>
      <c r="D38" s="342"/>
      <c r="E38" s="342"/>
      <c r="F38" s="342"/>
      <c r="G38" s="267">
        <v>1002.8515625</v>
      </c>
      <c r="H38" s="387"/>
      <c r="I38" s="387"/>
      <c r="J38" s="387"/>
    </row>
    <row r="39" spans="1:10" x14ac:dyDescent="0.2">
      <c r="A39" s="226" t="s">
        <v>7</v>
      </c>
      <c r="B39" s="343">
        <v>69.140625</v>
      </c>
      <c r="C39" s="344"/>
      <c r="D39" s="391"/>
      <c r="E39" s="391"/>
      <c r="F39" s="391"/>
      <c r="G39" s="272">
        <v>69.140625</v>
      </c>
      <c r="H39" s="389"/>
      <c r="I39" s="387"/>
      <c r="J39" s="387"/>
    </row>
    <row r="40" spans="1:10" x14ac:dyDescent="0.2">
      <c r="A40" s="226" t="s">
        <v>8</v>
      </c>
      <c r="B40" s="273">
        <v>9.8800347858578122E-2</v>
      </c>
      <c r="C40" s="274"/>
      <c r="D40" s="347"/>
      <c r="E40" s="347"/>
      <c r="F40" s="347"/>
      <c r="G40" s="348">
        <v>9.8800347858578122E-2</v>
      </c>
      <c r="H40" s="387"/>
      <c r="I40" s="387"/>
      <c r="J40" s="387"/>
    </row>
    <row r="41" spans="1:10" x14ac:dyDescent="0.2">
      <c r="A41" s="314" t="s">
        <v>1</v>
      </c>
      <c r="B41" s="278">
        <f t="shared" ref="B41:G41" si="7">B38/B37*100-100</f>
        <v>104.66358418367346</v>
      </c>
      <c r="C41" s="279" t="e">
        <f t="shared" si="7"/>
        <v>#DIV/0!</v>
      </c>
      <c r="D41" s="279" t="e">
        <f t="shared" si="7"/>
        <v>#DIV/0!</v>
      </c>
      <c r="E41" s="279" t="e">
        <f t="shared" si="7"/>
        <v>#DIV/0!</v>
      </c>
      <c r="F41" s="279" t="e">
        <f t="shared" si="7"/>
        <v>#DIV/0!</v>
      </c>
      <c r="G41" s="282">
        <f t="shared" si="7"/>
        <v>104.66358418367346</v>
      </c>
      <c r="H41" s="387"/>
      <c r="I41" s="387"/>
      <c r="J41" s="387"/>
    </row>
    <row r="42" spans="1:10" ht="13.5" thickBot="1" x14ac:dyDescent="0.25">
      <c r="A42" s="226" t="s">
        <v>27</v>
      </c>
      <c r="B42" s="284">
        <f>B38-B25</f>
        <v>479.56389126712327</v>
      </c>
      <c r="C42" s="285">
        <f t="shared" ref="C42:G42" si="8">C38-C25</f>
        <v>-516.82539682539687</v>
      </c>
      <c r="D42" s="285">
        <f t="shared" si="8"/>
        <v>-505.06849315068496</v>
      </c>
      <c r="E42" s="285">
        <f t="shared" si="8"/>
        <v>-549.4202898550725</v>
      </c>
      <c r="F42" s="285">
        <f t="shared" si="8"/>
        <v>-530.74626865671644</v>
      </c>
      <c r="G42" s="288">
        <f t="shared" si="8"/>
        <v>477.92402626811599</v>
      </c>
      <c r="H42" s="387"/>
      <c r="I42" s="387"/>
      <c r="J42" s="387"/>
    </row>
    <row r="43" spans="1:10" x14ac:dyDescent="0.2">
      <c r="A43" s="328" t="s">
        <v>52</v>
      </c>
      <c r="B43" s="290">
        <v>3479</v>
      </c>
      <c r="C43" s="291"/>
      <c r="D43" s="291"/>
      <c r="E43" s="291"/>
      <c r="F43" s="349"/>
      <c r="G43" s="350">
        <f>SUM(B43:F43)</f>
        <v>3479</v>
      </c>
      <c r="H43" s="387" t="s">
        <v>56</v>
      </c>
      <c r="I43" s="351">
        <f>G30-G43</f>
        <v>11</v>
      </c>
      <c r="J43" s="352">
        <f>I43/G30</f>
        <v>3.151862464183381E-3</v>
      </c>
    </row>
    <row r="44" spans="1:10" x14ac:dyDescent="0.2">
      <c r="A44" s="328" t="s">
        <v>28</v>
      </c>
      <c r="B44" s="229">
        <v>120</v>
      </c>
      <c r="C44" s="354"/>
      <c r="D44" s="354"/>
      <c r="E44" s="354"/>
      <c r="F44" s="354"/>
      <c r="G44" s="233"/>
      <c r="H44" s="387" t="s">
        <v>57</v>
      </c>
      <c r="I44" s="387">
        <v>94.91</v>
      </c>
      <c r="J44" s="387"/>
    </row>
    <row r="45" spans="1:10" ht="13.5" thickBot="1" x14ac:dyDescent="0.25">
      <c r="A45" s="331" t="s">
        <v>26</v>
      </c>
      <c r="B45" s="369">
        <f>B44-B31</f>
        <v>25</v>
      </c>
      <c r="C45" s="370">
        <f t="shared" ref="C45:F45" si="9">C44-C31</f>
        <v>-95</v>
      </c>
      <c r="D45" s="370">
        <f t="shared" si="9"/>
        <v>-95</v>
      </c>
      <c r="E45" s="370">
        <f t="shared" si="9"/>
        <v>-95</v>
      </c>
      <c r="F45" s="370">
        <f t="shared" si="9"/>
        <v>-95</v>
      </c>
      <c r="G45" s="234"/>
      <c r="H45" s="387" t="s">
        <v>26</v>
      </c>
      <c r="I45" s="393">
        <f>I44-I31</f>
        <v>29.909999999999997</v>
      </c>
      <c r="J45" s="387"/>
    </row>
    <row r="47" spans="1:10" ht="13.5" thickBot="1" x14ac:dyDescent="0.25"/>
    <row r="48" spans="1:10" s="396" customFormat="1" ht="13.5" thickBot="1" x14ac:dyDescent="0.25">
      <c r="A48" s="304" t="s">
        <v>80</v>
      </c>
      <c r="B48" s="448" t="s">
        <v>53</v>
      </c>
      <c r="C48" s="449"/>
      <c r="D48" s="449"/>
      <c r="E48" s="449"/>
      <c r="F48" s="450"/>
      <c r="G48" s="333" t="s">
        <v>0</v>
      </c>
    </row>
    <row r="49" spans="1:10" s="396" customFormat="1" x14ac:dyDescent="0.2">
      <c r="A49" s="226" t="s">
        <v>2</v>
      </c>
      <c r="B49" s="336">
        <v>1</v>
      </c>
      <c r="C49" s="236">
        <v>2</v>
      </c>
      <c r="D49" s="236">
        <v>3</v>
      </c>
      <c r="E49" s="236">
        <v>4</v>
      </c>
      <c r="F49" s="236">
        <v>5</v>
      </c>
      <c r="G49" s="235"/>
    </row>
    <row r="50" spans="1:10" s="396" customFormat="1" x14ac:dyDescent="0.2">
      <c r="A50" s="311" t="s">
        <v>75</v>
      </c>
      <c r="B50" s="337">
        <v>690</v>
      </c>
      <c r="C50" s="338"/>
      <c r="D50" s="339"/>
      <c r="E50" s="339"/>
      <c r="F50" s="339"/>
      <c r="G50" s="340">
        <v>690</v>
      </c>
    </row>
    <row r="51" spans="1:10" s="396" customFormat="1" x14ac:dyDescent="0.2">
      <c r="A51" s="314" t="s">
        <v>6</v>
      </c>
      <c r="B51" s="341">
        <v>1555.0359712230215</v>
      </c>
      <c r="C51" s="342">
        <v>1555.0359712230215</v>
      </c>
      <c r="D51" s="342">
        <v>1555.0359712230215</v>
      </c>
      <c r="E51" s="342"/>
      <c r="F51" s="342"/>
      <c r="G51" s="267">
        <v>1555.0359712230215</v>
      </c>
    </row>
    <row r="52" spans="1:10" s="396" customFormat="1" x14ac:dyDescent="0.2">
      <c r="A52" s="226" t="s">
        <v>7</v>
      </c>
      <c r="B52" s="343">
        <v>83.453237410071949</v>
      </c>
      <c r="C52" s="344"/>
      <c r="D52" s="391"/>
      <c r="E52" s="391"/>
      <c r="F52" s="391"/>
      <c r="G52" s="272">
        <v>83.453237410071949</v>
      </c>
      <c r="H52" s="389"/>
    </row>
    <row r="53" spans="1:10" s="396" customFormat="1" x14ac:dyDescent="0.2">
      <c r="A53" s="226" t="s">
        <v>8</v>
      </c>
      <c r="B53" s="273">
        <v>7.6061430533680044E-2</v>
      </c>
      <c r="C53" s="274"/>
      <c r="D53" s="347"/>
      <c r="E53" s="347"/>
      <c r="F53" s="347"/>
      <c r="G53" s="348">
        <v>7.6061430533680044E-2</v>
      </c>
    </row>
    <row r="54" spans="1:10" s="396" customFormat="1" x14ac:dyDescent="0.2">
      <c r="A54" s="314" t="s">
        <v>1</v>
      </c>
      <c r="B54" s="278">
        <f t="shared" ref="B54:G54" si="10">B51/B50*100-100</f>
        <v>125.36753206130746</v>
      </c>
      <c r="C54" s="279" t="e">
        <f t="shared" si="10"/>
        <v>#DIV/0!</v>
      </c>
      <c r="D54" s="279" t="e">
        <f t="shared" si="10"/>
        <v>#DIV/0!</v>
      </c>
      <c r="E54" s="279" t="e">
        <f t="shared" si="10"/>
        <v>#DIV/0!</v>
      </c>
      <c r="F54" s="279" t="e">
        <f t="shared" si="10"/>
        <v>#DIV/0!</v>
      </c>
      <c r="G54" s="282">
        <f t="shared" si="10"/>
        <v>125.36753206130746</v>
      </c>
    </row>
    <row r="55" spans="1:10" s="396" customFormat="1" ht="13.5" thickBot="1" x14ac:dyDescent="0.25">
      <c r="A55" s="226" t="s">
        <v>27</v>
      </c>
      <c r="B55" s="284">
        <f>B51-B38</f>
        <v>552.18440872302153</v>
      </c>
      <c r="C55" s="285">
        <f t="shared" ref="C55:G55" si="11">C51-C38</f>
        <v>1555.0359712230215</v>
      </c>
      <c r="D55" s="285">
        <f t="shared" si="11"/>
        <v>1555.0359712230215</v>
      </c>
      <c r="E55" s="285">
        <f t="shared" si="11"/>
        <v>0</v>
      </c>
      <c r="F55" s="285">
        <f t="shared" si="11"/>
        <v>0</v>
      </c>
      <c r="G55" s="288">
        <f t="shared" si="11"/>
        <v>552.18440872302153</v>
      </c>
    </row>
    <row r="56" spans="1:10" s="396" customFormat="1" x14ac:dyDescent="0.2">
      <c r="A56" s="328" t="s">
        <v>52</v>
      </c>
      <c r="B56" s="290">
        <v>3460</v>
      </c>
      <c r="C56" s="291"/>
      <c r="D56" s="291"/>
      <c r="E56" s="291"/>
      <c r="F56" s="349"/>
      <c r="G56" s="350">
        <f>SUM(B56:F56)</f>
        <v>3460</v>
      </c>
      <c r="H56" s="396" t="s">
        <v>56</v>
      </c>
      <c r="I56" s="351">
        <f>G43-G56</f>
        <v>19</v>
      </c>
      <c r="J56" s="352">
        <f>I56/G43</f>
        <v>5.4613394653636104E-3</v>
      </c>
    </row>
    <row r="57" spans="1:10" s="396" customFormat="1" x14ac:dyDescent="0.2">
      <c r="A57" s="328" t="s">
        <v>28</v>
      </c>
      <c r="B57" s="229">
        <v>81.599999999999994</v>
      </c>
      <c r="C57" s="354">
        <v>81.599999999999994</v>
      </c>
      <c r="D57" s="354">
        <v>81.599999999999994</v>
      </c>
      <c r="E57" s="354"/>
      <c r="F57" s="354"/>
      <c r="G57" s="233"/>
      <c r="H57" s="396" t="s">
        <v>57</v>
      </c>
      <c r="I57" s="396">
        <v>120.5</v>
      </c>
    </row>
    <row r="58" spans="1:10" s="396" customFormat="1" ht="13.5" thickBot="1" x14ac:dyDescent="0.25">
      <c r="A58" s="331" t="s">
        <v>26</v>
      </c>
      <c r="B58" s="369">
        <f>B57-B44</f>
        <v>-38.400000000000006</v>
      </c>
      <c r="C58" s="370">
        <f t="shared" ref="C58:F58" si="12">C57-C44</f>
        <v>81.599999999999994</v>
      </c>
      <c r="D58" s="370">
        <f t="shared" si="12"/>
        <v>81.599999999999994</v>
      </c>
      <c r="E58" s="370">
        <f t="shared" si="12"/>
        <v>0</v>
      </c>
      <c r="F58" s="370">
        <f t="shared" si="12"/>
        <v>0</v>
      </c>
      <c r="G58" s="234"/>
      <c r="H58" s="396" t="s">
        <v>26</v>
      </c>
      <c r="I58" s="396">
        <f>I57-I44</f>
        <v>25.590000000000003</v>
      </c>
    </row>
    <row r="60" spans="1:10" ht="13.5" thickBot="1" x14ac:dyDescent="0.25"/>
    <row r="61" spans="1:10" ht="13.5" thickBot="1" x14ac:dyDescent="0.25">
      <c r="A61" s="304" t="s">
        <v>82</v>
      </c>
      <c r="B61" s="448" t="s">
        <v>53</v>
      </c>
      <c r="C61" s="449"/>
      <c r="D61" s="449"/>
      <c r="E61" s="449"/>
      <c r="F61" s="450"/>
      <c r="G61" s="333" t="s">
        <v>0</v>
      </c>
      <c r="H61" s="413"/>
      <c r="I61" s="413"/>
      <c r="J61" s="413"/>
    </row>
    <row r="62" spans="1:10" x14ac:dyDescent="0.2">
      <c r="A62" s="226" t="s">
        <v>2</v>
      </c>
      <c r="B62" s="336">
        <v>1</v>
      </c>
      <c r="C62" s="236">
        <v>2</v>
      </c>
      <c r="D62" s="236">
        <v>3</v>
      </c>
      <c r="E62" s="236">
        <v>4</v>
      </c>
      <c r="F62" s="236">
        <v>5</v>
      </c>
      <c r="G62" s="235"/>
      <c r="H62" s="413"/>
      <c r="I62" s="413"/>
      <c r="J62" s="413"/>
    </row>
    <row r="63" spans="1:10" x14ac:dyDescent="0.2">
      <c r="A63" s="311" t="s">
        <v>75</v>
      </c>
      <c r="B63" s="337">
        <v>890</v>
      </c>
      <c r="C63" s="338">
        <v>890</v>
      </c>
      <c r="D63" s="339">
        <v>890</v>
      </c>
      <c r="E63" s="339">
        <v>890</v>
      </c>
      <c r="F63" s="339">
        <v>890</v>
      </c>
      <c r="G63" s="340">
        <v>890</v>
      </c>
      <c r="H63" s="413"/>
      <c r="I63" s="413"/>
      <c r="J63" s="413"/>
    </row>
    <row r="64" spans="1:10" x14ac:dyDescent="0.2">
      <c r="A64" s="314" t="s">
        <v>6</v>
      </c>
      <c r="B64" s="341">
        <v>1708.3333333333333</v>
      </c>
      <c r="C64" s="342">
        <v>1751.3636363636363</v>
      </c>
      <c r="D64" s="342">
        <v>1853.2142857142858</v>
      </c>
      <c r="E64" s="342"/>
      <c r="F64" s="342"/>
      <c r="G64" s="267">
        <v>1789.0322580645161</v>
      </c>
      <c r="H64" s="413"/>
      <c r="I64" s="413"/>
      <c r="J64" s="413"/>
    </row>
    <row r="65" spans="1:11" x14ac:dyDescent="0.2">
      <c r="A65" s="226" t="s">
        <v>7</v>
      </c>
      <c r="B65" s="343">
        <v>100</v>
      </c>
      <c r="C65" s="344">
        <v>100</v>
      </c>
      <c r="D65" s="391">
        <v>100</v>
      </c>
      <c r="E65" s="391"/>
      <c r="F65" s="391"/>
      <c r="G65" s="272">
        <v>96.774193548387103</v>
      </c>
      <c r="H65" s="389"/>
      <c r="I65" s="413"/>
      <c r="J65" s="413"/>
    </row>
    <row r="66" spans="1:11" x14ac:dyDescent="0.2">
      <c r="A66" s="226" t="s">
        <v>8</v>
      </c>
      <c r="B66" s="273">
        <v>2.2140108717871993E-2</v>
      </c>
      <c r="C66" s="274">
        <v>1.8485594501038066E-2</v>
      </c>
      <c r="D66" s="347">
        <v>2.7212473303385797E-2</v>
      </c>
      <c r="E66" s="347"/>
      <c r="F66" s="347"/>
      <c r="G66" s="348">
        <v>4.1157343174858724E-2</v>
      </c>
      <c r="H66" s="413"/>
      <c r="I66" s="413"/>
      <c r="J66" s="413"/>
    </row>
    <row r="67" spans="1:11" x14ac:dyDescent="0.2">
      <c r="A67" s="314" t="s">
        <v>1</v>
      </c>
      <c r="B67" s="278">
        <f t="shared" ref="B67:G67" si="13">B64/B63*100-100</f>
        <v>91.947565543071164</v>
      </c>
      <c r="C67" s="279">
        <f t="shared" si="13"/>
        <v>96.782431052093955</v>
      </c>
      <c r="D67" s="279">
        <f t="shared" si="13"/>
        <v>108.22632423756019</v>
      </c>
      <c r="E67" s="279">
        <f t="shared" si="13"/>
        <v>-100</v>
      </c>
      <c r="F67" s="279">
        <f t="shared" si="13"/>
        <v>-100</v>
      </c>
      <c r="G67" s="282">
        <f t="shared" si="13"/>
        <v>101.01486045668722</v>
      </c>
      <c r="H67" s="413"/>
      <c r="I67" s="413"/>
      <c r="J67" s="413"/>
    </row>
    <row r="68" spans="1:11" ht="13.5" thickBot="1" x14ac:dyDescent="0.25">
      <c r="A68" s="226" t="s">
        <v>27</v>
      </c>
      <c r="B68" s="284">
        <f>B64-B51</f>
        <v>153.29736211031172</v>
      </c>
      <c r="C68" s="285">
        <f t="shared" ref="C68:G68" si="14">C64-C51</f>
        <v>196.32766514061473</v>
      </c>
      <c r="D68" s="285">
        <f t="shared" si="14"/>
        <v>298.17831449126425</v>
      </c>
      <c r="E68" s="285">
        <f t="shared" si="14"/>
        <v>0</v>
      </c>
      <c r="F68" s="285">
        <f t="shared" si="14"/>
        <v>0</v>
      </c>
      <c r="G68" s="288">
        <f t="shared" si="14"/>
        <v>233.99628684149457</v>
      </c>
      <c r="H68" s="413"/>
      <c r="I68" s="413"/>
      <c r="J68" s="413"/>
    </row>
    <row r="69" spans="1:11" x14ac:dyDescent="0.2">
      <c r="A69" s="328" t="s">
        <v>52</v>
      </c>
      <c r="B69" s="290">
        <v>113</v>
      </c>
      <c r="C69" s="291">
        <v>226</v>
      </c>
      <c r="D69" s="291">
        <v>261</v>
      </c>
      <c r="E69" s="291"/>
      <c r="F69" s="349"/>
      <c r="G69" s="350">
        <f>SUM(B69:F69)</f>
        <v>600</v>
      </c>
      <c r="H69" s="413" t="s">
        <v>56</v>
      </c>
      <c r="I69" s="351">
        <f>G56-G69</f>
        <v>2860</v>
      </c>
      <c r="J69" s="352">
        <f>I69/G56</f>
        <v>0.82658959537572252</v>
      </c>
      <c r="K69" s="376" t="s">
        <v>83</v>
      </c>
    </row>
    <row r="70" spans="1:11" x14ac:dyDescent="0.2">
      <c r="A70" s="328" t="s">
        <v>28</v>
      </c>
      <c r="B70" s="229">
        <v>60</v>
      </c>
      <c r="C70" s="354">
        <v>60</v>
      </c>
      <c r="D70" s="354">
        <v>60</v>
      </c>
      <c r="E70" s="354"/>
      <c r="F70" s="354"/>
      <c r="G70" s="233"/>
      <c r="H70" s="413" t="s">
        <v>57</v>
      </c>
      <c r="I70" s="413">
        <v>82.3</v>
      </c>
      <c r="J70" s="413"/>
    </row>
    <row r="71" spans="1:11" ht="13.5" thickBot="1" x14ac:dyDescent="0.25">
      <c r="A71" s="331" t="s">
        <v>26</v>
      </c>
      <c r="B71" s="369">
        <f>B70-B57</f>
        <v>-21.599999999999994</v>
      </c>
      <c r="C71" s="370">
        <f t="shared" ref="C71:F71" si="15">C70-C57</f>
        <v>-21.599999999999994</v>
      </c>
      <c r="D71" s="370">
        <f t="shared" si="15"/>
        <v>-21.599999999999994</v>
      </c>
      <c r="E71" s="370">
        <f t="shared" si="15"/>
        <v>0</v>
      </c>
      <c r="F71" s="370">
        <f t="shared" si="15"/>
        <v>0</v>
      </c>
      <c r="G71" s="234"/>
      <c r="H71" s="413" t="s">
        <v>26</v>
      </c>
      <c r="I71" s="413">
        <f>I70-I57</f>
        <v>-38.200000000000003</v>
      </c>
      <c r="J71" s="413"/>
    </row>
    <row r="73" spans="1:11" ht="13.5" thickBot="1" x14ac:dyDescent="0.25"/>
    <row r="74" spans="1:11" ht="13.5" thickBot="1" x14ac:dyDescent="0.25">
      <c r="A74" s="304" t="s">
        <v>85</v>
      </c>
      <c r="B74" s="448" t="s">
        <v>53</v>
      </c>
      <c r="C74" s="449"/>
      <c r="D74" s="449"/>
      <c r="E74" s="449"/>
      <c r="F74" s="450"/>
      <c r="G74" s="333" t="s">
        <v>0</v>
      </c>
      <c r="H74" s="414"/>
      <c r="I74" s="414"/>
      <c r="J74" s="414"/>
    </row>
    <row r="75" spans="1:11" x14ac:dyDescent="0.2">
      <c r="A75" s="226" t="s">
        <v>2</v>
      </c>
      <c r="B75" s="33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414"/>
      <c r="I75" s="414"/>
      <c r="J75" s="414"/>
    </row>
    <row r="76" spans="1:11" x14ac:dyDescent="0.2">
      <c r="A76" s="311" t="s">
        <v>75</v>
      </c>
      <c r="B76" s="337">
        <v>1080</v>
      </c>
      <c r="C76" s="338">
        <v>1080</v>
      </c>
      <c r="D76" s="339">
        <v>1080</v>
      </c>
      <c r="E76" s="339">
        <v>1080</v>
      </c>
      <c r="F76" s="339">
        <v>1080</v>
      </c>
      <c r="G76" s="340">
        <v>1080</v>
      </c>
      <c r="H76" s="414"/>
      <c r="I76" s="414"/>
      <c r="J76" s="414"/>
    </row>
    <row r="77" spans="1:11" x14ac:dyDescent="0.2">
      <c r="A77" s="314" t="s">
        <v>6</v>
      </c>
      <c r="B77" s="341">
        <v>1763.1</v>
      </c>
      <c r="C77" s="342">
        <v>1783.8</v>
      </c>
      <c r="D77" s="342">
        <v>1858.5</v>
      </c>
      <c r="E77" s="342"/>
      <c r="F77" s="342"/>
      <c r="G77" s="267">
        <v>1811.7</v>
      </c>
      <c r="H77" s="414"/>
      <c r="I77" s="414"/>
      <c r="J77" s="414"/>
    </row>
    <row r="78" spans="1:11" x14ac:dyDescent="0.2">
      <c r="A78" s="226" t="s">
        <v>7</v>
      </c>
      <c r="B78" s="343">
        <v>100</v>
      </c>
      <c r="C78" s="344">
        <v>100</v>
      </c>
      <c r="D78" s="391">
        <v>96.2</v>
      </c>
      <c r="E78" s="391"/>
      <c r="F78" s="391"/>
      <c r="G78" s="272">
        <v>93.3</v>
      </c>
      <c r="H78" s="389"/>
      <c r="I78" s="414"/>
      <c r="J78" s="414"/>
    </row>
    <row r="79" spans="1:11" x14ac:dyDescent="0.2">
      <c r="A79" s="226" t="s">
        <v>8</v>
      </c>
      <c r="B79" s="273">
        <v>4.3999999999999997E-2</v>
      </c>
      <c r="C79" s="274">
        <v>3.5999999999999997E-2</v>
      </c>
      <c r="D79" s="347">
        <v>5.5E-2</v>
      </c>
      <c r="E79" s="347"/>
      <c r="F79" s="347"/>
      <c r="G79" s="348">
        <v>5.1999999999999998E-2</v>
      </c>
      <c r="H79" s="414"/>
      <c r="I79" s="414"/>
      <c r="J79" s="414"/>
    </row>
    <row r="80" spans="1:11" x14ac:dyDescent="0.2">
      <c r="A80" s="314" t="s">
        <v>1</v>
      </c>
      <c r="B80" s="278">
        <f t="shared" ref="B80:G80" si="16">B77/B76*100-100</f>
        <v>63.249999999999972</v>
      </c>
      <c r="C80" s="279">
        <f t="shared" si="16"/>
        <v>65.166666666666657</v>
      </c>
      <c r="D80" s="279">
        <f t="shared" si="16"/>
        <v>72.083333333333343</v>
      </c>
      <c r="E80" s="279">
        <f t="shared" si="16"/>
        <v>-100</v>
      </c>
      <c r="F80" s="279">
        <f t="shared" si="16"/>
        <v>-100</v>
      </c>
      <c r="G80" s="282">
        <f t="shared" si="16"/>
        <v>67.75</v>
      </c>
      <c r="H80" s="414"/>
      <c r="I80" s="414"/>
      <c r="J80" s="414"/>
    </row>
    <row r="81" spans="1:10" ht="13.5" thickBot="1" x14ac:dyDescent="0.25">
      <c r="A81" s="226" t="s">
        <v>27</v>
      </c>
      <c r="B81" s="284">
        <f>B77-B64</f>
        <v>54.766666666666652</v>
      </c>
      <c r="C81" s="285">
        <f t="shared" ref="C81:G81" si="17">C77-C64</f>
        <v>32.436363636363694</v>
      </c>
      <c r="D81" s="285">
        <f t="shared" si="17"/>
        <v>5.2857142857142208</v>
      </c>
      <c r="E81" s="285">
        <f t="shared" si="17"/>
        <v>0</v>
      </c>
      <c r="F81" s="285">
        <f t="shared" si="17"/>
        <v>0</v>
      </c>
      <c r="G81" s="288">
        <f t="shared" si="17"/>
        <v>22.667741935483946</v>
      </c>
      <c r="H81" s="414"/>
      <c r="I81" s="414"/>
      <c r="J81" s="414"/>
    </row>
    <row r="82" spans="1:10" x14ac:dyDescent="0.2">
      <c r="A82" s="328" t="s">
        <v>52</v>
      </c>
      <c r="B82" s="290">
        <v>113</v>
      </c>
      <c r="C82" s="291">
        <v>225</v>
      </c>
      <c r="D82" s="291">
        <v>259</v>
      </c>
      <c r="E82" s="291"/>
      <c r="F82" s="349"/>
      <c r="G82" s="350">
        <f>SUM(B82:F82)</f>
        <v>597</v>
      </c>
      <c r="H82" s="414" t="s">
        <v>56</v>
      </c>
      <c r="I82" s="351">
        <f>G69-G82</f>
        <v>3</v>
      </c>
      <c r="J82" s="352">
        <f>I82/G69</f>
        <v>5.0000000000000001E-3</v>
      </c>
    </row>
    <row r="83" spans="1:10" x14ac:dyDescent="0.2">
      <c r="A83" s="328" t="s">
        <v>28</v>
      </c>
      <c r="B83" s="229">
        <v>61</v>
      </c>
      <c r="C83" s="354">
        <v>61</v>
      </c>
      <c r="D83" s="354">
        <v>61</v>
      </c>
      <c r="E83" s="354"/>
      <c r="F83" s="354"/>
      <c r="G83" s="233"/>
      <c r="H83" s="414" t="s">
        <v>57</v>
      </c>
      <c r="I83" s="414">
        <v>60.05</v>
      </c>
      <c r="J83" s="414"/>
    </row>
    <row r="84" spans="1:10" ht="13.5" thickBot="1" x14ac:dyDescent="0.25">
      <c r="A84" s="331" t="s">
        <v>26</v>
      </c>
      <c r="B84" s="369">
        <f>B83-B70</f>
        <v>1</v>
      </c>
      <c r="C84" s="370">
        <f t="shared" ref="C84:F84" si="18">C83-C70</f>
        <v>1</v>
      </c>
      <c r="D84" s="370">
        <f t="shared" si="18"/>
        <v>1</v>
      </c>
      <c r="E84" s="370">
        <f t="shared" si="18"/>
        <v>0</v>
      </c>
      <c r="F84" s="370">
        <f t="shared" si="18"/>
        <v>0</v>
      </c>
      <c r="G84" s="234"/>
      <c r="H84" s="414" t="s">
        <v>26</v>
      </c>
      <c r="I84" s="414">
        <f>I83-I70</f>
        <v>-22.25</v>
      </c>
      <c r="J84" s="414"/>
    </row>
    <row r="86" spans="1:10" ht="13.5" thickBot="1" x14ac:dyDescent="0.25"/>
    <row r="87" spans="1:10" s="415" customFormat="1" ht="13.5" thickBot="1" x14ac:dyDescent="0.25">
      <c r="A87" s="304" t="s">
        <v>86</v>
      </c>
      <c r="B87" s="448" t="s">
        <v>53</v>
      </c>
      <c r="C87" s="449"/>
      <c r="D87" s="449"/>
      <c r="E87" s="449"/>
      <c r="F87" s="450"/>
      <c r="G87" s="333" t="s">
        <v>0</v>
      </c>
    </row>
    <row r="88" spans="1:10" s="415" customFormat="1" x14ac:dyDescent="0.2">
      <c r="A88" s="226" t="s">
        <v>2</v>
      </c>
      <c r="B88" s="33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415" customFormat="1" x14ac:dyDescent="0.2">
      <c r="A89" s="311" t="s">
        <v>75</v>
      </c>
      <c r="B89" s="337">
        <v>1250</v>
      </c>
      <c r="C89" s="338">
        <v>1250</v>
      </c>
      <c r="D89" s="339">
        <v>1250</v>
      </c>
      <c r="E89" s="339">
        <v>1250</v>
      </c>
      <c r="F89" s="339">
        <v>1250</v>
      </c>
      <c r="G89" s="340">
        <v>1250</v>
      </c>
    </row>
    <row r="90" spans="1:10" s="415" customFormat="1" x14ac:dyDescent="0.2">
      <c r="A90" s="314" t="s">
        <v>6</v>
      </c>
      <c r="B90" s="341">
        <v>1735.3846153846155</v>
      </c>
      <c r="C90" s="342">
        <v>1779.1304347826087</v>
      </c>
      <c r="D90" s="342">
        <v>1858.4</v>
      </c>
      <c r="E90" s="342"/>
      <c r="F90" s="342"/>
      <c r="G90" s="267">
        <v>1802.295081967213</v>
      </c>
    </row>
    <row r="91" spans="1:10" s="415" customFormat="1" x14ac:dyDescent="0.2">
      <c r="A91" s="226" t="s">
        <v>7</v>
      </c>
      <c r="B91" s="343">
        <v>100</v>
      </c>
      <c r="C91" s="344">
        <v>95.652173913043484</v>
      </c>
      <c r="D91" s="391">
        <v>92</v>
      </c>
      <c r="E91" s="391"/>
      <c r="F91" s="391"/>
      <c r="G91" s="272">
        <v>90.163934426229503</v>
      </c>
      <c r="H91" s="389"/>
    </row>
    <row r="92" spans="1:10" s="415" customFormat="1" x14ac:dyDescent="0.2">
      <c r="A92" s="226" t="s">
        <v>8</v>
      </c>
      <c r="B92" s="273">
        <v>5.2063995957539785E-2</v>
      </c>
      <c r="C92" s="274">
        <v>4.9886903411341409E-2</v>
      </c>
      <c r="D92" s="347">
        <v>5.5310119557371154E-2</v>
      </c>
      <c r="E92" s="347"/>
      <c r="F92" s="347"/>
      <c r="G92" s="348">
        <v>5.9465988027973725E-2</v>
      </c>
    </row>
    <row r="93" spans="1:10" s="415" customFormat="1" x14ac:dyDescent="0.2">
      <c r="A93" s="314" t="s">
        <v>1</v>
      </c>
      <c r="B93" s="278">
        <f t="shared" ref="B93:G93" si="19">B90/B89*100-100</f>
        <v>38.830769230769249</v>
      </c>
      <c r="C93" s="279">
        <f t="shared" si="19"/>
        <v>42.330434782608705</v>
      </c>
      <c r="D93" s="279">
        <f t="shared" si="19"/>
        <v>48.671999999999997</v>
      </c>
      <c r="E93" s="279">
        <f t="shared" si="19"/>
        <v>-100</v>
      </c>
      <c r="F93" s="279">
        <f t="shared" si="19"/>
        <v>-100</v>
      </c>
      <c r="G93" s="282">
        <f t="shared" si="19"/>
        <v>44.183606557377061</v>
      </c>
    </row>
    <row r="94" spans="1:10" s="415" customFormat="1" ht="13.5" thickBot="1" x14ac:dyDescent="0.25">
      <c r="A94" s="226" t="s">
        <v>27</v>
      </c>
      <c r="B94" s="419">
        <f>B90-B77</f>
        <v>-27.715384615384437</v>
      </c>
      <c r="C94" s="417">
        <f t="shared" ref="C94:G94" si="20">C90-C77</f>
        <v>-4.6695652173912094</v>
      </c>
      <c r="D94" s="417">
        <f t="shared" si="20"/>
        <v>-9.9999999999909051E-2</v>
      </c>
      <c r="E94" s="285">
        <f t="shared" si="20"/>
        <v>0</v>
      </c>
      <c r="F94" s="285">
        <f t="shared" si="20"/>
        <v>0</v>
      </c>
      <c r="G94" s="288">
        <f t="shared" si="20"/>
        <v>-9.404918032787009</v>
      </c>
      <c r="H94" s="380" t="s">
        <v>89</v>
      </c>
    </row>
    <row r="95" spans="1:10" s="415" customFormat="1" x14ac:dyDescent="0.2">
      <c r="A95" s="328" t="s">
        <v>52</v>
      </c>
      <c r="B95" s="290">
        <v>113</v>
      </c>
      <c r="C95" s="291">
        <v>225</v>
      </c>
      <c r="D95" s="291">
        <v>259</v>
      </c>
      <c r="E95" s="291"/>
      <c r="F95" s="349"/>
      <c r="G95" s="350">
        <f>SUM(B95:F95)</f>
        <v>597</v>
      </c>
      <c r="H95" s="415" t="s">
        <v>56</v>
      </c>
      <c r="I95" s="351">
        <f>G82-G95</f>
        <v>0</v>
      </c>
      <c r="J95" s="352">
        <f>I95/G82</f>
        <v>0</v>
      </c>
    </row>
    <row r="96" spans="1:10" s="415" customFormat="1" x14ac:dyDescent="0.2">
      <c r="A96" s="328" t="s">
        <v>28</v>
      </c>
      <c r="B96" s="229">
        <v>62</v>
      </c>
      <c r="C96" s="354">
        <v>62</v>
      </c>
      <c r="D96" s="354">
        <v>62</v>
      </c>
      <c r="E96" s="354"/>
      <c r="F96" s="354"/>
      <c r="G96" s="233"/>
      <c r="H96" s="415" t="s">
        <v>57</v>
      </c>
      <c r="I96" s="415">
        <v>60.97</v>
      </c>
    </row>
    <row r="97" spans="1:11" s="415" customFormat="1" ht="13.5" thickBot="1" x14ac:dyDescent="0.25">
      <c r="A97" s="331" t="s">
        <v>26</v>
      </c>
      <c r="B97" s="369">
        <f>B96-B83</f>
        <v>1</v>
      </c>
      <c r="C97" s="370">
        <f t="shared" ref="C97:F97" si="21">C96-C83</f>
        <v>1</v>
      </c>
      <c r="D97" s="370">
        <f t="shared" si="21"/>
        <v>1</v>
      </c>
      <c r="E97" s="370">
        <f t="shared" si="21"/>
        <v>0</v>
      </c>
      <c r="F97" s="370">
        <f t="shared" si="21"/>
        <v>0</v>
      </c>
      <c r="G97" s="234"/>
      <c r="H97" s="415" t="s">
        <v>26</v>
      </c>
      <c r="I97" s="415">
        <f>I96-I83</f>
        <v>0.92000000000000171</v>
      </c>
    </row>
    <row r="98" spans="1:11" x14ac:dyDescent="0.2">
      <c r="C98" s="299" t="s">
        <v>90</v>
      </c>
      <c r="D98" s="299" t="s">
        <v>90</v>
      </c>
    </row>
    <row r="99" spans="1:11" ht="13.5" thickBot="1" x14ac:dyDescent="0.25"/>
    <row r="100" spans="1:11" ht="13.5" thickBot="1" x14ac:dyDescent="0.25">
      <c r="A100" s="304" t="s">
        <v>91</v>
      </c>
      <c r="B100" s="448" t="s">
        <v>53</v>
      </c>
      <c r="C100" s="449"/>
      <c r="D100" s="449"/>
      <c r="E100" s="449"/>
      <c r="F100" s="450"/>
      <c r="G100" s="333" t="s">
        <v>0</v>
      </c>
      <c r="H100" s="418"/>
      <c r="I100" s="418"/>
      <c r="J100" s="418"/>
    </row>
    <row r="101" spans="1:11" x14ac:dyDescent="0.2">
      <c r="A101" s="226" t="s">
        <v>2</v>
      </c>
      <c r="B101" s="33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418"/>
      <c r="I101" s="418"/>
      <c r="J101" s="418"/>
    </row>
    <row r="102" spans="1:11" x14ac:dyDescent="0.2">
      <c r="A102" s="311" t="s">
        <v>75</v>
      </c>
      <c r="B102" s="337">
        <v>1400</v>
      </c>
      <c r="C102" s="338">
        <v>1400</v>
      </c>
      <c r="D102" s="339">
        <v>1400</v>
      </c>
      <c r="E102" s="339">
        <v>1400</v>
      </c>
      <c r="F102" s="339">
        <v>1400</v>
      </c>
      <c r="G102" s="340">
        <v>1400</v>
      </c>
      <c r="H102" s="418"/>
      <c r="I102" s="418"/>
      <c r="J102" s="418"/>
    </row>
    <row r="103" spans="1:11" x14ac:dyDescent="0.2">
      <c r="A103" s="314" t="s">
        <v>6</v>
      </c>
      <c r="B103" s="341">
        <v>1918.4615384615386</v>
      </c>
      <c r="C103" s="342">
        <v>2014.8</v>
      </c>
      <c r="D103" s="342">
        <v>2015.7142857142858</v>
      </c>
      <c r="E103" s="342"/>
      <c r="F103" s="342"/>
      <c r="G103" s="267">
        <v>1990.9615384615386</v>
      </c>
      <c r="H103" s="418"/>
      <c r="I103" s="418"/>
      <c r="J103" s="418"/>
    </row>
    <row r="104" spans="1:11" x14ac:dyDescent="0.2">
      <c r="A104" s="226" t="s">
        <v>7</v>
      </c>
      <c r="B104" s="343">
        <v>100</v>
      </c>
      <c r="C104" s="344">
        <v>100</v>
      </c>
      <c r="D104" s="391">
        <v>100</v>
      </c>
      <c r="E104" s="391"/>
      <c r="F104" s="391"/>
      <c r="G104" s="272">
        <v>98.07692307692308</v>
      </c>
      <c r="H104" s="389"/>
      <c r="I104" s="418"/>
      <c r="J104" s="418"/>
    </row>
    <row r="105" spans="1:11" x14ac:dyDescent="0.2">
      <c r="A105" s="226" t="s">
        <v>8</v>
      </c>
      <c r="B105" s="273">
        <v>2.9897918014927822E-2</v>
      </c>
      <c r="C105" s="274">
        <v>2.9450902195539013E-2</v>
      </c>
      <c r="D105" s="347">
        <v>3.0794558444224868E-2</v>
      </c>
      <c r="E105" s="347"/>
      <c r="F105" s="347"/>
      <c r="G105" s="348">
        <v>3.6582507118802191E-2</v>
      </c>
      <c r="H105" s="418"/>
      <c r="I105" s="418"/>
      <c r="J105" s="418"/>
    </row>
    <row r="106" spans="1:11" x14ac:dyDescent="0.2">
      <c r="A106" s="314" t="s">
        <v>1</v>
      </c>
      <c r="B106" s="278">
        <f t="shared" ref="B106:G106" si="22">B103/B102*100-100</f>
        <v>37.032967032967036</v>
      </c>
      <c r="C106" s="279">
        <f t="shared" si="22"/>
        <v>43.914285714285711</v>
      </c>
      <c r="D106" s="279">
        <f t="shared" si="22"/>
        <v>43.979591836734699</v>
      </c>
      <c r="E106" s="279">
        <f t="shared" si="22"/>
        <v>-100</v>
      </c>
      <c r="F106" s="279">
        <f t="shared" si="22"/>
        <v>-100</v>
      </c>
      <c r="G106" s="282">
        <f t="shared" si="22"/>
        <v>42.211538461538453</v>
      </c>
      <c r="H106" s="418"/>
      <c r="I106" s="418"/>
      <c r="J106" s="418"/>
    </row>
    <row r="107" spans="1:11" ht="13.5" thickBot="1" x14ac:dyDescent="0.25">
      <c r="A107" s="226" t="s">
        <v>27</v>
      </c>
      <c r="B107" s="284">
        <f>B103-B90</f>
        <v>183.07692307692309</v>
      </c>
      <c r="C107" s="285">
        <f t="shared" ref="C107:G107" si="23">C103-C90</f>
        <v>235.66956521739121</v>
      </c>
      <c r="D107" s="285">
        <f t="shared" si="23"/>
        <v>157.31428571428569</v>
      </c>
      <c r="E107" s="285">
        <f t="shared" si="23"/>
        <v>0</v>
      </c>
      <c r="F107" s="285">
        <f t="shared" si="23"/>
        <v>0</v>
      </c>
      <c r="G107" s="288">
        <f t="shared" si="23"/>
        <v>188.66645649432553</v>
      </c>
      <c r="H107" s="418"/>
      <c r="I107" s="418"/>
      <c r="J107" s="418"/>
    </row>
    <row r="108" spans="1:11" x14ac:dyDescent="0.2">
      <c r="A108" s="328" t="s">
        <v>52</v>
      </c>
      <c r="B108" s="290">
        <v>135</v>
      </c>
      <c r="C108" s="291">
        <v>257</v>
      </c>
      <c r="D108" s="291">
        <v>135</v>
      </c>
      <c r="E108" s="291"/>
      <c r="F108" s="349"/>
      <c r="G108" s="350">
        <f>SUM(B108:F108)</f>
        <v>527</v>
      </c>
      <c r="H108" s="418" t="s">
        <v>56</v>
      </c>
      <c r="I108" s="351">
        <f>G95-G108</f>
        <v>70</v>
      </c>
      <c r="J108" s="352">
        <f>I108/G95</f>
        <v>0.11725293132328309</v>
      </c>
      <c r="K108" s="421" t="s">
        <v>92</v>
      </c>
    </row>
    <row r="109" spans="1:11" x14ac:dyDescent="0.2">
      <c r="A109" s="328" t="s">
        <v>28</v>
      </c>
      <c r="B109" s="229">
        <v>63</v>
      </c>
      <c r="C109" s="354">
        <v>63</v>
      </c>
      <c r="D109" s="354">
        <v>63</v>
      </c>
      <c r="E109" s="354"/>
      <c r="F109" s="354"/>
      <c r="G109" s="233"/>
      <c r="H109" s="418" t="s">
        <v>57</v>
      </c>
      <c r="I109" s="418">
        <v>62.02</v>
      </c>
      <c r="J109" s="418"/>
      <c r="K109" s="376" t="s">
        <v>93</v>
      </c>
    </row>
    <row r="110" spans="1:11" ht="13.5" thickBot="1" x14ac:dyDescent="0.25">
      <c r="A110" s="331" t="s">
        <v>26</v>
      </c>
      <c r="B110" s="369">
        <f>B109-B96</f>
        <v>1</v>
      </c>
      <c r="C110" s="370">
        <f t="shared" ref="C110:F110" si="24">C109-C96</f>
        <v>1</v>
      </c>
      <c r="D110" s="370">
        <f t="shared" si="24"/>
        <v>1</v>
      </c>
      <c r="E110" s="370">
        <f t="shared" si="24"/>
        <v>0</v>
      </c>
      <c r="F110" s="370">
        <f t="shared" si="24"/>
        <v>0</v>
      </c>
      <c r="G110" s="234"/>
      <c r="H110" s="418" t="s">
        <v>26</v>
      </c>
      <c r="I110" s="418">
        <f>I109-I96</f>
        <v>1.0500000000000043</v>
      </c>
      <c r="J110" s="418"/>
    </row>
    <row r="112" spans="1:11" ht="13.5" thickBot="1" x14ac:dyDescent="0.25"/>
    <row r="113" spans="1:10" ht="13.5" thickBot="1" x14ac:dyDescent="0.25">
      <c r="A113" s="304" t="s">
        <v>96</v>
      </c>
      <c r="B113" s="448" t="s">
        <v>53</v>
      </c>
      <c r="C113" s="449"/>
      <c r="D113" s="449"/>
      <c r="E113" s="449"/>
      <c r="F113" s="450"/>
      <c r="G113" s="333" t="s">
        <v>0</v>
      </c>
      <c r="H113" s="424"/>
      <c r="I113" s="424"/>
      <c r="J113" s="424"/>
    </row>
    <row r="114" spans="1:10" x14ac:dyDescent="0.2">
      <c r="A114" s="226" t="s">
        <v>2</v>
      </c>
      <c r="B114" s="33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24"/>
      <c r="I114" s="424"/>
      <c r="J114" s="424"/>
    </row>
    <row r="115" spans="1:10" x14ac:dyDescent="0.2">
      <c r="A115" s="311" t="s">
        <v>75</v>
      </c>
      <c r="B115" s="337">
        <v>1540</v>
      </c>
      <c r="C115" s="338">
        <v>1540</v>
      </c>
      <c r="D115" s="339">
        <v>1540</v>
      </c>
      <c r="E115" s="339">
        <v>1540</v>
      </c>
      <c r="F115" s="339">
        <v>1540</v>
      </c>
      <c r="G115" s="340">
        <v>1540</v>
      </c>
      <c r="H115" s="424"/>
      <c r="I115" s="424"/>
      <c r="J115" s="424"/>
    </row>
    <row r="116" spans="1:10" x14ac:dyDescent="0.2">
      <c r="A116" s="314" t="s">
        <v>6</v>
      </c>
      <c r="B116" s="341">
        <v>2000.7142857142858</v>
      </c>
      <c r="C116" s="342">
        <v>2078.6666666666665</v>
      </c>
      <c r="D116" s="342">
        <v>2198</v>
      </c>
      <c r="E116" s="342"/>
      <c r="F116" s="342"/>
      <c r="G116" s="267">
        <v>2090.5084745762711</v>
      </c>
      <c r="H116" s="424"/>
      <c r="I116" s="424"/>
      <c r="J116" s="424"/>
    </row>
    <row r="117" spans="1:10" x14ac:dyDescent="0.2">
      <c r="A117" s="226" t="s">
        <v>7</v>
      </c>
      <c r="B117" s="343">
        <v>100</v>
      </c>
      <c r="C117" s="344">
        <v>100</v>
      </c>
      <c r="D117" s="391">
        <v>100</v>
      </c>
      <c r="E117" s="391"/>
      <c r="F117" s="391"/>
      <c r="G117" s="272">
        <v>94.915254237288138</v>
      </c>
      <c r="H117" s="389"/>
      <c r="I117" s="424"/>
      <c r="J117" s="424"/>
    </row>
    <row r="118" spans="1:10" x14ac:dyDescent="0.2">
      <c r="A118" s="226" t="s">
        <v>8</v>
      </c>
      <c r="B118" s="273">
        <v>2.4737325528483078E-2</v>
      </c>
      <c r="C118" s="274">
        <v>3.067181582041174E-2</v>
      </c>
      <c r="D118" s="347">
        <v>3.9808267250641231E-2</v>
      </c>
      <c r="E118" s="347"/>
      <c r="F118" s="347"/>
      <c r="G118" s="348">
        <v>4.6664975561414086E-2</v>
      </c>
      <c r="H118" s="424"/>
      <c r="I118" s="424"/>
      <c r="J118" s="424"/>
    </row>
    <row r="119" spans="1:10" x14ac:dyDescent="0.2">
      <c r="A119" s="314" t="s">
        <v>1</v>
      </c>
      <c r="B119" s="278">
        <f t="shared" ref="B119:G119" si="25">B116/B115*100-100</f>
        <v>29.916512059369211</v>
      </c>
      <c r="C119" s="279">
        <f t="shared" si="25"/>
        <v>34.978354978354986</v>
      </c>
      <c r="D119" s="279">
        <f t="shared" si="25"/>
        <v>42.72727272727272</v>
      </c>
      <c r="E119" s="279">
        <f t="shared" si="25"/>
        <v>-100</v>
      </c>
      <c r="F119" s="279">
        <f t="shared" si="25"/>
        <v>-100</v>
      </c>
      <c r="G119" s="282">
        <f t="shared" si="25"/>
        <v>35.747303543913716</v>
      </c>
      <c r="H119" s="424"/>
      <c r="I119" s="424"/>
      <c r="J119" s="424"/>
    </row>
    <row r="120" spans="1:10" ht="13.5" thickBot="1" x14ac:dyDescent="0.25">
      <c r="A120" s="226" t="s">
        <v>27</v>
      </c>
      <c r="B120" s="284">
        <f>B116-B103</f>
        <v>82.252747252747213</v>
      </c>
      <c r="C120" s="285">
        <f t="shared" ref="C120:G120" si="26">C116-C103</f>
        <v>63.866666666666561</v>
      </c>
      <c r="D120" s="285">
        <f t="shared" si="26"/>
        <v>182.28571428571422</v>
      </c>
      <c r="E120" s="285">
        <f t="shared" si="26"/>
        <v>0</v>
      </c>
      <c r="F120" s="285">
        <f t="shared" si="26"/>
        <v>0</v>
      </c>
      <c r="G120" s="288">
        <f t="shared" si="26"/>
        <v>99.546936114732489</v>
      </c>
      <c r="H120" s="424"/>
      <c r="I120" s="424"/>
      <c r="J120" s="424"/>
    </row>
    <row r="121" spans="1:10" x14ac:dyDescent="0.2">
      <c r="A121" s="328" t="s">
        <v>52</v>
      </c>
      <c r="B121" s="290">
        <v>135</v>
      </c>
      <c r="C121" s="291">
        <v>256</v>
      </c>
      <c r="D121" s="291">
        <v>135</v>
      </c>
      <c r="E121" s="291"/>
      <c r="F121" s="349"/>
      <c r="G121" s="350">
        <f>SUM(B121:F121)</f>
        <v>526</v>
      </c>
      <c r="H121" s="424" t="s">
        <v>56</v>
      </c>
      <c r="I121" s="351">
        <f>G108-G121</f>
        <v>1</v>
      </c>
      <c r="J121" s="352">
        <f>I121/G108</f>
        <v>1.8975332068311196E-3</v>
      </c>
    </row>
    <row r="122" spans="1:10" x14ac:dyDescent="0.2">
      <c r="A122" s="328" t="s">
        <v>28</v>
      </c>
      <c r="B122" s="229">
        <v>64.5</v>
      </c>
      <c r="C122" s="354">
        <v>64.5</v>
      </c>
      <c r="D122" s="354">
        <v>64.5</v>
      </c>
      <c r="E122" s="354"/>
      <c r="F122" s="354"/>
      <c r="G122" s="233"/>
      <c r="H122" s="424" t="s">
        <v>57</v>
      </c>
      <c r="I122" s="424">
        <v>63.03</v>
      </c>
      <c r="J122" s="424"/>
    </row>
    <row r="123" spans="1:10" ht="13.5" thickBot="1" x14ac:dyDescent="0.25">
      <c r="A123" s="331" t="s">
        <v>26</v>
      </c>
      <c r="B123" s="367">
        <f>B122-B109</f>
        <v>1.5</v>
      </c>
      <c r="C123" s="368">
        <f t="shared" ref="C123:F123" si="27">C122-C109</f>
        <v>1.5</v>
      </c>
      <c r="D123" s="368">
        <f t="shared" si="27"/>
        <v>1.5</v>
      </c>
      <c r="E123" s="370">
        <f t="shared" si="27"/>
        <v>0</v>
      </c>
      <c r="F123" s="370">
        <f t="shared" si="27"/>
        <v>0</v>
      </c>
      <c r="G123" s="234"/>
      <c r="H123" s="424" t="s">
        <v>26</v>
      </c>
      <c r="I123" s="424">
        <f>I122-I109</f>
        <v>1.009999999999998</v>
      </c>
      <c r="J123" s="424"/>
    </row>
    <row r="125" spans="1:10" ht="13.5" thickBot="1" x14ac:dyDescent="0.25"/>
    <row r="126" spans="1:10" s="427" customFormat="1" ht="13.5" thickBot="1" x14ac:dyDescent="0.25">
      <c r="A126" s="304" t="s">
        <v>97</v>
      </c>
      <c r="B126" s="448" t="s">
        <v>53</v>
      </c>
      <c r="C126" s="449"/>
      <c r="D126" s="449"/>
      <c r="E126" s="449"/>
      <c r="F126" s="450"/>
      <c r="G126" s="333" t="s">
        <v>0</v>
      </c>
    </row>
    <row r="127" spans="1:10" s="427" customFormat="1" x14ac:dyDescent="0.2">
      <c r="A127" s="226" t="s">
        <v>2</v>
      </c>
      <c r="B127" s="336">
        <v>1</v>
      </c>
      <c r="C127" s="236">
        <v>2</v>
      </c>
      <c r="D127" s="236">
        <v>3</v>
      </c>
      <c r="E127" s="236">
        <v>4</v>
      </c>
      <c r="F127" s="236">
        <v>5</v>
      </c>
      <c r="G127" s="235"/>
    </row>
    <row r="128" spans="1:10" s="427" customFormat="1" x14ac:dyDescent="0.2">
      <c r="A128" s="311" t="s">
        <v>75</v>
      </c>
      <c r="B128" s="337">
        <v>1670</v>
      </c>
      <c r="C128" s="338">
        <v>1670</v>
      </c>
      <c r="D128" s="339">
        <v>1670</v>
      </c>
      <c r="E128" s="339">
        <v>1670</v>
      </c>
      <c r="F128" s="339">
        <v>1670</v>
      </c>
      <c r="G128" s="340">
        <v>1670</v>
      </c>
    </row>
    <row r="129" spans="1:11" s="427" customFormat="1" x14ac:dyDescent="0.2">
      <c r="A129" s="314" t="s">
        <v>6</v>
      </c>
      <c r="B129" s="341">
        <v>2054.2857142857142</v>
      </c>
      <c r="C129" s="342">
        <v>2145.5555555555557</v>
      </c>
      <c r="D129" s="342">
        <v>2267.1428571428573</v>
      </c>
      <c r="E129" s="342"/>
      <c r="F129" s="342"/>
      <c r="G129" s="267">
        <v>2157.962962962963</v>
      </c>
    </row>
    <row r="130" spans="1:11" s="427" customFormat="1" x14ac:dyDescent="0.2">
      <c r="A130" s="226" t="s">
        <v>7</v>
      </c>
      <c r="B130" s="343">
        <v>100</v>
      </c>
      <c r="C130" s="344">
        <v>96.296296296296291</v>
      </c>
      <c r="D130" s="391">
        <v>100</v>
      </c>
      <c r="E130" s="391"/>
      <c r="F130" s="391"/>
      <c r="G130" s="272">
        <v>92.592592592592595</v>
      </c>
      <c r="H130" s="389"/>
    </row>
    <row r="131" spans="1:11" s="427" customFormat="1" x14ac:dyDescent="0.2">
      <c r="A131" s="226" t="s">
        <v>8</v>
      </c>
      <c r="B131" s="273">
        <v>3.4505246815174889E-2</v>
      </c>
      <c r="C131" s="274">
        <v>4.5584010532709683E-2</v>
      </c>
      <c r="D131" s="347">
        <v>5.0797968183812103E-2</v>
      </c>
      <c r="E131" s="347"/>
      <c r="F131" s="347"/>
      <c r="G131" s="348">
        <v>5.5309560089744816E-2</v>
      </c>
    </row>
    <row r="132" spans="1:11" s="427" customFormat="1" x14ac:dyDescent="0.2">
      <c r="A132" s="314" t="s">
        <v>1</v>
      </c>
      <c r="B132" s="278">
        <f t="shared" ref="B132:G132" si="28">B129/B128*100-100</f>
        <v>23.01112061591104</v>
      </c>
      <c r="C132" s="279">
        <f t="shared" si="28"/>
        <v>28.476380572188958</v>
      </c>
      <c r="D132" s="279">
        <f t="shared" si="28"/>
        <v>35.757057313943562</v>
      </c>
      <c r="E132" s="279">
        <f t="shared" si="28"/>
        <v>-100</v>
      </c>
      <c r="F132" s="279">
        <f t="shared" si="28"/>
        <v>-100</v>
      </c>
      <c r="G132" s="282">
        <f t="shared" si="28"/>
        <v>29.219339099578633</v>
      </c>
    </row>
    <row r="133" spans="1:11" s="427" customFormat="1" ht="13.5" thickBot="1" x14ac:dyDescent="0.25">
      <c r="A133" s="226" t="s">
        <v>27</v>
      </c>
      <c r="B133" s="284">
        <f>B129-B116</f>
        <v>53.571428571428442</v>
      </c>
      <c r="C133" s="285">
        <f t="shared" ref="C133:G133" si="29">C129-C116</f>
        <v>66.888888888889142</v>
      </c>
      <c r="D133" s="285">
        <f t="shared" si="29"/>
        <v>69.142857142857338</v>
      </c>
      <c r="E133" s="285">
        <f t="shared" si="29"/>
        <v>0</v>
      </c>
      <c r="F133" s="285">
        <f t="shared" si="29"/>
        <v>0</v>
      </c>
      <c r="G133" s="288">
        <f t="shared" si="29"/>
        <v>67.454488386691992</v>
      </c>
      <c r="K133" s="428"/>
    </row>
    <row r="134" spans="1:11" s="427" customFormat="1" x14ac:dyDescent="0.2">
      <c r="A134" s="328" t="s">
        <v>52</v>
      </c>
      <c r="B134" s="290">
        <v>134</v>
      </c>
      <c r="C134" s="291">
        <v>256</v>
      </c>
      <c r="D134" s="291">
        <v>135</v>
      </c>
      <c r="E134" s="291"/>
      <c r="F134" s="349"/>
      <c r="G134" s="350">
        <f>SUM(B134:F134)</f>
        <v>525</v>
      </c>
      <c r="H134" s="427" t="s">
        <v>56</v>
      </c>
      <c r="I134" s="351">
        <f>G121-G134</f>
        <v>1</v>
      </c>
      <c r="J134" s="352">
        <f>I134/G121</f>
        <v>1.9011406844106464E-3</v>
      </c>
      <c r="K134" s="428"/>
    </row>
    <row r="135" spans="1:11" s="427" customFormat="1" x14ac:dyDescent="0.2">
      <c r="A135" s="328" t="s">
        <v>28</v>
      </c>
      <c r="B135" s="354">
        <v>66.5</v>
      </c>
      <c r="C135" s="354">
        <v>66.5</v>
      </c>
      <c r="D135" s="354">
        <v>66.5</v>
      </c>
      <c r="E135" s="354"/>
      <c r="F135" s="354"/>
      <c r="G135" s="233"/>
      <c r="H135" s="427" t="s">
        <v>57</v>
      </c>
      <c r="I135" s="427">
        <v>64.5</v>
      </c>
      <c r="K135" s="428"/>
    </row>
    <row r="136" spans="1:11" s="427" customFormat="1" ht="13.5" thickBot="1" x14ac:dyDescent="0.25">
      <c r="A136" s="331" t="s">
        <v>26</v>
      </c>
      <c r="B136" s="367">
        <f>B135-B122</f>
        <v>2</v>
      </c>
      <c r="C136" s="368">
        <f t="shared" ref="C136:F136" si="30">C135-C122</f>
        <v>2</v>
      </c>
      <c r="D136" s="368">
        <f t="shared" si="30"/>
        <v>2</v>
      </c>
      <c r="E136" s="370">
        <f t="shared" si="30"/>
        <v>0</v>
      </c>
      <c r="F136" s="370">
        <f t="shared" si="30"/>
        <v>0</v>
      </c>
      <c r="G136" s="234"/>
      <c r="H136" s="427" t="s">
        <v>26</v>
      </c>
      <c r="I136" s="427">
        <f>I135-I122</f>
        <v>1.4699999999999989</v>
      </c>
      <c r="K136" s="428"/>
    </row>
    <row r="137" spans="1:11" x14ac:dyDescent="0.2">
      <c r="K137" s="428"/>
    </row>
    <row r="138" spans="1:11" ht="13.5" thickBot="1" x14ac:dyDescent="0.25"/>
    <row r="139" spans="1:11" s="436" customFormat="1" ht="13.5" thickBot="1" x14ac:dyDescent="0.25">
      <c r="A139" s="304" t="s">
        <v>100</v>
      </c>
      <c r="B139" s="448" t="s">
        <v>53</v>
      </c>
      <c r="C139" s="449"/>
      <c r="D139" s="449"/>
      <c r="E139" s="449"/>
      <c r="F139" s="450"/>
      <c r="G139" s="333" t="s">
        <v>0</v>
      </c>
    </row>
    <row r="140" spans="1:11" s="436" customFormat="1" x14ac:dyDescent="0.2">
      <c r="A140" s="226" t="s">
        <v>2</v>
      </c>
      <c r="B140" s="336">
        <v>1</v>
      </c>
      <c r="C140" s="236">
        <v>2</v>
      </c>
      <c r="D140" s="236">
        <v>3</v>
      </c>
      <c r="E140" s="236">
        <v>4</v>
      </c>
      <c r="F140" s="236">
        <v>5</v>
      </c>
      <c r="G140" s="235"/>
    </row>
    <row r="141" spans="1:11" s="436" customFormat="1" x14ac:dyDescent="0.2">
      <c r="A141" s="311" t="s">
        <v>75</v>
      </c>
      <c r="B141" s="337">
        <v>1800</v>
      </c>
      <c r="C141" s="338">
        <v>1800</v>
      </c>
      <c r="D141" s="339">
        <v>1800</v>
      </c>
      <c r="E141" s="339">
        <v>1800</v>
      </c>
      <c r="F141" s="339">
        <v>1800</v>
      </c>
      <c r="G141" s="340">
        <v>1800</v>
      </c>
    </row>
    <row r="142" spans="1:11" s="436" customFormat="1" x14ac:dyDescent="0.2">
      <c r="A142" s="314" t="s">
        <v>6</v>
      </c>
      <c r="B142" s="341">
        <v>2190</v>
      </c>
      <c r="C142" s="342">
        <v>2241.6666666666665</v>
      </c>
      <c r="D142" s="342">
        <v>2330.625</v>
      </c>
      <c r="E142" s="342"/>
      <c r="F142" s="342"/>
      <c r="G142" s="267">
        <v>2252.2950819672133</v>
      </c>
    </row>
    <row r="143" spans="1:11" s="436" customFormat="1" x14ac:dyDescent="0.2">
      <c r="A143" s="226" t="s">
        <v>7</v>
      </c>
      <c r="B143" s="343">
        <v>100</v>
      </c>
      <c r="C143" s="344">
        <v>96.666666666666671</v>
      </c>
      <c r="D143" s="391">
        <v>93.75</v>
      </c>
      <c r="E143" s="391"/>
      <c r="F143" s="391"/>
      <c r="G143" s="272">
        <v>93.442622950819668</v>
      </c>
      <c r="H143" s="389"/>
    </row>
    <row r="144" spans="1:11" s="436" customFormat="1" x14ac:dyDescent="0.2">
      <c r="A144" s="226" t="s">
        <v>8</v>
      </c>
      <c r="B144" s="273">
        <v>4.9909044826591649E-2</v>
      </c>
      <c r="C144" s="274">
        <v>4.7323872710187564E-2</v>
      </c>
      <c r="D144" s="347">
        <v>4.850735872653849E-2</v>
      </c>
      <c r="E144" s="347"/>
      <c r="F144" s="347"/>
      <c r="G144" s="348">
        <v>5.336016235598897E-2</v>
      </c>
    </row>
    <row r="145" spans="1:11" s="436" customFormat="1" x14ac:dyDescent="0.2">
      <c r="A145" s="314" t="s">
        <v>1</v>
      </c>
      <c r="B145" s="278">
        <f t="shared" ref="B145:G145" si="31">B142/B141*100-100</f>
        <v>21.666666666666657</v>
      </c>
      <c r="C145" s="279">
        <f t="shared" si="31"/>
        <v>24.537037037037024</v>
      </c>
      <c r="D145" s="279">
        <f t="shared" si="31"/>
        <v>29.479166666666657</v>
      </c>
      <c r="E145" s="279">
        <f t="shared" si="31"/>
        <v>-100</v>
      </c>
      <c r="F145" s="279">
        <f t="shared" si="31"/>
        <v>-100</v>
      </c>
      <c r="G145" s="282">
        <f t="shared" si="31"/>
        <v>25.12750455373407</v>
      </c>
    </row>
    <row r="146" spans="1:11" s="436" customFormat="1" ht="13.5" thickBot="1" x14ac:dyDescent="0.25">
      <c r="A146" s="226" t="s">
        <v>27</v>
      </c>
      <c r="B146" s="284">
        <f>B142-B129</f>
        <v>135.71428571428578</v>
      </c>
      <c r="C146" s="285">
        <f t="shared" ref="C146:G146" si="32">C142-C129</f>
        <v>96.111111111110858</v>
      </c>
      <c r="D146" s="285">
        <f t="shared" si="32"/>
        <v>63.482142857142662</v>
      </c>
      <c r="E146" s="285">
        <f t="shared" si="32"/>
        <v>0</v>
      </c>
      <c r="F146" s="285">
        <f t="shared" si="32"/>
        <v>0</v>
      </c>
      <c r="G146" s="288">
        <f t="shared" si="32"/>
        <v>94.332119004250217</v>
      </c>
    </row>
    <row r="147" spans="1:11" s="436" customFormat="1" x14ac:dyDescent="0.2">
      <c r="A147" s="328" t="s">
        <v>52</v>
      </c>
      <c r="B147" s="290">
        <v>134</v>
      </c>
      <c r="C147" s="291">
        <v>256</v>
      </c>
      <c r="D147" s="291">
        <v>135</v>
      </c>
      <c r="E147" s="291"/>
      <c r="F147" s="349"/>
      <c r="G147" s="350">
        <f>SUM(B147:F147)</f>
        <v>525</v>
      </c>
      <c r="H147" s="436" t="s">
        <v>56</v>
      </c>
      <c r="I147" s="351">
        <f>G134-G147</f>
        <v>0</v>
      </c>
      <c r="J147" s="352">
        <f>I147/G134</f>
        <v>0</v>
      </c>
    </row>
    <row r="148" spans="1:11" s="436" customFormat="1" x14ac:dyDescent="0.2">
      <c r="A148" s="328" t="s">
        <v>28</v>
      </c>
      <c r="B148" s="354">
        <v>68.5</v>
      </c>
      <c r="C148" s="354">
        <v>68.5</v>
      </c>
      <c r="D148" s="354">
        <v>68.5</v>
      </c>
      <c r="E148" s="354"/>
      <c r="F148" s="354"/>
      <c r="G148" s="233"/>
      <c r="H148" s="436" t="s">
        <v>57</v>
      </c>
      <c r="I148" s="436">
        <v>66.5</v>
      </c>
    </row>
    <row r="149" spans="1:11" s="436" customFormat="1" ht="13.5" thickBot="1" x14ac:dyDescent="0.25">
      <c r="A149" s="331" t="s">
        <v>26</v>
      </c>
      <c r="B149" s="367">
        <f>B148-B135</f>
        <v>2</v>
      </c>
      <c r="C149" s="368">
        <f t="shared" ref="C149:F149" si="33">C148-C135</f>
        <v>2</v>
      </c>
      <c r="D149" s="368">
        <f t="shared" si="33"/>
        <v>2</v>
      </c>
      <c r="E149" s="370">
        <f t="shared" si="33"/>
        <v>0</v>
      </c>
      <c r="F149" s="370">
        <f t="shared" si="33"/>
        <v>0</v>
      </c>
      <c r="G149" s="234"/>
      <c r="H149" s="436" t="s">
        <v>26</v>
      </c>
      <c r="I149" s="436">
        <f>I148-I135</f>
        <v>2</v>
      </c>
    </row>
    <row r="151" spans="1:11" ht="13.5" thickBot="1" x14ac:dyDescent="0.25"/>
    <row r="152" spans="1:11" s="437" customFormat="1" ht="13.5" thickBot="1" x14ac:dyDescent="0.25">
      <c r="A152" s="304" t="s">
        <v>101</v>
      </c>
      <c r="B152" s="448" t="s">
        <v>53</v>
      </c>
      <c r="C152" s="449"/>
      <c r="D152" s="449"/>
      <c r="E152" s="449"/>
      <c r="F152" s="450"/>
      <c r="G152" s="333" t="s">
        <v>0</v>
      </c>
    </row>
    <row r="153" spans="1:11" s="437" customFormat="1" x14ac:dyDescent="0.2">
      <c r="A153" s="226" t="s">
        <v>2</v>
      </c>
      <c r="B153" s="336">
        <v>1</v>
      </c>
      <c r="C153" s="236">
        <v>2</v>
      </c>
      <c r="D153" s="236">
        <v>3</v>
      </c>
      <c r="E153" s="236">
        <v>4</v>
      </c>
      <c r="F153" s="236">
        <v>5</v>
      </c>
      <c r="G153" s="235"/>
    </row>
    <row r="154" spans="1:11" s="437" customFormat="1" x14ac:dyDescent="0.2">
      <c r="A154" s="311" t="s">
        <v>75</v>
      </c>
      <c r="B154" s="337">
        <v>1920</v>
      </c>
      <c r="C154" s="338">
        <v>1920</v>
      </c>
      <c r="D154" s="339">
        <v>1920</v>
      </c>
      <c r="E154" s="339">
        <v>1920</v>
      </c>
      <c r="F154" s="339">
        <v>1920</v>
      </c>
      <c r="G154" s="340">
        <v>1920</v>
      </c>
    </row>
    <row r="155" spans="1:11" s="437" customFormat="1" x14ac:dyDescent="0.2">
      <c r="A155" s="314" t="s">
        <v>6</v>
      </c>
      <c r="B155" s="341">
        <v>2265</v>
      </c>
      <c r="C155" s="342">
        <v>2390</v>
      </c>
      <c r="D155" s="342">
        <v>2501.7647058823532</v>
      </c>
      <c r="E155" s="342"/>
      <c r="F155" s="342"/>
      <c r="G155" s="267">
        <v>2388.2456140350878</v>
      </c>
    </row>
    <row r="156" spans="1:11" s="437" customFormat="1" x14ac:dyDescent="0.2">
      <c r="A156" s="226" t="s">
        <v>7</v>
      </c>
      <c r="B156" s="343">
        <v>100</v>
      </c>
      <c r="C156" s="344">
        <v>100</v>
      </c>
      <c r="D156" s="391">
        <v>94.117647058823536</v>
      </c>
      <c r="E156" s="391"/>
      <c r="F156" s="391"/>
      <c r="G156" s="272">
        <v>96.491228070175438</v>
      </c>
      <c r="H156" s="389"/>
    </row>
    <row r="157" spans="1:11" s="437" customFormat="1" x14ac:dyDescent="0.2">
      <c r="A157" s="226" t="s">
        <v>8</v>
      </c>
      <c r="B157" s="273">
        <v>2.5266055501676814E-2</v>
      </c>
      <c r="C157" s="274">
        <v>3.1979412797205307E-2</v>
      </c>
      <c r="D157" s="347">
        <v>5.0060764406633464E-2</v>
      </c>
      <c r="E157" s="347"/>
      <c r="F157" s="347"/>
      <c r="G157" s="348">
        <v>5.3236987911725403E-2</v>
      </c>
    </row>
    <row r="158" spans="1:11" s="437" customFormat="1" x14ac:dyDescent="0.2">
      <c r="A158" s="314" t="s">
        <v>1</v>
      </c>
      <c r="B158" s="278">
        <f t="shared" ref="B158:G158" si="34">B155/B154*100-100</f>
        <v>17.96875</v>
      </c>
      <c r="C158" s="279">
        <f t="shared" si="34"/>
        <v>24.479166666666671</v>
      </c>
      <c r="D158" s="279">
        <f t="shared" si="34"/>
        <v>30.300245098039227</v>
      </c>
      <c r="E158" s="279">
        <f t="shared" si="34"/>
        <v>-100</v>
      </c>
      <c r="F158" s="279">
        <f t="shared" si="34"/>
        <v>-100</v>
      </c>
      <c r="G158" s="282">
        <f t="shared" si="34"/>
        <v>24.387792397660817</v>
      </c>
    </row>
    <row r="159" spans="1:11" s="437" customFormat="1" ht="13.5" thickBot="1" x14ac:dyDescent="0.25">
      <c r="A159" s="226" t="s">
        <v>27</v>
      </c>
      <c r="B159" s="284">
        <f>B155-B142</f>
        <v>75</v>
      </c>
      <c r="C159" s="285">
        <f t="shared" ref="C159:G159" si="35">C155-C142</f>
        <v>148.33333333333348</v>
      </c>
      <c r="D159" s="285">
        <f t="shared" si="35"/>
        <v>171.13970588235316</v>
      </c>
      <c r="E159" s="285">
        <f t="shared" si="35"/>
        <v>0</v>
      </c>
      <c r="F159" s="285">
        <f t="shared" si="35"/>
        <v>0</v>
      </c>
      <c r="G159" s="288">
        <f t="shared" si="35"/>
        <v>135.95053206787452</v>
      </c>
    </row>
    <row r="160" spans="1:11" s="437" customFormat="1" x14ac:dyDescent="0.2">
      <c r="A160" s="328" t="s">
        <v>52</v>
      </c>
      <c r="B160" s="290">
        <v>141</v>
      </c>
      <c r="C160" s="291">
        <v>190</v>
      </c>
      <c r="D160" s="291">
        <v>149</v>
      </c>
      <c r="E160" s="291"/>
      <c r="F160" s="349"/>
      <c r="G160" s="350">
        <f>SUM(B160:F160)</f>
        <v>480</v>
      </c>
      <c r="H160" s="437" t="s">
        <v>56</v>
      </c>
      <c r="I160" s="351">
        <f>G147-G160</f>
        <v>45</v>
      </c>
      <c r="J160" s="352">
        <f>I160/G147</f>
        <v>8.5714285714285715E-2</v>
      </c>
      <c r="K160" s="376" t="s">
        <v>102</v>
      </c>
    </row>
    <row r="161" spans="1:11" s="437" customFormat="1" x14ac:dyDescent="0.2">
      <c r="A161" s="328" t="s">
        <v>28</v>
      </c>
      <c r="B161" s="354">
        <v>70.5</v>
      </c>
      <c r="C161" s="354">
        <v>70.5</v>
      </c>
      <c r="D161" s="354">
        <v>70.5</v>
      </c>
      <c r="E161" s="354"/>
      <c r="F161" s="354"/>
      <c r="G161" s="233"/>
      <c r="H161" s="437" t="s">
        <v>57</v>
      </c>
      <c r="I161" s="437">
        <v>68.459999999999994</v>
      </c>
      <c r="K161" s="380" t="s">
        <v>107</v>
      </c>
    </row>
    <row r="162" spans="1:11" s="437" customFormat="1" ht="13.5" thickBot="1" x14ac:dyDescent="0.25">
      <c r="A162" s="331" t="s">
        <v>26</v>
      </c>
      <c r="B162" s="367">
        <f>B161-B148</f>
        <v>2</v>
      </c>
      <c r="C162" s="368">
        <f t="shared" ref="C162:F162" si="36">C161-C148</f>
        <v>2</v>
      </c>
      <c r="D162" s="368">
        <f t="shared" si="36"/>
        <v>2</v>
      </c>
      <c r="E162" s="370">
        <f t="shared" si="36"/>
        <v>0</v>
      </c>
      <c r="F162" s="370">
        <f t="shared" si="36"/>
        <v>0</v>
      </c>
      <c r="G162" s="234"/>
      <c r="H162" s="437" t="s">
        <v>26</v>
      </c>
      <c r="I162" s="437">
        <f>I161-I148</f>
        <v>1.9599999999999937</v>
      </c>
    </row>
  </sheetData>
  <mergeCells count="12">
    <mergeCell ref="B152:F152"/>
    <mergeCell ref="B139:F139"/>
    <mergeCell ref="B126:F126"/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40" t="s">
        <v>18</v>
      </c>
      <c r="C4" s="441"/>
      <c r="D4" s="441"/>
      <c r="E4" s="441"/>
      <c r="F4" s="441"/>
      <c r="G4" s="441"/>
      <c r="H4" s="441"/>
      <c r="I4" s="441"/>
      <c r="J4" s="442"/>
      <c r="K4" s="440" t="s">
        <v>21</v>
      </c>
      <c r="L4" s="441"/>
      <c r="M4" s="441"/>
      <c r="N4" s="441"/>
      <c r="O4" s="441"/>
      <c r="P4" s="441"/>
      <c r="Q4" s="441"/>
      <c r="R4" s="441"/>
      <c r="S4" s="441"/>
      <c r="T4" s="441"/>
      <c r="U4" s="441"/>
      <c r="V4" s="441"/>
      <c r="W4" s="44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40" t="s">
        <v>23</v>
      </c>
      <c r="C17" s="441"/>
      <c r="D17" s="441"/>
      <c r="E17" s="441"/>
      <c r="F17" s="44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40" t="s">
        <v>18</v>
      </c>
      <c r="C4" s="441"/>
      <c r="D4" s="441"/>
      <c r="E4" s="441"/>
      <c r="F4" s="441"/>
      <c r="G4" s="441"/>
      <c r="H4" s="441"/>
      <c r="I4" s="441"/>
      <c r="J4" s="442"/>
      <c r="K4" s="440" t="s">
        <v>21</v>
      </c>
      <c r="L4" s="441"/>
      <c r="M4" s="441"/>
      <c r="N4" s="441"/>
      <c r="O4" s="441"/>
      <c r="P4" s="441"/>
      <c r="Q4" s="441"/>
      <c r="R4" s="441"/>
      <c r="S4" s="441"/>
      <c r="T4" s="441"/>
      <c r="U4" s="441"/>
      <c r="V4" s="441"/>
      <c r="W4" s="44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40" t="s">
        <v>23</v>
      </c>
      <c r="C17" s="441"/>
      <c r="D17" s="441"/>
      <c r="E17" s="441"/>
      <c r="F17" s="44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40" t="s">
        <v>18</v>
      </c>
      <c r="C4" s="441"/>
      <c r="D4" s="441"/>
      <c r="E4" s="441"/>
      <c r="F4" s="441"/>
      <c r="G4" s="441"/>
      <c r="H4" s="441"/>
      <c r="I4" s="441"/>
      <c r="J4" s="442"/>
      <c r="K4" s="440" t="s">
        <v>21</v>
      </c>
      <c r="L4" s="441"/>
      <c r="M4" s="441"/>
      <c r="N4" s="441"/>
      <c r="O4" s="441"/>
      <c r="P4" s="441"/>
      <c r="Q4" s="441"/>
      <c r="R4" s="441"/>
      <c r="S4" s="441"/>
      <c r="T4" s="441"/>
      <c r="U4" s="441"/>
      <c r="V4" s="441"/>
      <c r="W4" s="44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40" t="s">
        <v>23</v>
      </c>
      <c r="C17" s="441"/>
      <c r="D17" s="441"/>
      <c r="E17" s="441"/>
      <c r="F17" s="44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43" t="s">
        <v>42</v>
      </c>
      <c r="B1" s="44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43" t="s">
        <v>42</v>
      </c>
      <c r="B1" s="44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44" t="s">
        <v>42</v>
      </c>
      <c r="B1" s="44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43" t="s">
        <v>42</v>
      </c>
      <c r="B1" s="44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F178"/>
  <sheetViews>
    <sheetView showGridLines="0" tabSelected="1" topLeftCell="A146" zoomScale="75" zoomScaleNormal="75" workbookViewId="0">
      <selection activeCell="A177" sqref="A177"/>
    </sheetView>
  </sheetViews>
  <sheetFormatPr baseColWidth="10" defaultRowHeight="12.75" x14ac:dyDescent="0.2"/>
  <cols>
    <col min="1" max="1" width="16.28515625" style="237" bestFit="1" customWidth="1"/>
    <col min="2" max="13" width="10" style="237" customWidth="1"/>
    <col min="14" max="14" width="10" style="355" customWidth="1"/>
    <col min="15" max="18" width="10" style="237" customWidth="1"/>
    <col min="19" max="20" width="10" style="355" customWidth="1"/>
    <col min="21" max="22" width="10" style="237" customWidth="1"/>
    <col min="23" max="16384" width="11.42578125" style="237"/>
  </cols>
  <sheetData>
    <row r="1" spans="1:25" x14ac:dyDescent="0.2">
      <c r="A1" s="237" t="s">
        <v>58</v>
      </c>
    </row>
    <row r="2" spans="1:25" x14ac:dyDescent="0.2">
      <c r="A2" s="237" t="s">
        <v>59</v>
      </c>
      <c r="B2" s="239">
        <v>38</v>
      </c>
      <c r="F2" s="455"/>
      <c r="G2" s="455"/>
      <c r="H2" s="455"/>
      <c r="I2" s="455"/>
    </row>
    <row r="3" spans="1:25" x14ac:dyDescent="0.2">
      <c r="A3" s="237" t="s">
        <v>7</v>
      </c>
      <c r="B3" s="237">
        <v>71.33</v>
      </c>
    </row>
    <row r="4" spans="1:25" x14ac:dyDescent="0.2">
      <c r="A4" s="237" t="s">
        <v>60</v>
      </c>
      <c r="B4" s="237">
        <v>13196</v>
      </c>
    </row>
    <row r="6" spans="1:25" x14ac:dyDescent="0.2">
      <c r="A6" s="246" t="s">
        <v>61</v>
      </c>
      <c r="B6" s="239">
        <v>38</v>
      </c>
      <c r="C6" s="239">
        <v>38</v>
      </c>
      <c r="D6" s="239">
        <v>38</v>
      </c>
      <c r="E6" s="239">
        <v>38</v>
      </c>
      <c r="F6" s="239">
        <v>38</v>
      </c>
      <c r="G6" s="239">
        <v>38</v>
      </c>
      <c r="H6" s="239">
        <v>38</v>
      </c>
      <c r="I6" s="239">
        <v>38</v>
      </c>
      <c r="J6" s="239">
        <v>38</v>
      </c>
      <c r="K6" s="239">
        <v>38</v>
      </c>
      <c r="L6" s="239">
        <v>38</v>
      </c>
      <c r="M6" s="239">
        <v>38</v>
      </c>
      <c r="N6" s="239">
        <v>38</v>
      </c>
      <c r="O6" s="239">
        <v>38</v>
      </c>
      <c r="P6" s="239">
        <v>38</v>
      </c>
      <c r="Q6" s="239">
        <v>38</v>
      </c>
      <c r="R6" s="239">
        <v>38</v>
      </c>
      <c r="S6" s="239">
        <v>38</v>
      </c>
      <c r="T6" s="239">
        <v>38</v>
      </c>
      <c r="U6" s="239">
        <v>38</v>
      </c>
      <c r="V6" s="239">
        <v>38</v>
      </c>
    </row>
    <row r="7" spans="1:25" x14ac:dyDescent="0.2">
      <c r="A7" s="246" t="s">
        <v>76</v>
      </c>
      <c r="B7" s="301">
        <v>23.5</v>
      </c>
      <c r="C7" s="301">
        <v>23.5</v>
      </c>
      <c r="D7" s="301">
        <v>23.5</v>
      </c>
      <c r="E7" s="301">
        <v>23.5</v>
      </c>
      <c r="F7" s="301">
        <v>23.5</v>
      </c>
      <c r="G7" s="301">
        <v>23.5</v>
      </c>
      <c r="H7" s="301">
        <v>23.5</v>
      </c>
      <c r="I7" s="301">
        <v>23.5</v>
      </c>
      <c r="J7" s="301">
        <v>23.5</v>
      </c>
      <c r="K7" s="237">
        <v>23.5</v>
      </c>
      <c r="L7" s="237">
        <v>23.5</v>
      </c>
      <c r="M7" s="237">
        <v>23.5</v>
      </c>
      <c r="N7" s="355">
        <v>23.5</v>
      </c>
      <c r="O7" s="237">
        <v>23.5</v>
      </c>
      <c r="P7" s="237">
        <v>23.5</v>
      </c>
      <c r="Q7" s="237">
        <v>23.5</v>
      </c>
      <c r="R7" s="237">
        <v>23.5</v>
      </c>
      <c r="S7" s="355">
        <v>23.5</v>
      </c>
      <c r="T7" s="355">
        <v>23.5</v>
      </c>
      <c r="U7" s="237">
        <v>23.5</v>
      </c>
    </row>
    <row r="8" spans="1:25" ht="13.5" thickBot="1" x14ac:dyDescent="0.25">
      <c r="A8" s="246"/>
      <c r="B8" s="301"/>
      <c r="C8" s="301"/>
      <c r="D8" s="301"/>
      <c r="E8" s="301"/>
      <c r="F8" s="301"/>
      <c r="G8" s="301"/>
      <c r="H8" s="301"/>
      <c r="I8" s="301"/>
      <c r="J8" s="301"/>
    </row>
    <row r="9" spans="1:25" ht="13.5" thickBot="1" x14ac:dyDescent="0.25">
      <c r="A9" s="247" t="s">
        <v>49</v>
      </c>
      <c r="B9" s="460" t="s">
        <v>65</v>
      </c>
      <c r="C9" s="461"/>
      <c r="D9" s="461"/>
      <c r="E9" s="461"/>
      <c r="F9" s="461"/>
      <c r="G9" s="461"/>
      <c r="H9" s="461"/>
      <c r="I9" s="462"/>
      <c r="J9" s="456" t="s">
        <v>63</v>
      </c>
      <c r="K9" s="457"/>
      <c r="L9" s="457"/>
      <c r="M9" s="457"/>
      <c r="N9" s="457"/>
      <c r="O9" s="459"/>
      <c r="P9" s="456" t="s">
        <v>64</v>
      </c>
      <c r="Q9" s="457"/>
      <c r="R9" s="457"/>
      <c r="S9" s="457"/>
      <c r="T9" s="457"/>
      <c r="U9" s="458"/>
      <c r="V9" s="372" t="s">
        <v>55</v>
      </c>
    </row>
    <row r="10" spans="1:25" x14ac:dyDescent="0.2">
      <c r="A10" s="248" t="s">
        <v>54</v>
      </c>
      <c r="B10" s="229">
        <v>1</v>
      </c>
      <c r="C10" s="354">
        <v>2</v>
      </c>
      <c r="D10" s="354">
        <v>3</v>
      </c>
      <c r="E10" s="354">
        <v>4</v>
      </c>
      <c r="F10" s="354">
        <v>5</v>
      </c>
      <c r="G10" s="354">
        <v>6</v>
      </c>
      <c r="H10" s="354">
        <v>7</v>
      </c>
      <c r="I10" s="230">
        <v>8</v>
      </c>
      <c r="J10" s="249">
        <v>1</v>
      </c>
      <c r="K10" s="250">
        <v>2</v>
      </c>
      <c r="L10" s="250">
        <v>3</v>
      </c>
      <c r="M10" s="250">
        <v>4</v>
      </c>
      <c r="N10" s="250">
        <v>5</v>
      </c>
      <c r="O10" s="251">
        <v>6</v>
      </c>
      <c r="P10" s="365">
        <v>1</v>
      </c>
      <c r="Q10" s="250">
        <v>2</v>
      </c>
      <c r="R10" s="250">
        <v>3</v>
      </c>
      <c r="S10" s="250">
        <v>4</v>
      </c>
      <c r="T10" s="250">
        <v>5</v>
      </c>
      <c r="U10" s="356">
        <v>6</v>
      </c>
      <c r="V10" s="374"/>
    </row>
    <row r="11" spans="1:25" x14ac:dyDescent="0.2">
      <c r="A11" s="248" t="s">
        <v>2</v>
      </c>
      <c r="B11" s="252">
        <v>1</v>
      </c>
      <c r="C11" s="353">
        <v>2</v>
      </c>
      <c r="D11" s="253">
        <v>3</v>
      </c>
      <c r="E11" s="253">
        <v>3</v>
      </c>
      <c r="F11" s="335">
        <v>4</v>
      </c>
      <c r="G11" s="335">
        <v>4</v>
      </c>
      <c r="H11" s="253">
        <v>5</v>
      </c>
      <c r="I11" s="360">
        <v>6</v>
      </c>
      <c r="J11" s="362">
        <v>1</v>
      </c>
      <c r="K11" s="334">
        <v>2</v>
      </c>
      <c r="L11" s="253">
        <v>3</v>
      </c>
      <c r="M11" s="253">
        <v>3</v>
      </c>
      <c r="N11" s="255">
        <v>4</v>
      </c>
      <c r="O11" s="298">
        <v>5</v>
      </c>
      <c r="P11" s="254">
        <v>1</v>
      </c>
      <c r="Q11" s="253">
        <v>2</v>
      </c>
      <c r="R11" s="255">
        <v>3</v>
      </c>
      <c r="S11" s="255">
        <v>3</v>
      </c>
      <c r="T11" s="253">
        <v>4</v>
      </c>
      <c r="U11" s="366">
        <v>5</v>
      </c>
      <c r="V11" s="226" t="s">
        <v>0</v>
      </c>
    </row>
    <row r="12" spans="1:25" x14ac:dyDescent="0.2">
      <c r="A12" s="256" t="s">
        <v>75</v>
      </c>
      <c r="B12" s="257">
        <v>140</v>
      </c>
      <c r="C12" s="258">
        <v>140</v>
      </c>
      <c r="D12" s="258">
        <v>140</v>
      </c>
      <c r="E12" s="258">
        <v>140</v>
      </c>
      <c r="F12" s="258">
        <v>140</v>
      </c>
      <c r="G12" s="258">
        <v>140</v>
      </c>
      <c r="H12" s="258">
        <v>140</v>
      </c>
      <c r="I12" s="259">
        <v>140</v>
      </c>
      <c r="J12" s="257">
        <v>140</v>
      </c>
      <c r="K12" s="258">
        <v>140</v>
      </c>
      <c r="L12" s="258">
        <v>140</v>
      </c>
      <c r="M12" s="258">
        <v>140</v>
      </c>
      <c r="N12" s="258">
        <v>140</v>
      </c>
      <c r="O12" s="259">
        <v>140</v>
      </c>
      <c r="P12" s="260">
        <v>140</v>
      </c>
      <c r="Q12" s="258">
        <v>140</v>
      </c>
      <c r="R12" s="258">
        <v>140</v>
      </c>
      <c r="S12" s="258">
        <v>140</v>
      </c>
      <c r="T12" s="258">
        <v>140</v>
      </c>
      <c r="U12" s="357">
        <v>140</v>
      </c>
      <c r="V12" s="261">
        <v>140</v>
      </c>
    </row>
    <row r="13" spans="1:25" x14ac:dyDescent="0.2">
      <c r="A13" s="262" t="s">
        <v>6</v>
      </c>
      <c r="B13" s="263">
        <v>144.41176470588235</v>
      </c>
      <c r="C13" s="264">
        <v>155.03260869565219</v>
      </c>
      <c r="D13" s="264">
        <v>171.00884955752213</v>
      </c>
      <c r="E13" s="264">
        <v>173.43434343434345</v>
      </c>
      <c r="F13" s="264">
        <v>181.94444444444446</v>
      </c>
      <c r="G13" s="264">
        <v>181.77777777777777</v>
      </c>
      <c r="H13" s="264">
        <v>194.89473684210526</v>
      </c>
      <c r="I13" s="265">
        <v>199.6904761904762</v>
      </c>
      <c r="J13" s="263">
        <v>147.05405405405406</v>
      </c>
      <c r="K13" s="264">
        <v>156.36486486486487</v>
      </c>
      <c r="L13" s="264">
        <v>162.08064516129033</v>
      </c>
      <c r="M13" s="264">
        <v>161.94999999999999</v>
      </c>
      <c r="N13" s="264">
        <v>172.15238095238095</v>
      </c>
      <c r="O13" s="265">
        <v>189.26470588235293</v>
      </c>
      <c r="P13" s="266">
        <v>139</v>
      </c>
      <c r="Q13" s="264">
        <v>152.08988764044943</v>
      </c>
      <c r="R13" s="264">
        <v>159.81355932203391</v>
      </c>
      <c r="S13" s="264">
        <v>161.02941176470588</v>
      </c>
      <c r="T13" s="264">
        <v>171.06578947368422</v>
      </c>
      <c r="U13" s="315">
        <v>179.69230769230768</v>
      </c>
      <c r="V13" s="267">
        <v>179.24819102749638</v>
      </c>
    </row>
    <row r="14" spans="1:25" x14ac:dyDescent="0.2">
      <c r="A14" s="248" t="s">
        <v>7</v>
      </c>
      <c r="B14" s="268">
        <v>61.764705882352942</v>
      </c>
      <c r="C14" s="269">
        <v>85.869565217391298</v>
      </c>
      <c r="D14" s="269">
        <v>80.530973451327441</v>
      </c>
      <c r="E14" s="269">
        <v>82.828282828282823</v>
      </c>
      <c r="F14" s="269">
        <v>95.833333333333329</v>
      </c>
      <c r="G14" s="269">
        <v>91.666666666666671</v>
      </c>
      <c r="H14" s="269">
        <v>92.982456140350877</v>
      </c>
      <c r="I14" s="270">
        <v>88.095238095238102</v>
      </c>
      <c r="J14" s="268">
        <v>91.891891891891888</v>
      </c>
      <c r="K14" s="269">
        <v>97.297297297297291</v>
      </c>
      <c r="L14" s="269">
        <v>100</v>
      </c>
      <c r="M14" s="269">
        <v>100</v>
      </c>
      <c r="N14" s="269">
        <v>100</v>
      </c>
      <c r="O14" s="270">
        <v>100</v>
      </c>
      <c r="P14" s="271">
        <v>78.571428571428569</v>
      </c>
      <c r="Q14" s="269">
        <v>100</v>
      </c>
      <c r="R14" s="269">
        <v>100</v>
      </c>
      <c r="S14" s="269">
        <v>100</v>
      </c>
      <c r="T14" s="269">
        <v>100</v>
      </c>
      <c r="U14" s="318">
        <v>98.07692307692308</v>
      </c>
      <c r="V14" s="272">
        <v>71.707670043415334</v>
      </c>
      <c r="X14" s="227"/>
      <c r="Y14" s="227"/>
    </row>
    <row r="15" spans="1:25" x14ac:dyDescent="0.2">
      <c r="A15" s="248" t="s">
        <v>8</v>
      </c>
      <c r="B15" s="273">
        <v>0.11996324323714813</v>
      </c>
      <c r="C15" s="274">
        <v>8.1459369161119288E-2</v>
      </c>
      <c r="D15" s="274">
        <v>7.1099298841753894E-2</v>
      </c>
      <c r="E15" s="274">
        <v>6.6245630216007129E-2</v>
      </c>
      <c r="F15" s="274">
        <v>5.6925891096174297E-2</v>
      </c>
      <c r="G15" s="274">
        <v>5.5546172678906457E-2</v>
      </c>
      <c r="H15" s="274">
        <v>5.6560762459984322E-2</v>
      </c>
      <c r="I15" s="275">
        <v>5.6787680934810368E-2</v>
      </c>
      <c r="J15" s="273">
        <v>5.4949138040658013E-2</v>
      </c>
      <c r="K15" s="274">
        <v>4.1038529126777572E-2</v>
      </c>
      <c r="L15" s="274">
        <v>3.0874670987011903E-2</v>
      </c>
      <c r="M15" s="274">
        <v>2.9406853046550916E-2</v>
      </c>
      <c r="N15" s="274">
        <v>2.9146543519165614E-2</v>
      </c>
      <c r="O15" s="275">
        <v>3.6387868057809282E-2</v>
      </c>
      <c r="P15" s="276">
        <v>8.7331475116919563E-2</v>
      </c>
      <c r="Q15" s="274">
        <v>3.7630922175590394E-2</v>
      </c>
      <c r="R15" s="274">
        <v>3.2919005079725248E-2</v>
      </c>
      <c r="S15" s="274">
        <v>2.8656015046559877E-2</v>
      </c>
      <c r="T15" s="274">
        <v>2.5416088174516724E-2</v>
      </c>
      <c r="U15" s="321">
        <v>4.0315934466633056E-2</v>
      </c>
      <c r="V15" s="277">
        <v>9.6481677660660334E-2</v>
      </c>
      <c r="X15" s="227"/>
      <c r="Y15" s="227"/>
    </row>
    <row r="16" spans="1:25" x14ac:dyDescent="0.2">
      <c r="A16" s="262" t="s">
        <v>1</v>
      </c>
      <c r="B16" s="278">
        <f>B13/B12*100-100</f>
        <v>3.151260504201673</v>
      </c>
      <c r="C16" s="279">
        <f t="shared" ref="C16:E16" si="0">C13/C12*100-100</f>
        <v>10.737577639751564</v>
      </c>
      <c r="D16" s="279">
        <f t="shared" si="0"/>
        <v>22.149178255372945</v>
      </c>
      <c r="E16" s="279">
        <f t="shared" si="0"/>
        <v>23.881673881673876</v>
      </c>
      <c r="F16" s="279">
        <f>F13/F12*100-100</f>
        <v>29.960317460317469</v>
      </c>
      <c r="G16" s="279">
        <f t="shared" ref="G16:J16" si="1">G13/G12*100-100</f>
        <v>29.841269841269849</v>
      </c>
      <c r="H16" s="279">
        <f t="shared" si="1"/>
        <v>39.21052631578948</v>
      </c>
      <c r="I16" s="280">
        <f t="shared" si="1"/>
        <v>42.636054421768733</v>
      </c>
      <c r="J16" s="278">
        <f t="shared" si="1"/>
        <v>5.038610038610031</v>
      </c>
      <c r="K16" s="279">
        <f>K13/K12*100-100</f>
        <v>11.689189189189193</v>
      </c>
      <c r="L16" s="279">
        <f t="shared" ref="L16:N16" si="2">L13/L12*100-100</f>
        <v>15.771889400921665</v>
      </c>
      <c r="M16" s="279">
        <f t="shared" si="2"/>
        <v>15.678571428571431</v>
      </c>
      <c r="N16" s="279">
        <f t="shared" si="2"/>
        <v>22.965986394557831</v>
      </c>
      <c r="O16" s="280">
        <f t="shared" ref="O16:V16" si="3">O13/O12*100-100</f>
        <v>35.189075630252091</v>
      </c>
      <c r="P16" s="281">
        <f t="shared" ref="P16:U16" si="4">P13/P12*100-100</f>
        <v>-0.7142857142857082</v>
      </c>
      <c r="Q16" s="279">
        <f t="shared" ref="Q16:R16" si="5">Q13/Q12*100-100</f>
        <v>8.63563402889244</v>
      </c>
      <c r="R16" s="279">
        <f t="shared" si="5"/>
        <v>14.152542372881371</v>
      </c>
      <c r="S16" s="279">
        <f t="shared" ref="S16:T16" si="6">S13/S12*100-100</f>
        <v>15.021008403361336</v>
      </c>
      <c r="T16" s="279">
        <f t="shared" si="6"/>
        <v>22.189849624060159</v>
      </c>
      <c r="U16" s="358">
        <f t="shared" si="4"/>
        <v>28.35164835164835</v>
      </c>
      <c r="V16" s="282">
        <f t="shared" si="3"/>
        <v>28.034422162497407</v>
      </c>
      <c r="X16" s="227"/>
      <c r="Y16" s="227"/>
    </row>
    <row r="17" spans="1:25" ht="13.5" thickBot="1" x14ac:dyDescent="0.25">
      <c r="A17" s="283" t="s">
        <v>27</v>
      </c>
      <c r="B17" s="284">
        <f>B13-B6</f>
        <v>106.41176470588235</v>
      </c>
      <c r="C17" s="285">
        <f t="shared" ref="C17:J17" si="7">C13-C6</f>
        <v>117.03260869565219</v>
      </c>
      <c r="D17" s="285">
        <f t="shared" si="7"/>
        <v>133.00884955752213</v>
      </c>
      <c r="E17" s="285">
        <f t="shared" si="7"/>
        <v>135.43434343434345</v>
      </c>
      <c r="F17" s="285">
        <f t="shared" si="7"/>
        <v>143.94444444444446</v>
      </c>
      <c r="G17" s="285">
        <f t="shared" si="7"/>
        <v>143.77777777777777</v>
      </c>
      <c r="H17" s="285">
        <f t="shared" si="7"/>
        <v>156.89473684210526</v>
      </c>
      <c r="I17" s="286">
        <f t="shared" si="7"/>
        <v>161.6904761904762</v>
      </c>
      <c r="J17" s="363">
        <f t="shared" si="7"/>
        <v>109.05405405405406</v>
      </c>
      <c r="K17" s="287">
        <f t="shared" ref="K17:V17" si="8">K13-K6</f>
        <v>118.36486486486487</v>
      </c>
      <c r="L17" s="287">
        <f t="shared" si="8"/>
        <v>124.08064516129033</v>
      </c>
      <c r="M17" s="287">
        <f t="shared" si="8"/>
        <v>123.94999999999999</v>
      </c>
      <c r="N17" s="287">
        <f t="shared" si="8"/>
        <v>134.15238095238095</v>
      </c>
      <c r="O17" s="364">
        <f t="shared" si="8"/>
        <v>151.26470588235293</v>
      </c>
      <c r="P17" s="361">
        <f t="shared" si="8"/>
        <v>101</v>
      </c>
      <c r="Q17" s="285">
        <f t="shared" si="8"/>
        <v>114.08988764044943</v>
      </c>
      <c r="R17" s="285">
        <f t="shared" si="8"/>
        <v>121.81355932203391</v>
      </c>
      <c r="S17" s="285">
        <f t="shared" ref="S17:T17" si="9">S13-S6</f>
        <v>123.02941176470588</v>
      </c>
      <c r="T17" s="285">
        <f t="shared" si="9"/>
        <v>133.06578947368422</v>
      </c>
      <c r="U17" s="359">
        <f t="shared" si="8"/>
        <v>141.69230769230768</v>
      </c>
      <c r="V17" s="326">
        <f t="shared" si="8"/>
        <v>141.24819102749638</v>
      </c>
      <c r="X17" s="227"/>
      <c r="Y17" s="227"/>
    </row>
    <row r="18" spans="1:25" x14ac:dyDescent="0.2">
      <c r="A18" s="289" t="s">
        <v>51</v>
      </c>
      <c r="B18" s="290">
        <v>357</v>
      </c>
      <c r="C18" s="291">
        <v>827</v>
      </c>
      <c r="D18" s="291">
        <v>940</v>
      </c>
      <c r="E18" s="291">
        <v>940</v>
      </c>
      <c r="F18" s="291">
        <v>714</v>
      </c>
      <c r="G18" s="291">
        <v>714</v>
      </c>
      <c r="H18" s="291">
        <v>967</v>
      </c>
      <c r="I18" s="292">
        <v>287</v>
      </c>
      <c r="J18" s="290">
        <v>371</v>
      </c>
      <c r="K18" s="291">
        <v>744</v>
      </c>
      <c r="L18" s="291">
        <v>623</v>
      </c>
      <c r="M18" s="291">
        <v>623</v>
      </c>
      <c r="N18" s="291">
        <v>984</v>
      </c>
      <c r="O18" s="292">
        <v>346</v>
      </c>
      <c r="P18" s="290">
        <v>281</v>
      </c>
      <c r="Q18" s="291">
        <v>880</v>
      </c>
      <c r="R18" s="291">
        <v>572</v>
      </c>
      <c r="S18" s="291">
        <v>573</v>
      </c>
      <c r="T18" s="291">
        <v>769</v>
      </c>
      <c r="U18" s="292">
        <v>545</v>
      </c>
      <c r="V18" s="373">
        <f>SUM(B18:U18)</f>
        <v>13057</v>
      </c>
      <c r="W18" s="227" t="s">
        <v>56</v>
      </c>
      <c r="X18" s="294">
        <f>B4-V18</f>
        <v>139</v>
      </c>
      <c r="Y18" s="295">
        <f>X18/B4</f>
        <v>1.053349499848439E-2</v>
      </c>
    </row>
    <row r="19" spans="1:25" x14ac:dyDescent="0.2">
      <c r="A19" s="296" t="s">
        <v>28</v>
      </c>
      <c r="B19" s="242">
        <v>29.5</v>
      </c>
      <c r="C19" s="240">
        <v>28.5</v>
      </c>
      <c r="D19" s="240">
        <v>28</v>
      </c>
      <c r="E19" s="240">
        <v>28</v>
      </c>
      <c r="F19" s="240">
        <v>27.5</v>
      </c>
      <c r="G19" s="240">
        <v>27.5</v>
      </c>
      <c r="H19" s="240">
        <v>27.5</v>
      </c>
      <c r="I19" s="243">
        <v>27.5</v>
      </c>
      <c r="J19" s="242">
        <v>29.5</v>
      </c>
      <c r="K19" s="240">
        <v>28.5</v>
      </c>
      <c r="L19" s="240">
        <v>28.5</v>
      </c>
      <c r="M19" s="240">
        <v>28.5</v>
      </c>
      <c r="N19" s="240">
        <v>28</v>
      </c>
      <c r="O19" s="243">
        <v>27.5</v>
      </c>
      <c r="P19" s="242">
        <v>30.5</v>
      </c>
      <c r="Q19" s="240">
        <v>29</v>
      </c>
      <c r="R19" s="240">
        <v>28.5</v>
      </c>
      <c r="S19" s="240">
        <v>28.5</v>
      </c>
      <c r="T19" s="240">
        <v>28</v>
      </c>
      <c r="U19" s="243">
        <v>27.5</v>
      </c>
      <c r="V19" s="233"/>
      <c r="W19" s="227" t="s">
        <v>57</v>
      </c>
      <c r="X19" s="227">
        <v>23.5</v>
      </c>
      <c r="Y19" s="227"/>
    </row>
    <row r="20" spans="1:25" ht="13.5" thickBot="1" x14ac:dyDescent="0.25">
      <c r="A20" s="297" t="s">
        <v>26</v>
      </c>
      <c r="B20" s="244">
        <f>B19-B7</f>
        <v>6</v>
      </c>
      <c r="C20" s="241">
        <f t="shared" ref="C20:J20" si="10">C19-C7</f>
        <v>5</v>
      </c>
      <c r="D20" s="241">
        <f t="shared" si="10"/>
        <v>4.5</v>
      </c>
      <c r="E20" s="241">
        <f t="shared" si="10"/>
        <v>4.5</v>
      </c>
      <c r="F20" s="241">
        <f t="shared" si="10"/>
        <v>4</v>
      </c>
      <c r="G20" s="241">
        <f t="shared" si="10"/>
        <v>4</v>
      </c>
      <c r="H20" s="241">
        <f t="shared" si="10"/>
        <v>4</v>
      </c>
      <c r="I20" s="245">
        <f t="shared" si="10"/>
        <v>4</v>
      </c>
      <c r="J20" s="244">
        <f t="shared" si="10"/>
        <v>6</v>
      </c>
      <c r="K20" s="241">
        <f t="shared" ref="K20:U20" si="11">K19-K7</f>
        <v>5</v>
      </c>
      <c r="L20" s="241">
        <f t="shared" si="11"/>
        <v>5</v>
      </c>
      <c r="M20" s="241">
        <f t="shared" si="11"/>
        <v>5</v>
      </c>
      <c r="N20" s="241">
        <f t="shared" si="11"/>
        <v>4.5</v>
      </c>
      <c r="O20" s="245">
        <f t="shared" si="11"/>
        <v>4</v>
      </c>
      <c r="P20" s="244">
        <f t="shared" si="11"/>
        <v>7</v>
      </c>
      <c r="Q20" s="241">
        <f t="shared" si="11"/>
        <v>5.5</v>
      </c>
      <c r="R20" s="241">
        <f t="shared" si="11"/>
        <v>5</v>
      </c>
      <c r="S20" s="241">
        <f t="shared" si="11"/>
        <v>5</v>
      </c>
      <c r="T20" s="241">
        <f t="shared" si="11"/>
        <v>4.5</v>
      </c>
      <c r="U20" s="245">
        <f t="shared" si="11"/>
        <v>4</v>
      </c>
      <c r="V20" s="234"/>
      <c r="W20" s="227" t="s">
        <v>26</v>
      </c>
      <c r="X20" s="227"/>
      <c r="Y20" s="227"/>
    </row>
    <row r="21" spans="1:25" x14ac:dyDescent="0.2">
      <c r="C21" s="237">
        <v>28.5</v>
      </c>
      <c r="D21" s="237">
        <v>28</v>
      </c>
      <c r="E21" s="237">
        <v>28</v>
      </c>
      <c r="K21" s="237">
        <v>28.5</v>
      </c>
      <c r="O21" s="227"/>
      <c r="P21" s="227"/>
      <c r="Q21" s="237">
        <v>29</v>
      </c>
      <c r="R21" s="237">
        <v>28.5</v>
      </c>
      <c r="S21" s="355">
        <v>28.5</v>
      </c>
      <c r="T21" s="355">
        <v>28</v>
      </c>
    </row>
    <row r="22" spans="1:25" ht="13.5" thickBot="1" x14ac:dyDescent="0.25"/>
    <row r="23" spans="1:25" s="371" customFormat="1" ht="13.5" thickBot="1" x14ac:dyDescent="0.25">
      <c r="A23" s="247" t="s">
        <v>66</v>
      </c>
      <c r="B23" s="460" t="s">
        <v>65</v>
      </c>
      <c r="C23" s="461"/>
      <c r="D23" s="461"/>
      <c r="E23" s="461"/>
      <c r="F23" s="461"/>
      <c r="G23" s="461"/>
      <c r="H23" s="461"/>
      <c r="I23" s="462"/>
      <c r="J23" s="456" t="s">
        <v>63</v>
      </c>
      <c r="K23" s="457"/>
      <c r="L23" s="457"/>
      <c r="M23" s="457"/>
      <c r="N23" s="457"/>
      <c r="O23" s="459"/>
      <c r="P23" s="456" t="s">
        <v>64</v>
      </c>
      <c r="Q23" s="457"/>
      <c r="R23" s="457"/>
      <c r="S23" s="457"/>
      <c r="T23" s="457"/>
      <c r="U23" s="458"/>
      <c r="V23" s="372" t="s">
        <v>55</v>
      </c>
    </row>
    <row r="24" spans="1:25" s="371" customFormat="1" x14ac:dyDescent="0.2">
      <c r="A24" s="248" t="s">
        <v>54</v>
      </c>
      <c r="B24" s="229">
        <v>1</v>
      </c>
      <c r="C24" s="354">
        <v>2</v>
      </c>
      <c r="D24" s="354">
        <v>3</v>
      </c>
      <c r="E24" s="354">
        <v>4</v>
      </c>
      <c r="F24" s="354">
        <v>5</v>
      </c>
      <c r="G24" s="354">
        <v>6</v>
      </c>
      <c r="H24" s="354">
        <v>7</v>
      </c>
      <c r="I24" s="230">
        <v>8</v>
      </c>
      <c r="J24" s="249">
        <v>1</v>
      </c>
      <c r="K24" s="250">
        <v>2</v>
      </c>
      <c r="L24" s="250">
        <v>3</v>
      </c>
      <c r="M24" s="250">
        <v>4</v>
      </c>
      <c r="N24" s="250">
        <v>5</v>
      </c>
      <c r="O24" s="251">
        <v>6</v>
      </c>
      <c r="P24" s="365">
        <v>1</v>
      </c>
      <c r="Q24" s="250">
        <v>2</v>
      </c>
      <c r="R24" s="250">
        <v>3</v>
      </c>
      <c r="S24" s="250">
        <v>4</v>
      </c>
      <c r="T24" s="250">
        <v>5</v>
      </c>
      <c r="U24" s="356">
        <v>6</v>
      </c>
      <c r="V24" s="374"/>
    </row>
    <row r="25" spans="1:25" s="371" customFormat="1" x14ac:dyDescent="0.2">
      <c r="A25" s="248" t="s">
        <v>2</v>
      </c>
      <c r="B25" s="252">
        <v>1</v>
      </c>
      <c r="C25" s="353">
        <v>2</v>
      </c>
      <c r="D25" s="253">
        <v>3</v>
      </c>
      <c r="E25" s="253">
        <v>3</v>
      </c>
      <c r="F25" s="335">
        <v>4</v>
      </c>
      <c r="G25" s="335">
        <v>4</v>
      </c>
      <c r="H25" s="253">
        <v>5</v>
      </c>
      <c r="I25" s="360">
        <v>6</v>
      </c>
      <c r="J25" s="362">
        <v>1</v>
      </c>
      <c r="K25" s="334">
        <v>2</v>
      </c>
      <c r="L25" s="253">
        <v>3</v>
      </c>
      <c r="M25" s="253">
        <v>3</v>
      </c>
      <c r="N25" s="255">
        <v>4</v>
      </c>
      <c r="O25" s="298">
        <v>5</v>
      </c>
      <c r="P25" s="254">
        <v>1</v>
      </c>
      <c r="Q25" s="253">
        <v>2</v>
      </c>
      <c r="R25" s="255">
        <v>3</v>
      </c>
      <c r="S25" s="255">
        <v>3</v>
      </c>
      <c r="T25" s="253">
        <v>4</v>
      </c>
      <c r="U25" s="366">
        <v>5</v>
      </c>
      <c r="V25" s="226" t="s">
        <v>0</v>
      </c>
    </row>
    <row r="26" spans="1:25" s="371" customFormat="1" x14ac:dyDescent="0.2">
      <c r="A26" s="256" t="s">
        <v>75</v>
      </c>
      <c r="B26" s="257">
        <v>270</v>
      </c>
      <c r="C26" s="258">
        <v>270</v>
      </c>
      <c r="D26" s="258">
        <v>270</v>
      </c>
      <c r="E26" s="258">
        <v>270</v>
      </c>
      <c r="F26" s="258">
        <v>270</v>
      </c>
      <c r="G26" s="258">
        <v>270</v>
      </c>
      <c r="H26" s="258">
        <v>270</v>
      </c>
      <c r="I26" s="259">
        <v>270</v>
      </c>
      <c r="J26" s="257">
        <v>270</v>
      </c>
      <c r="K26" s="258">
        <v>270</v>
      </c>
      <c r="L26" s="258">
        <v>270</v>
      </c>
      <c r="M26" s="258">
        <v>270</v>
      </c>
      <c r="N26" s="258">
        <v>270</v>
      </c>
      <c r="O26" s="259">
        <v>270</v>
      </c>
      <c r="P26" s="260">
        <v>270</v>
      </c>
      <c r="Q26" s="258">
        <v>270</v>
      </c>
      <c r="R26" s="258">
        <v>270</v>
      </c>
      <c r="S26" s="258">
        <v>270</v>
      </c>
      <c r="T26" s="258">
        <v>270</v>
      </c>
      <c r="U26" s="357">
        <v>270</v>
      </c>
      <c r="V26" s="261">
        <v>270</v>
      </c>
    </row>
    <row r="27" spans="1:25" s="371" customFormat="1" x14ac:dyDescent="0.2">
      <c r="A27" s="262" t="s">
        <v>6</v>
      </c>
      <c r="B27" s="263">
        <v>244.10256410256412</v>
      </c>
      <c r="C27" s="264">
        <v>286.37362637362639</v>
      </c>
      <c r="D27" s="264">
        <v>282</v>
      </c>
      <c r="E27" s="264">
        <v>280.81632653061223</v>
      </c>
      <c r="F27" s="264">
        <v>288.37837837837839</v>
      </c>
      <c r="G27" s="264">
        <v>283.03797468354429</v>
      </c>
      <c r="H27" s="264">
        <v>290.60000000000002</v>
      </c>
      <c r="I27" s="265">
        <v>298.92857142857144</v>
      </c>
      <c r="J27" s="263">
        <v>295.29411764705884</v>
      </c>
      <c r="K27" s="264">
        <v>301.07142857142856</v>
      </c>
      <c r="L27" s="264">
        <v>343.5</v>
      </c>
      <c r="M27" s="264">
        <v>293.5593220338983</v>
      </c>
      <c r="N27" s="264">
        <v>317.22222222222223</v>
      </c>
      <c r="O27" s="265">
        <v>309.6875</v>
      </c>
      <c r="P27" s="266">
        <v>313.68421052631578</v>
      </c>
      <c r="Q27" s="264">
        <v>312.36111111111109</v>
      </c>
      <c r="R27" s="264">
        <v>344.91228070175441</v>
      </c>
      <c r="S27" s="264">
        <v>307.79661016949154</v>
      </c>
      <c r="T27" s="264">
        <v>292.92929292929296</v>
      </c>
      <c r="U27" s="315">
        <v>298.10810810810813</v>
      </c>
      <c r="V27" s="267">
        <v>298.04934464148033</v>
      </c>
    </row>
    <row r="28" spans="1:25" s="371" customFormat="1" x14ac:dyDescent="0.2">
      <c r="A28" s="248" t="s">
        <v>7</v>
      </c>
      <c r="B28" s="379">
        <v>69.230769230769226</v>
      </c>
      <c r="C28" s="269">
        <v>85.714285714285708</v>
      </c>
      <c r="D28" s="269">
        <v>89.473684210526315</v>
      </c>
      <c r="E28" s="269">
        <v>79.591836734693871</v>
      </c>
      <c r="F28" s="269">
        <v>87.837837837837839</v>
      </c>
      <c r="G28" s="269">
        <v>92.405063291139243</v>
      </c>
      <c r="H28" s="269">
        <v>81</v>
      </c>
      <c r="I28" s="270">
        <v>92.857142857142861</v>
      </c>
      <c r="J28" s="268">
        <v>85.294117647058826</v>
      </c>
      <c r="K28" s="269">
        <v>73.214285714285708</v>
      </c>
      <c r="L28" s="378">
        <v>55</v>
      </c>
      <c r="M28" s="269">
        <v>77.966101694915253</v>
      </c>
      <c r="N28" s="378">
        <v>60</v>
      </c>
      <c r="O28" s="270">
        <v>84.375</v>
      </c>
      <c r="P28" s="271">
        <v>60.526315789473685</v>
      </c>
      <c r="Q28" s="378">
        <v>52.777777777777779</v>
      </c>
      <c r="R28" s="378">
        <v>49.122807017543863</v>
      </c>
      <c r="S28" s="269">
        <v>81.355932203389827</v>
      </c>
      <c r="T28" s="269">
        <v>85.858585858585855</v>
      </c>
      <c r="U28" s="318">
        <v>83.78378378378379</v>
      </c>
      <c r="V28" s="272">
        <v>74.479568234387045</v>
      </c>
      <c r="W28" s="380" t="s">
        <v>77</v>
      </c>
      <c r="X28" s="227"/>
      <c r="Y28" s="227"/>
    </row>
    <row r="29" spans="1:25" s="371" customFormat="1" x14ac:dyDescent="0.2">
      <c r="A29" s="248" t="s">
        <v>8</v>
      </c>
      <c r="B29" s="273">
        <v>0.10150559620191575</v>
      </c>
      <c r="C29" s="274">
        <v>7.5821368227513938E-2</v>
      </c>
      <c r="D29" s="274">
        <v>6.2297565017861455E-2</v>
      </c>
      <c r="E29" s="274">
        <v>6.6848614976148024E-2</v>
      </c>
      <c r="F29" s="274">
        <v>6.7459384865709363E-2</v>
      </c>
      <c r="G29" s="274">
        <v>6.7307320855511596E-2</v>
      </c>
      <c r="H29" s="274">
        <v>6.6159752339794944E-2</v>
      </c>
      <c r="I29" s="275">
        <v>7.0022548444887367E-2</v>
      </c>
      <c r="J29" s="273">
        <v>7.1713147410359071E-2</v>
      </c>
      <c r="K29" s="274">
        <v>9.7380085957250784E-2</v>
      </c>
      <c r="L29" s="274">
        <v>0.13848143186365705</v>
      </c>
      <c r="M29" s="274">
        <v>0.10049838736177448</v>
      </c>
      <c r="N29" s="274">
        <v>0.12548255835622826</v>
      </c>
      <c r="O29" s="275">
        <v>6.6315942686771961E-2</v>
      </c>
      <c r="P29" s="276">
        <v>0.12399090460968017</v>
      </c>
      <c r="Q29" s="274">
        <v>0.11185819297510272</v>
      </c>
      <c r="R29" s="274">
        <v>0.1354587219109028</v>
      </c>
      <c r="S29" s="274">
        <v>9.8846296577985951E-2</v>
      </c>
      <c r="T29" s="274">
        <v>6.9005161019481412E-2</v>
      </c>
      <c r="U29" s="321">
        <v>6.6560851651776998E-2</v>
      </c>
      <c r="V29" s="277">
        <v>0.11610491805678334</v>
      </c>
      <c r="X29" s="227"/>
      <c r="Y29" s="227"/>
    </row>
    <row r="30" spans="1:25" s="371" customFormat="1" x14ac:dyDescent="0.2">
      <c r="A30" s="262" t="s">
        <v>1</v>
      </c>
      <c r="B30" s="278">
        <f>B27/B26*100-100</f>
        <v>-9.5916429249762558</v>
      </c>
      <c r="C30" s="279">
        <f t="shared" ref="C30:E30" si="12">C27/C26*100-100</f>
        <v>6.0643060643060807</v>
      </c>
      <c r="D30" s="279">
        <f t="shared" si="12"/>
        <v>4.4444444444444571</v>
      </c>
      <c r="E30" s="279">
        <f t="shared" si="12"/>
        <v>4.0060468631897095</v>
      </c>
      <c r="F30" s="279">
        <f>F27/F26*100-100</f>
        <v>6.8068068068068044</v>
      </c>
      <c r="G30" s="279">
        <f t="shared" ref="G30:J30" si="13">G27/G26*100-100</f>
        <v>4.8288795124238106</v>
      </c>
      <c r="H30" s="279">
        <f t="shared" si="13"/>
        <v>7.6296296296296333</v>
      </c>
      <c r="I30" s="280">
        <f t="shared" si="13"/>
        <v>10.714285714285722</v>
      </c>
      <c r="J30" s="278">
        <f t="shared" si="13"/>
        <v>9.3681917211329022</v>
      </c>
      <c r="K30" s="279">
        <f>K27/K26*100-100</f>
        <v>11.507936507936506</v>
      </c>
      <c r="L30" s="279">
        <f t="shared" ref="L30:V30" si="14">L27/L26*100-100</f>
        <v>27.222222222222214</v>
      </c>
      <c r="M30" s="279">
        <f t="shared" si="14"/>
        <v>8.725674827369744</v>
      </c>
      <c r="N30" s="279">
        <f t="shared" si="14"/>
        <v>17.489711934156389</v>
      </c>
      <c r="O30" s="280">
        <f t="shared" si="14"/>
        <v>14.699074074074076</v>
      </c>
      <c r="P30" s="281">
        <f t="shared" si="14"/>
        <v>16.179337231968802</v>
      </c>
      <c r="Q30" s="279">
        <f t="shared" si="14"/>
        <v>15.689300411522638</v>
      </c>
      <c r="R30" s="279">
        <f t="shared" si="14"/>
        <v>27.745289148797923</v>
      </c>
      <c r="S30" s="279">
        <f t="shared" si="14"/>
        <v>13.998744507219101</v>
      </c>
      <c r="T30" s="279">
        <f t="shared" si="14"/>
        <v>8.4923307145529492</v>
      </c>
      <c r="U30" s="358">
        <f t="shared" si="14"/>
        <v>10.410410410410421</v>
      </c>
      <c r="V30" s="282">
        <f t="shared" si="14"/>
        <v>10.388646163511225</v>
      </c>
      <c r="W30" s="377" t="s">
        <v>78</v>
      </c>
      <c r="X30" s="227"/>
      <c r="Y30" s="227"/>
    </row>
    <row r="31" spans="1:25" s="371" customFormat="1" ht="13.5" thickBot="1" x14ac:dyDescent="0.25">
      <c r="A31" s="283" t="s">
        <v>27</v>
      </c>
      <c r="B31" s="284">
        <f>B27-B13</f>
        <v>99.690799396681768</v>
      </c>
      <c r="C31" s="285">
        <f t="shared" ref="C31:V31" si="15">C27-C13</f>
        <v>131.34101767797421</v>
      </c>
      <c r="D31" s="285">
        <f t="shared" si="15"/>
        <v>110.99115044247787</v>
      </c>
      <c r="E31" s="285">
        <f t="shared" si="15"/>
        <v>107.38198309626878</v>
      </c>
      <c r="F31" s="285">
        <f t="shared" si="15"/>
        <v>106.43393393393393</v>
      </c>
      <c r="G31" s="285">
        <f t="shared" si="15"/>
        <v>101.26019690576652</v>
      </c>
      <c r="H31" s="285">
        <f t="shared" si="15"/>
        <v>95.705263157894763</v>
      </c>
      <c r="I31" s="286">
        <f t="shared" si="15"/>
        <v>99.238095238095241</v>
      </c>
      <c r="J31" s="363">
        <f t="shared" si="15"/>
        <v>148.24006359300478</v>
      </c>
      <c r="K31" s="287">
        <f t="shared" si="15"/>
        <v>144.70656370656368</v>
      </c>
      <c r="L31" s="287">
        <f t="shared" si="15"/>
        <v>181.41935483870967</v>
      </c>
      <c r="M31" s="287">
        <f t="shared" si="15"/>
        <v>131.60932203389831</v>
      </c>
      <c r="N31" s="287">
        <f t="shared" si="15"/>
        <v>145.06984126984128</v>
      </c>
      <c r="O31" s="364">
        <f t="shared" si="15"/>
        <v>120.42279411764707</v>
      </c>
      <c r="P31" s="361">
        <f t="shared" si="15"/>
        <v>174.68421052631578</v>
      </c>
      <c r="Q31" s="285">
        <f t="shared" si="15"/>
        <v>160.27122347066165</v>
      </c>
      <c r="R31" s="285">
        <f t="shared" si="15"/>
        <v>185.0987213797205</v>
      </c>
      <c r="S31" s="285">
        <f t="shared" si="15"/>
        <v>146.76719840478566</v>
      </c>
      <c r="T31" s="285">
        <f t="shared" si="15"/>
        <v>121.86350345560874</v>
      </c>
      <c r="U31" s="359">
        <f t="shared" si="15"/>
        <v>118.41580041580045</v>
      </c>
      <c r="V31" s="326">
        <f t="shared" si="15"/>
        <v>118.80115361398396</v>
      </c>
      <c r="X31" s="227"/>
      <c r="Y31" s="227"/>
    </row>
    <row r="32" spans="1:25" s="371" customFormat="1" x14ac:dyDescent="0.2">
      <c r="A32" s="289" t="s">
        <v>51</v>
      </c>
      <c r="B32" s="290">
        <v>348</v>
      </c>
      <c r="C32" s="291">
        <v>825</v>
      </c>
      <c r="D32" s="291">
        <v>938</v>
      </c>
      <c r="E32" s="291">
        <v>939</v>
      </c>
      <c r="F32" s="291">
        <v>714</v>
      </c>
      <c r="G32" s="291">
        <v>711</v>
      </c>
      <c r="H32" s="291">
        <v>967</v>
      </c>
      <c r="I32" s="292">
        <v>286</v>
      </c>
      <c r="J32" s="290">
        <v>371</v>
      </c>
      <c r="K32" s="291">
        <v>743</v>
      </c>
      <c r="L32" s="291">
        <v>623</v>
      </c>
      <c r="M32" s="291">
        <v>622</v>
      </c>
      <c r="N32" s="291">
        <v>984</v>
      </c>
      <c r="O32" s="292">
        <v>346</v>
      </c>
      <c r="P32" s="290">
        <v>275</v>
      </c>
      <c r="Q32" s="291">
        <v>878</v>
      </c>
      <c r="R32" s="291">
        <v>572</v>
      </c>
      <c r="S32" s="291">
        <v>573</v>
      </c>
      <c r="T32" s="291">
        <v>768</v>
      </c>
      <c r="U32" s="292">
        <v>545</v>
      </c>
      <c r="V32" s="373">
        <f>SUM(B32:U32)</f>
        <v>13028</v>
      </c>
      <c r="W32" s="227" t="s">
        <v>56</v>
      </c>
      <c r="X32" s="294">
        <f>V18-V32</f>
        <v>29</v>
      </c>
      <c r="Y32" s="295">
        <f>X32/V18</f>
        <v>2.2210308646702917E-3</v>
      </c>
    </row>
    <row r="33" spans="1:28" s="371" customFormat="1" x14ac:dyDescent="0.2">
      <c r="A33" s="296" t="s">
        <v>28</v>
      </c>
      <c r="B33" s="242">
        <v>34</v>
      </c>
      <c r="C33" s="240">
        <v>32</v>
      </c>
      <c r="D33" s="240">
        <v>31.5</v>
      </c>
      <c r="E33" s="240">
        <v>31.5</v>
      </c>
      <c r="F33" s="240">
        <v>31</v>
      </c>
      <c r="G33" s="240">
        <v>31</v>
      </c>
      <c r="H33" s="240">
        <v>31</v>
      </c>
      <c r="I33" s="243">
        <v>31</v>
      </c>
      <c r="J33" s="242">
        <v>33</v>
      </c>
      <c r="K33" s="240">
        <v>32</v>
      </c>
      <c r="L33" s="240">
        <f t="shared" ref="L33:R33" si="16">L19+3</f>
        <v>31.5</v>
      </c>
      <c r="M33" s="240">
        <v>32</v>
      </c>
      <c r="N33" s="240">
        <v>31.5</v>
      </c>
      <c r="O33" s="243">
        <v>31.5</v>
      </c>
      <c r="P33" s="242">
        <f t="shared" si="16"/>
        <v>33.5</v>
      </c>
      <c r="Q33" s="240">
        <f t="shared" si="16"/>
        <v>32</v>
      </c>
      <c r="R33" s="240">
        <f t="shared" si="16"/>
        <v>31.5</v>
      </c>
      <c r="S33" s="240">
        <v>32</v>
      </c>
      <c r="T33" s="240">
        <v>31.5</v>
      </c>
      <c r="U33" s="243">
        <v>31</v>
      </c>
      <c r="V33" s="233"/>
      <c r="W33" s="227" t="s">
        <v>57</v>
      </c>
      <c r="X33" s="227">
        <v>28.2</v>
      </c>
      <c r="Y33" s="227"/>
    </row>
    <row r="34" spans="1:28" s="371" customFormat="1" ht="13.5" thickBot="1" x14ac:dyDescent="0.25">
      <c r="A34" s="297" t="s">
        <v>26</v>
      </c>
      <c r="B34" s="244">
        <f>B33-B19</f>
        <v>4.5</v>
      </c>
      <c r="C34" s="241">
        <f t="shared" ref="C34:U34" si="17">C33-C19</f>
        <v>3.5</v>
      </c>
      <c r="D34" s="241">
        <f t="shared" si="17"/>
        <v>3.5</v>
      </c>
      <c r="E34" s="241">
        <f t="shared" si="17"/>
        <v>3.5</v>
      </c>
      <c r="F34" s="241">
        <f t="shared" si="17"/>
        <v>3.5</v>
      </c>
      <c r="G34" s="241">
        <f t="shared" si="17"/>
        <v>3.5</v>
      </c>
      <c r="H34" s="241">
        <f t="shared" si="17"/>
        <v>3.5</v>
      </c>
      <c r="I34" s="245">
        <f t="shared" si="17"/>
        <v>3.5</v>
      </c>
      <c r="J34" s="244">
        <f t="shared" si="17"/>
        <v>3.5</v>
      </c>
      <c r="K34" s="241">
        <f t="shared" si="17"/>
        <v>3.5</v>
      </c>
      <c r="L34" s="241">
        <f t="shared" si="17"/>
        <v>3</v>
      </c>
      <c r="M34" s="241">
        <f t="shared" si="17"/>
        <v>3.5</v>
      </c>
      <c r="N34" s="241">
        <f t="shared" si="17"/>
        <v>3.5</v>
      </c>
      <c r="O34" s="245">
        <f t="shared" si="17"/>
        <v>4</v>
      </c>
      <c r="P34" s="244">
        <f t="shared" si="17"/>
        <v>3</v>
      </c>
      <c r="Q34" s="241">
        <f t="shared" si="17"/>
        <v>3</v>
      </c>
      <c r="R34" s="241">
        <f t="shared" si="17"/>
        <v>3</v>
      </c>
      <c r="S34" s="241">
        <f t="shared" si="17"/>
        <v>3.5</v>
      </c>
      <c r="T34" s="241">
        <f t="shared" si="17"/>
        <v>3.5</v>
      </c>
      <c r="U34" s="245">
        <f t="shared" si="17"/>
        <v>3.5</v>
      </c>
      <c r="V34" s="234"/>
      <c r="W34" s="227" t="s">
        <v>26</v>
      </c>
      <c r="X34" s="227">
        <f>X33-X19</f>
        <v>4.6999999999999993</v>
      </c>
      <c r="Y34" s="227"/>
    </row>
    <row r="35" spans="1:28" x14ac:dyDescent="0.2">
      <c r="B35" s="237">
        <v>34</v>
      </c>
      <c r="L35" s="237" t="s">
        <v>67</v>
      </c>
      <c r="M35" s="237" t="s">
        <v>67</v>
      </c>
      <c r="R35" s="237" t="s">
        <v>67</v>
      </c>
      <c r="S35" s="355" t="s">
        <v>67</v>
      </c>
    </row>
    <row r="36" spans="1:28" ht="13.5" thickBot="1" x14ac:dyDescent="0.25"/>
    <row r="37" spans="1:28" s="387" customFormat="1" ht="13.5" thickBot="1" x14ac:dyDescent="0.25">
      <c r="A37" s="247" t="s">
        <v>70</v>
      </c>
      <c r="B37" s="460" t="s">
        <v>65</v>
      </c>
      <c r="C37" s="461"/>
      <c r="D37" s="461"/>
      <c r="E37" s="461"/>
      <c r="F37" s="461"/>
      <c r="G37" s="461"/>
      <c r="H37" s="461"/>
      <c r="I37" s="462"/>
      <c r="J37" s="456" t="s">
        <v>63</v>
      </c>
      <c r="K37" s="457"/>
      <c r="L37" s="457"/>
      <c r="M37" s="457"/>
      <c r="N37" s="457"/>
      <c r="O37" s="459"/>
      <c r="P37" s="456" t="s">
        <v>64</v>
      </c>
      <c r="Q37" s="457"/>
      <c r="R37" s="457"/>
      <c r="S37" s="457"/>
      <c r="T37" s="457"/>
      <c r="U37" s="458"/>
      <c r="V37" s="372" t="s">
        <v>55</v>
      </c>
    </row>
    <row r="38" spans="1:28" s="387" customFormat="1" x14ac:dyDescent="0.2">
      <c r="A38" s="248" t="s">
        <v>54</v>
      </c>
      <c r="B38" s="229">
        <v>1</v>
      </c>
      <c r="C38" s="354">
        <v>2</v>
      </c>
      <c r="D38" s="354">
        <v>3</v>
      </c>
      <c r="E38" s="354">
        <v>4</v>
      </c>
      <c r="F38" s="354">
        <v>5</v>
      </c>
      <c r="G38" s="354">
        <v>6</v>
      </c>
      <c r="H38" s="354">
        <v>7</v>
      </c>
      <c r="I38" s="230">
        <v>8</v>
      </c>
      <c r="J38" s="249">
        <v>1</v>
      </c>
      <c r="K38" s="250">
        <v>2</v>
      </c>
      <c r="L38" s="250">
        <v>3</v>
      </c>
      <c r="M38" s="250">
        <v>4</v>
      </c>
      <c r="N38" s="250">
        <v>5</v>
      </c>
      <c r="O38" s="251">
        <v>6</v>
      </c>
      <c r="P38" s="365">
        <v>1</v>
      </c>
      <c r="Q38" s="250">
        <v>2</v>
      </c>
      <c r="R38" s="250">
        <v>3</v>
      </c>
      <c r="S38" s="250">
        <v>4</v>
      </c>
      <c r="T38" s="250">
        <v>5</v>
      </c>
      <c r="U38" s="356">
        <v>6</v>
      </c>
      <c r="V38" s="374"/>
    </row>
    <row r="39" spans="1:28" s="387" customFormat="1" x14ac:dyDescent="0.2">
      <c r="A39" s="248" t="s">
        <v>2</v>
      </c>
      <c r="B39" s="252">
        <v>1</v>
      </c>
      <c r="C39" s="353">
        <v>2</v>
      </c>
      <c r="D39" s="253">
        <v>3</v>
      </c>
      <c r="E39" s="253">
        <v>3</v>
      </c>
      <c r="F39" s="335">
        <v>4</v>
      </c>
      <c r="G39" s="335">
        <v>4</v>
      </c>
      <c r="H39" s="253">
        <v>5</v>
      </c>
      <c r="I39" s="360">
        <v>6</v>
      </c>
      <c r="J39" s="362">
        <v>1</v>
      </c>
      <c r="K39" s="334">
        <v>2</v>
      </c>
      <c r="L39" s="253">
        <v>3</v>
      </c>
      <c r="M39" s="253">
        <v>3</v>
      </c>
      <c r="N39" s="255">
        <v>4</v>
      </c>
      <c r="O39" s="298">
        <v>5</v>
      </c>
      <c r="P39" s="254">
        <v>1</v>
      </c>
      <c r="Q39" s="253">
        <v>2</v>
      </c>
      <c r="R39" s="255">
        <v>3</v>
      </c>
      <c r="S39" s="255">
        <v>3</v>
      </c>
      <c r="T39" s="253">
        <v>4</v>
      </c>
      <c r="U39" s="366">
        <v>5</v>
      </c>
      <c r="V39" s="226" t="s">
        <v>0</v>
      </c>
      <c r="W39" s="451" t="s">
        <v>72</v>
      </c>
      <c r="X39" s="452"/>
      <c r="Y39" s="452"/>
      <c r="Z39" s="452"/>
      <c r="AA39" s="452"/>
      <c r="AB39" s="445" t="s">
        <v>74</v>
      </c>
    </row>
    <row r="40" spans="1:28" s="387" customFormat="1" x14ac:dyDescent="0.2">
      <c r="A40" s="256" t="s">
        <v>75</v>
      </c>
      <c r="B40" s="257">
        <v>400</v>
      </c>
      <c r="C40" s="258">
        <v>400</v>
      </c>
      <c r="D40" s="258">
        <v>400</v>
      </c>
      <c r="E40" s="258">
        <v>400</v>
      </c>
      <c r="F40" s="258">
        <v>400</v>
      </c>
      <c r="G40" s="258">
        <v>400</v>
      </c>
      <c r="H40" s="258">
        <v>400</v>
      </c>
      <c r="I40" s="259">
        <v>400</v>
      </c>
      <c r="J40" s="257">
        <v>400</v>
      </c>
      <c r="K40" s="258">
        <v>400</v>
      </c>
      <c r="L40" s="258">
        <v>400</v>
      </c>
      <c r="M40" s="258">
        <v>400</v>
      </c>
      <c r="N40" s="258">
        <v>400</v>
      </c>
      <c r="O40" s="259">
        <v>400</v>
      </c>
      <c r="P40" s="260">
        <v>400</v>
      </c>
      <c r="Q40" s="258">
        <v>400</v>
      </c>
      <c r="R40" s="258">
        <v>400</v>
      </c>
      <c r="S40" s="258">
        <v>400</v>
      </c>
      <c r="T40" s="258">
        <v>400</v>
      </c>
      <c r="U40" s="357">
        <v>400</v>
      </c>
      <c r="V40" s="261">
        <v>400</v>
      </c>
      <c r="W40" s="451"/>
      <c r="X40" s="452"/>
      <c r="Y40" s="452"/>
      <c r="Z40" s="452"/>
      <c r="AA40" s="452"/>
      <c r="AB40" s="445"/>
    </row>
    <row r="41" spans="1:28" s="387" customFormat="1" x14ac:dyDescent="0.2">
      <c r="A41" s="262" t="s">
        <v>6</v>
      </c>
      <c r="B41" s="263">
        <v>387.77777777777777</v>
      </c>
      <c r="C41" s="264">
        <v>425.13513513513516</v>
      </c>
      <c r="D41" s="264">
        <v>422.1917808219178</v>
      </c>
      <c r="E41" s="264">
        <v>425</v>
      </c>
      <c r="F41" s="264">
        <v>405.96491228070175</v>
      </c>
      <c r="G41" s="264">
        <v>425.61403508771929</v>
      </c>
      <c r="H41" s="264">
        <v>440</v>
      </c>
      <c r="I41" s="265">
        <v>461.36363636363637</v>
      </c>
      <c r="J41" s="263">
        <v>431.11111111111109</v>
      </c>
      <c r="K41" s="264">
        <v>439.79591836734693</v>
      </c>
      <c r="L41" s="264">
        <v>446.04651162790697</v>
      </c>
      <c r="M41" s="264">
        <v>439.16666666666669</v>
      </c>
      <c r="N41" s="264">
        <v>437.29729729729729</v>
      </c>
      <c r="O41" s="265">
        <v>447.85714285714283</v>
      </c>
      <c r="P41" s="266">
        <v>437</v>
      </c>
      <c r="Q41" s="264">
        <v>431.07692307692309</v>
      </c>
      <c r="R41" s="264">
        <v>445</v>
      </c>
      <c r="S41" s="264">
        <v>431.06382978723406</v>
      </c>
      <c r="T41" s="264">
        <v>440.48387096774195</v>
      </c>
      <c r="U41" s="315">
        <v>429.14893617021278</v>
      </c>
      <c r="V41" s="267">
        <v>431.66015625</v>
      </c>
      <c r="W41" s="451"/>
      <c r="X41" s="452"/>
      <c r="Y41" s="452"/>
      <c r="Z41" s="452"/>
      <c r="AA41" s="452"/>
      <c r="AB41" s="445"/>
    </row>
    <row r="42" spans="1:28" s="387" customFormat="1" x14ac:dyDescent="0.2">
      <c r="A42" s="248" t="s">
        <v>7</v>
      </c>
      <c r="B42" s="268">
        <v>70.370370370370367</v>
      </c>
      <c r="C42" s="269">
        <v>64.86486486486487</v>
      </c>
      <c r="D42" s="269">
        <v>84.93150684931507</v>
      </c>
      <c r="E42" s="269">
        <v>77.631578947368425</v>
      </c>
      <c r="F42" s="269">
        <v>66.666666666666671</v>
      </c>
      <c r="G42" s="269">
        <v>75.438596491228068</v>
      </c>
      <c r="H42" s="269">
        <v>85.897435897435898</v>
      </c>
      <c r="I42" s="270">
        <v>86.36363636363636</v>
      </c>
      <c r="J42" s="268">
        <v>74.074074074074076</v>
      </c>
      <c r="K42" s="269">
        <v>73.469387755102048</v>
      </c>
      <c r="L42" s="269">
        <v>72.093023255813947</v>
      </c>
      <c r="M42" s="269">
        <v>66.666666666666671</v>
      </c>
      <c r="N42" s="269">
        <v>71.621621621621628</v>
      </c>
      <c r="O42" s="270">
        <v>85.714285714285708</v>
      </c>
      <c r="P42" s="271">
        <v>75</v>
      </c>
      <c r="Q42" s="269">
        <v>66.15384615384616</v>
      </c>
      <c r="R42" s="269">
        <v>74</v>
      </c>
      <c r="S42" s="269">
        <v>61.702127659574465</v>
      </c>
      <c r="T42" s="269">
        <v>83.870967741935488</v>
      </c>
      <c r="U42" s="318">
        <v>85.106382978723403</v>
      </c>
      <c r="V42" s="272">
        <v>73.53515625</v>
      </c>
      <c r="W42" s="453" t="s">
        <v>73</v>
      </c>
      <c r="X42" s="454"/>
      <c r="Y42" s="454"/>
      <c r="Z42" s="454"/>
      <c r="AA42" s="454"/>
      <c r="AB42" s="445"/>
    </row>
    <row r="43" spans="1:28" s="387" customFormat="1" ht="12.75" customHeight="1" x14ac:dyDescent="0.2">
      <c r="A43" s="248" t="s">
        <v>8</v>
      </c>
      <c r="B43" s="273">
        <v>0.1106032038144341</v>
      </c>
      <c r="C43" s="274">
        <v>0.10048523742392521</v>
      </c>
      <c r="D43" s="274">
        <v>8.3925397618008477E-2</v>
      </c>
      <c r="E43" s="274">
        <v>7.5330873381562927E-2</v>
      </c>
      <c r="F43" s="274">
        <v>0.10181012295296182</v>
      </c>
      <c r="G43" s="274">
        <v>8.1511670861060384E-2</v>
      </c>
      <c r="H43" s="274">
        <v>7.2237570431894688E-2</v>
      </c>
      <c r="I43" s="275">
        <v>6.7060240690607287E-2</v>
      </c>
      <c r="J43" s="273">
        <v>0.11228361294222691</v>
      </c>
      <c r="K43" s="274">
        <v>9.1008079236241879E-2</v>
      </c>
      <c r="L43" s="274">
        <v>0.10616637652730303</v>
      </c>
      <c r="M43" s="274">
        <v>9.6139601828412566E-2</v>
      </c>
      <c r="N43" s="274">
        <v>9.423341725270501E-2</v>
      </c>
      <c r="O43" s="275">
        <v>7.3900687963017672E-2</v>
      </c>
      <c r="P43" s="276">
        <v>8.3797864638904138E-2</v>
      </c>
      <c r="Q43" s="274">
        <v>0.101167501405864</v>
      </c>
      <c r="R43" s="274">
        <v>7.0384088824116064E-2</v>
      </c>
      <c r="S43" s="274">
        <v>0.10086265687596045</v>
      </c>
      <c r="T43" s="274">
        <v>6.7914707326859586E-2</v>
      </c>
      <c r="U43" s="321">
        <v>7.8224256572957701E-2</v>
      </c>
      <c r="V43" s="277">
        <v>9.3436504832968545E-2</v>
      </c>
      <c r="W43" s="446" t="s">
        <v>79</v>
      </c>
      <c r="X43" s="447"/>
      <c r="Y43" s="447"/>
      <c r="Z43" s="447"/>
      <c r="AA43" s="447"/>
    </row>
    <row r="44" spans="1:28" s="387" customFormat="1" x14ac:dyDescent="0.2">
      <c r="A44" s="262" t="s">
        <v>1</v>
      </c>
      <c r="B44" s="278">
        <f>B41/B40*100-100</f>
        <v>-3.0555555555555571</v>
      </c>
      <c r="C44" s="279">
        <f t="shared" ref="C44:E44" si="18">C41/C40*100-100</f>
        <v>6.2837837837837753</v>
      </c>
      <c r="D44" s="279">
        <f t="shared" si="18"/>
        <v>5.5479452054794507</v>
      </c>
      <c r="E44" s="279">
        <f t="shared" si="18"/>
        <v>6.25</v>
      </c>
      <c r="F44" s="279">
        <f>F41/F40*100-100</f>
        <v>1.4912280701754383</v>
      </c>
      <c r="G44" s="279">
        <f t="shared" ref="G44:J44" si="19">G41/G40*100-100</f>
        <v>6.4035087719298076</v>
      </c>
      <c r="H44" s="279">
        <f t="shared" si="19"/>
        <v>10.000000000000014</v>
      </c>
      <c r="I44" s="280">
        <f t="shared" si="19"/>
        <v>15.340909090909079</v>
      </c>
      <c r="J44" s="278">
        <f t="shared" si="19"/>
        <v>7.7777777777777715</v>
      </c>
      <c r="K44" s="279">
        <f>K41/K40*100-100</f>
        <v>9.9489795918367321</v>
      </c>
      <c r="L44" s="279">
        <f t="shared" ref="L44:V44" si="20">L41/L40*100-100</f>
        <v>11.511627906976756</v>
      </c>
      <c r="M44" s="279">
        <f t="shared" si="20"/>
        <v>9.7916666666666714</v>
      </c>
      <c r="N44" s="279">
        <f t="shared" si="20"/>
        <v>9.3243243243243228</v>
      </c>
      <c r="O44" s="280">
        <f t="shared" si="20"/>
        <v>11.964285714285722</v>
      </c>
      <c r="P44" s="281">
        <f t="shared" si="20"/>
        <v>9.25</v>
      </c>
      <c r="Q44" s="279">
        <f t="shared" si="20"/>
        <v>7.7692307692307736</v>
      </c>
      <c r="R44" s="279">
        <f t="shared" si="20"/>
        <v>11.25</v>
      </c>
      <c r="S44" s="279">
        <f t="shared" si="20"/>
        <v>7.7659574468085282</v>
      </c>
      <c r="T44" s="279">
        <f t="shared" si="20"/>
        <v>10.120967741935488</v>
      </c>
      <c r="U44" s="358">
        <f t="shared" si="20"/>
        <v>7.2872340425532087</v>
      </c>
      <c r="V44" s="282">
        <f t="shared" si="20"/>
        <v>7.9150390625</v>
      </c>
      <c r="W44" s="446"/>
      <c r="X44" s="447"/>
      <c r="Y44" s="447"/>
      <c r="Z44" s="447"/>
      <c r="AA44" s="447"/>
    </row>
    <row r="45" spans="1:28" s="387" customFormat="1" ht="13.5" thickBot="1" x14ac:dyDescent="0.25">
      <c r="A45" s="283" t="s">
        <v>27</v>
      </c>
      <c r="B45" s="284">
        <f>B41-B27</f>
        <v>143.67521367521366</v>
      </c>
      <c r="C45" s="285">
        <f t="shared" ref="C45:V45" si="21">C41-C27</f>
        <v>138.76150876150876</v>
      </c>
      <c r="D45" s="285">
        <f t="shared" si="21"/>
        <v>140.1917808219178</v>
      </c>
      <c r="E45" s="285">
        <f t="shared" si="21"/>
        <v>144.18367346938777</v>
      </c>
      <c r="F45" s="285">
        <f t="shared" si="21"/>
        <v>117.58653390232337</v>
      </c>
      <c r="G45" s="285">
        <f t="shared" si="21"/>
        <v>142.576060404175</v>
      </c>
      <c r="H45" s="285">
        <f t="shared" si="21"/>
        <v>149.39999999999998</v>
      </c>
      <c r="I45" s="286">
        <f t="shared" si="21"/>
        <v>162.43506493506493</v>
      </c>
      <c r="J45" s="363">
        <f t="shared" si="21"/>
        <v>135.81699346405225</v>
      </c>
      <c r="K45" s="287">
        <f t="shared" si="21"/>
        <v>138.72448979591837</v>
      </c>
      <c r="L45" s="287">
        <f t="shared" si="21"/>
        <v>102.54651162790697</v>
      </c>
      <c r="M45" s="287">
        <f t="shared" si="21"/>
        <v>145.60734463276839</v>
      </c>
      <c r="N45" s="287">
        <f t="shared" si="21"/>
        <v>120.07507507507506</v>
      </c>
      <c r="O45" s="364">
        <f t="shared" si="21"/>
        <v>138.16964285714283</v>
      </c>
      <c r="P45" s="361">
        <f t="shared" si="21"/>
        <v>123.31578947368422</v>
      </c>
      <c r="Q45" s="285">
        <f t="shared" si="21"/>
        <v>118.71581196581201</v>
      </c>
      <c r="R45" s="285">
        <f t="shared" si="21"/>
        <v>100.08771929824559</v>
      </c>
      <c r="S45" s="285">
        <f t="shared" si="21"/>
        <v>123.26721961774251</v>
      </c>
      <c r="T45" s="285">
        <f t="shared" si="21"/>
        <v>147.55457803844899</v>
      </c>
      <c r="U45" s="359">
        <f t="shared" si="21"/>
        <v>131.04082806210465</v>
      </c>
      <c r="V45" s="326">
        <f t="shared" si="21"/>
        <v>133.61081160851967</v>
      </c>
      <c r="W45" s="394"/>
      <c r="X45" s="395"/>
      <c r="Y45" s="395"/>
      <c r="Z45" s="395"/>
      <c r="AA45" s="395"/>
    </row>
    <row r="46" spans="1:28" s="387" customFormat="1" x14ac:dyDescent="0.2">
      <c r="A46" s="289" t="s">
        <v>51</v>
      </c>
      <c r="B46" s="290">
        <v>347</v>
      </c>
      <c r="C46" s="291">
        <v>824</v>
      </c>
      <c r="D46" s="291">
        <v>938</v>
      </c>
      <c r="E46" s="291">
        <v>936</v>
      </c>
      <c r="F46" s="291">
        <v>714</v>
      </c>
      <c r="G46" s="291">
        <v>711</v>
      </c>
      <c r="H46" s="291">
        <v>967</v>
      </c>
      <c r="I46" s="292">
        <v>286</v>
      </c>
      <c r="J46" s="290">
        <v>371</v>
      </c>
      <c r="K46" s="291">
        <v>743</v>
      </c>
      <c r="L46" s="291">
        <v>622</v>
      </c>
      <c r="M46" s="291">
        <v>619</v>
      </c>
      <c r="N46" s="291">
        <v>984</v>
      </c>
      <c r="O46" s="292">
        <v>345</v>
      </c>
      <c r="P46" s="290">
        <v>274</v>
      </c>
      <c r="Q46" s="291">
        <v>876</v>
      </c>
      <c r="R46" s="291">
        <v>571</v>
      </c>
      <c r="S46" s="291">
        <v>572</v>
      </c>
      <c r="T46" s="291">
        <v>768</v>
      </c>
      <c r="U46" s="292">
        <v>545</v>
      </c>
      <c r="V46" s="373">
        <f>SUM(B46:U46)</f>
        <v>13013</v>
      </c>
      <c r="W46" s="227" t="s">
        <v>56</v>
      </c>
      <c r="X46" s="294">
        <f>V32-V46</f>
        <v>15</v>
      </c>
      <c r="Y46" s="295">
        <f>X46/V32</f>
        <v>1.1513662879950874E-3</v>
      </c>
    </row>
    <row r="47" spans="1:28" s="387" customFormat="1" x14ac:dyDescent="0.2">
      <c r="A47" s="296" t="s">
        <v>28</v>
      </c>
      <c r="B47" s="242">
        <v>37.5</v>
      </c>
      <c r="C47" s="240">
        <v>35</v>
      </c>
      <c r="D47" s="240">
        <v>34.5</v>
      </c>
      <c r="E47" s="240">
        <v>34.5</v>
      </c>
      <c r="F47" s="240">
        <v>34.5</v>
      </c>
      <c r="G47" s="240">
        <v>34</v>
      </c>
      <c r="H47" s="240">
        <v>34</v>
      </c>
      <c r="I47" s="243">
        <v>33.5</v>
      </c>
      <c r="J47" s="242">
        <v>36</v>
      </c>
      <c r="K47" s="240">
        <v>35</v>
      </c>
      <c r="L47" s="240">
        <v>34.5</v>
      </c>
      <c r="M47" s="240">
        <v>35</v>
      </c>
      <c r="N47" s="240">
        <v>34.5</v>
      </c>
      <c r="O47" s="243">
        <v>34.5</v>
      </c>
      <c r="P47" s="242">
        <v>36.5</v>
      </c>
      <c r="Q47" s="240">
        <v>35</v>
      </c>
      <c r="R47" s="240">
        <v>34.5</v>
      </c>
      <c r="S47" s="240">
        <v>35</v>
      </c>
      <c r="T47" s="240">
        <v>34.5</v>
      </c>
      <c r="U47" s="243">
        <v>34</v>
      </c>
      <c r="V47" s="233"/>
      <c r="W47" s="227" t="s">
        <v>57</v>
      </c>
      <c r="X47" s="227">
        <v>31.7</v>
      </c>
      <c r="Y47" s="227"/>
    </row>
    <row r="48" spans="1:28" s="387" customFormat="1" ht="13.5" thickBot="1" x14ac:dyDescent="0.25">
      <c r="A48" s="297" t="s">
        <v>26</v>
      </c>
      <c r="B48" s="244">
        <f>B47-B33</f>
        <v>3.5</v>
      </c>
      <c r="C48" s="241">
        <f t="shared" ref="C48:U48" si="22">C47-C33</f>
        <v>3</v>
      </c>
      <c r="D48" s="241">
        <f t="shared" si="22"/>
        <v>3</v>
      </c>
      <c r="E48" s="241">
        <f t="shared" si="22"/>
        <v>3</v>
      </c>
      <c r="F48" s="241">
        <f t="shared" si="22"/>
        <v>3.5</v>
      </c>
      <c r="G48" s="241">
        <f t="shared" si="22"/>
        <v>3</v>
      </c>
      <c r="H48" s="241">
        <f t="shared" si="22"/>
        <v>3</v>
      </c>
      <c r="I48" s="245">
        <f t="shared" si="22"/>
        <v>2.5</v>
      </c>
      <c r="J48" s="244">
        <f t="shared" si="22"/>
        <v>3</v>
      </c>
      <c r="K48" s="241">
        <f t="shared" si="22"/>
        <v>3</v>
      </c>
      <c r="L48" s="241">
        <f t="shared" si="22"/>
        <v>3</v>
      </c>
      <c r="M48" s="241">
        <f t="shared" si="22"/>
        <v>3</v>
      </c>
      <c r="N48" s="241">
        <f t="shared" si="22"/>
        <v>3</v>
      </c>
      <c r="O48" s="245">
        <f t="shared" si="22"/>
        <v>3</v>
      </c>
      <c r="P48" s="244">
        <f t="shared" si="22"/>
        <v>3</v>
      </c>
      <c r="Q48" s="241">
        <f t="shared" si="22"/>
        <v>3</v>
      </c>
      <c r="R48" s="241">
        <f t="shared" si="22"/>
        <v>3</v>
      </c>
      <c r="S48" s="241">
        <f t="shared" si="22"/>
        <v>3</v>
      </c>
      <c r="T48" s="241">
        <f t="shared" si="22"/>
        <v>3</v>
      </c>
      <c r="U48" s="245">
        <f t="shared" si="22"/>
        <v>3</v>
      </c>
      <c r="V48" s="234"/>
      <c r="W48" s="227" t="s">
        <v>26</v>
      </c>
      <c r="X48" s="227">
        <f>X47-X33</f>
        <v>3.5</v>
      </c>
      <c r="Y48" s="227"/>
    </row>
    <row r="49" spans="1:32" x14ac:dyDescent="0.2">
      <c r="C49" s="388"/>
      <c r="D49" s="388"/>
      <c r="E49" s="388"/>
      <c r="F49" s="388" t="s">
        <v>67</v>
      </c>
      <c r="G49" s="388"/>
      <c r="H49" s="388"/>
      <c r="I49" s="388"/>
      <c r="J49" s="388"/>
      <c r="K49" s="388"/>
      <c r="L49" s="388"/>
      <c r="M49" s="388"/>
      <c r="N49" s="388"/>
      <c r="O49" s="388">
        <v>34.5</v>
      </c>
      <c r="P49" s="388"/>
      <c r="Q49" s="388"/>
      <c r="R49" s="388"/>
      <c r="S49" s="388"/>
      <c r="T49" s="388"/>
      <c r="U49" s="388"/>
    </row>
    <row r="50" spans="1:32" x14ac:dyDescent="0.2">
      <c r="F50" s="237">
        <v>34.5</v>
      </c>
    </row>
    <row r="51" spans="1:32" s="396" customFormat="1" x14ac:dyDescent="0.2">
      <c r="B51" s="396">
        <v>34.700000000000003</v>
      </c>
      <c r="C51" s="397">
        <v>34.700000000000003</v>
      </c>
      <c r="D51" s="397">
        <v>34.700000000000003</v>
      </c>
      <c r="E51" s="397">
        <v>34.700000000000003</v>
      </c>
      <c r="F51" s="397">
        <v>34.700000000000003</v>
      </c>
      <c r="G51" s="397">
        <v>34.700000000000003</v>
      </c>
      <c r="H51" s="397">
        <v>34.700000000000003</v>
      </c>
      <c r="I51" s="397">
        <v>34.700000000000003</v>
      </c>
      <c r="J51" s="397">
        <v>34.700000000000003</v>
      </c>
      <c r="K51" s="397">
        <v>34.700000000000003</v>
      </c>
      <c r="L51" s="397">
        <v>34.700000000000003</v>
      </c>
      <c r="M51" s="396">
        <v>34.9</v>
      </c>
      <c r="N51" s="397">
        <v>34.9</v>
      </c>
      <c r="O51" s="397">
        <v>34.9</v>
      </c>
      <c r="P51" s="397">
        <v>34.9</v>
      </c>
      <c r="Q51" s="397">
        <v>34.9</v>
      </c>
      <c r="R51" s="397">
        <v>34.9</v>
      </c>
      <c r="S51" s="397">
        <v>34.9</v>
      </c>
      <c r="T51" s="397">
        <v>34.9</v>
      </c>
      <c r="U51" s="397">
        <v>34.9</v>
      </c>
      <c r="V51" s="397">
        <v>34.9</v>
      </c>
      <c r="W51" s="397">
        <v>34.9</v>
      </c>
      <c r="X51" s="397">
        <v>34.9</v>
      </c>
      <c r="Y51" s="397">
        <v>34.9</v>
      </c>
      <c r="Z51" s="397">
        <v>34.9</v>
      </c>
    </row>
    <row r="52" spans="1:32" s="396" customFormat="1" ht="13.5" thickBot="1" x14ac:dyDescent="0.25">
      <c r="B52" s="239">
        <v>431.66015625</v>
      </c>
      <c r="C52" s="239">
        <v>431.66015625</v>
      </c>
      <c r="D52" s="239">
        <v>431.66015625</v>
      </c>
      <c r="E52" s="239">
        <v>431.66015625</v>
      </c>
      <c r="F52" s="239">
        <v>431.66015625</v>
      </c>
      <c r="G52" s="239">
        <v>431.66015625</v>
      </c>
      <c r="H52" s="239">
        <v>431.66015625</v>
      </c>
      <c r="I52" s="239">
        <v>431.66015625</v>
      </c>
      <c r="J52" s="239">
        <v>431.66015625</v>
      </c>
      <c r="K52" s="239">
        <v>431.66015625</v>
      </c>
      <c r="L52" s="239">
        <v>431.66015625</v>
      </c>
      <c r="M52" s="239">
        <v>431.66015625</v>
      </c>
      <c r="N52" s="239">
        <v>431.66015625</v>
      </c>
      <c r="O52" s="239">
        <v>431.66015625</v>
      </c>
      <c r="P52" s="239">
        <v>431.66015625</v>
      </c>
      <c r="Q52" s="239">
        <v>431.66015625</v>
      </c>
      <c r="R52" s="239">
        <v>431.66015625</v>
      </c>
      <c r="S52" s="239">
        <v>431.66015625</v>
      </c>
      <c r="T52" s="239">
        <v>431.66015625</v>
      </c>
      <c r="U52" s="239">
        <v>431.66015625</v>
      </c>
      <c r="V52" s="239">
        <v>431.66015625</v>
      </c>
      <c r="W52" s="239">
        <v>431.66015625</v>
      </c>
      <c r="X52" s="239">
        <v>431.66015625</v>
      </c>
      <c r="Y52" s="239">
        <v>431.66015625</v>
      </c>
      <c r="Z52" s="239">
        <v>431.66015625</v>
      </c>
      <c r="AA52" s="239">
        <v>431.66015625</v>
      </c>
    </row>
    <row r="53" spans="1:32" ht="13.5" thickBot="1" x14ac:dyDescent="0.25">
      <c r="A53" s="247" t="s">
        <v>80</v>
      </c>
      <c r="B53" s="448" t="s">
        <v>65</v>
      </c>
      <c r="C53" s="449"/>
      <c r="D53" s="449"/>
      <c r="E53" s="449"/>
      <c r="F53" s="449"/>
      <c r="G53" s="449"/>
      <c r="H53" s="449"/>
      <c r="I53" s="449"/>
      <c r="J53" s="449"/>
      <c r="K53" s="449"/>
      <c r="L53" s="450"/>
      <c r="M53" s="448" t="s">
        <v>63</v>
      </c>
      <c r="N53" s="449"/>
      <c r="O53" s="449"/>
      <c r="P53" s="449"/>
      <c r="Q53" s="449"/>
      <c r="R53" s="449"/>
      <c r="S53" s="450"/>
      <c r="T53" s="448" t="s">
        <v>64</v>
      </c>
      <c r="U53" s="449"/>
      <c r="V53" s="449"/>
      <c r="W53" s="449"/>
      <c r="X53" s="449"/>
      <c r="Y53" s="449"/>
      <c r="Z53" s="450"/>
      <c r="AA53" s="372" t="s">
        <v>55</v>
      </c>
      <c r="AB53" s="396"/>
      <c r="AC53" s="396"/>
      <c r="AD53" s="396"/>
      <c r="AE53" s="396"/>
      <c r="AF53" s="396"/>
    </row>
    <row r="54" spans="1:32" x14ac:dyDescent="0.2">
      <c r="A54" s="248" t="s">
        <v>54</v>
      </c>
      <c r="B54" s="249">
        <v>1</v>
      </c>
      <c r="C54" s="250">
        <v>2</v>
      </c>
      <c r="D54" s="250">
        <v>3</v>
      </c>
      <c r="E54" s="250">
        <v>4</v>
      </c>
      <c r="F54" s="250">
        <v>5</v>
      </c>
      <c r="G54" s="250">
        <v>6</v>
      </c>
      <c r="H54" s="250">
        <v>7</v>
      </c>
      <c r="I54" s="250">
        <v>8</v>
      </c>
      <c r="J54" s="250">
        <v>9</v>
      </c>
      <c r="K54" s="250">
        <v>10</v>
      </c>
      <c r="L54" s="251">
        <v>11</v>
      </c>
      <c r="M54" s="249">
        <v>1</v>
      </c>
      <c r="N54" s="250">
        <v>2</v>
      </c>
      <c r="O54" s="250">
        <v>3</v>
      </c>
      <c r="P54" s="250">
        <v>4</v>
      </c>
      <c r="Q54" s="250">
        <v>5</v>
      </c>
      <c r="R54" s="356">
        <v>6</v>
      </c>
      <c r="S54" s="251">
        <v>7</v>
      </c>
      <c r="T54" s="365">
        <v>1</v>
      </c>
      <c r="U54" s="250">
        <v>2</v>
      </c>
      <c r="V54" s="250">
        <v>3</v>
      </c>
      <c r="W54" s="250">
        <v>4</v>
      </c>
      <c r="X54" s="250">
        <v>5</v>
      </c>
      <c r="Y54" s="250">
        <v>6</v>
      </c>
      <c r="Z54" s="356">
        <v>7</v>
      </c>
      <c r="AA54" s="374"/>
      <c r="AB54" s="396"/>
      <c r="AC54" s="396"/>
      <c r="AD54" s="396"/>
      <c r="AE54" s="396"/>
      <c r="AF54" s="396"/>
    </row>
    <row r="55" spans="1:32" x14ac:dyDescent="0.2">
      <c r="A55" s="248" t="s">
        <v>2</v>
      </c>
      <c r="B55" s="252">
        <v>1</v>
      </c>
      <c r="C55" s="353">
        <v>2</v>
      </c>
      <c r="D55" s="353">
        <v>2</v>
      </c>
      <c r="E55" s="253">
        <v>3</v>
      </c>
      <c r="F55" s="335">
        <v>4</v>
      </c>
      <c r="G55" s="335">
        <v>4</v>
      </c>
      <c r="H55" s="398">
        <v>5</v>
      </c>
      <c r="I55" s="398">
        <v>5</v>
      </c>
      <c r="J55" s="399">
        <v>6</v>
      </c>
      <c r="K55" s="400">
        <v>7</v>
      </c>
      <c r="L55" s="360">
        <v>8</v>
      </c>
      <c r="M55" s="362">
        <v>1</v>
      </c>
      <c r="N55" s="334">
        <v>2</v>
      </c>
      <c r="O55" s="253">
        <v>3</v>
      </c>
      <c r="P55" s="255">
        <v>4</v>
      </c>
      <c r="Q55" s="255">
        <v>4</v>
      </c>
      <c r="R55" s="398">
        <v>5</v>
      </c>
      <c r="S55" s="298">
        <v>6</v>
      </c>
      <c r="T55" s="362">
        <v>1</v>
      </c>
      <c r="U55" s="334">
        <v>2</v>
      </c>
      <c r="V55" s="253">
        <v>3</v>
      </c>
      <c r="W55" s="253">
        <v>3</v>
      </c>
      <c r="X55" s="255">
        <v>4</v>
      </c>
      <c r="Y55" s="398">
        <v>5</v>
      </c>
      <c r="Z55" s="298">
        <v>6</v>
      </c>
      <c r="AA55" s="226" t="s">
        <v>0</v>
      </c>
      <c r="AB55" s="396"/>
      <c r="AC55" s="396"/>
      <c r="AD55" s="396"/>
      <c r="AE55" s="396"/>
      <c r="AF55" s="396"/>
    </row>
    <row r="56" spans="1:32" x14ac:dyDescent="0.2">
      <c r="A56" s="256" t="s">
        <v>75</v>
      </c>
      <c r="B56" s="257">
        <v>520</v>
      </c>
      <c r="C56" s="258">
        <v>520</v>
      </c>
      <c r="D56" s="258">
        <v>520</v>
      </c>
      <c r="E56" s="258">
        <v>520</v>
      </c>
      <c r="F56" s="258">
        <v>520</v>
      </c>
      <c r="G56" s="258">
        <v>520</v>
      </c>
      <c r="H56" s="258">
        <v>520</v>
      </c>
      <c r="I56" s="258">
        <v>520</v>
      </c>
      <c r="J56" s="258">
        <v>520</v>
      </c>
      <c r="K56" s="258">
        <v>520</v>
      </c>
      <c r="L56" s="259">
        <v>520</v>
      </c>
      <c r="M56" s="257">
        <v>520</v>
      </c>
      <c r="N56" s="258">
        <v>520</v>
      </c>
      <c r="O56" s="258">
        <v>520</v>
      </c>
      <c r="P56" s="258">
        <v>520</v>
      </c>
      <c r="Q56" s="258">
        <v>520</v>
      </c>
      <c r="R56" s="357">
        <v>520</v>
      </c>
      <c r="S56" s="259">
        <v>520</v>
      </c>
      <c r="T56" s="260">
        <v>520</v>
      </c>
      <c r="U56" s="258">
        <v>520</v>
      </c>
      <c r="V56" s="258">
        <v>520</v>
      </c>
      <c r="W56" s="258">
        <v>520</v>
      </c>
      <c r="X56" s="258">
        <v>520</v>
      </c>
      <c r="Y56" s="258">
        <v>520</v>
      </c>
      <c r="Z56" s="357">
        <v>520</v>
      </c>
      <c r="AA56" s="261">
        <v>520</v>
      </c>
      <c r="AB56" s="396"/>
      <c r="AC56" s="396"/>
      <c r="AD56" s="396"/>
      <c r="AE56" s="396"/>
      <c r="AF56" s="396"/>
    </row>
    <row r="57" spans="1:32" x14ac:dyDescent="0.2">
      <c r="A57" s="262" t="s">
        <v>6</v>
      </c>
      <c r="B57" s="263">
        <v>492.96296296296299</v>
      </c>
      <c r="C57" s="264">
        <v>526.5</v>
      </c>
      <c r="D57" s="264">
        <v>538.53658536585363</v>
      </c>
      <c r="E57" s="264">
        <v>543.38461538461536</v>
      </c>
      <c r="F57" s="264">
        <v>570</v>
      </c>
      <c r="G57" s="264">
        <v>566.5</v>
      </c>
      <c r="H57" s="264">
        <v>580.83333333333337</v>
      </c>
      <c r="I57" s="264">
        <v>572.70270270270271</v>
      </c>
      <c r="J57" s="264">
        <v>596</v>
      </c>
      <c r="K57" s="264">
        <v>600.51282051282055</v>
      </c>
      <c r="L57" s="265">
        <v>640</v>
      </c>
      <c r="M57" s="263">
        <v>490.45454545454544</v>
      </c>
      <c r="N57" s="264">
        <v>526.84210526315792</v>
      </c>
      <c r="O57" s="264">
        <v>545.55555555555554</v>
      </c>
      <c r="P57" s="264">
        <v>575.52631578947364</v>
      </c>
      <c r="Q57" s="264">
        <v>590.27027027027032</v>
      </c>
      <c r="R57" s="315">
        <v>575.58139534883719</v>
      </c>
      <c r="S57" s="265">
        <v>630</v>
      </c>
      <c r="T57" s="266">
        <v>497.57575757575756</v>
      </c>
      <c r="U57" s="264">
        <v>524.91525423728808</v>
      </c>
      <c r="V57" s="264">
        <v>557.89473684210532</v>
      </c>
      <c r="W57" s="264">
        <v>565.22727272727275</v>
      </c>
      <c r="X57" s="264">
        <v>588.59649122807014</v>
      </c>
      <c r="Y57" s="264">
        <v>598.4</v>
      </c>
      <c r="Z57" s="315">
        <v>643.04347826086962</v>
      </c>
      <c r="AA57" s="267">
        <v>564.16263310745398</v>
      </c>
      <c r="AB57" s="396"/>
      <c r="AC57" s="396"/>
      <c r="AD57" s="396"/>
      <c r="AE57" s="396"/>
      <c r="AF57" s="396"/>
    </row>
    <row r="58" spans="1:32" x14ac:dyDescent="0.2">
      <c r="A58" s="248" t="s">
        <v>7</v>
      </c>
      <c r="B58" s="268">
        <v>81.481481481481481</v>
      </c>
      <c r="C58" s="269">
        <v>87.5</v>
      </c>
      <c r="D58" s="269">
        <v>92.682926829268297</v>
      </c>
      <c r="E58" s="269">
        <v>100</v>
      </c>
      <c r="F58" s="269">
        <v>100</v>
      </c>
      <c r="G58" s="269">
        <v>97.5</v>
      </c>
      <c r="H58" s="269">
        <v>94.444444444444443</v>
      </c>
      <c r="I58" s="269">
        <v>100</v>
      </c>
      <c r="J58" s="269">
        <v>98.333333333333329</v>
      </c>
      <c r="K58" s="269">
        <v>100</v>
      </c>
      <c r="L58" s="270">
        <v>90.909090909090907</v>
      </c>
      <c r="M58" s="268">
        <v>68.181818181818187</v>
      </c>
      <c r="N58" s="269">
        <v>92.982456140350877</v>
      </c>
      <c r="O58" s="269">
        <v>96.825396825396822</v>
      </c>
      <c r="P58" s="269">
        <v>97.368421052631575</v>
      </c>
      <c r="Q58" s="269">
        <v>100</v>
      </c>
      <c r="R58" s="318">
        <v>95.348837209302332</v>
      </c>
      <c r="S58" s="270">
        <v>97.297297297297291</v>
      </c>
      <c r="T58" s="271">
        <v>96.969696969696969</v>
      </c>
      <c r="U58" s="269">
        <v>94.915254237288138</v>
      </c>
      <c r="V58" s="269">
        <v>97.368421052631575</v>
      </c>
      <c r="W58" s="269">
        <v>97.727272727272734</v>
      </c>
      <c r="X58" s="269">
        <v>98.245614035087726</v>
      </c>
      <c r="Y58" s="269">
        <v>100</v>
      </c>
      <c r="Z58" s="318">
        <v>95.652173913043484</v>
      </c>
      <c r="AA58" s="272">
        <v>82.865440464666023</v>
      </c>
      <c r="AB58" s="396"/>
      <c r="AC58" s="396"/>
      <c r="AD58" s="396"/>
      <c r="AE58" s="396"/>
      <c r="AF58" s="396"/>
    </row>
    <row r="59" spans="1:32" x14ac:dyDescent="0.2">
      <c r="A59" s="248" t="s">
        <v>8</v>
      </c>
      <c r="B59" s="273">
        <v>7.1733843800330349E-2</v>
      </c>
      <c r="C59" s="274">
        <v>6.1479518745069378E-2</v>
      </c>
      <c r="D59" s="274">
        <v>4.8275671501670628E-2</v>
      </c>
      <c r="E59" s="274">
        <v>3.8369540218350304E-2</v>
      </c>
      <c r="F59" s="274">
        <v>3.3711190274755186E-2</v>
      </c>
      <c r="G59" s="274">
        <v>3.938272112501872E-2</v>
      </c>
      <c r="H59" s="274">
        <v>4.3398804769739376E-2</v>
      </c>
      <c r="I59" s="274">
        <v>4.710704941375362E-2</v>
      </c>
      <c r="J59" s="274">
        <v>4.0777910813329273E-2</v>
      </c>
      <c r="K59" s="274">
        <v>4.5086917339758788E-2</v>
      </c>
      <c r="L59" s="275">
        <v>6.5165690626651729E-2</v>
      </c>
      <c r="M59" s="273">
        <v>8.6608453816390485E-2</v>
      </c>
      <c r="N59" s="274">
        <v>5.0801926613751096E-2</v>
      </c>
      <c r="O59" s="274">
        <v>4.8855585099918442E-2</v>
      </c>
      <c r="P59" s="274">
        <v>4.0981712326943906E-2</v>
      </c>
      <c r="Q59" s="274">
        <v>3.5116391005153583E-2</v>
      </c>
      <c r="R59" s="321">
        <v>5.1279715517430734E-2</v>
      </c>
      <c r="S59" s="275">
        <v>4.7547493788064901E-2</v>
      </c>
      <c r="T59" s="276">
        <v>5.3064606360029083E-2</v>
      </c>
      <c r="U59" s="274">
        <v>5.6488765212552479E-2</v>
      </c>
      <c r="V59" s="274">
        <v>3.8828520051428332E-2</v>
      </c>
      <c r="W59" s="274">
        <v>5.0393072291721047E-2</v>
      </c>
      <c r="X59" s="274">
        <v>3.9420961233659325E-2</v>
      </c>
      <c r="Y59" s="274">
        <v>3.2293776281233054E-2</v>
      </c>
      <c r="Z59" s="321">
        <v>4.9482554330038321E-2</v>
      </c>
      <c r="AA59" s="277">
        <v>8.1594061122321052E-2</v>
      </c>
      <c r="AB59" s="396"/>
      <c r="AC59" s="396"/>
      <c r="AD59" s="396"/>
      <c r="AE59" s="396"/>
      <c r="AF59" s="396"/>
    </row>
    <row r="60" spans="1:32" x14ac:dyDescent="0.2">
      <c r="A60" s="262" t="s">
        <v>1</v>
      </c>
      <c r="B60" s="278">
        <f>B57/B56*100-100</f>
        <v>-5.1994301994301964</v>
      </c>
      <c r="C60" s="279">
        <f t="shared" ref="C60:E60" si="23">C57/C56*100-100</f>
        <v>1.25</v>
      </c>
      <c r="D60" s="279">
        <f t="shared" si="23"/>
        <v>3.5647279549718434</v>
      </c>
      <c r="E60" s="279">
        <f t="shared" si="23"/>
        <v>4.497041420118336</v>
      </c>
      <c r="F60" s="279">
        <f>F57/F56*100-100</f>
        <v>9.6153846153846274</v>
      </c>
      <c r="G60" s="279">
        <f t="shared" ref="G60:I60" si="24">G57/G56*100-100</f>
        <v>8.9423076923076792</v>
      </c>
      <c r="H60" s="279">
        <f t="shared" si="24"/>
        <v>11.698717948717956</v>
      </c>
      <c r="I60" s="279">
        <f t="shared" si="24"/>
        <v>10.13513513513513</v>
      </c>
      <c r="J60" s="279">
        <f t="shared" ref="J60:M60" si="25">J57/J56*100-100</f>
        <v>14.615384615384613</v>
      </c>
      <c r="K60" s="279">
        <f t="shared" si="25"/>
        <v>15.483234714003942</v>
      </c>
      <c r="L60" s="280">
        <f t="shared" si="25"/>
        <v>23.07692307692308</v>
      </c>
      <c r="M60" s="278">
        <f t="shared" si="25"/>
        <v>-5.681818181818187</v>
      </c>
      <c r="N60" s="279">
        <f>N57/N56*100-100</f>
        <v>1.3157894736842195</v>
      </c>
      <c r="O60" s="279">
        <f t="shared" ref="O60:AA60" si="26">O57/O56*100-100</f>
        <v>4.9145299145299219</v>
      </c>
      <c r="P60" s="279">
        <f t="shared" si="26"/>
        <v>10.678137651821856</v>
      </c>
      <c r="Q60" s="279">
        <f t="shared" si="26"/>
        <v>13.51351351351353</v>
      </c>
      <c r="R60" s="279">
        <f t="shared" ref="R60" si="27">R57/R56*100-100</f>
        <v>10.688729874776385</v>
      </c>
      <c r="S60" s="280">
        <f t="shared" si="26"/>
        <v>21.153846153846146</v>
      </c>
      <c r="T60" s="281">
        <f t="shared" si="26"/>
        <v>-4.3123543123543158</v>
      </c>
      <c r="U60" s="279">
        <f t="shared" si="26"/>
        <v>0.94524119947847396</v>
      </c>
      <c r="V60" s="279">
        <f t="shared" si="26"/>
        <v>7.2874493927125457</v>
      </c>
      <c r="W60" s="279">
        <f t="shared" si="26"/>
        <v>8.6975524475524537</v>
      </c>
      <c r="X60" s="279">
        <f t="shared" ref="X60" si="28">X57/X56*100-100</f>
        <v>13.19163292847503</v>
      </c>
      <c r="Y60" s="279">
        <f t="shared" si="26"/>
        <v>15.07692307692308</v>
      </c>
      <c r="Z60" s="358">
        <f t="shared" si="26"/>
        <v>23.662207357859529</v>
      </c>
      <c r="AA60" s="282">
        <f t="shared" si="26"/>
        <v>8.492814059125763</v>
      </c>
      <c r="AB60" s="396"/>
      <c r="AC60" s="396"/>
      <c r="AD60" s="396"/>
      <c r="AE60" s="396"/>
      <c r="AF60" s="396"/>
    </row>
    <row r="61" spans="1:32" ht="13.5" thickBot="1" x14ac:dyDescent="0.25">
      <c r="A61" s="401" t="s">
        <v>27</v>
      </c>
      <c r="B61" s="402">
        <f>B57-B52</f>
        <v>61.30280671296299</v>
      </c>
      <c r="C61" s="403">
        <f t="shared" ref="C61:AA61" si="29">C57-C52</f>
        <v>94.83984375</v>
      </c>
      <c r="D61" s="403">
        <f t="shared" si="29"/>
        <v>106.87642911585363</v>
      </c>
      <c r="E61" s="403">
        <f t="shared" si="29"/>
        <v>111.72445913461536</v>
      </c>
      <c r="F61" s="403">
        <f t="shared" si="29"/>
        <v>138.33984375</v>
      </c>
      <c r="G61" s="403">
        <f t="shared" si="29"/>
        <v>134.83984375</v>
      </c>
      <c r="H61" s="403">
        <f t="shared" si="29"/>
        <v>149.17317708333337</v>
      </c>
      <c r="I61" s="403">
        <f t="shared" si="29"/>
        <v>141.04254645270271</v>
      </c>
      <c r="J61" s="403">
        <f t="shared" si="29"/>
        <v>164.33984375</v>
      </c>
      <c r="K61" s="403">
        <f t="shared" si="29"/>
        <v>168.85266426282055</v>
      </c>
      <c r="L61" s="404">
        <f t="shared" si="29"/>
        <v>208.33984375</v>
      </c>
      <c r="M61" s="405">
        <f t="shared" si="29"/>
        <v>58.794389204545439</v>
      </c>
      <c r="N61" s="406">
        <f t="shared" si="29"/>
        <v>95.181949013157919</v>
      </c>
      <c r="O61" s="406">
        <f t="shared" si="29"/>
        <v>113.89539930555554</v>
      </c>
      <c r="P61" s="406">
        <f t="shared" si="29"/>
        <v>143.86615953947364</v>
      </c>
      <c r="Q61" s="406">
        <f t="shared" si="29"/>
        <v>158.61011402027032</v>
      </c>
      <c r="R61" s="406">
        <f t="shared" si="29"/>
        <v>143.92123909883719</v>
      </c>
      <c r="S61" s="407">
        <f t="shared" si="29"/>
        <v>198.33984375</v>
      </c>
      <c r="T61" s="408">
        <f t="shared" si="29"/>
        <v>65.915601325757564</v>
      </c>
      <c r="U61" s="403">
        <f t="shared" si="29"/>
        <v>93.255097987288082</v>
      </c>
      <c r="V61" s="403">
        <f t="shared" si="29"/>
        <v>126.23458059210532</v>
      </c>
      <c r="W61" s="403">
        <f t="shared" si="29"/>
        <v>133.56711647727275</v>
      </c>
      <c r="X61" s="403">
        <f t="shared" si="29"/>
        <v>156.93633497807014</v>
      </c>
      <c r="Y61" s="403">
        <f t="shared" si="29"/>
        <v>166.73984374999998</v>
      </c>
      <c r="Z61" s="409">
        <f t="shared" si="29"/>
        <v>211.38332201086962</v>
      </c>
      <c r="AA61" s="410">
        <f t="shared" si="29"/>
        <v>132.50247685745398</v>
      </c>
      <c r="AB61" s="394"/>
      <c r="AC61" s="395"/>
      <c r="AD61" s="395"/>
      <c r="AE61" s="395"/>
      <c r="AF61" s="395"/>
    </row>
    <row r="62" spans="1:32" x14ac:dyDescent="0.2">
      <c r="A62" s="289" t="s">
        <v>51</v>
      </c>
      <c r="B62" s="290">
        <v>346</v>
      </c>
      <c r="C62" s="291">
        <v>517</v>
      </c>
      <c r="D62" s="291">
        <v>518</v>
      </c>
      <c r="E62" s="291">
        <v>850</v>
      </c>
      <c r="F62" s="291">
        <v>500</v>
      </c>
      <c r="G62" s="291">
        <v>500</v>
      </c>
      <c r="H62" s="291">
        <v>449</v>
      </c>
      <c r="I62" s="291">
        <v>449</v>
      </c>
      <c r="J62" s="291">
        <v>713</v>
      </c>
      <c r="K62" s="291">
        <v>484</v>
      </c>
      <c r="L62" s="292">
        <v>388</v>
      </c>
      <c r="M62" s="290">
        <v>268</v>
      </c>
      <c r="N62" s="291">
        <v>698</v>
      </c>
      <c r="O62" s="291">
        <v>803</v>
      </c>
      <c r="P62" s="291">
        <v>445</v>
      </c>
      <c r="Q62" s="291">
        <v>445</v>
      </c>
      <c r="R62" s="291">
        <v>580</v>
      </c>
      <c r="S62" s="292">
        <v>439</v>
      </c>
      <c r="T62" s="290">
        <v>421</v>
      </c>
      <c r="U62" s="291">
        <v>756</v>
      </c>
      <c r="V62" s="291">
        <v>507</v>
      </c>
      <c r="W62" s="291">
        <v>507</v>
      </c>
      <c r="X62" s="291">
        <v>747</v>
      </c>
      <c r="Y62" s="291">
        <v>341</v>
      </c>
      <c r="Z62" s="292">
        <v>317</v>
      </c>
      <c r="AA62" s="373">
        <f>SUM(B62:Z62)</f>
        <v>12988</v>
      </c>
      <c r="AB62" s="227" t="s">
        <v>56</v>
      </c>
      <c r="AC62" s="294">
        <f>V46-AA62</f>
        <v>25</v>
      </c>
      <c r="AD62" s="295">
        <f>AC62/V46</f>
        <v>1.9211557673096135E-3</v>
      </c>
      <c r="AE62" s="396"/>
      <c r="AF62" s="396"/>
    </row>
    <row r="63" spans="1:32" x14ac:dyDescent="0.2">
      <c r="A63" s="296" t="s">
        <v>28</v>
      </c>
      <c r="B63" s="242">
        <v>39.5</v>
      </c>
      <c r="C63" s="240">
        <v>38.5</v>
      </c>
      <c r="D63" s="240">
        <v>38.5</v>
      </c>
      <c r="E63" s="240">
        <v>38</v>
      </c>
      <c r="F63" s="240">
        <v>37.5</v>
      </c>
      <c r="G63" s="240">
        <v>37.5</v>
      </c>
      <c r="H63" s="240">
        <v>37.5</v>
      </c>
      <c r="I63" s="240">
        <v>37.5</v>
      </c>
      <c r="J63" s="240">
        <v>37</v>
      </c>
      <c r="K63" s="240">
        <v>37</v>
      </c>
      <c r="L63" s="243">
        <v>36.5</v>
      </c>
      <c r="M63" s="242">
        <v>39.5</v>
      </c>
      <c r="N63" s="240">
        <v>38.5</v>
      </c>
      <c r="O63" s="240">
        <v>38</v>
      </c>
      <c r="P63" s="240">
        <v>37.5</v>
      </c>
      <c r="Q63" s="240">
        <v>37.5</v>
      </c>
      <c r="R63" s="240">
        <v>37.5</v>
      </c>
      <c r="S63" s="243">
        <v>36.5</v>
      </c>
      <c r="T63" s="242">
        <v>39.5</v>
      </c>
      <c r="U63" s="240">
        <v>38.5</v>
      </c>
      <c r="V63" s="240">
        <v>38</v>
      </c>
      <c r="W63" s="240">
        <v>38</v>
      </c>
      <c r="X63" s="240">
        <v>37.5</v>
      </c>
      <c r="Y63" s="240">
        <v>37</v>
      </c>
      <c r="Z63" s="243">
        <v>36.5</v>
      </c>
      <c r="AA63" s="233"/>
      <c r="AB63" s="227" t="s">
        <v>57</v>
      </c>
      <c r="AC63" s="227">
        <v>34.799999999999997</v>
      </c>
      <c r="AD63" s="227"/>
      <c r="AE63" s="396"/>
      <c r="AF63" s="396"/>
    </row>
    <row r="64" spans="1:32" ht="13.5" thickBot="1" x14ac:dyDescent="0.25">
      <c r="A64" s="297" t="s">
        <v>26</v>
      </c>
      <c r="B64" s="244">
        <f>B63-B51</f>
        <v>4.7999999999999972</v>
      </c>
      <c r="C64" s="241">
        <f t="shared" ref="C64:Z64" si="30">C63-C51</f>
        <v>3.7999999999999972</v>
      </c>
      <c r="D64" s="241">
        <f t="shared" si="30"/>
        <v>3.7999999999999972</v>
      </c>
      <c r="E64" s="241">
        <f t="shared" si="30"/>
        <v>3.2999999999999972</v>
      </c>
      <c r="F64" s="241">
        <f t="shared" si="30"/>
        <v>2.7999999999999972</v>
      </c>
      <c r="G64" s="241">
        <f t="shared" si="30"/>
        <v>2.7999999999999972</v>
      </c>
      <c r="H64" s="241">
        <f t="shared" si="30"/>
        <v>2.7999999999999972</v>
      </c>
      <c r="I64" s="241">
        <f t="shared" si="30"/>
        <v>2.7999999999999972</v>
      </c>
      <c r="J64" s="241">
        <f t="shared" si="30"/>
        <v>2.2999999999999972</v>
      </c>
      <c r="K64" s="241">
        <f t="shared" si="30"/>
        <v>2.2999999999999972</v>
      </c>
      <c r="L64" s="245">
        <f t="shared" si="30"/>
        <v>1.7999999999999972</v>
      </c>
      <c r="M64" s="244">
        <f t="shared" si="30"/>
        <v>4.6000000000000014</v>
      </c>
      <c r="N64" s="241">
        <f t="shared" si="30"/>
        <v>3.6000000000000014</v>
      </c>
      <c r="O64" s="241">
        <f t="shared" si="30"/>
        <v>3.1000000000000014</v>
      </c>
      <c r="P64" s="241">
        <f t="shared" si="30"/>
        <v>2.6000000000000014</v>
      </c>
      <c r="Q64" s="241">
        <f t="shared" si="30"/>
        <v>2.6000000000000014</v>
      </c>
      <c r="R64" s="241">
        <f t="shared" si="30"/>
        <v>2.6000000000000014</v>
      </c>
      <c r="S64" s="245">
        <f t="shared" si="30"/>
        <v>1.6000000000000014</v>
      </c>
      <c r="T64" s="244">
        <f t="shared" si="30"/>
        <v>4.6000000000000014</v>
      </c>
      <c r="U64" s="241">
        <f t="shared" si="30"/>
        <v>3.6000000000000014</v>
      </c>
      <c r="V64" s="241">
        <f t="shared" si="30"/>
        <v>3.1000000000000014</v>
      </c>
      <c r="W64" s="241">
        <f t="shared" si="30"/>
        <v>3.1000000000000014</v>
      </c>
      <c r="X64" s="241">
        <f t="shared" si="30"/>
        <v>2.6000000000000014</v>
      </c>
      <c r="Y64" s="241">
        <f t="shared" si="30"/>
        <v>2.1000000000000014</v>
      </c>
      <c r="Z64" s="245">
        <f t="shared" si="30"/>
        <v>1.6000000000000014</v>
      </c>
      <c r="AA64" s="234"/>
      <c r="AB64" s="227" t="s">
        <v>26</v>
      </c>
      <c r="AC64" s="227">
        <f>AC63-X47</f>
        <v>3.0999999999999979</v>
      </c>
      <c r="AD64" s="227"/>
      <c r="AE64" s="396"/>
      <c r="AF64" s="396"/>
    </row>
    <row r="65" spans="1:32" x14ac:dyDescent="0.2">
      <c r="F65" s="237">
        <v>37.5</v>
      </c>
      <c r="G65" s="412">
        <v>37.5</v>
      </c>
      <c r="H65" s="412">
        <v>37.5</v>
      </c>
      <c r="I65" s="412">
        <v>37.5</v>
      </c>
      <c r="J65" s="237">
        <v>37</v>
      </c>
      <c r="K65" s="412">
        <v>37</v>
      </c>
      <c r="L65" s="237">
        <v>36.5</v>
      </c>
    </row>
    <row r="66" spans="1:32" ht="13.5" thickBot="1" x14ac:dyDescent="0.25"/>
    <row r="67" spans="1:32" s="413" customFormat="1" ht="13.5" thickBot="1" x14ac:dyDescent="0.25">
      <c r="A67" s="247" t="s">
        <v>82</v>
      </c>
      <c r="B67" s="448" t="s">
        <v>65</v>
      </c>
      <c r="C67" s="449"/>
      <c r="D67" s="449"/>
      <c r="E67" s="449"/>
      <c r="F67" s="449"/>
      <c r="G67" s="449"/>
      <c r="H67" s="449"/>
      <c r="I67" s="449"/>
      <c r="J67" s="449"/>
      <c r="K67" s="449"/>
      <c r="L67" s="450"/>
      <c r="M67" s="448" t="s">
        <v>63</v>
      </c>
      <c r="N67" s="449"/>
      <c r="O67" s="449"/>
      <c r="P67" s="449"/>
      <c r="Q67" s="449"/>
      <c r="R67" s="449"/>
      <c r="S67" s="450"/>
      <c r="T67" s="448" t="s">
        <v>64</v>
      </c>
      <c r="U67" s="449"/>
      <c r="V67" s="449"/>
      <c r="W67" s="449"/>
      <c r="X67" s="449"/>
      <c r="Y67" s="449"/>
      <c r="Z67" s="450"/>
      <c r="AA67" s="372" t="s">
        <v>55</v>
      </c>
    </row>
    <row r="68" spans="1:32" s="413" customFormat="1" x14ac:dyDescent="0.2">
      <c r="A68" s="248" t="s">
        <v>54</v>
      </c>
      <c r="B68" s="249">
        <v>1</v>
      </c>
      <c r="C68" s="250">
        <v>2</v>
      </c>
      <c r="D68" s="250">
        <v>3</v>
      </c>
      <c r="E68" s="250">
        <v>4</v>
      </c>
      <c r="F68" s="250">
        <v>5</v>
      </c>
      <c r="G68" s="250">
        <v>6</v>
      </c>
      <c r="H68" s="250">
        <v>7</v>
      </c>
      <c r="I68" s="250">
        <v>8</v>
      </c>
      <c r="J68" s="250">
        <v>9</v>
      </c>
      <c r="K68" s="250">
        <v>10</v>
      </c>
      <c r="L68" s="251">
        <v>11</v>
      </c>
      <c r="M68" s="249">
        <v>1</v>
      </c>
      <c r="N68" s="250">
        <v>2</v>
      </c>
      <c r="O68" s="250">
        <v>3</v>
      </c>
      <c r="P68" s="250">
        <v>4</v>
      </c>
      <c r="Q68" s="250">
        <v>5</v>
      </c>
      <c r="R68" s="356">
        <v>6</v>
      </c>
      <c r="S68" s="251">
        <v>7</v>
      </c>
      <c r="T68" s="365">
        <v>1</v>
      </c>
      <c r="U68" s="250">
        <v>2</v>
      </c>
      <c r="V68" s="250">
        <v>3</v>
      </c>
      <c r="W68" s="250">
        <v>4</v>
      </c>
      <c r="X68" s="250">
        <v>5</v>
      </c>
      <c r="Y68" s="250">
        <v>6</v>
      </c>
      <c r="Z68" s="356">
        <v>7</v>
      </c>
      <c r="AA68" s="374"/>
    </row>
    <row r="69" spans="1:32" s="413" customFormat="1" x14ac:dyDescent="0.2">
      <c r="A69" s="248" t="s">
        <v>2</v>
      </c>
      <c r="B69" s="252">
        <v>1</v>
      </c>
      <c r="C69" s="353">
        <v>2</v>
      </c>
      <c r="D69" s="353">
        <v>2</v>
      </c>
      <c r="E69" s="253">
        <v>3</v>
      </c>
      <c r="F69" s="335">
        <v>4</v>
      </c>
      <c r="G69" s="335">
        <v>4</v>
      </c>
      <c r="H69" s="398">
        <v>5</v>
      </c>
      <c r="I69" s="398">
        <v>5</v>
      </c>
      <c r="J69" s="399">
        <v>6</v>
      </c>
      <c r="K69" s="400">
        <v>7</v>
      </c>
      <c r="L69" s="360">
        <v>8</v>
      </c>
      <c r="M69" s="362">
        <v>1</v>
      </c>
      <c r="N69" s="334">
        <v>2</v>
      </c>
      <c r="O69" s="253">
        <v>3</v>
      </c>
      <c r="P69" s="255">
        <v>4</v>
      </c>
      <c r="Q69" s="255">
        <v>4</v>
      </c>
      <c r="R69" s="398">
        <v>5</v>
      </c>
      <c r="S69" s="298">
        <v>6</v>
      </c>
      <c r="T69" s="362">
        <v>1</v>
      </c>
      <c r="U69" s="334">
        <v>2</v>
      </c>
      <c r="V69" s="253">
        <v>3</v>
      </c>
      <c r="W69" s="253">
        <v>3</v>
      </c>
      <c r="X69" s="255">
        <v>4</v>
      </c>
      <c r="Y69" s="398">
        <v>5</v>
      </c>
      <c r="Z69" s="298">
        <v>6</v>
      </c>
      <c r="AA69" s="226" t="s">
        <v>0</v>
      </c>
    </row>
    <row r="70" spans="1:32" s="413" customFormat="1" x14ac:dyDescent="0.2">
      <c r="A70" s="256" t="s">
        <v>75</v>
      </c>
      <c r="B70" s="257">
        <v>620</v>
      </c>
      <c r="C70" s="258">
        <v>620</v>
      </c>
      <c r="D70" s="258">
        <v>620</v>
      </c>
      <c r="E70" s="258">
        <v>620</v>
      </c>
      <c r="F70" s="258">
        <v>620</v>
      </c>
      <c r="G70" s="258">
        <v>620</v>
      </c>
      <c r="H70" s="258">
        <v>620</v>
      </c>
      <c r="I70" s="258">
        <v>620</v>
      </c>
      <c r="J70" s="258">
        <v>620</v>
      </c>
      <c r="K70" s="258">
        <v>620</v>
      </c>
      <c r="L70" s="259">
        <v>620</v>
      </c>
      <c r="M70" s="257">
        <v>620</v>
      </c>
      <c r="N70" s="258">
        <v>620</v>
      </c>
      <c r="O70" s="258">
        <v>620</v>
      </c>
      <c r="P70" s="258">
        <v>620</v>
      </c>
      <c r="Q70" s="258">
        <v>620</v>
      </c>
      <c r="R70" s="357">
        <v>620</v>
      </c>
      <c r="S70" s="259">
        <v>620</v>
      </c>
      <c r="T70" s="260">
        <v>620</v>
      </c>
      <c r="U70" s="258">
        <v>620</v>
      </c>
      <c r="V70" s="258">
        <v>620</v>
      </c>
      <c r="W70" s="258">
        <v>620</v>
      </c>
      <c r="X70" s="258">
        <v>620</v>
      </c>
      <c r="Y70" s="258">
        <v>620</v>
      </c>
      <c r="Z70" s="357">
        <v>620</v>
      </c>
      <c r="AA70" s="261">
        <v>620</v>
      </c>
    </row>
    <row r="71" spans="1:32" s="413" customFormat="1" x14ac:dyDescent="0.2">
      <c r="A71" s="262" t="s">
        <v>6</v>
      </c>
      <c r="B71" s="263">
        <v>598</v>
      </c>
      <c r="C71" s="264">
        <v>625.5</v>
      </c>
      <c r="D71" s="264">
        <v>613.68421052631584</v>
      </c>
      <c r="E71" s="264">
        <v>622.57575757575762</v>
      </c>
      <c r="F71" s="264">
        <v>644.73684210526312</v>
      </c>
      <c r="G71" s="264">
        <v>649.73684210526312</v>
      </c>
      <c r="H71" s="264">
        <v>662.57142857142856</v>
      </c>
      <c r="I71" s="264">
        <v>662.72727272727275</v>
      </c>
      <c r="J71" s="264">
        <v>673.92156862745094</v>
      </c>
      <c r="K71" s="264">
        <v>672.28571428571433</v>
      </c>
      <c r="L71" s="265">
        <v>713.79310344827582</v>
      </c>
      <c r="M71" s="263">
        <v>624.5454545454545</v>
      </c>
      <c r="N71" s="264">
        <v>650.90909090909088</v>
      </c>
      <c r="O71" s="264">
        <v>670.46875</v>
      </c>
      <c r="P71" s="264">
        <v>680.58823529411768</v>
      </c>
      <c r="Q71" s="264">
        <v>693.71428571428567</v>
      </c>
      <c r="R71" s="315">
        <v>680.46511627906978</v>
      </c>
      <c r="S71" s="265">
        <v>729</v>
      </c>
      <c r="T71" s="266">
        <v>642.42424242424238</v>
      </c>
      <c r="U71" s="264">
        <v>646.49122807017545</v>
      </c>
      <c r="V71" s="264">
        <v>700.5</v>
      </c>
      <c r="W71" s="264">
        <v>678.80952380952385</v>
      </c>
      <c r="X71" s="264">
        <v>692.03389830508479</v>
      </c>
      <c r="Y71" s="264">
        <v>700.71428571428567</v>
      </c>
      <c r="Z71" s="315">
        <v>727.6</v>
      </c>
      <c r="AA71" s="267">
        <v>664.7738693467337</v>
      </c>
    </row>
    <row r="72" spans="1:32" s="413" customFormat="1" x14ac:dyDescent="0.2">
      <c r="A72" s="248" t="s">
        <v>7</v>
      </c>
      <c r="B72" s="268">
        <v>84</v>
      </c>
      <c r="C72" s="269">
        <v>87.5</v>
      </c>
      <c r="D72" s="269">
        <v>92.10526315789474</v>
      </c>
      <c r="E72" s="269">
        <v>92.424242424242422</v>
      </c>
      <c r="F72" s="269">
        <v>94.736842105263165</v>
      </c>
      <c r="G72" s="269">
        <v>100</v>
      </c>
      <c r="H72" s="269">
        <v>91.428571428571431</v>
      </c>
      <c r="I72" s="269">
        <v>93.939393939393938</v>
      </c>
      <c r="J72" s="269">
        <v>92.156862745098039</v>
      </c>
      <c r="K72" s="269">
        <v>85.714285714285708</v>
      </c>
      <c r="L72" s="270">
        <v>89.65517241379311</v>
      </c>
      <c r="M72" s="268">
        <v>90.909090909090907</v>
      </c>
      <c r="N72" s="269">
        <v>90.909090909090907</v>
      </c>
      <c r="O72" s="269">
        <v>90.625</v>
      </c>
      <c r="P72" s="269">
        <v>91.17647058823529</v>
      </c>
      <c r="Q72" s="269">
        <v>88.571428571428569</v>
      </c>
      <c r="R72" s="318">
        <v>86.04651162790698</v>
      </c>
      <c r="S72" s="270">
        <v>100</v>
      </c>
      <c r="T72" s="271">
        <v>84.848484848484844</v>
      </c>
      <c r="U72" s="269">
        <v>94.736842105263165</v>
      </c>
      <c r="V72" s="269">
        <v>90</v>
      </c>
      <c r="W72" s="269">
        <v>85.714285714285708</v>
      </c>
      <c r="X72" s="269">
        <v>94.915254237288138</v>
      </c>
      <c r="Y72" s="269">
        <v>96.428571428571431</v>
      </c>
      <c r="Z72" s="318">
        <v>88</v>
      </c>
      <c r="AA72" s="272">
        <v>85.527638190954775</v>
      </c>
    </row>
    <row r="73" spans="1:32" s="413" customFormat="1" x14ac:dyDescent="0.2">
      <c r="A73" s="248" t="s">
        <v>8</v>
      </c>
      <c r="B73" s="273">
        <v>5.8695413962489111E-2</v>
      </c>
      <c r="C73" s="274">
        <v>5.456184475325826E-2</v>
      </c>
      <c r="D73" s="274">
        <v>5.5122517887551827E-2</v>
      </c>
      <c r="E73" s="274">
        <v>5.1883112853547922E-2</v>
      </c>
      <c r="F73" s="274">
        <v>4.6901493623586636E-2</v>
      </c>
      <c r="G73" s="274">
        <v>4.1401518924425507E-2</v>
      </c>
      <c r="H73" s="274">
        <v>5.4158941729439129E-2</v>
      </c>
      <c r="I73" s="274">
        <v>3.7749917586739901E-2</v>
      </c>
      <c r="J73" s="274">
        <v>5.6145330371391015E-2</v>
      </c>
      <c r="K73" s="274">
        <v>6.0351484096432789E-2</v>
      </c>
      <c r="L73" s="275">
        <v>6.2155724060350387E-2</v>
      </c>
      <c r="M73" s="273">
        <v>6.2894898691320131E-2</v>
      </c>
      <c r="N73" s="274">
        <v>6.3800986179844713E-2</v>
      </c>
      <c r="O73" s="274">
        <v>6.1009532064831208E-2</v>
      </c>
      <c r="P73" s="274">
        <v>5.3565947907852435E-2</v>
      </c>
      <c r="Q73" s="274">
        <v>6.3266019569430884E-2</v>
      </c>
      <c r="R73" s="321">
        <v>6.5565169641121218E-2</v>
      </c>
      <c r="S73" s="275">
        <v>4.6227234302239496E-2</v>
      </c>
      <c r="T73" s="276">
        <v>7.3215084225900909E-2</v>
      </c>
      <c r="U73" s="274">
        <v>5.629481102139771E-2</v>
      </c>
      <c r="V73" s="274">
        <v>5.0768485088032216E-2</v>
      </c>
      <c r="W73" s="274">
        <v>6.3420574226620577E-2</v>
      </c>
      <c r="X73" s="274">
        <v>5.1229436074777923E-2</v>
      </c>
      <c r="Y73" s="274">
        <v>4.5598917933425374E-2</v>
      </c>
      <c r="Z73" s="321">
        <v>7.3271938786349133E-2</v>
      </c>
      <c r="AA73" s="277">
        <v>7.4005325059662813E-2</v>
      </c>
    </row>
    <row r="74" spans="1:32" s="413" customFormat="1" x14ac:dyDescent="0.2">
      <c r="A74" s="262" t="s">
        <v>1</v>
      </c>
      <c r="B74" s="278">
        <f>B71/B70*100-100</f>
        <v>-3.5483870967741922</v>
      </c>
      <c r="C74" s="279">
        <f t="shared" ref="C74:E74" si="31">C71/C70*100-100</f>
        <v>0.88709677419353739</v>
      </c>
      <c r="D74" s="279">
        <f t="shared" si="31"/>
        <v>-1.0186757215619622</v>
      </c>
      <c r="E74" s="279">
        <f t="shared" si="31"/>
        <v>0.41544477028348581</v>
      </c>
      <c r="F74" s="279">
        <f>F71/F70*100-100</f>
        <v>3.9898132427843791</v>
      </c>
      <c r="G74" s="279">
        <f t="shared" ref="G74:M74" si="32">G71/G70*100-100</f>
        <v>4.7962648556876104</v>
      </c>
      <c r="H74" s="279">
        <f t="shared" si="32"/>
        <v>6.8663594470045979</v>
      </c>
      <c r="I74" s="279">
        <f t="shared" si="32"/>
        <v>6.8914956011730197</v>
      </c>
      <c r="J74" s="279">
        <f t="shared" si="32"/>
        <v>8.6970271979759559</v>
      </c>
      <c r="K74" s="279">
        <f t="shared" si="32"/>
        <v>8.433179723502306</v>
      </c>
      <c r="L74" s="280">
        <f t="shared" si="32"/>
        <v>15.127919911012228</v>
      </c>
      <c r="M74" s="278">
        <f t="shared" si="32"/>
        <v>0.73313782991202459</v>
      </c>
      <c r="N74" s="279">
        <f>N71/N70*100-100</f>
        <v>4.9853372434017587</v>
      </c>
      <c r="O74" s="279">
        <f t="shared" ref="O74:AA74" si="33">O71/O70*100-100</f>
        <v>8.1401209677419217</v>
      </c>
      <c r="P74" s="279">
        <f t="shared" si="33"/>
        <v>9.772296015180288</v>
      </c>
      <c r="Q74" s="279">
        <f t="shared" si="33"/>
        <v>11.889400921658975</v>
      </c>
      <c r="R74" s="279">
        <f t="shared" si="33"/>
        <v>9.7524381095273753</v>
      </c>
      <c r="S74" s="280">
        <f t="shared" si="33"/>
        <v>17.58064516129032</v>
      </c>
      <c r="T74" s="281">
        <f t="shared" si="33"/>
        <v>3.6168132942326423</v>
      </c>
      <c r="U74" s="279">
        <f t="shared" si="33"/>
        <v>4.2727787209960582</v>
      </c>
      <c r="V74" s="279">
        <f t="shared" si="33"/>
        <v>12.983870967741936</v>
      </c>
      <c r="W74" s="279">
        <f t="shared" si="33"/>
        <v>9.4854070660522325</v>
      </c>
      <c r="X74" s="279">
        <f t="shared" si="33"/>
        <v>11.618370694368508</v>
      </c>
      <c r="Y74" s="279">
        <f t="shared" si="33"/>
        <v>13.018433179723488</v>
      </c>
      <c r="Z74" s="358">
        <f t="shared" si="33"/>
        <v>17.354838709677423</v>
      </c>
      <c r="AA74" s="282">
        <f t="shared" si="33"/>
        <v>7.2215918301183422</v>
      </c>
    </row>
    <row r="75" spans="1:32" s="413" customFormat="1" ht="13.5" thickBot="1" x14ac:dyDescent="0.25">
      <c r="A75" s="401" t="s">
        <v>27</v>
      </c>
      <c r="B75" s="402">
        <f>B71-B57</f>
        <v>105.03703703703701</v>
      </c>
      <c r="C75" s="403">
        <f t="shared" ref="C75:AA75" si="34">C71-C57</f>
        <v>99</v>
      </c>
      <c r="D75" s="403">
        <f t="shared" si="34"/>
        <v>75.147625160462212</v>
      </c>
      <c r="E75" s="403">
        <f t="shared" si="34"/>
        <v>79.191142191142262</v>
      </c>
      <c r="F75" s="403">
        <f t="shared" si="34"/>
        <v>74.736842105263122</v>
      </c>
      <c r="G75" s="403">
        <f t="shared" si="34"/>
        <v>83.236842105263122</v>
      </c>
      <c r="H75" s="403">
        <f t="shared" si="34"/>
        <v>81.738095238095184</v>
      </c>
      <c r="I75" s="403">
        <f t="shared" si="34"/>
        <v>90.024570024570039</v>
      </c>
      <c r="J75" s="403">
        <f t="shared" si="34"/>
        <v>77.921568627450938</v>
      </c>
      <c r="K75" s="403">
        <f t="shared" si="34"/>
        <v>71.772893772893781</v>
      </c>
      <c r="L75" s="404">
        <f t="shared" si="34"/>
        <v>73.793103448275815</v>
      </c>
      <c r="M75" s="405">
        <f t="shared" si="34"/>
        <v>134.09090909090907</v>
      </c>
      <c r="N75" s="406">
        <f t="shared" si="34"/>
        <v>124.06698564593296</v>
      </c>
      <c r="O75" s="406">
        <f t="shared" si="34"/>
        <v>124.91319444444446</v>
      </c>
      <c r="P75" s="406">
        <f t="shared" si="34"/>
        <v>105.06191950464404</v>
      </c>
      <c r="Q75" s="406">
        <f t="shared" si="34"/>
        <v>103.44401544401535</v>
      </c>
      <c r="R75" s="406">
        <f t="shared" si="34"/>
        <v>104.88372093023258</v>
      </c>
      <c r="S75" s="407">
        <f t="shared" si="34"/>
        <v>99</v>
      </c>
      <c r="T75" s="408">
        <f t="shared" si="34"/>
        <v>144.84848484848482</v>
      </c>
      <c r="U75" s="403">
        <f t="shared" si="34"/>
        <v>121.57597383288737</v>
      </c>
      <c r="V75" s="403">
        <f t="shared" si="34"/>
        <v>142.60526315789468</v>
      </c>
      <c r="W75" s="403">
        <f t="shared" si="34"/>
        <v>113.5822510822511</v>
      </c>
      <c r="X75" s="403">
        <f t="shared" si="34"/>
        <v>103.43740707701465</v>
      </c>
      <c r="Y75" s="403">
        <f t="shared" si="34"/>
        <v>102.31428571428569</v>
      </c>
      <c r="Z75" s="409">
        <f t="shared" si="34"/>
        <v>84.556521739130403</v>
      </c>
      <c r="AA75" s="410">
        <f t="shared" si="34"/>
        <v>100.61123623927972</v>
      </c>
      <c r="AB75" s="394"/>
      <c r="AC75" s="395"/>
      <c r="AD75" s="395"/>
      <c r="AE75" s="395"/>
      <c r="AF75" s="395"/>
    </row>
    <row r="76" spans="1:32" s="413" customFormat="1" x14ac:dyDescent="0.2">
      <c r="A76" s="289" t="s">
        <v>51</v>
      </c>
      <c r="B76" s="290">
        <v>344</v>
      </c>
      <c r="C76" s="291">
        <v>517</v>
      </c>
      <c r="D76" s="291">
        <v>518</v>
      </c>
      <c r="E76" s="291">
        <v>850</v>
      </c>
      <c r="F76" s="291">
        <v>500</v>
      </c>
      <c r="G76" s="291">
        <v>500</v>
      </c>
      <c r="H76" s="291">
        <v>449</v>
      </c>
      <c r="I76" s="291">
        <v>449</v>
      </c>
      <c r="J76" s="291">
        <v>710</v>
      </c>
      <c r="K76" s="291">
        <v>483</v>
      </c>
      <c r="L76" s="292">
        <v>388</v>
      </c>
      <c r="M76" s="290">
        <v>267</v>
      </c>
      <c r="N76" s="291">
        <v>698</v>
      </c>
      <c r="O76" s="291">
        <v>803</v>
      </c>
      <c r="P76" s="291">
        <v>445</v>
      </c>
      <c r="Q76" s="291">
        <v>445</v>
      </c>
      <c r="R76" s="291">
        <v>580</v>
      </c>
      <c r="S76" s="292">
        <v>439</v>
      </c>
      <c r="T76" s="290">
        <v>420</v>
      </c>
      <c r="U76" s="291">
        <v>755</v>
      </c>
      <c r="V76" s="291">
        <v>507</v>
      </c>
      <c r="W76" s="291">
        <v>506</v>
      </c>
      <c r="X76" s="291">
        <v>747</v>
      </c>
      <c r="Y76" s="291">
        <v>341</v>
      </c>
      <c r="Z76" s="292">
        <v>317</v>
      </c>
      <c r="AA76" s="373">
        <f>SUM(B76:Z76)</f>
        <v>12978</v>
      </c>
      <c r="AB76" s="227" t="s">
        <v>56</v>
      </c>
      <c r="AC76" s="294">
        <f>AA62-AA76</f>
        <v>10</v>
      </c>
      <c r="AD76" s="295">
        <f>AC76/AA62</f>
        <v>7.6994148444718203E-4</v>
      </c>
    </row>
    <row r="77" spans="1:32" s="413" customFormat="1" x14ac:dyDescent="0.2">
      <c r="A77" s="296" t="s">
        <v>28</v>
      </c>
      <c r="B77" s="242">
        <v>41</v>
      </c>
      <c r="C77" s="240">
        <v>40</v>
      </c>
      <c r="D77" s="240">
        <v>40</v>
      </c>
      <c r="E77" s="240">
        <v>39.5</v>
      </c>
      <c r="F77" s="240">
        <v>39</v>
      </c>
      <c r="G77" s="240">
        <v>39</v>
      </c>
      <c r="H77" s="240">
        <v>39</v>
      </c>
      <c r="I77" s="240">
        <v>39</v>
      </c>
      <c r="J77" s="240">
        <v>38.5</v>
      </c>
      <c r="K77" s="240">
        <v>38.5</v>
      </c>
      <c r="L77" s="243">
        <v>38</v>
      </c>
      <c r="M77" s="242">
        <v>40.5</v>
      </c>
      <c r="N77" s="240">
        <v>39.5</v>
      </c>
      <c r="O77" s="240">
        <v>39</v>
      </c>
      <c r="P77" s="240">
        <v>38.5</v>
      </c>
      <c r="Q77" s="240">
        <v>38.5</v>
      </c>
      <c r="R77" s="240">
        <v>38.5</v>
      </c>
      <c r="S77" s="243">
        <v>37.5</v>
      </c>
      <c r="T77" s="242">
        <v>40.5</v>
      </c>
      <c r="U77" s="240">
        <v>39.5</v>
      </c>
      <c r="V77" s="240">
        <v>39</v>
      </c>
      <c r="W77" s="240">
        <v>39</v>
      </c>
      <c r="X77" s="240">
        <v>38.5</v>
      </c>
      <c r="Y77" s="240">
        <v>38</v>
      </c>
      <c r="Z77" s="243">
        <v>37.5</v>
      </c>
      <c r="AA77" s="233"/>
      <c r="AB77" s="227" t="s">
        <v>57</v>
      </c>
      <c r="AC77" s="227">
        <v>37.840000000000003</v>
      </c>
      <c r="AD77" s="227"/>
    </row>
    <row r="78" spans="1:32" s="413" customFormat="1" ht="13.5" thickBot="1" x14ac:dyDescent="0.25">
      <c r="A78" s="297" t="s">
        <v>26</v>
      </c>
      <c r="B78" s="244">
        <f>B77-B63</f>
        <v>1.5</v>
      </c>
      <c r="C78" s="241">
        <f t="shared" ref="C78:Z78" si="35">C77-C63</f>
        <v>1.5</v>
      </c>
      <c r="D78" s="241">
        <f t="shared" si="35"/>
        <v>1.5</v>
      </c>
      <c r="E78" s="241">
        <f t="shared" si="35"/>
        <v>1.5</v>
      </c>
      <c r="F78" s="241">
        <f t="shared" si="35"/>
        <v>1.5</v>
      </c>
      <c r="G78" s="241">
        <f t="shared" si="35"/>
        <v>1.5</v>
      </c>
      <c r="H78" s="241">
        <f t="shared" si="35"/>
        <v>1.5</v>
      </c>
      <c r="I78" s="241">
        <f t="shared" si="35"/>
        <v>1.5</v>
      </c>
      <c r="J78" s="241">
        <f t="shared" si="35"/>
        <v>1.5</v>
      </c>
      <c r="K78" s="241">
        <f t="shared" si="35"/>
        <v>1.5</v>
      </c>
      <c r="L78" s="245">
        <f t="shared" si="35"/>
        <v>1.5</v>
      </c>
      <c r="M78" s="244">
        <f t="shared" si="35"/>
        <v>1</v>
      </c>
      <c r="N78" s="241">
        <f t="shared" si="35"/>
        <v>1</v>
      </c>
      <c r="O78" s="241">
        <f t="shared" si="35"/>
        <v>1</v>
      </c>
      <c r="P78" s="241">
        <f t="shared" si="35"/>
        <v>1</v>
      </c>
      <c r="Q78" s="241">
        <f t="shared" si="35"/>
        <v>1</v>
      </c>
      <c r="R78" s="241">
        <f t="shared" si="35"/>
        <v>1</v>
      </c>
      <c r="S78" s="245">
        <f t="shared" si="35"/>
        <v>1</v>
      </c>
      <c r="T78" s="244">
        <f t="shared" si="35"/>
        <v>1</v>
      </c>
      <c r="U78" s="241">
        <f t="shared" si="35"/>
        <v>1</v>
      </c>
      <c r="V78" s="241">
        <f t="shared" si="35"/>
        <v>1</v>
      </c>
      <c r="W78" s="241">
        <f t="shared" si="35"/>
        <v>1</v>
      </c>
      <c r="X78" s="241">
        <f t="shared" si="35"/>
        <v>1</v>
      </c>
      <c r="Y78" s="241">
        <f t="shared" si="35"/>
        <v>1</v>
      </c>
      <c r="Z78" s="245">
        <f t="shared" si="35"/>
        <v>1</v>
      </c>
      <c r="AA78" s="234"/>
      <c r="AB78" s="227" t="s">
        <v>26</v>
      </c>
      <c r="AC78" s="227">
        <f>AC77-AC63</f>
        <v>3.0400000000000063</v>
      </c>
      <c r="AD78" s="227"/>
    </row>
    <row r="79" spans="1:32" x14ac:dyDescent="0.2">
      <c r="K79" s="237" t="s">
        <v>67</v>
      </c>
      <c r="V79" s="237" t="s">
        <v>67</v>
      </c>
      <c r="W79" s="237" t="s">
        <v>67</v>
      </c>
    </row>
    <row r="80" spans="1:32" ht="13.5" thickBot="1" x14ac:dyDescent="0.25"/>
    <row r="81" spans="1:32" s="414" customFormat="1" ht="13.5" thickBot="1" x14ac:dyDescent="0.25">
      <c r="A81" s="247" t="s">
        <v>85</v>
      </c>
      <c r="B81" s="448" t="s">
        <v>65</v>
      </c>
      <c r="C81" s="449"/>
      <c r="D81" s="449"/>
      <c r="E81" s="449"/>
      <c r="F81" s="449"/>
      <c r="G81" s="449"/>
      <c r="H81" s="449"/>
      <c r="I81" s="449"/>
      <c r="J81" s="449"/>
      <c r="K81" s="449"/>
      <c r="L81" s="450"/>
      <c r="M81" s="448" t="s">
        <v>63</v>
      </c>
      <c r="N81" s="449"/>
      <c r="O81" s="449"/>
      <c r="P81" s="449"/>
      <c r="Q81" s="449"/>
      <c r="R81" s="449"/>
      <c r="S81" s="450"/>
      <c r="T81" s="448" t="s">
        <v>64</v>
      </c>
      <c r="U81" s="449"/>
      <c r="V81" s="449"/>
      <c r="W81" s="449"/>
      <c r="X81" s="449"/>
      <c r="Y81" s="449"/>
      <c r="Z81" s="450"/>
      <c r="AA81" s="372" t="s">
        <v>55</v>
      </c>
    </row>
    <row r="82" spans="1:32" s="414" customFormat="1" x14ac:dyDescent="0.2">
      <c r="A82" s="248" t="s">
        <v>54</v>
      </c>
      <c r="B82" s="249">
        <v>1</v>
      </c>
      <c r="C82" s="250">
        <v>2</v>
      </c>
      <c r="D82" s="250">
        <v>3</v>
      </c>
      <c r="E82" s="250">
        <v>4</v>
      </c>
      <c r="F82" s="250">
        <v>5</v>
      </c>
      <c r="G82" s="250">
        <v>6</v>
      </c>
      <c r="H82" s="250">
        <v>7</v>
      </c>
      <c r="I82" s="250">
        <v>8</v>
      </c>
      <c r="J82" s="250">
        <v>9</v>
      </c>
      <c r="K82" s="250">
        <v>10</v>
      </c>
      <c r="L82" s="251">
        <v>11</v>
      </c>
      <c r="M82" s="249">
        <v>1</v>
      </c>
      <c r="N82" s="250">
        <v>2</v>
      </c>
      <c r="O82" s="250">
        <v>3</v>
      </c>
      <c r="P82" s="250">
        <v>4</v>
      </c>
      <c r="Q82" s="250">
        <v>5</v>
      </c>
      <c r="R82" s="356">
        <v>6</v>
      </c>
      <c r="S82" s="251">
        <v>7</v>
      </c>
      <c r="T82" s="365">
        <v>1</v>
      </c>
      <c r="U82" s="250">
        <v>2</v>
      </c>
      <c r="V82" s="250">
        <v>3</v>
      </c>
      <c r="W82" s="250">
        <v>4</v>
      </c>
      <c r="X82" s="250">
        <v>5</v>
      </c>
      <c r="Y82" s="250">
        <v>6</v>
      </c>
      <c r="Z82" s="356">
        <v>7</v>
      </c>
      <c r="AA82" s="374"/>
    </row>
    <row r="83" spans="1:32" s="414" customFormat="1" x14ac:dyDescent="0.2">
      <c r="A83" s="248" t="s">
        <v>2</v>
      </c>
      <c r="B83" s="252">
        <v>1</v>
      </c>
      <c r="C83" s="353">
        <v>2</v>
      </c>
      <c r="D83" s="353">
        <v>2</v>
      </c>
      <c r="E83" s="253">
        <v>3</v>
      </c>
      <c r="F83" s="335">
        <v>4</v>
      </c>
      <c r="G83" s="335">
        <v>4</v>
      </c>
      <c r="H83" s="398">
        <v>5</v>
      </c>
      <c r="I83" s="398">
        <v>5</v>
      </c>
      <c r="J83" s="399">
        <v>6</v>
      </c>
      <c r="K83" s="400">
        <v>7</v>
      </c>
      <c r="L83" s="360">
        <v>8</v>
      </c>
      <c r="M83" s="362">
        <v>1</v>
      </c>
      <c r="N83" s="334">
        <v>2</v>
      </c>
      <c r="O83" s="253">
        <v>3</v>
      </c>
      <c r="P83" s="255">
        <v>4</v>
      </c>
      <c r="Q83" s="255">
        <v>4</v>
      </c>
      <c r="R83" s="398">
        <v>5</v>
      </c>
      <c r="S83" s="298">
        <v>6</v>
      </c>
      <c r="T83" s="362">
        <v>1</v>
      </c>
      <c r="U83" s="334">
        <v>2</v>
      </c>
      <c r="V83" s="253">
        <v>3</v>
      </c>
      <c r="W83" s="253">
        <v>3</v>
      </c>
      <c r="X83" s="255">
        <v>4</v>
      </c>
      <c r="Y83" s="398">
        <v>5</v>
      </c>
      <c r="Z83" s="298">
        <v>6</v>
      </c>
      <c r="AA83" s="226" t="s">
        <v>0</v>
      </c>
    </row>
    <row r="84" spans="1:32" s="414" customFormat="1" x14ac:dyDescent="0.2">
      <c r="A84" s="256" t="s">
        <v>75</v>
      </c>
      <c r="B84" s="257">
        <v>720</v>
      </c>
      <c r="C84" s="258">
        <v>720</v>
      </c>
      <c r="D84" s="258">
        <v>720</v>
      </c>
      <c r="E84" s="258">
        <v>720</v>
      </c>
      <c r="F84" s="258">
        <v>720</v>
      </c>
      <c r="G84" s="258">
        <v>720</v>
      </c>
      <c r="H84" s="258">
        <v>720</v>
      </c>
      <c r="I84" s="258">
        <v>720</v>
      </c>
      <c r="J84" s="258">
        <v>720</v>
      </c>
      <c r="K84" s="258">
        <v>720</v>
      </c>
      <c r="L84" s="259">
        <v>720</v>
      </c>
      <c r="M84" s="257">
        <v>720</v>
      </c>
      <c r="N84" s="258">
        <v>720</v>
      </c>
      <c r="O84" s="258">
        <v>720</v>
      </c>
      <c r="P84" s="258">
        <v>720</v>
      </c>
      <c r="Q84" s="258">
        <v>720</v>
      </c>
      <c r="R84" s="357">
        <v>720</v>
      </c>
      <c r="S84" s="259">
        <v>720</v>
      </c>
      <c r="T84" s="260">
        <v>720</v>
      </c>
      <c r="U84" s="258">
        <v>720</v>
      </c>
      <c r="V84" s="258">
        <v>720</v>
      </c>
      <c r="W84" s="258">
        <v>720</v>
      </c>
      <c r="X84" s="258">
        <v>720</v>
      </c>
      <c r="Y84" s="258">
        <v>720</v>
      </c>
      <c r="Z84" s="357">
        <v>720</v>
      </c>
      <c r="AA84" s="261">
        <v>720</v>
      </c>
    </row>
    <row r="85" spans="1:32" s="414" customFormat="1" x14ac:dyDescent="0.2">
      <c r="A85" s="262" t="s">
        <v>6</v>
      </c>
      <c r="B85" s="263">
        <v>683.2</v>
      </c>
      <c r="C85" s="264">
        <v>703.9</v>
      </c>
      <c r="D85" s="264">
        <v>709.74</v>
      </c>
      <c r="E85" s="264">
        <v>713.91</v>
      </c>
      <c r="F85" s="264">
        <v>733.5</v>
      </c>
      <c r="G85" s="264">
        <v>724.63</v>
      </c>
      <c r="H85" s="264">
        <v>738.24</v>
      </c>
      <c r="I85" s="264">
        <v>731.43</v>
      </c>
      <c r="J85" s="264">
        <v>760.18</v>
      </c>
      <c r="K85" s="264">
        <v>748</v>
      </c>
      <c r="L85" s="265">
        <v>785.88</v>
      </c>
      <c r="M85" s="263">
        <v>696.67</v>
      </c>
      <c r="N85" s="264">
        <v>731.27</v>
      </c>
      <c r="O85" s="264">
        <v>730.47</v>
      </c>
      <c r="P85" s="264">
        <v>742.65</v>
      </c>
      <c r="Q85" s="264">
        <v>746.29</v>
      </c>
      <c r="R85" s="315">
        <v>749.11</v>
      </c>
      <c r="S85" s="265">
        <v>783.64</v>
      </c>
      <c r="T85" s="266">
        <v>705.29</v>
      </c>
      <c r="U85" s="264">
        <v>748</v>
      </c>
      <c r="V85" s="264">
        <v>750.48</v>
      </c>
      <c r="W85" s="264">
        <v>744.72</v>
      </c>
      <c r="X85" s="264">
        <v>761.72</v>
      </c>
      <c r="Y85" s="264">
        <v>775.86</v>
      </c>
      <c r="Z85" s="315">
        <v>790.77</v>
      </c>
      <c r="AA85" s="267">
        <v>739.52</v>
      </c>
    </row>
    <row r="86" spans="1:32" s="414" customFormat="1" x14ac:dyDescent="0.2">
      <c r="A86" s="248" t="s">
        <v>7</v>
      </c>
      <c r="B86" s="268">
        <v>88</v>
      </c>
      <c r="C86" s="269">
        <v>95.12</v>
      </c>
      <c r="D86" s="269">
        <v>100</v>
      </c>
      <c r="E86" s="269">
        <v>95.3</v>
      </c>
      <c r="F86" s="269">
        <v>92.5</v>
      </c>
      <c r="G86" s="269">
        <v>95.12</v>
      </c>
      <c r="H86" s="269">
        <v>91.18</v>
      </c>
      <c r="I86" s="269">
        <v>100</v>
      </c>
      <c r="J86" s="269">
        <v>90.91</v>
      </c>
      <c r="K86" s="269">
        <v>87.5</v>
      </c>
      <c r="L86" s="270">
        <v>88.24</v>
      </c>
      <c r="M86" s="268">
        <v>79.17</v>
      </c>
      <c r="N86" s="269">
        <v>92.73</v>
      </c>
      <c r="O86" s="269">
        <v>92.19</v>
      </c>
      <c r="P86" s="269">
        <v>94.12</v>
      </c>
      <c r="Q86" s="269">
        <v>82.86</v>
      </c>
      <c r="R86" s="318">
        <v>95.56</v>
      </c>
      <c r="S86" s="270">
        <v>90.91</v>
      </c>
      <c r="T86" s="271">
        <v>79.41</v>
      </c>
      <c r="U86" s="269">
        <v>83.64</v>
      </c>
      <c r="V86" s="269">
        <v>92.86</v>
      </c>
      <c r="W86" s="269">
        <v>97.22</v>
      </c>
      <c r="X86" s="269">
        <v>91.38</v>
      </c>
      <c r="Y86" s="269">
        <v>96.55</v>
      </c>
      <c r="Z86" s="318">
        <v>88.46</v>
      </c>
      <c r="AA86" s="272">
        <v>86.84</v>
      </c>
    </row>
    <row r="87" spans="1:32" s="414" customFormat="1" x14ac:dyDescent="0.2">
      <c r="A87" s="248" t="s">
        <v>8</v>
      </c>
      <c r="B87" s="273">
        <v>7.2300000000000003E-2</v>
      </c>
      <c r="C87" s="274">
        <v>5.67E-2</v>
      </c>
      <c r="D87" s="274">
        <v>4.7800000000000002E-2</v>
      </c>
      <c r="E87" s="274">
        <v>4.5900000000000003E-2</v>
      </c>
      <c r="F87" s="274">
        <v>5.8700000000000002E-2</v>
      </c>
      <c r="G87" s="274">
        <v>4.3999999999999997E-2</v>
      </c>
      <c r="H87" s="274">
        <v>5.6000000000000001E-2</v>
      </c>
      <c r="I87" s="274">
        <v>4.2900000000000001E-2</v>
      </c>
      <c r="J87" s="274">
        <v>6.0400000000000002E-2</v>
      </c>
      <c r="K87" s="274">
        <v>6.6400000000000001E-2</v>
      </c>
      <c r="L87" s="275">
        <v>7.1300000000000002E-2</v>
      </c>
      <c r="M87" s="273">
        <v>7.4800000000000005E-2</v>
      </c>
      <c r="N87" s="274">
        <v>5.5100000000000003E-2</v>
      </c>
      <c r="O87" s="274">
        <v>0.06</v>
      </c>
      <c r="P87" s="274">
        <v>5.4899999999999997E-2</v>
      </c>
      <c r="Q87" s="274">
        <v>7.0800000000000002E-2</v>
      </c>
      <c r="R87" s="321">
        <v>5.2600000000000001E-2</v>
      </c>
      <c r="S87" s="275">
        <v>5.5599999999999997E-2</v>
      </c>
      <c r="T87" s="276">
        <v>6.9800000000000001E-2</v>
      </c>
      <c r="U87" s="274">
        <v>6.9699999999999998E-2</v>
      </c>
      <c r="V87" s="274">
        <v>6.2799999999999995E-2</v>
      </c>
      <c r="W87" s="274">
        <v>4.6600000000000003E-2</v>
      </c>
      <c r="X87" s="274">
        <v>5.8299999999999998E-2</v>
      </c>
      <c r="Y87" s="274">
        <v>5.9900000000000002E-2</v>
      </c>
      <c r="Z87" s="321">
        <v>6.4799999999999996E-2</v>
      </c>
      <c r="AA87" s="277">
        <v>6.7900000000000002E-2</v>
      </c>
    </row>
    <row r="88" spans="1:32" s="414" customFormat="1" x14ac:dyDescent="0.2">
      <c r="A88" s="262" t="s">
        <v>1</v>
      </c>
      <c r="B88" s="278">
        <f>B85/B84*100-100</f>
        <v>-5.1111111111111001</v>
      </c>
      <c r="C88" s="279">
        <f t="shared" ref="C88:E88" si="36">C85/C84*100-100</f>
        <v>-2.2361111111111143</v>
      </c>
      <c r="D88" s="279">
        <f t="shared" si="36"/>
        <v>-1.4249999999999972</v>
      </c>
      <c r="E88" s="279">
        <f t="shared" si="36"/>
        <v>-0.84583333333333144</v>
      </c>
      <c r="F88" s="279">
        <f>F85/F84*100-100</f>
        <v>1.875</v>
      </c>
      <c r="G88" s="279">
        <f t="shared" ref="G88:M88" si="37">G85/G84*100-100</f>
        <v>0.64305555555554861</v>
      </c>
      <c r="H88" s="279">
        <f t="shared" si="37"/>
        <v>2.5333333333333456</v>
      </c>
      <c r="I88" s="279">
        <f t="shared" si="37"/>
        <v>1.5874999999999915</v>
      </c>
      <c r="J88" s="279">
        <f t="shared" si="37"/>
        <v>5.5805555555555486</v>
      </c>
      <c r="K88" s="279">
        <f t="shared" si="37"/>
        <v>3.8888888888888999</v>
      </c>
      <c r="L88" s="280">
        <f t="shared" si="37"/>
        <v>9.1499999999999915</v>
      </c>
      <c r="M88" s="278">
        <f t="shared" si="37"/>
        <v>-3.2402777777777771</v>
      </c>
      <c r="N88" s="279">
        <f>N85/N84*100-100</f>
        <v>1.56527777777778</v>
      </c>
      <c r="O88" s="279">
        <f t="shared" ref="O88:AA88" si="38">O85/O84*100-100</f>
        <v>1.4541666666666657</v>
      </c>
      <c r="P88" s="279">
        <f t="shared" si="38"/>
        <v>3.1458333333333428</v>
      </c>
      <c r="Q88" s="279">
        <f t="shared" si="38"/>
        <v>3.6513888888888744</v>
      </c>
      <c r="R88" s="279">
        <f t="shared" si="38"/>
        <v>4.0430555555555543</v>
      </c>
      <c r="S88" s="280">
        <f t="shared" si="38"/>
        <v>8.8388888888888886</v>
      </c>
      <c r="T88" s="281">
        <f t="shared" si="38"/>
        <v>-2.0430555555555685</v>
      </c>
      <c r="U88" s="279">
        <f t="shared" si="38"/>
        <v>3.8888888888888999</v>
      </c>
      <c r="V88" s="279">
        <f t="shared" si="38"/>
        <v>4.2333333333333343</v>
      </c>
      <c r="W88" s="279">
        <f t="shared" si="38"/>
        <v>3.4333333333333371</v>
      </c>
      <c r="X88" s="279">
        <f t="shared" si="38"/>
        <v>5.7944444444444514</v>
      </c>
      <c r="Y88" s="279">
        <f t="shared" si="38"/>
        <v>7.75833333333334</v>
      </c>
      <c r="Z88" s="358">
        <f t="shared" si="38"/>
        <v>9.8291666666666657</v>
      </c>
      <c r="AA88" s="282">
        <f t="shared" si="38"/>
        <v>2.7111111111111086</v>
      </c>
    </row>
    <row r="89" spans="1:32" s="414" customFormat="1" ht="13.5" thickBot="1" x14ac:dyDescent="0.25">
      <c r="A89" s="401" t="s">
        <v>27</v>
      </c>
      <c r="B89" s="402">
        <f>B85-B71</f>
        <v>85.200000000000045</v>
      </c>
      <c r="C89" s="403">
        <f t="shared" ref="C89:AA89" si="39">C85-C71</f>
        <v>78.399999999999977</v>
      </c>
      <c r="D89" s="403">
        <f t="shared" si="39"/>
        <v>96.055789473684172</v>
      </c>
      <c r="E89" s="403">
        <f t="shared" si="39"/>
        <v>91.334242424242348</v>
      </c>
      <c r="F89" s="403">
        <f t="shared" si="39"/>
        <v>88.763157894736878</v>
      </c>
      <c r="G89" s="403">
        <f t="shared" si="39"/>
        <v>74.893157894736873</v>
      </c>
      <c r="H89" s="403">
        <f t="shared" si="39"/>
        <v>75.668571428571454</v>
      </c>
      <c r="I89" s="403">
        <f t="shared" si="39"/>
        <v>68.702727272727202</v>
      </c>
      <c r="J89" s="403">
        <f t="shared" si="39"/>
        <v>86.258431372549012</v>
      </c>
      <c r="K89" s="403">
        <f t="shared" si="39"/>
        <v>75.714285714285666</v>
      </c>
      <c r="L89" s="404">
        <f t="shared" si="39"/>
        <v>72.08689655172418</v>
      </c>
      <c r="M89" s="405">
        <f t="shared" si="39"/>
        <v>72.124545454545455</v>
      </c>
      <c r="N89" s="406">
        <f t="shared" si="39"/>
        <v>80.360909090909104</v>
      </c>
      <c r="O89" s="406">
        <f t="shared" si="39"/>
        <v>60.001250000000027</v>
      </c>
      <c r="P89" s="406">
        <f t="shared" si="39"/>
        <v>62.061764705882297</v>
      </c>
      <c r="Q89" s="406">
        <f t="shared" si="39"/>
        <v>52.575714285714298</v>
      </c>
      <c r="R89" s="406">
        <f t="shared" si="39"/>
        <v>68.644883720930238</v>
      </c>
      <c r="S89" s="407">
        <f t="shared" si="39"/>
        <v>54.639999999999986</v>
      </c>
      <c r="T89" s="408">
        <f t="shared" si="39"/>
        <v>62.865757575757584</v>
      </c>
      <c r="U89" s="403">
        <f t="shared" si="39"/>
        <v>101.50877192982455</v>
      </c>
      <c r="V89" s="403">
        <f t="shared" si="39"/>
        <v>49.980000000000018</v>
      </c>
      <c r="W89" s="403">
        <f t="shared" si="39"/>
        <v>65.910476190476174</v>
      </c>
      <c r="X89" s="403">
        <f t="shared" si="39"/>
        <v>69.686101694915237</v>
      </c>
      <c r="Y89" s="403">
        <f t="shared" si="39"/>
        <v>75.145714285714348</v>
      </c>
      <c r="Z89" s="409">
        <f t="shared" si="39"/>
        <v>63.169999999999959</v>
      </c>
      <c r="AA89" s="410">
        <f t="shared" si="39"/>
        <v>74.746130653266277</v>
      </c>
      <c r="AB89" s="394"/>
      <c r="AC89" s="395"/>
      <c r="AD89" s="395"/>
      <c r="AE89" s="395"/>
      <c r="AF89" s="395"/>
    </row>
    <row r="90" spans="1:32" s="414" customFormat="1" x14ac:dyDescent="0.2">
      <c r="A90" s="289" t="s">
        <v>51</v>
      </c>
      <c r="B90" s="290">
        <v>342</v>
      </c>
      <c r="C90" s="291">
        <v>517</v>
      </c>
      <c r="D90" s="291">
        <v>518</v>
      </c>
      <c r="E90" s="291">
        <v>850</v>
      </c>
      <c r="F90" s="291">
        <v>500</v>
      </c>
      <c r="G90" s="291">
        <v>499</v>
      </c>
      <c r="H90" s="291">
        <v>449</v>
      </c>
      <c r="I90" s="291">
        <v>448</v>
      </c>
      <c r="J90" s="291">
        <v>710</v>
      </c>
      <c r="K90" s="291">
        <v>482</v>
      </c>
      <c r="L90" s="292">
        <v>386</v>
      </c>
      <c r="M90" s="290">
        <v>265</v>
      </c>
      <c r="N90" s="291">
        <v>698</v>
      </c>
      <c r="O90" s="291">
        <v>803</v>
      </c>
      <c r="P90" s="291">
        <v>445</v>
      </c>
      <c r="Q90" s="291">
        <v>445</v>
      </c>
      <c r="R90" s="291">
        <v>580</v>
      </c>
      <c r="S90" s="292">
        <v>439</v>
      </c>
      <c r="T90" s="290">
        <v>420</v>
      </c>
      <c r="U90" s="291">
        <v>754</v>
      </c>
      <c r="V90" s="291">
        <v>507</v>
      </c>
      <c r="W90" s="291">
        <v>506</v>
      </c>
      <c r="X90" s="291">
        <v>747</v>
      </c>
      <c r="Y90" s="291">
        <v>341</v>
      </c>
      <c r="Z90" s="292">
        <v>317</v>
      </c>
      <c r="AA90" s="373">
        <f>SUM(B90:Z90)</f>
        <v>12968</v>
      </c>
      <c r="AB90" s="227" t="s">
        <v>56</v>
      </c>
      <c r="AC90" s="294">
        <f>AA76-AA90</f>
        <v>10</v>
      </c>
      <c r="AD90" s="295">
        <f>AC90/AA76</f>
        <v>7.7053475111727538E-4</v>
      </c>
    </row>
    <row r="91" spans="1:32" s="414" customFormat="1" x14ac:dyDescent="0.2">
      <c r="A91" s="296" t="s">
        <v>28</v>
      </c>
      <c r="B91" s="242">
        <v>43</v>
      </c>
      <c r="C91" s="240">
        <v>42</v>
      </c>
      <c r="D91" s="240">
        <v>42</v>
      </c>
      <c r="E91" s="240">
        <v>41.5</v>
      </c>
      <c r="F91" s="240">
        <v>41</v>
      </c>
      <c r="G91" s="240">
        <v>41</v>
      </c>
      <c r="H91" s="240">
        <v>41</v>
      </c>
      <c r="I91" s="240">
        <v>41</v>
      </c>
      <c r="J91" s="240">
        <v>40</v>
      </c>
      <c r="K91" s="240">
        <v>40.5</v>
      </c>
      <c r="L91" s="243">
        <v>39.5</v>
      </c>
      <c r="M91" s="242">
        <v>42.5</v>
      </c>
      <c r="N91" s="240">
        <v>41</v>
      </c>
      <c r="O91" s="240">
        <v>41</v>
      </c>
      <c r="P91" s="240">
        <v>40.5</v>
      </c>
      <c r="Q91" s="240">
        <v>40.5</v>
      </c>
      <c r="R91" s="240">
        <v>40</v>
      </c>
      <c r="S91" s="243">
        <v>39</v>
      </c>
      <c r="T91" s="242">
        <v>42.5</v>
      </c>
      <c r="U91" s="240">
        <v>41</v>
      </c>
      <c r="V91" s="240">
        <v>41</v>
      </c>
      <c r="W91" s="240">
        <v>41</v>
      </c>
      <c r="X91" s="240">
        <v>40</v>
      </c>
      <c r="Y91" s="240">
        <v>39.5</v>
      </c>
      <c r="Z91" s="243">
        <v>39</v>
      </c>
      <c r="AA91" s="233"/>
      <c r="AB91" s="227" t="s">
        <v>57</v>
      </c>
      <c r="AC91" s="227">
        <v>39.06</v>
      </c>
      <c r="AD91" s="227"/>
    </row>
    <row r="92" spans="1:32" s="414" customFormat="1" ht="13.5" thickBot="1" x14ac:dyDescent="0.25">
      <c r="A92" s="297" t="s">
        <v>26</v>
      </c>
      <c r="B92" s="244">
        <f>B91-B77</f>
        <v>2</v>
      </c>
      <c r="C92" s="241">
        <f t="shared" ref="C92:Z92" si="40">C91-C77</f>
        <v>2</v>
      </c>
      <c r="D92" s="241">
        <f t="shared" si="40"/>
        <v>2</v>
      </c>
      <c r="E92" s="241">
        <f t="shared" si="40"/>
        <v>2</v>
      </c>
      <c r="F92" s="241">
        <f t="shared" si="40"/>
        <v>2</v>
      </c>
      <c r="G92" s="241">
        <f t="shared" si="40"/>
        <v>2</v>
      </c>
      <c r="H92" s="241">
        <f t="shared" si="40"/>
        <v>2</v>
      </c>
      <c r="I92" s="241">
        <f t="shared" si="40"/>
        <v>2</v>
      </c>
      <c r="J92" s="241">
        <f t="shared" si="40"/>
        <v>1.5</v>
      </c>
      <c r="K92" s="241">
        <f t="shared" si="40"/>
        <v>2</v>
      </c>
      <c r="L92" s="245">
        <f t="shared" si="40"/>
        <v>1.5</v>
      </c>
      <c r="M92" s="244">
        <f t="shared" si="40"/>
        <v>2</v>
      </c>
      <c r="N92" s="241">
        <f t="shared" si="40"/>
        <v>1.5</v>
      </c>
      <c r="O92" s="241">
        <f t="shared" si="40"/>
        <v>2</v>
      </c>
      <c r="P92" s="241">
        <f t="shared" si="40"/>
        <v>2</v>
      </c>
      <c r="Q92" s="241">
        <f t="shared" si="40"/>
        <v>2</v>
      </c>
      <c r="R92" s="241">
        <f t="shared" si="40"/>
        <v>1.5</v>
      </c>
      <c r="S92" s="245">
        <f t="shared" si="40"/>
        <v>1.5</v>
      </c>
      <c r="T92" s="244">
        <f t="shared" si="40"/>
        <v>2</v>
      </c>
      <c r="U92" s="241">
        <f t="shared" si="40"/>
        <v>1.5</v>
      </c>
      <c r="V92" s="241">
        <f t="shared" si="40"/>
        <v>2</v>
      </c>
      <c r="W92" s="241">
        <f t="shared" si="40"/>
        <v>2</v>
      </c>
      <c r="X92" s="241">
        <f t="shared" si="40"/>
        <v>1.5</v>
      </c>
      <c r="Y92" s="241">
        <f t="shared" si="40"/>
        <v>1.5</v>
      </c>
      <c r="Z92" s="245">
        <f t="shared" si="40"/>
        <v>1.5</v>
      </c>
      <c r="AA92" s="234"/>
      <c r="AB92" s="227" t="s">
        <v>26</v>
      </c>
      <c r="AC92" s="227">
        <f>AC91-AC77</f>
        <v>1.2199999999999989</v>
      </c>
      <c r="AD92" s="227"/>
    </row>
    <row r="93" spans="1:32" x14ac:dyDescent="0.2">
      <c r="B93" s="237">
        <v>43</v>
      </c>
      <c r="C93" s="237">
        <v>42</v>
      </c>
      <c r="D93" s="237">
        <v>42</v>
      </c>
      <c r="E93" s="237">
        <v>41.5</v>
      </c>
      <c r="F93" s="237">
        <v>41</v>
      </c>
      <c r="G93" s="237">
        <v>41</v>
      </c>
      <c r="H93" s="237">
        <v>41</v>
      </c>
      <c r="I93" s="237">
        <v>41</v>
      </c>
      <c r="K93" s="237">
        <v>40.5</v>
      </c>
      <c r="M93" s="237" t="s">
        <v>67</v>
      </c>
      <c r="O93" s="237">
        <v>41</v>
      </c>
      <c r="P93" s="237">
        <v>40.5</v>
      </c>
      <c r="Q93" s="237" t="s">
        <v>67</v>
      </c>
      <c r="T93" s="355" t="s">
        <v>67</v>
      </c>
      <c r="U93" s="237" t="s">
        <v>67</v>
      </c>
      <c r="V93" s="237">
        <v>41</v>
      </c>
      <c r="W93" s="237">
        <v>41</v>
      </c>
    </row>
    <row r="94" spans="1:32" x14ac:dyDescent="0.2">
      <c r="M94" s="237">
        <v>42.5</v>
      </c>
      <c r="Q94" s="237">
        <v>40.5</v>
      </c>
      <c r="T94" s="355">
        <v>42.5</v>
      </c>
    </row>
    <row r="95" spans="1:32" s="423" customFormat="1" x14ac:dyDescent="0.2"/>
    <row r="96" spans="1:32" s="416" customFormat="1" ht="13.5" thickBot="1" x14ac:dyDescent="0.25">
      <c r="M96" s="416">
        <v>40.6</v>
      </c>
      <c r="N96" s="416">
        <v>40.6</v>
      </c>
      <c r="O96" s="416">
        <v>40.6</v>
      </c>
      <c r="P96" s="416">
        <v>40.6</v>
      </c>
      <c r="Q96" s="416">
        <v>40.6</v>
      </c>
      <c r="R96" s="416">
        <v>40.6</v>
      </c>
      <c r="S96" s="416">
        <v>40.6</v>
      </c>
      <c r="T96" s="416">
        <v>40.6</v>
      </c>
      <c r="U96" s="416">
        <v>40.6</v>
      </c>
      <c r="V96" s="416">
        <v>40.6</v>
      </c>
      <c r="W96" s="416">
        <v>40.6</v>
      </c>
      <c r="X96" s="416">
        <v>40.6</v>
      </c>
      <c r="Y96" s="416">
        <v>40.6</v>
      </c>
      <c r="Z96" s="416">
        <v>40.6</v>
      </c>
    </row>
    <row r="97" spans="1:32" s="415" customFormat="1" ht="13.5" thickBot="1" x14ac:dyDescent="0.25">
      <c r="A97" s="247" t="s">
        <v>86</v>
      </c>
      <c r="B97" s="448" t="s">
        <v>65</v>
      </c>
      <c r="C97" s="449"/>
      <c r="D97" s="449"/>
      <c r="E97" s="449"/>
      <c r="F97" s="449"/>
      <c r="G97" s="449"/>
      <c r="H97" s="449"/>
      <c r="I97" s="449"/>
      <c r="J97" s="449"/>
      <c r="K97" s="449"/>
      <c r="L97" s="450"/>
      <c r="M97" s="448" t="s">
        <v>63</v>
      </c>
      <c r="N97" s="449"/>
      <c r="O97" s="449"/>
      <c r="P97" s="449"/>
      <c r="Q97" s="449"/>
      <c r="R97" s="449"/>
      <c r="S97" s="450"/>
      <c r="T97" s="448" t="s">
        <v>64</v>
      </c>
      <c r="U97" s="449"/>
      <c r="V97" s="449"/>
      <c r="W97" s="449"/>
      <c r="X97" s="449"/>
      <c r="Y97" s="449"/>
      <c r="Z97" s="450"/>
      <c r="AA97" s="372" t="s">
        <v>55</v>
      </c>
    </row>
    <row r="98" spans="1:32" s="415" customFormat="1" x14ac:dyDescent="0.2">
      <c r="A98" s="248" t="s">
        <v>54</v>
      </c>
      <c r="B98" s="249">
        <v>1</v>
      </c>
      <c r="C98" s="250">
        <v>2</v>
      </c>
      <c r="D98" s="250">
        <v>3</v>
      </c>
      <c r="E98" s="250">
        <v>4</v>
      </c>
      <c r="F98" s="250">
        <v>5</v>
      </c>
      <c r="G98" s="250">
        <v>6</v>
      </c>
      <c r="H98" s="250">
        <v>7</v>
      </c>
      <c r="I98" s="250">
        <v>8</v>
      </c>
      <c r="J98" s="250">
        <v>9</v>
      </c>
      <c r="K98" s="250">
        <v>10</v>
      </c>
      <c r="L98" s="251">
        <v>11</v>
      </c>
      <c r="M98" s="249">
        <v>1</v>
      </c>
      <c r="N98" s="250">
        <v>2</v>
      </c>
      <c r="O98" s="250">
        <v>3</v>
      </c>
      <c r="P98" s="250">
        <v>4</v>
      </c>
      <c r="Q98" s="250">
        <v>5</v>
      </c>
      <c r="R98" s="356">
        <v>6</v>
      </c>
      <c r="S98" s="251">
        <v>7</v>
      </c>
      <c r="T98" s="365">
        <v>1</v>
      </c>
      <c r="U98" s="250">
        <v>2</v>
      </c>
      <c r="V98" s="250">
        <v>3</v>
      </c>
      <c r="W98" s="250">
        <v>4</v>
      </c>
      <c r="X98" s="250">
        <v>5</v>
      </c>
      <c r="Y98" s="250">
        <v>6</v>
      </c>
      <c r="Z98" s="356">
        <v>7</v>
      </c>
      <c r="AA98" s="374"/>
    </row>
    <row r="99" spans="1:32" s="415" customFormat="1" x14ac:dyDescent="0.2">
      <c r="A99" s="248" t="s">
        <v>2</v>
      </c>
      <c r="B99" s="252">
        <v>1</v>
      </c>
      <c r="C99" s="353">
        <v>2</v>
      </c>
      <c r="D99" s="353">
        <v>2</v>
      </c>
      <c r="E99" s="253">
        <v>3</v>
      </c>
      <c r="F99" s="335">
        <v>4</v>
      </c>
      <c r="G99" s="335">
        <v>4</v>
      </c>
      <c r="H99" s="398">
        <v>5</v>
      </c>
      <c r="I99" s="398">
        <v>5</v>
      </c>
      <c r="J99" s="399">
        <v>6</v>
      </c>
      <c r="K99" s="400">
        <v>7</v>
      </c>
      <c r="L99" s="360">
        <v>8</v>
      </c>
      <c r="M99" s="252">
        <v>1</v>
      </c>
      <c r="N99" s="353">
        <v>2</v>
      </c>
      <c r="O99" s="253">
        <v>3</v>
      </c>
      <c r="P99" s="335">
        <v>4</v>
      </c>
      <c r="Q99" s="398">
        <v>5</v>
      </c>
      <c r="R99" s="399">
        <v>6</v>
      </c>
      <c r="S99" s="400">
        <v>7</v>
      </c>
      <c r="T99" s="252">
        <v>1</v>
      </c>
      <c r="U99" s="353">
        <v>2</v>
      </c>
      <c r="V99" s="253">
        <v>3</v>
      </c>
      <c r="W99" s="253">
        <v>3</v>
      </c>
      <c r="X99" s="335">
        <v>4</v>
      </c>
      <c r="Y99" s="398">
        <v>5</v>
      </c>
      <c r="Z99" s="399">
        <v>6</v>
      </c>
      <c r="AA99" s="226" t="s">
        <v>0</v>
      </c>
    </row>
    <row r="100" spans="1:32" s="415" customFormat="1" x14ac:dyDescent="0.2">
      <c r="A100" s="256" t="s">
        <v>75</v>
      </c>
      <c r="B100" s="257">
        <v>810</v>
      </c>
      <c r="C100" s="258">
        <v>810</v>
      </c>
      <c r="D100" s="258">
        <v>810</v>
      </c>
      <c r="E100" s="258">
        <v>810</v>
      </c>
      <c r="F100" s="258">
        <v>810</v>
      </c>
      <c r="G100" s="258">
        <v>810</v>
      </c>
      <c r="H100" s="258">
        <v>810</v>
      </c>
      <c r="I100" s="258">
        <v>810</v>
      </c>
      <c r="J100" s="258">
        <v>810</v>
      </c>
      <c r="K100" s="258">
        <v>810</v>
      </c>
      <c r="L100" s="259">
        <v>810</v>
      </c>
      <c r="M100" s="257">
        <v>810</v>
      </c>
      <c r="N100" s="258">
        <v>810</v>
      </c>
      <c r="O100" s="258">
        <v>810</v>
      </c>
      <c r="P100" s="258">
        <v>810</v>
      </c>
      <c r="Q100" s="258">
        <v>810</v>
      </c>
      <c r="R100" s="357">
        <v>810</v>
      </c>
      <c r="S100" s="259">
        <v>810</v>
      </c>
      <c r="T100" s="260">
        <v>810</v>
      </c>
      <c r="U100" s="258">
        <v>810</v>
      </c>
      <c r="V100" s="258">
        <v>810</v>
      </c>
      <c r="W100" s="258">
        <v>810</v>
      </c>
      <c r="X100" s="258">
        <v>810</v>
      </c>
      <c r="Y100" s="258">
        <v>810</v>
      </c>
      <c r="Z100" s="357">
        <v>810</v>
      </c>
      <c r="AA100" s="261">
        <v>810</v>
      </c>
    </row>
    <row r="101" spans="1:32" s="415" customFormat="1" x14ac:dyDescent="0.2">
      <c r="A101" s="262" t="s">
        <v>6</v>
      </c>
      <c r="B101" s="263">
        <v>817.5</v>
      </c>
      <c r="C101" s="264">
        <v>780</v>
      </c>
      <c r="D101" s="264">
        <v>810.58823529411768</v>
      </c>
      <c r="E101" s="264">
        <v>817.61194029850742</v>
      </c>
      <c r="F101" s="264">
        <v>808.53658536585363</v>
      </c>
      <c r="G101" s="264">
        <v>795.47619047619048</v>
      </c>
      <c r="H101" s="264">
        <v>827.63157894736844</v>
      </c>
      <c r="I101" s="264">
        <v>822.0512820512821</v>
      </c>
      <c r="J101" s="264">
        <v>843.33333333333337</v>
      </c>
      <c r="K101" s="264">
        <v>826.41025641025647</v>
      </c>
      <c r="L101" s="265">
        <v>850.9375</v>
      </c>
      <c r="M101" s="263">
        <v>709.23076923076928</v>
      </c>
      <c r="N101" s="264">
        <v>779.7560975609756</v>
      </c>
      <c r="O101" s="264">
        <v>814.10714285714289</v>
      </c>
      <c r="P101" s="264">
        <v>838.83333333333337</v>
      </c>
      <c r="Q101" s="264">
        <v>865.36585365853659</v>
      </c>
      <c r="R101" s="315">
        <v>877.16981132075466</v>
      </c>
      <c r="S101" s="265">
        <v>934</v>
      </c>
      <c r="T101" s="266">
        <v>788.57142857142856</v>
      </c>
      <c r="U101" s="264">
        <v>820.34482758620686</v>
      </c>
      <c r="V101" s="264">
        <v>834.56521739130437</v>
      </c>
      <c r="W101" s="264">
        <v>858.47826086956525</v>
      </c>
      <c r="X101" s="264">
        <v>877.75</v>
      </c>
      <c r="Y101" s="264">
        <v>911.77777777777783</v>
      </c>
      <c r="Z101" s="315">
        <v>917.14285714285711</v>
      </c>
      <c r="AA101" s="267">
        <v>836.51162790697674</v>
      </c>
    </row>
    <row r="102" spans="1:32" s="415" customFormat="1" x14ac:dyDescent="0.2">
      <c r="A102" s="248" t="s">
        <v>7</v>
      </c>
      <c r="B102" s="268">
        <v>85.714285714285708</v>
      </c>
      <c r="C102" s="269">
        <v>82.051282051282058</v>
      </c>
      <c r="D102" s="269">
        <v>94.117647058823536</v>
      </c>
      <c r="E102" s="269">
        <v>79.104477611940297</v>
      </c>
      <c r="F102" s="269">
        <v>95.121951219512198</v>
      </c>
      <c r="G102" s="269">
        <v>90.476190476190482</v>
      </c>
      <c r="H102" s="269">
        <v>92.10526315789474</v>
      </c>
      <c r="I102" s="269">
        <v>89.743589743589737</v>
      </c>
      <c r="J102" s="269">
        <v>94.736842105263165</v>
      </c>
      <c r="K102" s="269">
        <v>89.743589743589737</v>
      </c>
      <c r="L102" s="270">
        <v>78.125</v>
      </c>
      <c r="M102" s="268">
        <v>100</v>
      </c>
      <c r="N102" s="269">
        <v>100</v>
      </c>
      <c r="O102" s="269">
        <v>100</v>
      </c>
      <c r="P102" s="269">
        <v>98.333333333333329</v>
      </c>
      <c r="Q102" s="269">
        <v>100</v>
      </c>
      <c r="R102" s="318">
        <v>100</v>
      </c>
      <c r="S102" s="270">
        <v>95</v>
      </c>
      <c r="T102" s="271">
        <v>78.571428571428569</v>
      </c>
      <c r="U102" s="269">
        <v>100</v>
      </c>
      <c r="V102" s="269">
        <v>97.826086956521735</v>
      </c>
      <c r="W102" s="269">
        <v>100</v>
      </c>
      <c r="X102" s="269">
        <v>100</v>
      </c>
      <c r="Y102" s="269">
        <v>100</v>
      </c>
      <c r="Z102" s="318">
        <v>97.142857142857139</v>
      </c>
      <c r="AA102" s="272">
        <v>86.04651162790698</v>
      </c>
    </row>
    <row r="103" spans="1:32" s="415" customFormat="1" x14ac:dyDescent="0.2">
      <c r="A103" s="248" t="s">
        <v>8</v>
      </c>
      <c r="B103" s="273">
        <v>6.9859916697321764E-2</v>
      </c>
      <c r="C103" s="274">
        <v>6.8273262621974057E-2</v>
      </c>
      <c r="D103" s="274">
        <v>5.3379705335256072E-2</v>
      </c>
      <c r="E103" s="274">
        <v>7.2653336042834651E-2</v>
      </c>
      <c r="F103" s="274">
        <v>4.8293732292688206E-2</v>
      </c>
      <c r="G103" s="274">
        <v>6.6418177796874575E-2</v>
      </c>
      <c r="H103" s="274">
        <v>5.456135277750402E-2</v>
      </c>
      <c r="I103" s="274">
        <v>6.0553329494047001E-2</v>
      </c>
      <c r="J103" s="274">
        <v>5.4918332459688218E-2</v>
      </c>
      <c r="K103" s="274">
        <v>6.0439755065836966E-2</v>
      </c>
      <c r="L103" s="275">
        <v>7.7639339035523267E-2</v>
      </c>
      <c r="M103" s="273">
        <v>5.8648615334472277E-2</v>
      </c>
      <c r="N103" s="274">
        <v>3.3091100795592229E-2</v>
      </c>
      <c r="O103" s="274">
        <v>3.1978711608017601E-2</v>
      </c>
      <c r="P103" s="274">
        <v>3.3372005775396486E-2</v>
      </c>
      <c r="Q103" s="274">
        <v>4.116152483320993E-2</v>
      </c>
      <c r="R103" s="321">
        <v>3.2273606080466269E-2</v>
      </c>
      <c r="S103" s="275">
        <v>5.3736231654516506E-2</v>
      </c>
      <c r="T103" s="276">
        <v>7.7782606670393523E-2</v>
      </c>
      <c r="U103" s="274">
        <v>3.8010410234984901E-2</v>
      </c>
      <c r="V103" s="274">
        <v>3.4139373397921204E-2</v>
      </c>
      <c r="W103" s="274">
        <v>3.5195140735883319E-2</v>
      </c>
      <c r="X103" s="274">
        <v>2.4893583875513353E-2</v>
      </c>
      <c r="Y103" s="274">
        <v>3.2394225130279668E-2</v>
      </c>
      <c r="Z103" s="321">
        <v>4.7388901856215949E-2</v>
      </c>
      <c r="AA103" s="277">
        <v>7.0962651972154303E-2</v>
      </c>
    </row>
    <row r="104" spans="1:32" s="415" customFormat="1" x14ac:dyDescent="0.2">
      <c r="A104" s="262" t="s">
        <v>1</v>
      </c>
      <c r="B104" s="278">
        <f>B101/B100*100-100</f>
        <v>0.92592592592592382</v>
      </c>
      <c r="C104" s="279">
        <f t="shared" ref="C104:E104" si="41">C101/C100*100-100</f>
        <v>-3.7037037037037095</v>
      </c>
      <c r="D104" s="279">
        <f t="shared" si="41"/>
        <v>7.2621641249099866E-2</v>
      </c>
      <c r="E104" s="279">
        <f t="shared" si="41"/>
        <v>0.93974571586510081</v>
      </c>
      <c r="F104" s="279">
        <f>F101/F100*100-100</f>
        <v>-0.18066847335140324</v>
      </c>
      <c r="G104" s="279">
        <f t="shared" ref="G104:M104" si="42">G101/G100*100-100</f>
        <v>-1.7930629041740076</v>
      </c>
      <c r="H104" s="279">
        <f t="shared" si="42"/>
        <v>2.1767381416504179</v>
      </c>
      <c r="I104" s="279">
        <f t="shared" si="42"/>
        <v>1.4878125989237247</v>
      </c>
      <c r="J104" s="279">
        <f t="shared" si="42"/>
        <v>4.1152263374485614</v>
      </c>
      <c r="K104" s="279">
        <f t="shared" si="42"/>
        <v>2.0259575815131399</v>
      </c>
      <c r="L104" s="280">
        <f t="shared" si="42"/>
        <v>5.0540123456790127</v>
      </c>
      <c r="M104" s="278">
        <f t="shared" si="42"/>
        <v>-12.440645773979099</v>
      </c>
      <c r="N104" s="279">
        <f>N101/N100*100-100</f>
        <v>-3.7338151159289339</v>
      </c>
      <c r="O104" s="279">
        <f t="shared" ref="O104:AA104" si="43">O101/O100*100-100</f>
        <v>0.50705467372134194</v>
      </c>
      <c r="P104" s="279">
        <f t="shared" si="43"/>
        <v>3.5596707818930042</v>
      </c>
      <c r="Q104" s="279">
        <f t="shared" si="43"/>
        <v>6.8352905751279707</v>
      </c>
      <c r="R104" s="279">
        <f t="shared" si="43"/>
        <v>8.2925692988585951</v>
      </c>
      <c r="S104" s="280">
        <f t="shared" si="43"/>
        <v>15.308641975308632</v>
      </c>
      <c r="T104" s="281">
        <f t="shared" si="43"/>
        <v>-2.6455026455026456</v>
      </c>
      <c r="U104" s="279">
        <f t="shared" si="43"/>
        <v>1.2771392081736934</v>
      </c>
      <c r="V104" s="279">
        <f t="shared" si="43"/>
        <v>3.0327428878153597</v>
      </c>
      <c r="W104" s="279">
        <f t="shared" si="43"/>
        <v>5.9849704777241044</v>
      </c>
      <c r="X104" s="279">
        <f t="shared" si="43"/>
        <v>8.3641975308641889</v>
      </c>
      <c r="Y104" s="279">
        <f t="shared" si="43"/>
        <v>12.565157750342948</v>
      </c>
      <c r="Z104" s="358">
        <f t="shared" si="43"/>
        <v>13.227513227513228</v>
      </c>
      <c r="AA104" s="282">
        <f t="shared" si="43"/>
        <v>3.2730404823428074</v>
      </c>
    </row>
    <row r="105" spans="1:32" s="415" customFormat="1" ht="13.5" thickBot="1" x14ac:dyDescent="0.25">
      <c r="A105" s="401" t="s">
        <v>27</v>
      </c>
      <c r="B105" s="402">
        <f t="shared" ref="B105:AA105" si="44">B101-B85</f>
        <v>134.29999999999995</v>
      </c>
      <c r="C105" s="403">
        <f t="shared" si="44"/>
        <v>76.100000000000023</v>
      </c>
      <c r="D105" s="403">
        <f t="shared" si="44"/>
        <v>100.84823529411767</v>
      </c>
      <c r="E105" s="403">
        <f t="shared" si="44"/>
        <v>103.70194029850745</v>
      </c>
      <c r="F105" s="403">
        <f t="shared" si="44"/>
        <v>75.036585365853625</v>
      </c>
      <c r="G105" s="403">
        <f t="shared" si="44"/>
        <v>70.846190476190486</v>
      </c>
      <c r="H105" s="403">
        <f t="shared" si="44"/>
        <v>89.39157894736843</v>
      </c>
      <c r="I105" s="403">
        <f t="shared" si="44"/>
        <v>90.621282051282151</v>
      </c>
      <c r="J105" s="403">
        <f t="shared" si="44"/>
        <v>83.153333333333421</v>
      </c>
      <c r="K105" s="403">
        <f t="shared" si="44"/>
        <v>78.410256410256466</v>
      </c>
      <c r="L105" s="404">
        <f t="shared" si="44"/>
        <v>65.057500000000005</v>
      </c>
      <c r="M105" s="405">
        <f t="shared" si="44"/>
        <v>12.560769230769324</v>
      </c>
      <c r="N105" s="406">
        <f t="shared" si="44"/>
        <v>48.486097560975622</v>
      </c>
      <c r="O105" s="406">
        <f t="shared" si="44"/>
        <v>83.637142857142862</v>
      </c>
      <c r="P105" s="406">
        <f t="shared" si="44"/>
        <v>96.183333333333394</v>
      </c>
      <c r="Q105" s="406">
        <f t="shared" si="44"/>
        <v>119.07585365853663</v>
      </c>
      <c r="R105" s="406">
        <f t="shared" si="44"/>
        <v>128.05981132075465</v>
      </c>
      <c r="S105" s="407">
        <f t="shared" si="44"/>
        <v>150.36000000000001</v>
      </c>
      <c r="T105" s="408">
        <f t="shared" si="44"/>
        <v>83.281428571428592</v>
      </c>
      <c r="U105" s="403">
        <f t="shared" si="44"/>
        <v>72.344827586206861</v>
      </c>
      <c r="V105" s="403">
        <f t="shared" si="44"/>
        <v>84.085217391304354</v>
      </c>
      <c r="W105" s="403">
        <f t="shared" si="44"/>
        <v>113.75826086956522</v>
      </c>
      <c r="X105" s="403">
        <f t="shared" si="44"/>
        <v>116.02999999999997</v>
      </c>
      <c r="Y105" s="403">
        <f t="shared" si="44"/>
        <v>135.91777777777781</v>
      </c>
      <c r="Z105" s="409">
        <f t="shared" si="44"/>
        <v>126.37285714285713</v>
      </c>
      <c r="AA105" s="410">
        <f t="shared" si="44"/>
        <v>96.99162790697676</v>
      </c>
      <c r="AB105" s="394"/>
      <c r="AC105" s="395"/>
      <c r="AD105" s="395"/>
      <c r="AE105" s="395"/>
      <c r="AF105" s="395"/>
    </row>
    <row r="106" spans="1:32" s="415" customFormat="1" x14ac:dyDescent="0.2">
      <c r="A106" s="289" t="s">
        <v>51</v>
      </c>
      <c r="B106" s="290">
        <v>339</v>
      </c>
      <c r="C106" s="291">
        <v>517</v>
      </c>
      <c r="D106" s="291">
        <v>517</v>
      </c>
      <c r="E106" s="291">
        <v>850</v>
      </c>
      <c r="F106" s="291">
        <v>500</v>
      </c>
      <c r="G106" s="291">
        <v>499</v>
      </c>
      <c r="H106" s="291">
        <v>449</v>
      </c>
      <c r="I106" s="291">
        <v>448</v>
      </c>
      <c r="J106" s="291">
        <v>710</v>
      </c>
      <c r="K106" s="291">
        <v>482</v>
      </c>
      <c r="L106" s="292">
        <v>386</v>
      </c>
      <c r="M106" s="290">
        <v>141</v>
      </c>
      <c r="N106" s="291">
        <v>501</v>
      </c>
      <c r="O106" s="291">
        <v>676</v>
      </c>
      <c r="P106" s="291">
        <v>739</v>
      </c>
      <c r="Q106" s="291">
        <v>490</v>
      </c>
      <c r="R106" s="291">
        <v>664</v>
      </c>
      <c r="S106" s="292">
        <v>456</v>
      </c>
      <c r="T106" s="290">
        <v>349</v>
      </c>
      <c r="U106" s="291">
        <v>694</v>
      </c>
      <c r="V106" s="291">
        <v>571</v>
      </c>
      <c r="W106" s="291">
        <v>571</v>
      </c>
      <c r="X106" s="291">
        <v>494</v>
      </c>
      <c r="Y106" s="291">
        <v>527</v>
      </c>
      <c r="Z106" s="292">
        <v>384</v>
      </c>
      <c r="AA106" s="373">
        <f>SUM(B106:Z106)</f>
        <v>12954</v>
      </c>
      <c r="AB106" s="227" t="s">
        <v>56</v>
      </c>
      <c r="AC106" s="294">
        <f>AA90-AA106</f>
        <v>14</v>
      </c>
      <c r="AD106" s="295">
        <f>AC106/AA90</f>
        <v>1.0795805058605799E-3</v>
      </c>
      <c r="AE106" s="376" t="s">
        <v>87</v>
      </c>
    </row>
    <row r="107" spans="1:32" s="415" customFormat="1" x14ac:dyDescent="0.2">
      <c r="A107" s="296" t="s">
        <v>28</v>
      </c>
      <c r="B107" s="242">
        <v>44.5</v>
      </c>
      <c r="C107" s="240">
        <v>44</v>
      </c>
      <c r="D107" s="240">
        <v>43.5</v>
      </c>
      <c r="E107" s="240">
        <v>43</v>
      </c>
      <c r="F107" s="240">
        <v>43</v>
      </c>
      <c r="G107" s="240">
        <v>43</v>
      </c>
      <c r="H107" s="240">
        <v>42.5</v>
      </c>
      <c r="I107" s="240">
        <v>42.5</v>
      </c>
      <c r="J107" s="240">
        <v>41.5</v>
      </c>
      <c r="K107" s="240">
        <v>42</v>
      </c>
      <c r="L107" s="243">
        <v>41.5</v>
      </c>
      <c r="M107" s="242">
        <v>44</v>
      </c>
      <c r="N107" s="240">
        <v>43.5</v>
      </c>
      <c r="O107" s="240">
        <v>43</v>
      </c>
      <c r="P107" s="240">
        <v>42</v>
      </c>
      <c r="Q107" s="240">
        <v>41.5</v>
      </c>
      <c r="R107" s="240">
        <v>41</v>
      </c>
      <c r="S107" s="243">
        <v>41</v>
      </c>
      <c r="T107" s="242">
        <v>44</v>
      </c>
      <c r="U107" s="240">
        <v>43</v>
      </c>
      <c r="V107" s="240">
        <v>42.5</v>
      </c>
      <c r="W107" s="240">
        <v>42</v>
      </c>
      <c r="X107" s="240">
        <v>41.5</v>
      </c>
      <c r="Y107" s="240">
        <v>41</v>
      </c>
      <c r="Z107" s="243">
        <v>41</v>
      </c>
      <c r="AA107" s="233"/>
      <c r="AB107" s="227" t="s">
        <v>57</v>
      </c>
      <c r="AC107" s="227">
        <v>40.880000000000003</v>
      </c>
      <c r="AD107" s="227"/>
    </row>
    <row r="108" spans="1:32" s="415" customFormat="1" ht="13.5" thickBot="1" x14ac:dyDescent="0.25">
      <c r="A108" s="297" t="s">
        <v>26</v>
      </c>
      <c r="B108" s="244">
        <f t="shared" ref="B108:L108" si="45">B107-B91</f>
        <v>1.5</v>
      </c>
      <c r="C108" s="241">
        <f t="shared" si="45"/>
        <v>2</v>
      </c>
      <c r="D108" s="241">
        <f t="shared" si="45"/>
        <v>1.5</v>
      </c>
      <c r="E108" s="241">
        <f t="shared" si="45"/>
        <v>1.5</v>
      </c>
      <c r="F108" s="241">
        <f t="shared" si="45"/>
        <v>2</v>
      </c>
      <c r="G108" s="241">
        <f t="shared" si="45"/>
        <v>2</v>
      </c>
      <c r="H108" s="241">
        <f t="shared" si="45"/>
        <v>1.5</v>
      </c>
      <c r="I108" s="241">
        <f t="shared" si="45"/>
        <v>1.5</v>
      </c>
      <c r="J108" s="241">
        <f t="shared" si="45"/>
        <v>1.5</v>
      </c>
      <c r="K108" s="241">
        <f t="shared" si="45"/>
        <v>1.5</v>
      </c>
      <c r="L108" s="245">
        <f t="shared" si="45"/>
        <v>2</v>
      </c>
      <c r="M108" s="244">
        <f t="shared" ref="M108:R108" si="46">M107-M96</f>
        <v>3.3999999999999986</v>
      </c>
      <c r="N108" s="241">
        <f t="shared" si="46"/>
        <v>2.8999999999999986</v>
      </c>
      <c r="O108" s="241">
        <f t="shared" si="46"/>
        <v>2.3999999999999986</v>
      </c>
      <c r="P108" s="241">
        <f t="shared" si="46"/>
        <v>1.3999999999999986</v>
      </c>
      <c r="Q108" s="241">
        <f t="shared" si="46"/>
        <v>0.89999999999999858</v>
      </c>
      <c r="R108" s="241">
        <f t="shared" si="46"/>
        <v>0.39999999999999858</v>
      </c>
      <c r="S108" s="245">
        <f>S107-S96</f>
        <v>0.39999999999999858</v>
      </c>
      <c r="T108" s="244">
        <f t="shared" ref="T108:Z108" si="47">T107-T96</f>
        <v>3.3999999999999986</v>
      </c>
      <c r="U108" s="241">
        <f t="shared" si="47"/>
        <v>2.3999999999999986</v>
      </c>
      <c r="V108" s="241">
        <f t="shared" si="47"/>
        <v>1.8999999999999986</v>
      </c>
      <c r="W108" s="241">
        <f t="shared" si="47"/>
        <v>1.3999999999999986</v>
      </c>
      <c r="X108" s="241">
        <f t="shared" si="47"/>
        <v>0.89999999999999858</v>
      </c>
      <c r="Y108" s="241">
        <f t="shared" si="47"/>
        <v>0.39999999999999858</v>
      </c>
      <c r="Z108" s="245">
        <f t="shared" si="47"/>
        <v>0.39999999999999858</v>
      </c>
      <c r="AA108" s="234"/>
      <c r="AB108" s="227" t="s">
        <v>26</v>
      </c>
      <c r="AC108" s="227">
        <f>AC107-AC91</f>
        <v>1.8200000000000003</v>
      </c>
      <c r="AD108" s="227"/>
    </row>
    <row r="109" spans="1:32" x14ac:dyDescent="0.2">
      <c r="B109" s="237" t="s">
        <v>67</v>
      </c>
      <c r="C109" s="416" t="s">
        <v>67</v>
      </c>
      <c r="D109" s="416"/>
      <c r="E109" s="416"/>
      <c r="F109" s="416"/>
      <c r="G109" s="416"/>
      <c r="H109" s="416"/>
      <c r="I109" s="416"/>
      <c r="J109" s="416"/>
      <c r="K109" s="416"/>
      <c r="L109" s="416"/>
      <c r="M109" s="416"/>
      <c r="N109" s="416"/>
      <c r="O109" s="416"/>
      <c r="P109" s="416"/>
      <c r="Q109" s="416"/>
      <c r="R109" s="416"/>
      <c r="S109" s="416"/>
      <c r="T109" s="416">
        <v>44</v>
      </c>
      <c r="U109" s="416"/>
      <c r="V109" s="416">
        <v>42.5</v>
      </c>
      <c r="W109" s="416"/>
      <c r="X109" s="416"/>
      <c r="Y109" s="416"/>
      <c r="Z109" s="416"/>
    </row>
    <row r="110" spans="1:32" ht="13.5" thickBot="1" x14ac:dyDescent="0.25">
      <c r="B110" s="237">
        <v>42.8</v>
      </c>
      <c r="C110" s="420">
        <v>42.8</v>
      </c>
      <c r="D110" s="420">
        <v>42.8</v>
      </c>
      <c r="E110" s="420">
        <v>42.8</v>
      </c>
      <c r="F110" s="420">
        <v>42.8</v>
      </c>
      <c r="G110" s="420">
        <v>42.8</v>
      </c>
      <c r="H110" s="420">
        <v>42.8</v>
      </c>
      <c r="I110" s="420">
        <v>42.8</v>
      </c>
      <c r="J110" s="420">
        <v>42.8</v>
      </c>
      <c r="K110" s="420">
        <v>42.8</v>
      </c>
      <c r="L110" s="420">
        <v>42.8</v>
      </c>
    </row>
    <row r="111" spans="1:32" s="418" customFormat="1" ht="13.5" thickBot="1" x14ac:dyDescent="0.25">
      <c r="A111" s="247" t="s">
        <v>91</v>
      </c>
      <c r="B111" s="448" t="s">
        <v>65</v>
      </c>
      <c r="C111" s="449"/>
      <c r="D111" s="449"/>
      <c r="E111" s="449"/>
      <c r="F111" s="449"/>
      <c r="G111" s="449"/>
      <c r="H111" s="449"/>
      <c r="I111" s="449"/>
      <c r="J111" s="449"/>
      <c r="K111" s="449"/>
      <c r="L111" s="450"/>
      <c r="M111" s="448" t="s">
        <v>63</v>
      </c>
      <c r="N111" s="449"/>
      <c r="O111" s="449"/>
      <c r="P111" s="449"/>
      <c r="Q111" s="449"/>
      <c r="R111" s="449"/>
      <c r="S111" s="450"/>
      <c r="T111" s="448" t="s">
        <v>64</v>
      </c>
      <c r="U111" s="449"/>
      <c r="V111" s="449"/>
      <c r="W111" s="449"/>
      <c r="X111" s="449"/>
      <c r="Y111" s="449"/>
      <c r="Z111" s="450"/>
      <c r="AA111" s="372" t="s">
        <v>55</v>
      </c>
    </row>
    <row r="112" spans="1:32" s="418" customFormat="1" x14ac:dyDescent="0.2">
      <c r="A112" s="248" t="s">
        <v>54</v>
      </c>
      <c r="B112" s="249">
        <v>1</v>
      </c>
      <c r="C112" s="250">
        <v>2</v>
      </c>
      <c r="D112" s="250">
        <v>3</v>
      </c>
      <c r="E112" s="250">
        <v>4</v>
      </c>
      <c r="F112" s="250">
        <v>5</v>
      </c>
      <c r="G112" s="250">
        <v>6</v>
      </c>
      <c r="H112" s="250">
        <v>7</v>
      </c>
      <c r="I112" s="250">
        <v>8</v>
      </c>
      <c r="J112" s="250">
        <v>9</v>
      </c>
      <c r="K112" s="250">
        <v>10</v>
      </c>
      <c r="L112" s="251">
        <v>11</v>
      </c>
      <c r="M112" s="249">
        <v>1</v>
      </c>
      <c r="N112" s="250">
        <v>2</v>
      </c>
      <c r="O112" s="250">
        <v>3</v>
      </c>
      <c r="P112" s="250">
        <v>4</v>
      </c>
      <c r="Q112" s="250">
        <v>5</v>
      </c>
      <c r="R112" s="356">
        <v>6</v>
      </c>
      <c r="S112" s="251">
        <v>7</v>
      </c>
      <c r="T112" s="365">
        <v>1</v>
      </c>
      <c r="U112" s="250">
        <v>2</v>
      </c>
      <c r="V112" s="250">
        <v>3</v>
      </c>
      <c r="W112" s="250">
        <v>4</v>
      </c>
      <c r="X112" s="250">
        <v>5</v>
      </c>
      <c r="Y112" s="250">
        <v>6</v>
      </c>
      <c r="Z112" s="356">
        <v>7</v>
      </c>
      <c r="AA112" s="374"/>
    </row>
    <row r="113" spans="1:32" s="418" customFormat="1" x14ac:dyDescent="0.2">
      <c r="A113" s="248" t="s">
        <v>2</v>
      </c>
      <c r="B113" s="252">
        <v>1</v>
      </c>
      <c r="C113" s="353">
        <v>2</v>
      </c>
      <c r="D113" s="253">
        <v>3</v>
      </c>
      <c r="E113" s="253">
        <v>3</v>
      </c>
      <c r="F113" s="335">
        <v>4</v>
      </c>
      <c r="G113" s="335">
        <v>4</v>
      </c>
      <c r="H113" s="398">
        <v>5</v>
      </c>
      <c r="I113" s="398">
        <v>5</v>
      </c>
      <c r="J113" s="399">
        <v>6</v>
      </c>
      <c r="K113" s="400">
        <v>7</v>
      </c>
      <c r="L113" s="360">
        <v>8</v>
      </c>
      <c r="M113" s="252">
        <v>1</v>
      </c>
      <c r="N113" s="353">
        <v>2</v>
      </c>
      <c r="O113" s="253">
        <v>3</v>
      </c>
      <c r="P113" s="335">
        <v>4</v>
      </c>
      <c r="Q113" s="398">
        <v>5</v>
      </c>
      <c r="R113" s="399">
        <v>6</v>
      </c>
      <c r="S113" s="400">
        <v>7</v>
      </c>
      <c r="T113" s="252">
        <v>1</v>
      </c>
      <c r="U113" s="353">
        <v>2</v>
      </c>
      <c r="V113" s="253">
        <v>3</v>
      </c>
      <c r="W113" s="253">
        <v>3</v>
      </c>
      <c r="X113" s="335">
        <v>4</v>
      </c>
      <c r="Y113" s="398">
        <v>5</v>
      </c>
      <c r="Z113" s="399">
        <v>6</v>
      </c>
      <c r="AA113" s="226" t="s">
        <v>0</v>
      </c>
    </row>
    <row r="114" spans="1:32" s="418" customFormat="1" x14ac:dyDescent="0.2">
      <c r="A114" s="256" t="s">
        <v>75</v>
      </c>
      <c r="B114" s="257">
        <v>900</v>
      </c>
      <c r="C114" s="258">
        <v>900</v>
      </c>
      <c r="D114" s="258">
        <v>900</v>
      </c>
      <c r="E114" s="258">
        <v>900</v>
      </c>
      <c r="F114" s="258">
        <v>900</v>
      </c>
      <c r="G114" s="258">
        <v>900</v>
      </c>
      <c r="H114" s="258">
        <v>900</v>
      </c>
      <c r="I114" s="258">
        <v>900</v>
      </c>
      <c r="J114" s="258">
        <v>900</v>
      </c>
      <c r="K114" s="258">
        <v>900</v>
      </c>
      <c r="L114" s="259">
        <v>900</v>
      </c>
      <c r="M114" s="257">
        <v>900</v>
      </c>
      <c r="N114" s="258">
        <v>900</v>
      </c>
      <c r="O114" s="258">
        <v>900</v>
      </c>
      <c r="P114" s="258">
        <v>900</v>
      </c>
      <c r="Q114" s="258">
        <v>900</v>
      </c>
      <c r="R114" s="357">
        <v>900</v>
      </c>
      <c r="S114" s="259">
        <v>900</v>
      </c>
      <c r="T114" s="260">
        <v>900</v>
      </c>
      <c r="U114" s="258">
        <v>900</v>
      </c>
      <c r="V114" s="258">
        <v>900</v>
      </c>
      <c r="W114" s="258">
        <v>900</v>
      </c>
      <c r="X114" s="258">
        <v>900</v>
      </c>
      <c r="Y114" s="258">
        <v>900</v>
      </c>
      <c r="Z114" s="357">
        <v>900</v>
      </c>
      <c r="AA114" s="261">
        <v>900</v>
      </c>
    </row>
    <row r="115" spans="1:32" s="418" customFormat="1" x14ac:dyDescent="0.2">
      <c r="A115" s="262" t="s">
        <v>6</v>
      </c>
      <c r="B115" s="263">
        <v>804.65116279069764</v>
      </c>
      <c r="C115" s="264">
        <v>826.304347826087</v>
      </c>
      <c r="D115" s="264">
        <v>852.24489795918362</v>
      </c>
      <c r="E115" s="264">
        <v>864.6</v>
      </c>
      <c r="F115" s="264">
        <v>888.10810810810813</v>
      </c>
      <c r="G115" s="264">
        <v>889.28571428571433</v>
      </c>
      <c r="H115" s="264">
        <v>913.68421052631584</v>
      </c>
      <c r="I115" s="264">
        <v>922.22222222222217</v>
      </c>
      <c r="J115" s="264">
        <v>946.59574468085111</v>
      </c>
      <c r="K115" s="264">
        <v>954.23076923076928</v>
      </c>
      <c r="L115" s="265">
        <v>1010.5</v>
      </c>
      <c r="M115" s="263">
        <v>842.5</v>
      </c>
      <c r="N115" s="264">
        <v>875.60975609756099</v>
      </c>
      <c r="O115" s="264">
        <v>898.4905660377359</v>
      </c>
      <c r="P115" s="264">
        <v>921.40350877192986</v>
      </c>
      <c r="Q115" s="264">
        <v>932</v>
      </c>
      <c r="R115" s="315">
        <v>942.4</v>
      </c>
      <c r="S115" s="265">
        <v>980.26315789473688</v>
      </c>
      <c r="T115" s="266">
        <v>878.51851851851848</v>
      </c>
      <c r="U115" s="264">
        <v>898.14814814814815</v>
      </c>
      <c r="V115" s="264">
        <v>895.11111111111109</v>
      </c>
      <c r="W115" s="264">
        <v>917.72727272727275</v>
      </c>
      <c r="X115" s="264">
        <v>933.42105263157896</v>
      </c>
      <c r="Y115" s="264">
        <v>951</v>
      </c>
      <c r="Z115" s="315">
        <v>959.33333333333337</v>
      </c>
      <c r="AA115" s="267">
        <v>905.49351944167495</v>
      </c>
    </row>
    <row r="116" spans="1:32" s="418" customFormat="1" x14ac:dyDescent="0.2">
      <c r="A116" s="248" t="s">
        <v>7</v>
      </c>
      <c r="B116" s="268">
        <v>90.697674418604649</v>
      </c>
      <c r="C116" s="269">
        <v>100</v>
      </c>
      <c r="D116" s="269">
        <v>97.959183673469383</v>
      </c>
      <c r="E116" s="269">
        <v>100</v>
      </c>
      <c r="F116" s="269">
        <v>94.594594594594597</v>
      </c>
      <c r="G116" s="269">
        <v>97.61904761904762</v>
      </c>
      <c r="H116" s="269">
        <v>100</v>
      </c>
      <c r="I116" s="269">
        <v>97.222222222222229</v>
      </c>
      <c r="J116" s="269">
        <v>97.872340425531917</v>
      </c>
      <c r="K116" s="269">
        <v>100</v>
      </c>
      <c r="L116" s="270">
        <v>100</v>
      </c>
      <c r="M116" s="268">
        <v>100</v>
      </c>
      <c r="N116" s="269">
        <v>100</v>
      </c>
      <c r="O116" s="269">
        <v>98.113207547169807</v>
      </c>
      <c r="P116" s="269">
        <v>98.245614035087726</v>
      </c>
      <c r="Q116" s="269">
        <v>100</v>
      </c>
      <c r="R116" s="318">
        <v>98</v>
      </c>
      <c r="S116" s="270">
        <v>94.736842105263165</v>
      </c>
      <c r="T116" s="271">
        <v>92.592592592592595</v>
      </c>
      <c r="U116" s="269">
        <v>98.148148148148152</v>
      </c>
      <c r="V116" s="269">
        <v>100</v>
      </c>
      <c r="W116" s="269">
        <v>100</v>
      </c>
      <c r="X116" s="269">
        <v>100</v>
      </c>
      <c r="Y116" s="269">
        <v>97.5</v>
      </c>
      <c r="Z116" s="318">
        <v>93.333333333333329</v>
      </c>
      <c r="AA116" s="272">
        <v>90.229312063808578</v>
      </c>
    </row>
    <row r="117" spans="1:32" s="418" customFormat="1" x14ac:dyDescent="0.2">
      <c r="A117" s="248" t="s">
        <v>8</v>
      </c>
      <c r="B117" s="273">
        <v>6.0489610264752532E-2</v>
      </c>
      <c r="C117" s="274">
        <v>3.2839746361808322E-2</v>
      </c>
      <c r="D117" s="274">
        <v>3.0474977528607627E-2</v>
      </c>
      <c r="E117" s="274">
        <v>2.3839517919024795E-2</v>
      </c>
      <c r="F117" s="274">
        <v>3.7007279643482396E-2</v>
      </c>
      <c r="G117" s="274">
        <v>3.9521010763509973E-2</v>
      </c>
      <c r="H117" s="274">
        <v>2.8893862221163188E-2</v>
      </c>
      <c r="I117" s="274">
        <v>3.0999229711491494E-2</v>
      </c>
      <c r="J117" s="274">
        <v>3.3426498440136919E-2</v>
      </c>
      <c r="K117" s="274">
        <v>3.9658231701501456E-2</v>
      </c>
      <c r="L117" s="275">
        <v>3.1986732031457667E-2</v>
      </c>
      <c r="M117" s="273">
        <v>2.8718558142350099E-2</v>
      </c>
      <c r="N117" s="274">
        <v>3.9886400712354407E-2</v>
      </c>
      <c r="O117" s="274">
        <v>4.0181147549187057E-2</v>
      </c>
      <c r="P117" s="274">
        <v>3.5819173770960111E-2</v>
      </c>
      <c r="Q117" s="274">
        <v>3.5277429662604283E-2</v>
      </c>
      <c r="R117" s="321">
        <v>3.9678530859633826E-2</v>
      </c>
      <c r="S117" s="275">
        <v>5.2095064741881886E-2</v>
      </c>
      <c r="T117" s="276">
        <v>6.8696393092980992E-2</v>
      </c>
      <c r="U117" s="274">
        <v>3.553816251288449E-2</v>
      </c>
      <c r="V117" s="274">
        <v>3.1914967927556236E-2</v>
      </c>
      <c r="W117" s="274">
        <v>3.5068123985752923E-2</v>
      </c>
      <c r="X117" s="274">
        <v>3.012942734235639E-2</v>
      </c>
      <c r="Y117" s="274">
        <v>3.6562226394771205E-2</v>
      </c>
      <c r="Z117" s="321">
        <v>4.8291179021798067E-2</v>
      </c>
      <c r="AA117" s="277">
        <v>6.2476800465146372E-2</v>
      </c>
    </row>
    <row r="118" spans="1:32" s="418" customFormat="1" x14ac:dyDescent="0.2">
      <c r="A118" s="262" t="s">
        <v>1</v>
      </c>
      <c r="B118" s="278">
        <f>B115/B114*100-100</f>
        <v>-10.594315245478043</v>
      </c>
      <c r="C118" s="279">
        <f t="shared" ref="C118:E118" si="48">C115/C114*100-100</f>
        <v>-8.1884057971014528</v>
      </c>
      <c r="D118" s="279">
        <f t="shared" si="48"/>
        <v>-5.3061224489795933</v>
      </c>
      <c r="E118" s="279">
        <f t="shared" si="48"/>
        <v>-3.9333333333333371</v>
      </c>
      <c r="F118" s="279">
        <f>F115/F114*100-100</f>
        <v>-1.3213213213213209</v>
      </c>
      <c r="G118" s="279">
        <f t="shared" ref="G118:M118" si="49">G115/G114*100-100</f>
        <v>-1.1904761904761898</v>
      </c>
      <c r="H118" s="279">
        <f t="shared" si="49"/>
        <v>1.5204678362573247</v>
      </c>
      <c r="I118" s="279">
        <f t="shared" si="49"/>
        <v>2.4691358024691255</v>
      </c>
      <c r="J118" s="279">
        <f t="shared" si="49"/>
        <v>5.1773049645390046</v>
      </c>
      <c r="K118" s="279">
        <f t="shared" si="49"/>
        <v>6.025641025641022</v>
      </c>
      <c r="L118" s="280">
        <f t="shared" si="49"/>
        <v>12.277777777777786</v>
      </c>
      <c r="M118" s="278">
        <f t="shared" si="49"/>
        <v>-6.3888888888888857</v>
      </c>
      <c r="N118" s="279">
        <f>N115/N114*100-100</f>
        <v>-2.7100271002710059</v>
      </c>
      <c r="O118" s="279">
        <f t="shared" ref="O118:AA118" si="50">O115/O114*100-100</f>
        <v>-0.16771488469601081</v>
      </c>
      <c r="P118" s="279">
        <f t="shared" si="50"/>
        <v>2.3781676413255468</v>
      </c>
      <c r="Q118" s="279">
        <f t="shared" si="50"/>
        <v>3.5555555555555571</v>
      </c>
      <c r="R118" s="279">
        <f t="shared" si="50"/>
        <v>4.7111111111111086</v>
      </c>
      <c r="S118" s="280">
        <f t="shared" si="50"/>
        <v>8.9181286549707721</v>
      </c>
      <c r="T118" s="281">
        <f t="shared" si="50"/>
        <v>-2.3868312757201693</v>
      </c>
      <c r="U118" s="279">
        <f t="shared" si="50"/>
        <v>-0.20576131687242594</v>
      </c>
      <c r="V118" s="279">
        <f t="shared" si="50"/>
        <v>-0.54320987654321584</v>
      </c>
      <c r="W118" s="279">
        <f t="shared" si="50"/>
        <v>1.969696969696983</v>
      </c>
      <c r="X118" s="279">
        <f t="shared" si="50"/>
        <v>3.7134502923976669</v>
      </c>
      <c r="Y118" s="279">
        <f t="shared" si="50"/>
        <v>5.6666666666666572</v>
      </c>
      <c r="Z118" s="358">
        <f t="shared" si="50"/>
        <v>6.5925925925925952</v>
      </c>
      <c r="AA118" s="282">
        <f t="shared" si="50"/>
        <v>0.61039104907499109</v>
      </c>
    </row>
    <row r="119" spans="1:32" s="418" customFormat="1" ht="13.5" thickBot="1" x14ac:dyDescent="0.25">
      <c r="A119" s="401" t="s">
        <v>27</v>
      </c>
      <c r="B119" s="402">
        <f t="shared" ref="B119:AA119" si="51">B115-B101</f>
        <v>-12.84883720930236</v>
      </c>
      <c r="C119" s="403">
        <f t="shared" si="51"/>
        <v>46.304347826086996</v>
      </c>
      <c r="D119" s="403">
        <f t="shared" si="51"/>
        <v>41.656662665065937</v>
      </c>
      <c r="E119" s="403">
        <f t="shared" si="51"/>
        <v>46.988059701492602</v>
      </c>
      <c r="F119" s="403">
        <f t="shared" si="51"/>
        <v>79.571522742254501</v>
      </c>
      <c r="G119" s="403">
        <f t="shared" si="51"/>
        <v>93.809523809523853</v>
      </c>
      <c r="H119" s="403">
        <f t="shared" si="51"/>
        <v>86.052631578947398</v>
      </c>
      <c r="I119" s="403">
        <f t="shared" si="51"/>
        <v>100.17094017094007</v>
      </c>
      <c r="J119" s="403">
        <f t="shared" si="51"/>
        <v>103.26241134751774</v>
      </c>
      <c r="K119" s="403">
        <f t="shared" si="51"/>
        <v>127.82051282051282</v>
      </c>
      <c r="L119" s="404">
        <f t="shared" si="51"/>
        <v>159.5625</v>
      </c>
      <c r="M119" s="405">
        <f t="shared" si="51"/>
        <v>133.26923076923072</v>
      </c>
      <c r="N119" s="406">
        <f t="shared" si="51"/>
        <v>95.853658536585385</v>
      </c>
      <c r="O119" s="406">
        <f t="shared" si="51"/>
        <v>84.383423180593013</v>
      </c>
      <c r="P119" s="406">
        <f t="shared" si="51"/>
        <v>82.570175438596493</v>
      </c>
      <c r="Q119" s="406">
        <f t="shared" si="51"/>
        <v>66.634146341463406</v>
      </c>
      <c r="R119" s="406">
        <f t="shared" si="51"/>
        <v>65.230188679245316</v>
      </c>
      <c r="S119" s="407">
        <f t="shared" si="51"/>
        <v>46.263157894736878</v>
      </c>
      <c r="T119" s="408">
        <f t="shared" si="51"/>
        <v>89.947089947089921</v>
      </c>
      <c r="U119" s="403">
        <f t="shared" si="51"/>
        <v>77.803320561941291</v>
      </c>
      <c r="V119" s="403">
        <f t="shared" si="51"/>
        <v>60.545893719806713</v>
      </c>
      <c r="W119" s="403">
        <f t="shared" si="51"/>
        <v>59.249011857707501</v>
      </c>
      <c r="X119" s="403">
        <f t="shared" si="51"/>
        <v>55.671052631578959</v>
      </c>
      <c r="Y119" s="403">
        <f t="shared" si="51"/>
        <v>39.222222222222172</v>
      </c>
      <c r="Z119" s="409">
        <f t="shared" si="51"/>
        <v>42.190476190476261</v>
      </c>
      <c r="AA119" s="410">
        <f t="shared" si="51"/>
        <v>68.981891534698207</v>
      </c>
      <c r="AB119" s="394"/>
      <c r="AC119" s="395"/>
      <c r="AD119" s="395"/>
      <c r="AF119" s="395"/>
    </row>
    <row r="120" spans="1:32" s="418" customFormat="1" x14ac:dyDescent="0.2">
      <c r="A120" s="289" t="s">
        <v>51</v>
      </c>
      <c r="B120" s="290">
        <v>549</v>
      </c>
      <c r="C120" s="291">
        <v>602</v>
      </c>
      <c r="D120" s="291">
        <v>632</v>
      </c>
      <c r="E120" s="291">
        <v>633</v>
      </c>
      <c r="F120" s="291">
        <v>519</v>
      </c>
      <c r="G120" s="291">
        <v>519</v>
      </c>
      <c r="H120" s="291">
        <v>492</v>
      </c>
      <c r="I120" s="291">
        <v>493</v>
      </c>
      <c r="J120" s="291">
        <v>636</v>
      </c>
      <c r="K120" s="291">
        <v>341</v>
      </c>
      <c r="L120" s="292">
        <v>278</v>
      </c>
      <c r="M120" s="290">
        <v>140</v>
      </c>
      <c r="N120" s="291">
        <v>501</v>
      </c>
      <c r="O120" s="291">
        <v>676</v>
      </c>
      <c r="P120" s="291">
        <v>739</v>
      </c>
      <c r="Q120" s="291">
        <v>490</v>
      </c>
      <c r="R120" s="291">
        <v>664</v>
      </c>
      <c r="S120" s="292">
        <v>456</v>
      </c>
      <c r="T120" s="290">
        <v>346</v>
      </c>
      <c r="U120" s="291">
        <v>694</v>
      </c>
      <c r="V120" s="291">
        <v>571</v>
      </c>
      <c r="W120" s="291">
        <v>571</v>
      </c>
      <c r="X120" s="291">
        <v>494</v>
      </c>
      <c r="Y120" s="291">
        <v>527</v>
      </c>
      <c r="Z120" s="292">
        <v>384</v>
      </c>
      <c r="AA120" s="373">
        <f>SUM(B120:Z120)</f>
        <v>12947</v>
      </c>
      <c r="AB120" s="227" t="s">
        <v>56</v>
      </c>
      <c r="AC120" s="294">
        <f>AA106-AA120</f>
        <v>7</v>
      </c>
      <c r="AD120" s="295">
        <f>AC120/AA106</f>
        <v>5.4037362976686737E-4</v>
      </c>
    </row>
    <row r="121" spans="1:32" s="418" customFormat="1" x14ac:dyDescent="0.2">
      <c r="A121" s="296" t="s">
        <v>28</v>
      </c>
      <c r="B121" s="242">
        <v>47</v>
      </c>
      <c r="C121" s="240">
        <v>46</v>
      </c>
      <c r="D121" s="240">
        <v>45.5</v>
      </c>
      <c r="E121" s="240">
        <v>45.5</v>
      </c>
      <c r="F121" s="240">
        <v>45</v>
      </c>
      <c r="G121" s="240">
        <v>45</v>
      </c>
      <c r="H121" s="240">
        <v>44</v>
      </c>
      <c r="I121" s="240">
        <v>44</v>
      </c>
      <c r="J121" s="240">
        <v>43.5</v>
      </c>
      <c r="K121" s="240">
        <v>43.5</v>
      </c>
      <c r="L121" s="243">
        <v>43</v>
      </c>
      <c r="M121" s="242">
        <v>46</v>
      </c>
      <c r="N121" s="240">
        <v>45</v>
      </c>
      <c r="O121" s="240">
        <v>45</v>
      </c>
      <c r="P121" s="240">
        <v>43.5</v>
      </c>
      <c r="Q121" s="240">
        <v>43</v>
      </c>
      <c r="R121" s="240">
        <v>42.5</v>
      </c>
      <c r="S121" s="243">
        <v>42.5</v>
      </c>
      <c r="T121" s="242">
        <v>46</v>
      </c>
      <c r="U121" s="240">
        <v>45</v>
      </c>
      <c r="V121" s="240">
        <v>44.5</v>
      </c>
      <c r="W121" s="240">
        <v>44</v>
      </c>
      <c r="X121" s="240">
        <v>43</v>
      </c>
      <c r="Y121" s="240">
        <v>42.5</v>
      </c>
      <c r="Z121" s="243">
        <v>42.5</v>
      </c>
      <c r="AA121" s="233"/>
      <c r="AB121" s="227" t="s">
        <v>57</v>
      </c>
      <c r="AC121" s="227">
        <v>42.43</v>
      </c>
      <c r="AD121" s="227"/>
    </row>
    <row r="122" spans="1:32" s="418" customFormat="1" ht="13.5" thickBot="1" x14ac:dyDescent="0.25">
      <c r="A122" s="297" t="s">
        <v>26</v>
      </c>
      <c r="B122" s="244">
        <f>B121-B110</f>
        <v>4.2000000000000028</v>
      </c>
      <c r="C122" s="241">
        <f t="shared" ref="C122:L122" si="52">C121-C110</f>
        <v>3.2000000000000028</v>
      </c>
      <c r="D122" s="241">
        <f t="shared" si="52"/>
        <v>2.7000000000000028</v>
      </c>
      <c r="E122" s="241">
        <f t="shared" si="52"/>
        <v>2.7000000000000028</v>
      </c>
      <c r="F122" s="241">
        <f t="shared" si="52"/>
        <v>2.2000000000000028</v>
      </c>
      <c r="G122" s="241">
        <f t="shared" si="52"/>
        <v>2.2000000000000028</v>
      </c>
      <c r="H122" s="241">
        <f t="shared" si="52"/>
        <v>1.2000000000000028</v>
      </c>
      <c r="I122" s="241">
        <f t="shared" si="52"/>
        <v>1.2000000000000028</v>
      </c>
      <c r="J122" s="241">
        <f t="shared" si="52"/>
        <v>0.70000000000000284</v>
      </c>
      <c r="K122" s="241">
        <f t="shared" si="52"/>
        <v>0.70000000000000284</v>
      </c>
      <c r="L122" s="245">
        <f t="shared" si="52"/>
        <v>0.20000000000000284</v>
      </c>
      <c r="M122" s="244">
        <f t="shared" ref="M122:Z122" si="53">M121-M107</f>
        <v>2</v>
      </c>
      <c r="N122" s="241">
        <f t="shared" si="53"/>
        <v>1.5</v>
      </c>
      <c r="O122" s="241">
        <f t="shared" si="53"/>
        <v>2</v>
      </c>
      <c r="P122" s="241">
        <f t="shared" si="53"/>
        <v>1.5</v>
      </c>
      <c r="Q122" s="241">
        <f t="shared" si="53"/>
        <v>1.5</v>
      </c>
      <c r="R122" s="241">
        <f t="shared" si="53"/>
        <v>1.5</v>
      </c>
      <c r="S122" s="245">
        <f t="shared" si="53"/>
        <v>1.5</v>
      </c>
      <c r="T122" s="244">
        <f t="shared" si="53"/>
        <v>2</v>
      </c>
      <c r="U122" s="241">
        <f t="shared" si="53"/>
        <v>2</v>
      </c>
      <c r="V122" s="241">
        <f t="shared" si="53"/>
        <v>2</v>
      </c>
      <c r="W122" s="241">
        <f t="shared" si="53"/>
        <v>2</v>
      </c>
      <c r="X122" s="241">
        <f t="shared" si="53"/>
        <v>1.5</v>
      </c>
      <c r="Y122" s="241">
        <f t="shared" si="53"/>
        <v>1.5</v>
      </c>
      <c r="Z122" s="245">
        <f t="shared" si="53"/>
        <v>1.5</v>
      </c>
      <c r="AA122" s="234"/>
      <c r="AB122" s="227" t="s">
        <v>26</v>
      </c>
      <c r="AC122" s="227">
        <f>AC121-AC107</f>
        <v>1.5499999999999972</v>
      </c>
      <c r="AD122" s="227"/>
    </row>
    <row r="123" spans="1:32" x14ac:dyDescent="0.2">
      <c r="F123" s="237">
        <v>45</v>
      </c>
      <c r="G123" s="237">
        <v>45</v>
      </c>
      <c r="M123" s="237">
        <v>46</v>
      </c>
      <c r="O123" s="237">
        <v>45</v>
      </c>
      <c r="T123" s="355">
        <v>46</v>
      </c>
      <c r="U123" s="237">
        <v>45</v>
      </c>
      <c r="V123" s="237">
        <v>44.5</v>
      </c>
      <c r="W123" s="237">
        <v>44</v>
      </c>
    </row>
    <row r="124" spans="1:32" ht="13.5" thickBot="1" x14ac:dyDescent="0.25"/>
    <row r="125" spans="1:32" s="424" customFormat="1" ht="13.5" thickBot="1" x14ac:dyDescent="0.25">
      <c r="A125" s="247" t="s">
        <v>96</v>
      </c>
      <c r="B125" s="448" t="s">
        <v>65</v>
      </c>
      <c r="C125" s="449"/>
      <c r="D125" s="449"/>
      <c r="E125" s="449"/>
      <c r="F125" s="449"/>
      <c r="G125" s="449"/>
      <c r="H125" s="449"/>
      <c r="I125" s="449"/>
      <c r="J125" s="449"/>
      <c r="K125" s="449"/>
      <c r="L125" s="450"/>
      <c r="M125" s="448" t="s">
        <v>63</v>
      </c>
      <c r="N125" s="449"/>
      <c r="O125" s="449"/>
      <c r="P125" s="449"/>
      <c r="Q125" s="449"/>
      <c r="R125" s="449"/>
      <c r="S125" s="450"/>
      <c r="T125" s="448" t="s">
        <v>64</v>
      </c>
      <c r="U125" s="449"/>
      <c r="V125" s="449"/>
      <c r="W125" s="449"/>
      <c r="X125" s="449"/>
      <c r="Y125" s="449"/>
      <c r="Z125" s="450"/>
      <c r="AA125" s="372" t="s">
        <v>55</v>
      </c>
    </row>
    <row r="126" spans="1:32" s="424" customFormat="1" x14ac:dyDescent="0.2">
      <c r="A126" s="248" t="s">
        <v>54</v>
      </c>
      <c r="B126" s="249">
        <v>1</v>
      </c>
      <c r="C126" s="250">
        <v>2</v>
      </c>
      <c r="D126" s="250">
        <v>3</v>
      </c>
      <c r="E126" s="250">
        <v>4</v>
      </c>
      <c r="F126" s="250">
        <v>5</v>
      </c>
      <c r="G126" s="250">
        <v>6</v>
      </c>
      <c r="H126" s="250">
        <v>7</v>
      </c>
      <c r="I126" s="250">
        <v>8</v>
      </c>
      <c r="J126" s="250">
        <v>9</v>
      </c>
      <c r="K126" s="250">
        <v>10</v>
      </c>
      <c r="L126" s="251">
        <v>11</v>
      </c>
      <c r="M126" s="249">
        <v>1</v>
      </c>
      <c r="N126" s="250">
        <v>2</v>
      </c>
      <c r="O126" s="250">
        <v>3</v>
      </c>
      <c r="P126" s="250">
        <v>4</v>
      </c>
      <c r="Q126" s="250">
        <v>5</v>
      </c>
      <c r="R126" s="356">
        <v>6</v>
      </c>
      <c r="S126" s="251">
        <v>7</v>
      </c>
      <c r="T126" s="365">
        <v>1</v>
      </c>
      <c r="U126" s="250">
        <v>2</v>
      </c>
      <c r="V126" s="250">
        <v>3</v>
      </c>
      <c r="W126" s="250">
        <v>4</v>
      </c>
      <c r="X126" s="250">
        <v>5</v>
      </c>
      <c r="Y126" s="250">
        <v>6</v>
      </c>
      <c r="Z126" s="356">
        <v>7</v>
      </c>
      <c r="AA126" s="374"/>
    </row>
    <row r="127" spans="1:32" s="424" customFormat="1" x14ac:dyDescent="0.2">
      <c r="A127" s="248" t="s">
        <v>2</v>
      </c>
      <c r="B127" s="252">
        <v>1</v>
      </c>
      <c r="C127" s="353">
        <v>2</v>
      </c>
      <c r="D127" s="253">
        <v>3</v>
      </c>
      <c r="E127" s="253">
        <v>3</v>
      </c>
      <c r="F127" s="335">
        <v>4</v>
      </c>
      <c r="G127" s="335">
        <v>4</v>
      </c>
      <c r="H127" s="398">
        <v>5</v>
      </c>
      <c r="I127" s="398">
        <v>5</v>
      </c>
      <c r="J127" s="399">
        <v>6</v>
      </c>
      <c r="K127" s="400">
        <v>7</v>
      </c>
      <c r="L127" s="360">
        <v>8</v>
      </c>
      <c r="M127" s="252">
        <v>1</v>
      </c>
      <c r="N127" s="353">
        <v>2</v>
      </c>
      <c r="O127" s="253">
        <v>3</v>
      </c>
      <c r="P127" s="335">
        <v>4</v>
      </c>
      <c r="Q127" s="398">
        <v>5</v>
      </c>
      <c r="R127" s="399">
        <v>6</v>
      </c>
      <c r="S127" s="400">
        <v>7</v>
      </c>
      <c r="T127" s="252">
        <v>1</v>
      </c>
      <c r="U127" s="353">
        <v>2</v>
      </c>
      <c r="V127" s="253">
        <v>3</v>
      </c>
      <c r="W127" s="253">
        <v>3</v>
      </c>
      <c r="X127" s="335">
        <v>4</v>
      </c>
      <c r="Y127" s="398">
        <v>5</v>
      </c>
      <c r="Z127" s="399">
        <v>6</v>
      </c>
      <c r="AA127" s="226" t="s">
        <v>0</v>
      </c>
    </row>
    <row r="128" spans="1:32" s="424" customFormat="1" x14ac:dyDescent="0.2">
      <c r="A128" s="256" t="s">
        <v>75</v>
      </c>
      <c r="B128" s="257">
        <v>990</v>
      </c>
      <c r="C128" s="258">
        <v>990</v>
      </c>
      <c r="D128" s="258">
        <v>990</v>
      </c>
      <c r="E128" s="258">
        <v>990</v>
      </c>
      <c r="F128" s="258">
        <v>990</v>
      </c>
      <c r="G128" s="258">
        <v>990</v>
      </c>
      <c r="H128" s="258">
        <v>990</v>
      </c>
      <c r="I128" s="258">
        <v>990</v>
      </c>
      <c r="J128" s="258">
        <v>990</v>
      </c>
      <c r="K128" s="258">
        <v>990</v>
      </c>
      <c r="L128" s="259">
        <v>990</v>
      </c>
      <c r="M128" s="257">
        <v>990</v>
      </c>
      <c r="N128" s="258">
        <v>990</v>
      </c>
      <c r="O128" s="258">
        <v>990</v>
      </c>
      <c r="P128" s="258">
        <v>990</v>
      </c>
      <c r="Q128" s="258">
        <v>990</v>
      </c>
      <c r="R128" s="357">
        <v>990</v>
      </c>
      <c r="S128" s="259">
        <v>990</v>
      </c>
      <c r="T128" s="260">
        <v>990</v>
      </c>
      <c r="U128" s="258">
        <v>990</v>
      </c>
      <c r="V128" s="258">
        <v>990</v>
      </c>
      <c r="W128" s="258">
        <v>990</v>
      </c>
      <c r="X128" s="258">
        <v>990</v>
      </c>
      <c r="Y128" s="258">
        <v>990</v>
      </c>
      <c r="Z128" s="357">
        <v>990</v>
      </c>
      <c r="AA128" s="261">
        <v>990</v>
      </c>
    </row>
    <row r="129" spans="1:32" s="424" customFormat="1" x14ac:dyDescent="0.2">
      <c r="A129" s="262" t="s">
        <v>6</v>
      </c>
      <c r="B129" s="263">
        <v>923.18181818181813</v>
      </c>
      <c r="C129" s="264">
        <v>959.25925925925924</v>
      </c>
      <c r="D129" s="264">
        <v>975.91836734693879</v>
      </c>
      <c r="E129" s="264">
        <v>980.6</v>
      </c>
      <c r="F129" s="264">
        <v>995.4545454545455</v>
      </c>
      <c r="G129" s="264">
        <v>998.91891891891896</v>
      </c>
      <c r="H129" s="264">
        <v>1029.7435897435898</v>
      </c>
      <c r="I129" s="264">
        <v>998.37209302325584</v>
      </c>
      <c r="J129" s="264">
        <v>1029.433962264151</v>
      </c>
      <c r="K129" s="264">
        <v>1039.2857142857142</v>
      </c>
      <c r="L129" s="265">
        <v>1108.4615384615386</v>
      </c>
      <c r="M129" s="263">
        <v>960.90909090909088</v>
      </c>
      <c r="N129" s="264">
        <v>966</v>
      </c>
      <c r="O129" s="264">
        <v>998.16666666666663</v>
      </c>
      <c r="P129" s="264">
        <v>1002.542372881356</v>
      </c>
      <c r="Q129" s="264">
        <v>1013.5897435897435</v>
      </c>
      <c r="R129" s="315">
        <v>1017.3584905660377</v>
      </c>
      <c r="S129" s="265">
        <v>1173.8461538461538</v>
      </c>
      <c r="T129" s="266">
        <v>981.42857142857144</v>
      </c>
      <c r="U129" s="264">
        <v>988.03571428571433</v>
      </c>
      <c r="V129" s="264">
        <v>1014.4444444444445</v>
      </c>
      <c r="W129" s="264">
        <v>1025.5319148936171</v>
      </c>
      <c r="X129" s="264">
        <v>1027.9069767441861</v>
      </c>
      <c r="Y129" s="264">
        <v>1051.9148936170213</v>
      </c>
      <c r="Z129" s="315">
        <v>1093.0555555555557</v>
      </c>
      <c r="AA129" s="267">
        <v>1011.8971962616822</v>
      </c>
    </row>
    <row r="130" spans="1:32" s="424" customFormat="1" x14ac:dyDescent="0.2">
      <c r="A130" s="248" t="s">
        <v>7</v>
      </c>
      <c r="B130" s="268">
        <v>88.63636363636364</v>
      </c>
      <c r="C130" s="269">
        <v>98.148148148148152</v>
      </c>
      <c r="D130" s="269">
        <v>100</v>
      </c>
      <c r="E130" s="269">
        <v>98</v>
      </c>
      <c r="F130" s="269">
        <v>100</v>
      </c>
      <c r="G130" s="269">
        <v>100</v>
      </c>
      <c r="H130" s="269">
        <v>100</v>
      </c>
      <c r="I130" s="269">
        <v>97.674418604651166</v>
      </c>
      <c r="J130" s="269">
        <v>98.113207547169807</v>
      </c>
      <c r="K130" s="269">
        <v>92.857142857142861</v>
      </c>
      <c r="L130" s="270">
        <v>96.15384615384616</v>
      </c>
      <c r="M130" s="268">
        <v>100</v>
      </c>
      <c r="N130" s="269">
        <v>100</v>
      </c>
      <c r="O130" s="269">
        <v>95</v>
      </c>
      <c r="P130" s="269">
        <v>96.610169491525426</v>
      </c>
      <c r="Q130" s="269">
        <v>97.435897435897431</v>
      </c>
      <c r="R130" s="318">
        <v>100</v>
      </c>
      <c r="S130" s="270">
        <v>97.435897435897431</v>
      </c>
      <c r="T130" s="271">
        <v>89.285714285714292</v>
      </c>
      <c r="U130" s="269">
        <v>98.214285714285708</v>
      </c>
      <c r="V130" s="269">
        <v>91.111111111111114</v>
      </c>
      <c r="W130" s="269">
        <v>95.744680851063833</v>
      </c>
      <c r="X130" s="269">
        <v>100</v>
      </c>
      <c r="Y130" s="269">
        <v>91.489361702127653</v>
      </c>
      <c r="Z130" s="318">
        <v>100</v>
      </c>
      <c r="AA130" s="272">
        <v>88.878504672897193</v>
      </c>
    </row>
    <row r="131" spans="1:32" s="424" customFormat="1" x14ac:dyDescent="0.2">
      <c r="A131" s="248" t="s">
        <v>8</v>
      </c>
      <c r="B131" s="273">
        <v>5.7586044879262256E-2</v>
      </c>
      <c r="C131" s="274">
        <v>3.8842926974605028E-2</v>
      </c>
      <c r="D131" s="274">
        <v>3.6969470648916626E-2</v>
      </c>
      <c r="E131" s="274">
        <v>4.161967475223341E-2</v>
      </c>
      <c r="F131" s="274">
        <v>2.8044114215129645E-2</v>
      </c>
      <c r="G131" s="274">
        <v>2.5152153131370019E-2</v>
      </c>
      <c r="H131" s="274">
        <v>2.8204579162636131E-2</v>
      </c>
      <c r="I131" s="274">
        <v>4.7175418738231792E-2</v>
      </c>
      <c r="J131" s="274">
        <v>4.2212762231023278E-2</v>
      </c>
      <c r="K131" s="274">
        <v>4.7203037343484737E-2</v>
      </c>
      <c r="L131" s="275">
        <v>5.462944234286745E-2</v>
      </c>
      <c r="M131" s="273">
        <v>3.7246962507150309E-2</v>
      </c>
      <c r="N131" s="274">
        <v>4.5229921894313622E-2</v>
      </c>
      <c r="O131" s="274">
        <v>5.0274892319338842E-2</v>
      </c>
      <c r="P131" s="274">
        <v>4.9910154370580093E-2</v>
      </c>
      <c r="Q131" s="274">
        <v>4.0492976280250718E-2</v>
      </c>
      <c r="R131" s="321">
        <v>4.0013814930251787E-2</v>
      </c>
      <c r="S131" s="275">
        <v>5.2607261645706879E-2</v>
      </c>
      <c r="T131" s="276">
        <v>5.6647128740291604E-2</v>
      </c>
      <c r="U131" s="274">
        <v>4.3759600603616181E-2</v>
      </c>
      <c r="V131" s="274">
        <v>4.9378036410253796E-2</v>
      </c>
      <c r="W131" s="274">
        <v>4.6993418671042279E-2</v>
      </c>
      <c r="X131" s="274">
        <v>3.8605002596908196E-2</v>
      </c>
      <c r="Y131" s="274">
        <v>5.1423957130433393E-2</v>
      </c>
      <c r="Z131" s="321">
        <v>3.7771388593395454E-2</v>
      </c>
      <c r="AA131" s="277">
        <v>6.505818037606878E-2</v>
      </c>
    </row>
    <row r="132" spans="1:32" s="424" customFormat="1" x14ac:dyDescent="0.2">
      <c r="A132" s="262" t="s">
        <v>1</v>
      </c>
      <c r="B132" s="278">
        <f>B129/B128*100-100</f>
        <v>-6.749311294765846</v>
      </c>
      <c r="C132" s="279">
        <f t="shared" ref="C132:E132" si="54">C129/C128*100-100</f>
        <v>-3.105125327347551</v>
      </c>
      <c r="D132" s="279">
        <f t="shared" si="54"/>
        <v>-1.4223871366728531</v>
      </c>
      <c r="E132" s="279">
        <f t="shared" si="54"/>
        <v>-0.94949494949494806</v>
      </c>
      <c r="F132" s="279">
        <f>F129/F128*100-100</f>
        <v>0.55096418732783548</v>
      </c>
      <c r="G132" s="279">
        <f t="shared" ref="G132:M132" si="55">G129/G128*100-100</f>
        <v>0.90090090090090769</v>
      </c>
      <c r="H132" s="279">
        <f t="shared" si="55"/>
        <v>4.0145040145040269</v>
      </c>
      <c r="I132" s="279">
        <f t="shared" si="55"/>
        <v>0.84566596194504484</v>
      </c>
      <c r="J132" s="279">
        <f t="shared" si="55"/>
        <v>3.9832285115304131</v>
      </c>
      <c r="K132" s="279">
        <f t="shared" si="55"/>
        <v>4.9783549783549716</v>
      </c>
      <c r="L132" s="280">
        <f t="shared" si="55"/>
        <v>11.965811965811966</v>
      </c>
      <c r="M132" s="278">
        <f t="shared" si="55"/>
        <v>-2.938475665748399</v>
      </c>
      <c r="N132" s="279">
        <f>N129/N128*100-100</f>
        <v>-2.4242424242424221</v>
      </c>
      <c r="O132" s="279">
        <f t="shared" ref="O132:AA132" si="56">O129/O128*100-100</f>
        <v>0.82491582491581994</v>
      </c>
      <c r="P132" s="279">
        <f t="shared" si="56"/>
        <v>1.2669063516521248</v>
      </c>
      <c r="Q132" s="279">
        <f t="shared" si="56"/>
        <v>2.3828023828023674</v>
      </c>
      <c r="R132" s="279">
        <f t="shared" si="56"/>
        <v>2.7634838955593608</v>
      </c>
      <c r="S132" s="280">
        <f t="shared" si="56"/>
        <v>18.570318570318562</v>
      </c>
      <c r="T132" s="281">
        <f t="shared" si="56"/>
        <v>-0.86580086580086402</v>
      </c>
      <c r="U132" s="279">
        <f t="shared" si="56"/>
        <v>-0.19841269841269593</v>
      </c>
      <c r="V132" s="279">
        <f t="shared" si="56"/>
        <v>2.4691358024691397</v>
      </c>
      <c r="W132" s="279">
        <f t="shared" si="56"/>
        <v>3.5890823124865818</v>
      </c>
      <c r="X132" s="279">
        <f t="shared" si="56"/>
        <v>3.8289875499177839</v>
      </c>
      <c r="Y132" s="279">
        <f t="shared" si="56"/>
        <v>6.2540296582849919</v>
      </c>
      <c r="Z132" s="358">
        <f t="shared" si="56"/>
        <v>10.409652076318736</v>
      </c>
      <c r="AA132" s="282">
        <f t="shared" si="56"/>
        <v>2.2118380062305221</v>
      </c>
    </row>
    <row r="133" spans="1:32" s="424" customFormat="1" ht="13.5" thickBot="1" x14ac:dyDescent="0.25">
      <c r="A133" s="401" t="s">
        <v>27</v>
      </c>
      <c r="B133" s="402">
        <f t="shared" ref="B133:AA133" si="57">B129-B115</f>
        <v>118.53065539112049</v>
      </c>
      <c r="C133" s="403">
        <f t="shared" si="57"/>
        <v>132.95491143317224</v>
      </c>
      <c r="D133" s="403">
        <f t="shared" si="57"/>
        <v>123.67346938775518</v>
      </c>
      <c r="E133" s="403">
        <f t="shared" si="57"/>
        <v>116</v>
      </c>
      <c r="F133" s="403">
        <f t="shared" si="57"/>
        <v>107.34643734643737</v>
      </c>
      <c r="G133" s="403">
        <f t="shared" si="57"/>
        <v>109.63320463320463</v>
      </c>
      <c r="H133" s="403">
        <f t="shared" si="57"/>
        <v>116.059379217274</v>
      </c>
      <c r="I133" s="403">
        <f t="shared" si="57"/>
        <v>76.149870801033671</v>
      </c>
      <c r="J133" s="403">
        <f t="shared" si="57"/>
        <v>82.838217583299866</v>
      </c>
      <c r="K133" s="403">
        <f t="shared" si="57"/>
        <v>85.054945054944938</v>
      </c>
      <c r="L133" s="404">
        <f t="shared" si="57"/>
        <v>97.961538461538566</v>
      </c>
      <c r="M133" s="405">
        <f t="shared" si="57"/>
        <v>118.40909090909088</v>
      </c>
      <c r="N133" s="406">
        <f t="shared" si="57"/>
        <v>90.390243902439011</v>
      </c>
      <c r="O133" s="406">
        <f t="shared" si="57"/>
        <v>99.676100628930726</v>
      </c>
      <c r="P133" s="406">
        <f t="shared" si="57"/>
        <v>81.138864109426095</v>
      </c>
      <c r="Q133" s="406">
        <f t="shared" si="57"/>
        <v>81.589743589743534</v>
      </c>
      <c r="R133" s="406">
        <f t="shared" si="57"/>
        <v>74.958490566037767</v>
      </c>
      <c r="S133" s="407">
        <f t="shared" si="57"/>
        <v>193.58299595141693</v>
      </c>
      <c r="T133" s="408">
        <f t="shared" si="57"/>
        <v>102.91005291005297</v>
      </c>
      <c r="U133" s="403">
        <f t="shared" si="57"/>
        <v>89.887566137566182</v>
      </c>
      <c r="V133" s="403">
        <f t="shared" si="57"/>
        <v>119.33333333333337</v>
      </c>
      <c r="W133" s="403">
        <f t="shared" si="57"/>
        <v>107.80464216634437</v>
      </c>
      <c r="X133" s="403">
        <f t="shared" si="57"/>
        <v>94.485924112607108</v>
      </c>
      <c r="Y133" s="403">
        <f t="shared" si="57"/>
        <v>100.91489361702133</v>
      </c>
      <c r="Z133" s="409">
        <f t="shared" si="57"/>
        <v>133.72222222222229</v>
      </c>
      <c r="AA133" s="410">
        <f t="shared" si="57"/>
        <v>106.40367682000726</v>
      </c>
      <c r="AB133" s="394"/>
      <c r="AC133" s="395"/>
      <c r="AD133" s="395"/>
      <c r="AF133" s="395"/>
    </row>
    <row r="134" spans="1:32" s="424" customFormat="1" x14ac:dyDescent="0.2">
      <c r="A134" s="289" t="s">
        <v>51</v>
      </c>
      <c r="B134" s="290">
        <v>541</v>
      </c>
      <c r="C134" s="291">
        <v>602</v>
      </c>
      <c r="D134" s="291">
        <v>632</v>
      </c>
      <c r="E134" s="291">
        <v>632</v>
      </c>
      <c r="F134" s="291">
        <v>519</v>
      </c>
      <c r="G134" s="291">
        <v>519</v>
      </c>
      <c r="H134" s="291">
        <v>491</v>
      </c>
      <c r="I134" s="291">
        <v>493</v>
      </c>
      <c r="J134" s="291">
        <v>636</v>
      </c>
      <c r="K134" s="291">
        <v>341</v>
      </c>
      <c r="L134" s="292">
        <v>278</v>
      </c>
      <c r="M134" s="290">
        <v>161</v>
      </c>
      <c r="N134" s="291">
        <v>500</v>
      </c>
      <c r="O134" s="291">
        <v>676</v>
      </c>
      <c r="P134" s="291">
        <v>739</v>
      </c>
      <c r="Q134" s="291">
        <v>490</v>
      </c>
      <c r="R134" s="291">
        <v>664</v>
      </c>
      <c r="S134" s="292">
        <v>455</v>
      </c>
      <c r="T134" s="290">
        <v>331</v>
      </c>
      <c r="U134" s="291">
        <v>694</v>
      </c>
      <c r="V134" s="291">
        <v>571</v>
      </c>
      <c r="W134" s="291">
        <v>571</v>
      </c>
      <c r="X134" s="291">
        <v>494</v>
      </c>
      <c r="Y134" s="291">
        <v>527</v>
      </c>
      <c r="Z134" s="292">
        <v>384</v>
      </c>
      <c r="AA134" s="373">
        <f>SUM(B134:Z134)</f>
        <v>12941</v>
      </c>
      <c r="AB134" s="227" t="s">
        <v>56</v>
      </c>
      <c r="AC134" s="294">
        <f>AA120-AA134</f>
        <v>6</v>
      </c>
      <c r="AD134" s="295">
        <f>AC134/AA120</f>
        <v>4.6342782111686106E-4</v>
      </c>
    </row>
    <row r="135" spans="1:32" s="424" customFormat="1" x14ac:dyDescent="0.2">
      <c r="A135" s="296" t="s">
        <v>28</v>
      </c>
      <c r="B135" s="242">
        <v>49</v>
      </c>
      <c r="C135" s="240">
        <v>48</v>
      </c>
      <c r="D135" s="240">
        <v>47.5</v>
      </c>
      <c r="E135" s="240">
        <v>47.5</v>
      </c>
      <c r="F135" s="240">
        <v>46.5</v>
      </c>
      <c r="G135" s="240">
        <v>46.5</v>
      </c>
      <c r="H135" s="240">
        <v>45.5</v>
      </c>
      <c r="I135" s="240">
        <v>46</v>
      </c>
      <c r="J135" s="240">
        <v>45.5</v>
      </c>
      <c r="K135" s="240">
        <v>45.5</v>
      </c>
      <c r="L135" s="243">
        <v>44.5</v>
      </c>
      <c r="M135" s="242">
        <v>48</v>
      </c>
      <c r="N135" s="240">
        <v>47</v>
      </c>
      <c r="O135" s="240">
        <v>47</v>
      </c>
      <c r="P135" s="240">
        <v>45.5</v>
      </c>
      <c r="Q135" s="240">
        <v>45</v>
      </c>
      <c r="R135" s="240">
        <v>44.5</v>
      </c>
      <c r="S135" s="243">
        <v>44</v>
      </c>
      <c r="T135" s="242">
        <v>48</v>
      </c>
      <c r="U135" s="240">
        <v>47</v>
      </c>
      <c r="V135" s="240">
        <v>46</v>
      </c>
      <c r="W135" s="240">
        <v>45.5</v>
      </c>
      <c r="X135" s="240">
        <v>45</v>
      </c>
      <c r="Y135" s="240">
        <v>44.5</v>
      </c>
      <c r="Z135" s="243">
        <v>44</v>
      </c>
      <c r="AA135" s="233"/>
      <c r="AB135" s="227" t="s">
        <v>57</v>
      </c>
      <c r="AC135" s="227">
        <v>44.31</v>
      </c>
      <c r="AD135" s="227"/>
    </row>
    <row r="136" spans="1:32" s="424" customFormat="1" ht="13.5" thickBot="1" x14ac:dyDescent="0.25">
      <c r="A136" s="297" t="s">
        <v>26</v>
      </c>
      <c r="B136" s="244">
        <f t="shared" ref="B136:L136" si="58">B135-B121</f>
        <v>2</v>
      </c>
      <c r="C136" s="241">
        <f t="shared" si="58"/>
        <v>2</v>
      </c>
      <c r="D136" s="241">
        <f t="shared" si="58"/>
        <v>2</v>
      </c>
      <c r="E136" s="241">
        <f t="shared" si="58"/>
        <v>2</v>
      </c>
      <c r="F136" s="241">
        <f t="shared" si="58"/>
        <v>1.5</v>
      </c>
      <c r="G136" s="241">
        <f t="shared" si="58"/>
        <v>1.5</v>
      </c>
      <c r="H136" s="241">
        <f t="shared" si="58"/>
        <v>1.5</v>
      </c>
      <c r="I136" s="241">
        <f t="shared" si="58"/>
        <v>2</v>
      </c>
      <c r="J136" s="241">
        <f t="shared" si="58"/>
        <v>2</v>
      </c>
      <c r="K136" s="241">
        <f t="shared" si="58"/>
        <v>2</v>
      </c>
      <c r="L136" s="245">
        <f t="shared" si="58"/>
        <v>1.5</v>
      </c>
      <c r="M136" s="244">
        <f t="shared" ref="M136:Z136" si="59">M135-M121</f>
        <v>2</v>
      </c>
      <c r="N136" s="241">
        <f t="shared" si="59"/>
        <v>2</v>
      </c>
      <c r="O136" s="241">
        <f t="shared" si="59"/>
        <v>2</v>
      </c>
      <c r="P136" s="241">
        <f t="shared" si="59"/>
        <v>2</v>
      </c>
      <c r="Q136" s="241">
        <f t="shared" si="59"/>
        <v>2</v>
      </c>
      <c r="R136" s="241">
        <f t="shared" si="59"/>
        <v>2</v>
      </c>
      <c r="S136" s="245">
        <f t="shared" si="59"/>
        <v>1.5</v>
      </c>
      <c r="T136" s="244">
        <f t="shared" si="59"/>
        <v>2</v>
      </c>
      <c r="U136" s="241">
        <f t="shared" si="59"/>
        <v>2</v>
      </c>
      <c r="V136" s="241">
        <f t="shared" si="59"/>
        <v>1.5</v>
      </c>
      <c r="W136" s="241">
        <f t="shared" si="59"/>
        <v>1.5</v>
      </c>
      <c r="X136" s="241">
        <f t="shared" si="59"/>
        <v>2</v>
      </c>
      <c r="Y136" s="241">
        <f t="shared" si="59"/>
        <v>2</v>
      </c>
      <c r="Z136" s="245">
        <f t="shared" si="59"/>
        <v>1.5</v>
      </c>
      <c r="AA136" s="234"/>
      <c r="AB136" s="227" t="s">
        <v>26</v>
      </c>
      <c r="AC136" s="227">
        <f>AC135-AC121</f>
        <v>1.8800000000000026</v>
      </c>
      <c r="AD136" s="227"/>
    </row>
    <row r="137" spans="1:32" x14ac:dyDescent="0.2">
      <c r="H137" s="237" t="s">
        <v>67</v>
      </c>
      <c r="S137" s="355" t="s">
        <v>67</v>
      </c>
    </row>
    <row r="138" spans="1:32" ht="13.5" thickBot="1" x14ac:dyDescent="0.25"/>
    <row r="139" spans="1:32" s="427" customFormat="1" ht="13.5" thickBot="1" x14ac:dyDescent="0.25">
      <c r="A139" s="304" t="s">
        <v>97</v>
      </c>
      <c r="B139" s="448" t="s">
        <v>53</v>
      </c>
      <c r="C139" s="449"/>
      <c r="D139" s="449"/>
      <c r="E139" s="450"/>
      <c r="F139" s="449" t="s">
        <v>65</v>
      </c>
      <c r="G139" s="449"/>
      <c r="H139" s="449"/>
      <c r="I139" s="449"/>
      <c r="J139" s="449"/>
      <c r="K139" s="449"/>
      <c r="L139" s="450"/>
      <c r="M139" s="448" t="s">
        <v>63</v>
      </c>
      <c r="N139" s="449"/>
      <c r="O139" s="449"/>
      <c r="P139" s="449"/>
      <c r="Q139" s="449"/>
      <c r="R139" s="449"/>
      <c r="S139" s="450"/>
      <c r="T139" s="448" t="s">
        <v>64</v>
      </c>
      <c r="U139" s="449"/>
      <c r="V139" s="449"/>
      <c r="W139" s="449"/>
      <c r="X139" s="449"/>
      <c r="Y139" s="449"/>
      <c r="Z139" s="450"/>
      <c r="AA139" s="372" t="s">
        <v>55</v>
      </c>
    </row>
    <row r="140" spans="1:32" s="427" customFormat="1" x14ac:dyDescent="0.2">
      <c r="A140" s="226" t="s">
        <v>54</v>
      </c>
      <c r="B140" s="249">
        <v>1</v>
      </c>
      <c r="C140" s="250">
        <v>2</v>
      </c>
      <c r="D140" s="250">
        <v>3</v>
      </c>
      <c r="E140" s="251">
        <v>4</v>
      </c>
      <c r="F140" s="365">
        <v>1</v>
      </c>
      <c r="G140" s="250">
        <v>2</v>
      </c>
      <c r="H140" s="250">
        <v>3</v>
      </c>
      <c r="I140" s="250">
        <v>4</v>
      </c>
      <c r="J140" s="250">
        <v>5</v>
      </c>
      <c r="K140" s="250">
        <v>6</v>
      </c>
      <c r="L140" s="251">
        <v>7</v>
      </c>
      <c r="M140" s="249">
        <v>1</v>
      </c>
      <c r="N140" s="250">
        <v>2</v>
      </c>
      <c r="O140" s="250">
        <v>3</v>
      </c>
      <c r="P140" s="250">
        <v>4</v>
      </c>
      <c r="Q140" s="250">
        <v>5</v>
      </c>
      <c r="R140" s="356">
        <v>6</v>
      </c>
      <c r="S140" s="251">
        <v>7</v>
      </c>
      <c r="T140" s="365">
        <v>1</v>
      </c>
      <c r="U140" s="250">
        <v>2</v>
      </c>
      <c r="V140" s="250">
        <v>3</v>
      </c>
      <c r="W140" s="250">
        <v>4</v>
      </c>
      <c r="X140" s="250">
        <v>5</v>
      </c>
      <c r="Y140" s="250">
        <v>6</v>
      </c>
      <c r="Z140" s="356">
        <v>7</v>
      </c>
      <c r="AA140" s="374"/>
    </row>
    <row r="141" spans="1:32" s="427" customFormat="1" x14ac:dyDescent="0.2">
      <c r="A141" s="226" t="s">
        <v>2</v>
      </c>
      <c r="B141" s="434">
        <v>5</v>
      </c>
      <c r="C141" s="399">
        <v>6</v>
      </c>
      <c r="D141" s="400">
        <v>7</v>
      </c>
      <c r="E141" s="360">
        <v>8</v>
      </c>
      <c r="F141" s="254">
        <v>1</v>
      </c>
      <c r="G141" s="353">
        <v>2</v>
      </c>
      <c r="H141" s="253">
        <v>3</v>
      </c>
      <c r="I141" s="253">
        <v>3</v>
      </c>
      <c r="J141" s="335">
        <v>4</v>
      </c>
      <c r="K141" s="335">
        <v>4</v>
      </c>
      <c r="L141" s="398">
        <v>5</v>
      </c>
      <c r="M141" s="252">
        <v>1</v>
      </c>
      <c r="N141" s="353">
        <v>2</v>
      </c>
      <c r="O141" s="253">
        <v>3</v>
      </c>
      <c r="P141" s="335">
        <v>4</v>
      </c>
      <c r="Q141" s="398">
        <v>5</v>
      </c>
      <c r="R141" s="399">
        <v>6</v>
      </c>
      <c r="S141" s="400">
        <v>7</v>
      </c>
      <c r="T141" s="252">
        <v>1</v>
      </c>
      <c r="U141" s="353">
        <v>2</v>
      </c>
      <c r="V141" s="253">
        <v>3</v>
      </c>
      <c r="W141" s="253">
        <v>3</v>
      </c>
      <c r="X141" s="335">
        <v>4</v>
      </c>
      <c r="Y141" s="398">
        <v>5</v>
      </c>
      <c r="Z141" s="399">
        <v>6</v>
      </c>
      <c r="AA141" s="226" t="s">
        <v>0</v>
      </c>
    </row>
    <row r="142" spans="1:32" s="427" customFormat="1" x14ac:dyDescent="0.2">
      <c r="A142" s="311" t="s">
        <v>75</v>
      </c>
      <c r="B142" s="257">
        <v>1080</v>
      </c>
      <c r="C142" s="258">
        <v>1080</v>
      </c>
      <c r="D142" s="258">
        <v>1080</v>
      </c>
      <c r="E142" s="259">
        <v>1080</v>
      </c>
      <c r="F142" s="260">
        <v>1080</v>
      </c>
      <c r="G142" s="258">
        <v>1080</v>
      </c>
      <c r="H142" s="258">
        <v>1080</v>
      </c>
      <c r="I142" s="258">
        <v>1080</v>
      </c>
      <c r="J142" s="258">
        <v>1080</v>
      </c>
      <c r="K142" s="258">
        <v>1080</v>
      </c>
      <c r="L142" s="259">
        <v>1080</v>
      </c>
      <c r="M142" s="257">
        <v>1080</v>
      </c>
      <c r="N142" s="258">
        <v>1080</v>
      </c>
      <c r="O142" s="258">
        <v>1080</v>
      </c>
      <c r="P142" s="258">
        <v>1080</v>
      </c>
      <c r="Q142" s="258">
        <v>1080</v>
      </c>
      <c r="R142" s="357">
        <v>1080</v>
      </c>
      <c r="S142" s="259">
        <v>1080</v>
      </c>
      <c r="T142" s="260">
        <v>1080</v>
      </c>
      <c r="U142" s="258">
        <v>1080</v>
      </c>
      <c r="V142" s="258">
        <v>1080</v>
      </c>
      <c r="W142" s="258">
        <v>1080</v>
      </c>
      <c r="X142" s="258">
        <v>1080</v>
      </c>
      <c r="Y142" s="258">
        <v>1080</v>
      </c>
      <c r="Z142" s="357">
        <v>1080</v>
      </c>
      <c r="AA142" s="261">
        <v>1080</v>
      </c>
    </row>
    <row r="143" spans="1:32" s="427" customFormat="1" x14ac:dyDescent="0.2">
      <c r="A143" s="314" t="s">
        <v>6</v>
      </c>
      <c r="B143" s="263">
        <v>1101.590909090909</v>
      </c>
      <c r="C143" s="264">
        <v>1120.1960784313726</v>
      </c>
      <c r="D143" s="264">
        <v>1101.3333333333333</v>
      </c>
      <c r="E143" s="265">
        <v>1166</v>
      </c>
      <c r="F143" s="266">
        <v>1022.5</v>
      </c>
      <c r="G143" s="264">
        <v>1038.1632653061224</v>
      </c>
      <c r="H143" s="264">
        <v>1057.1698113207547</v>
      </c>
      <c r="I143" s="264">
        <v>1070.1923076923076</v>
      </c>
      <c r="J143" s="264">
        <v>1057.3809523809523</v>
      </c>
      <c r="K143" s="264">
        <v>1082.2727272727273</v>
      </c>
      <c r="L143" s="265">
        <v>1100.6818181818182</v>
      </c>
      <c r="M143" s="263">
        <v>1126.6666666666667</v>
      </c>
      <c r="N143" s="264">
        <v>1088.6363636363637</v>
      </c>
      <c r="O143" s="264">
        <v>1078.8333333333333</v>
      </c>
      <c r="P143" s="264">
        <v>1123.050847457627</v>
      </c>
      <c r="Q143" s="264">
        <v>1113.953488372093</v>
      </c>
      <c r="R143" s="315">
        <v>1090</v>
      </c>
      <c r="S143" s="265">
        <v>1145.5813953488373</v>
      </c>
      <c r="T143" s="266">
        <v>1113.9285714285713</v>
      </c>
      <c r="U143" s="264">
        <v>1095.4385964912281</v>
      </c>
      <c r="V143" s="264">
        <v>1104.313725490196</v>
      </c>
      <c r="W143" s="264">
        <v>1113.0612244897959</v>
      </c>
      <c r="X143" s="264">
        <v>1108.3720930232557</v>
      </c>
      <c r="Y143" s="264">
        <v>1125.1923076923076</v>
      </c>
      <c r="Z143" s="315">
        <v>1150.909090909091</v>
      </c>
      <c r="AA143" s="267">
        <v>1096.415770609319</v>
      </c>
    </row>
    <row r="144" spans="1:32" s="427" customFormat="1" x14ac:dyDescent="0.2">
      <c r="A144" s="226" t="s">
        <v>7</v>
      </c>
      <c r="B144" s="268">
        <v>90.909090909090907</v>
      </c>
      <c r="C144" s="269">
        <v>96.078431372549019</v>
      </c>
      <c r="D144" s="269">
        <v>86.666666666666671</v>
      </c>
      <c r="E144" s="270">
        <v>84</v>
      </c>
      <c r="F144" s="271">
        <v>91.666666666666671</v>
      </c>
      <c r="G144" s="269">
        <v>97.959183673469383</v>
      </c>
      <c r="H144" s="269">
        <v>96.226415094339629</v>
      </c>
      <c r="I144" s="269">
        <v>94.230769230769226</v>
      </c>
      <c r="J144" s="269">
        <v>100</v>
      </c>
      <c r="K144" s="269">
        <v>97.727272727272734</v>
      </c>
      <c r="L144" s="270">
        <v>97.727272727272734</v>
      </c>
      <c r="M144" s="268">
        <v>100</v>
      </c>
      <c r="N144" s="269">
        <v>86.36363636363636</v>
      </c>
      <c r="O144" s="269">
        <v>96.666666666666671</v>
      </c>
      <c r="P144" s="269">
        <v>93.220338983050851</v>
      </c>
      <c r="Q144" s="269">
        <v>100</v>
      </c>
      <c r="R144" s="318">
        <v>91.228070175438603</v>
      </c>
      <c r="S144" s="270">
        <v>95.348837209302332</v>
      </c>
      <c r="T144" s="271">
        <v>82.142857142857139</v>
      </c>
      <c r="U144" s="269">
        <v>98.245614035087726</v>
      </c>
      <c r="V144" s="269">
        <v>96.078431372549019</v>
      </c>
      <c r="W144" s="269">
        <v>97.959183673469383</v>
      </c>
      <c r="X144" s="269">
        <v>95.348837209302332</v>
      </c>
      <c r="Y144" s="269">
        <v>98.07692307692308</v>
      </c>
      <c r="Z144" s="318">
        <v>93.939393939393938</v>
      </c>
      <c r="AA144" s="272">
        <v>90.949820788530459</v>
      </c>
    </row>
    <row r="145" spans="1:32" s="427" customFormat="1" x14ac:dyDescent="0.2">
      <c r="A145" s="226" t="s">
        <v>8</v>
      </c>
      <c r="B145" s="273">
        <v>5.4602100472953954E-2</v>
      </c>
      <c r="C145" s="274">
        <v>4.5535815296776333E-2</v>
      </c>
      <c r="D145" s="274">
        <v>6.6712404699253991E-2</v>
      </c>
      <c r="E145" s="275">
        <v>7.3856089679626022E-2</v>
      </c>
      <c r="F145" s="276">
        <v>6.2094988260148136E-2</v>
      </c>
      <c r="G145" s="274">
        <v>4.1858975876898144E-2</v>
      </c>
      <c r="H145" s="274">
        <v>4.7077035402636136E-2</v>
      </c>
      <c r="I145" s="274">
        <v>5.5869392840749009E-2</v>
      </c>
      <c r="J145" s="274">
        <v>3.4227266254917441E-2</v>
      </c>
      <c r="K145" s="274">
        <v>3.9735289650871856E-2</v>
      </c>
      <c r="L145" s="275">
        <v>4.124454685274162E-2</v>
      </c>
      <c r="M145" s="273">
        <v>4.9647756126397047E-2</v>
      </c>
      <c r="N145" s="274">
        <v>6.3628786894722345E-2</v>
      </c>
      <c r="O145" s="274">
        <v>4.9804312099983539E-2</v>
      </c>
      <c r="P145" s="274">
        <v>5.1066059408092557E-2</v>
      </c>
      <c r="Q145" s="274">
        <v>4.7546944214635463E-2</v>
      </c>
      <c r="R145" s="321">
        <v>5.7486532746779909E-2</v>
      </c>
      <c r="S145" s="275">
        <v>5.1670120243387546E-2</v>
      </c>
      <c r="T145" s="276">
        <v>7.682674574136425E-2</v>
      </c>
      <c r="U145" s="274">
        <v>4.6581344526274514E-2</v>
      </c>
      <c r="V145" s="274">
        <v>5.0026298731688276E-2</v>
      </c>
      <c r="W145" s="274">
        <v>4.7477816170148554E-2</v>
      </c>
      <c r="X145" s="274">
        <v>4.6938655734414782E-2</v>
      </c>
      <c r="Y145" s="274">
        <v>3.8640619846412413E-2</v>
      </c>
      <c r="Z145" s="321">
        <v>4.4836227318541297E-2</v>
      </c>
      <c r="AA145" s="277">
        <v>5.9054570470858381E-2</v>
      </c>
    </row>
    <row r="146" spans="1:32" s="427" customFormat="1" x14ac:dyDescent="0.2">
      <c r="A146" s="314" t="s">
        <v>1</v>
      </c>
      <c r="B146" s="278">
        <f>B143/B142*100-100</f>
        <v>1.999158249158242</v>
      </c>
      <c r="C146" s="279">
        <f t="shared" ref="C146:E146" si="60">C143/C142*100-100</f>
        <v>3.7218591140159845</v>
      </c>
      <c r="D146" s="279">
        <f t="shared" si="60"/>
        <v>1.9753086419753032</v>
      </c>
      <c r="E146" s="280">
        <f t="shared" si="60"/>
        <v>7.9629629629629761</v>
      </c>
      <c r="F146" s="281">
        <f>F143/F142*100-100</f>
        <v>-5.3240740740740762</v>
      </c>
      <c r="G146" s="279">
        <f t="shared" ref="G146:M146" si="61">G143/G142*100-100</f>
        <v>-3.8737717309145836</v>
      </c>
      <c r="H146" s="279">
        <f t="shared" si="61"/>
        <v>-2.1139063591893859</v>
      </c>
      <c r="I146" s="279">
        <f t="shared" si="61"/>
        <v>-0.90811965811965933</v>
      </c>
      <c r="J146" s="279">
        <f t="shared" si="61"/>
        <v>-2.0943562610229378</v>
      </c>
      <c r="K146" s="279">
        <f t="shared" si="61"/>
        <v>0.21043771043771642</v>
      </c>
      <c r="L146" s="280">
        <f t="shared" si="61"/>
        <v>1.9149831649831697</v>
      </c>
      <c r="M146" s="278">
        <f t="shared" si="61"/>
        <v>4.3209876543209873</v>
      </c>
      <c r="N146" s="279">
        <f>N143/N142*100-100</f>
        <v>0.79966329966329397</v>
      </c>
      <c r="O146" s="279">
        <f t="shared" ref="O146:AA146" si="62">O143/O142*100-100</f>
        <v>-0.1080246913580396</v>
      </c>
      <c r="P146" s="279">
        <f t="shared" si="62"/>
        <v>3.9861895794099098</v>
      </c>
      <c r="Q146" s="279">
        <f t="shared" si="62"/>
        <v>3.1438415159345396</v>
      </c>
      <c r="R146" s="279">
        <f t="shared" si="62"/>
        <v>0.92592592592592382</v>
      </c>
      <c r="S146" s="280">
        <f t="shared" si="62"/>
        <v>6.0723514211886425</v>
      </c>
      <c r="T146" s="281">
        <f t="shared" si="62"/>
        <v>3.1415343915343783</v>
      </c>
      <c r="U146" s="279">
        <f t="shared" si="62"/>
        <v>1.4294996751137035</v>
      </c>
      <c r="V146" s="279">
        <f t="shared" si="62"/>
        <v>2.2512708787218543</v>
      </c>
      <c r="W146" s="279">
        <f t="shared" si="62"/>
        <v>3.0612244897959044</v>
      </c>
      <c r="X146" s="279">
        <f t="shared" si="62"/>
        <v>2.6270456503014543</v>
      </c>
      <c r="Y146" s="279">
        <f t="shared" si="62"/>
        <v>4.1844729344729217</v>
      </c>
      <c r="Z146" s="358">
        <f t="shared" si="62"/>
        <v>6.5656565656565817</v>
      </c>
      <c r="AA146" s="282">
        <f t="shared" si="62"/>
        <v>1.5199787601221288</v>
      </c>
    </row>
    <row r="147" spans="1:32" s="427" customFormat="1" ht="13.5" thickBot="1" x14ac:dyDescent="0.25">
      <c r="A147" s="432" t="s">
        <v>27</v>
      </c>
      <c r="B147" s="402">
        <f>B143-I129</f>
        <v>103.21881606765317</v>
      </c>
      <c r="C147" s="403">
        <f t="shared" ref="C147:E147" si="63">C143-J129</f>
        <v>90.76211616722162</v>
      </c>
      <c r="D147" s="403">
        <f t="shared" si="63"/>
        <v>62.047619047619037</v>
      </c>
      <c r="E147" s="404">
        <f t="shared" si="63"/>
        <v>57.538461538461434</v>
      </c>
      <c r="F147" s="408">
        <f>F143-B129</f>
        <v>99.31818181818187</v>
      </c>
      <c r="G147" s="403">
        <f t="shared" ref="G147:L147" si="64">G143-C129</f>
        <v>78.904006046863174</v>
      </c>
      <c r="H147" s="403">
        <f t="shared" si="64"/>
        <v>81.251443973815867</v>
      </c>
      <c r="I147" s="403">
        <f t="shared" si="64"/>
        <v>89.5923076923076</v>
      </c>
      <c r="J147" s="403">
        <f t="shared" si="64"/>
        <v>61.926406926406798</v>
      </c>
      <c r="K147" s="403">
        <f t="shared" si="64"/>
        <v>83.35380835380829</v>
      </c>
      <c r="L147" s="404">
        <f t="shared" si="64"/>
        <v>70.938228438228407</v>
      </c>
      <c r="M147" s="405">
        <f t="shared" ref="M147:AA147" si="65">M143-M129</f>
        <v>165.75757575757586</v>
      </c>
      <c r="N147" s="406">
        <f t="shared" si="65"/>
        <v>122.63636363636374</v>
      </c>
      <c r="O147" s="406">
        <f t="shared" si="65"/>
        <v>80.666666666666629</v>
      </c>
      <c r="P147" s="406">
        <f t="shared" si="65"/>
        <v>120.50847457627106</v>
      </c>
      <c r="Q147" s="406">
        <f t="shared" si="65"/>
        <v>100.3637447823495</v>
      </c>
      <c r="R147" s="406">
        <f t="shared" si="65"/>
        <v>72.641509433962256</v>
      </c>
      <c r="S147" s="407">
        <f t="shared" si="65"/>
        <v>-28.264758497316507</v>
      </c>
      <c r="T147" s="408">
        <f t="shared" si="65"/>
        <v>132.49999999999989</v>
      </c>
      <c r="U147" s="403">
        <f t="shared" si="65"/>
        <v>107.40288220551372</v>
      </c>
      <c r="V147" s="403">
        <f t="shared" si="65"/>
        <v>89.869281045751563</v>
      </c>
      <c r="W147" s="403">
        <f t="shared" si="65"/>
        <v>87.529309596178791</v>
      </c>
      <c r="X147" s="403">
        <f t="shared" si="65"/>
        <v>80.465116279069662</v>
      </c>
      <c r="Y147" s="403">
        <f t="shared" si="65"/>
        <v>73.277414075286288</v>
      </c>
      <c r="Z147" s="409">
        <f t="shared" si="65"/>
        <v>57.853535353535335</v>
      </c>
      <c r="AA147" s="410">
        <f t="shared" si="65"/>
        <v>84.518574347636786</v>
      </c>
      <c r="AB147" s="394"/>
      <c r="AC147" s="395"/>
      <c r="AD147" s="395"/>
      <c r="AF147" s="395"/>
    </row>
    <row r="148" spans="1:32" s="427" customFormat="1" x14ac:dyDescent="0.2">
      <c r="A148" s="433" t="s">
        <v>51</v>
      </c>
      <c r="B148" s="290">
        <v>493</v>
      </c>
      <c r="C148" s="291">
        <v>636</v>
      </c>
      <c r="D148" s="291">
        <v>341</v>
      </c>
      <c r="E148" s="292">
        <v>278</v>
      </c>
      <c r="F148" s="429">
        <v>541</v>
      </c>
      <c r="G148" s="291">
        <v>602</v>
      </c>
      <c r="H148" s="291">
        <v>632</v>
      </c>
      <c r="I148" s="291">
        <v>632</v>
      </c>
      <c r="J148" s="291">
        <v>519</v>
      </c>
      <c r="K148" s="291">
        <v>519</v>
      </c>
      <c r="L148" s="292">
        <v>491</v>
      </c>
      <c r="M148" s="290">
        <v>125</v>
      </c>
      <c r="N148" s="291">
        <v>500</v>
      </c>
      <c r="O148" s="291">
        <v>676</v>
      </c>
      <c r="P148" s="291">
        <v>739</v>
      </c>
      <c r="Q148" s="291">
        <v>490</v>
      </c>
      <c r="R148" s="291">
        <v>664</v>
      </c>
      <c r="S148" s="292">
        <v>488</v>
      </c>
      <c r="T148" s="290">
        <v>331</v>
      </c>
      <c r="U148" s="291">
        <v>694</v>
      </c>
      <c r="V148" s="291">
        <v>571</v>
      </c>
      <c r="W148" s="291">
        <v>571</v>
      </c>
      <c r="X148" s="291">
        <v>494</v>
      </c>
      <c r="Y148" s="291">
        <v>527</v>
      </c>
      <c r="Z148" s="292">
        <v>384</v>
      </c>
      <c r="AA148" s="373">
        <f>SUM(B148:Z148)</f>
        <v>12938</v>
      </c>
      <c r="AB148" s="227" t="s">
        <v>56</v>
      </c>
      <c r="AC148" s="294">
        <f>AA134-AA148</f>
        <v>3</v>
      </c>
      <c r="AD148" s="295">
        <f>AC148/AA134</f>
        <v>2.318213430183139E-4</v>
      </c>
      <c r="AE148" s="376" t="s">
        <v>98</v>
      </c>
    </row>
    <row r="149" spans="1:32" s="427" customFormat="1" x14ac:dyDescent="0.2">
      <c r="A149" s="328" t="s">
        <v>28</v>
      </c>
      <c r="B149" s="242">
        <v>47.5</v>
      </c>
      <c r="C149" s="240">
        <v>47</v>
      </c>
      <c r="D149" s="240">
        <v>47.5</v>
      </c>
      <c r="E149" s="243">
        <v>46.5</v>
      </c>
      <c r="F149" s="430">
        <v>51</v>
      </c>
      <c r="G149" s="240">
        <v>50</v>
      </c>
      <c r="H149" s="240">
        <v>49.5</v>
      </c>
      <c r="I149" s="240">
        <v>49.5</v>
      </c>
      <c r="J149" s="240">
        <v>48.5</v>
      </c>
      <c r="K149" s="240">
        <v>48.5</v>
      </c>
      <c r="L149" s="243">
        <v>47.5</v>
      </c>
      <c r="M149" s="242">
        <v>49.5</v>
      </c>
      <c r="N149" s="240">
        <v>48.5</v>
      </c>
      <c r="O149" s="240">
        <v>49</v>
      </c>
      <c r="P149" s="240">
        <v>47</v>
      </c>
      <c r="Q149" s="240">
        <v>46.5</v>
      </c>
      <c r="R149" s="240">
        <v>46.5</v>
      </c>
      <c r="S149" s="243">
        <v>46</v>
      </c>
      <c r="T149" s="242">
        <v>49.5</v>
      </c>
      <c r="U149" s="240">
        <v>48.5</v>
      </c>
      <c r="V149" s="240">
        <v>47.5</v>
      </c>
      <c r="W149" s="240">
        <v>47</v>
      </c>
      <c r="X149" s="240">
        <v>47</v>
      </c>
      <c r="Y149" s="240">
        <v>46.5</v>
      </c>
      <c r="Z149" s="243">
        <v>46</v>
      </c>
      <c r="AA149" s="233"/>
      <c r="AB149" s="227" t="s">
        <v>57</v>
      </c>
      <c r="AC149" s="227">
        <v>46.1</v>
      </c>
      <c r="AD149" s="227"/>
      <c r="AE149" s="435" t="s">
        <v>99</v>
      </c>
    </row>
    <row r="150" spans="1:32" s="427" customFormat="1" ht="13.5" thickBot="1" x14ac:dyDescent="0.25">
      <c r="A150" s="331" t="s">
        <v>26</v>
      </c>
      <c r="B150" s="244">
        <f>B149-I135</f>
        <v>1.5</v>
      </c>
      <c r="C150" s="241">
        <f t="shared" ref="C150:E150" si="66">C149-J135</f>
        <v>1.5</v>
      </c>
      <c r="D150" s="241">
        <f t="shared" si="66"/>
        <v>2</v>
      </c>
      <c r="E150" s="245">
        <f t="shared" si="66"/>
        <v>2</v>
      </c>
      <c r="F150" s="431">
        <f>F149-B135</f>
        <v>2</v>
      </c>
      <c r="G150" s="241">
        <f t="shared" ref="G150:L150" si="67">G149-C135</f>
        <v>2</v>
      </c>
      <c r="H150" s="241">
        <f t="shared" si="67"/>
        <v>2</v>
      </c>
      <c r="I150" s="241">
        <f t="shared" si="67"/>
        <v>2</v>
      </c>
      <c r="J150" s="241">
        <f t="shared" si="67"/>
        <v>2</v>
      </c>
      <c r="K150" s="241">
        <f t="shared" si="67"/>
        <v>2</v>
      </c>
      <c r="L150" s="245">
        <f t="shared" si="67"/>
        <v>2</v>
      </c>
      <c r="M150" s="244">
        <f t="shared" ref="M150:Z150" si="68">M149-M135</f>
        <v>1.5</v>
      </c>
      <c r="N150" s="241">
        <f t="shared" si="68"/>
        <v>1.5</v>
      </c>
      <c r="O150" s="241">
        <f t="shared" si="68"/>
        <v>2</v>
      </c>
      <c r="P150" s="241">
        <f t="shared" si="68"/>
        <v>1.5</v>
      </c>
      <c r="Q150" s="241">
        <f t="shared" si="68"/>
        <v>1.5</v>
      </c>
      <c r="R150" s="241">
        <f t="shared" si="68"/>
        <v>2</v>
      </c>
      <c r="S150" s="245">
        <f t="shared" si="68"/>
        <v>2</v>
      </c>
      <c r="T150" s="244">
        <f t="shared" si="68"/>
        <v>1.5</v>
      </c>
      <c r="U150" s="241">
        <f t="shared" si="68"/>
        <v>1.5</v>
      </c>
      <c r="V150" s="241">
        <f t="shared" si="68"/>
        <v>1.5</v>
      </c>
      <c r="W150" s="241">
        <f t="shared" si="68"/>
        <v>1.5</v>
      </c>
      <c r="X150" s="241">
        <f t="shared" si="68"/>
        <v>2</v>
      </c>
      <c r="Y150" s="241">
        <f t="shared" si="68"/>
        <v>2</v>
      </c>
      <c r="Z150" s="245">
        <f t="shared" si="68"/>
        <v>2</v>
      </c>
      <c r="AA150" s="234"/>
      <c r="AB150" s="227" t="s">
        <v>26</v>
      </c>
      <c r="AC150" s="227">
        <f>AC149-AC135</f>
        <v>1.7899999999999991</v>
      </c>
      <c r="AD150" s="227"/>
    </row>
    <row r="151" spans="1:32" x14ac:dyDescent="0.2">
      <c r="J151" s="237" t="s">
        <v>67</v>
      </c>
      <c r="T151" s="355" t="s">
        <v>67</v>
      </c>
      <c r="W151" s="237">
        <v>47</v>
      </c>
    </row>
    <row r="152" spans="1:32" ht="13.5" thickBot="1" x14ac:dyDescent="0.25"/>
    <row r="153" spans="1:32" ht="13.5" thickBot="1" x14ac:dyDescent="0.25">
      <c r="A153" s="304" t="s">
        <v>100</v>
      </c>
      <c r="B153" s="448" t="s">
        <v>53</v>
      </c>
      <c r="C153" s="449"/>
      <c r="D153" s="449"/>
      <c r="E153" s="450"/>
      <c r="F153" s="449" t="s">
        <v>65</v>
      </c>
      <c r="G153" s="449"/>
      <c r="H153" s="449"/>
      <c r="I153" s="449"/>
      <c r="J153" s="449"/>
      <c r="K153" s="449"/>
      <c r="L153" s="450"/>
      <c r="M153" s="448" t="s">
        <v>63</v>
      </c>
      <c r="N153" s="449"/>
      <c r="O153" s="449"/>
      <c r="P153" s="449"/>
      <c r="Q153" s="449"/>
      <c r="R153" s="449"/>
      <c r="S153" s="450"/>
      <c r="T153" s="448" t="s">
        <v>64</v>
      </c>
      <c r="U153" s="449"/>
      <c r="V153" s="449"/>
      <c r="W153" s="449"/>
      <c r="X153" s="449"/>
      <c r="Y153" s="449"/>
      <c r="Z153" s="450"/>
      <c r="AA153" s="372" t="s">
        <v>55</v>
      </c>
      <c r="AB153" s="436"/>
      <c r="AC153" s="436"/>
      <c r="AD153" s="436"/>
    </row>
    <row r="154" spans="1:32" x14ac:dyDescent="0.2">
      <c r="A154" s="226" t="s">
        <v>54</v>
      </c>
      <c r="B154" s="249">
        <v>1</v>
      </c>
      <c r="C154" s="250">
        <v>2</v>
      </c>
      <c r="D154" s="250">
        <v>3</v>
      </c>
      <c r="E154" s="251">
        <v>4</v>
      </c>
      <c r="F154" s="365">
        <v>1</v>
      </c>
      <c r="G154" s="250">
        <v>2</v>
      </c>
      <c r="H154" s="250">
        <v>3</v>
      </c>
      <c r="I154" s="250">
        <v>4</v>
      </c>
      <c r="J154" s="250">
        <v>5</v>
      </c>
      <c r="K154" s="250">
        <v>6</v>
      </c>
      <c r="L154" s="251">
        <v>7</v>
      </c>
      <c r="M154" s="249">
        <v>1</v>
      </c>
      <c r="N154" s="250">
        <v>2</v>
      </c>
      <c r="O154" s="250">
        <v>3</v>
      </c>
      <c r="P154" s="250">
        <v>4</v>
      </c>
      <c r="Q154" s="250">
        <v>5</v>
      </c>
      <c r="R154" s="356">
        <v>6</v>
      </c>
      <c r="S154" s="251">
        <v>7</v>
      </c>
      <c r="T154" s="365">
        <v>1</v>
      </c>
      <c r="U154" s="250">
        <v>2</v>
      </c>
      <c r="V154" s="250">
        <v>3</v>
      </c>
      <c r="W154" s="250">
        <v>4</v>
      </c>
      <c r="X154" s="250">
        <v>5</v>
      </c>
      <c r="Y154" s="250">
        <v>6</v>
      </c>
      <c r="Z154" s="356">
        <v>7</v>
      </c>
      <c r="AA154" s="374"/>
      <c r="AB154" s="436"/>
      <c r="AC154" s="436"/>
      <c r="AD154" s="436"/>
    </row>
    <row r="155" spans="1:32" x14ac:dyDescent="0.2">
      <c r="A155" s="226" t="s">
        <v>2</v>
      </c>
      <c r="B155" s="434">
        <v>5</v>
      </c>
      <c r="C155" s="399">
        <v>6</v>
      </c>
      <c r="D155" s="400">
        <v>7</v>
      </c>
      <c r="E155" s="360">
        <v>8</v>
      </c>
      <c r="F155" s="254">
        <v>1</v>
      </c>
      <c r="G155" s="353">
        <v>2</v>
      </c>
      <c r="H155" s="253">
        <v>3</v>
      </c>
      <c r="I155" s="253">
        <v>3</v>
      </c>
      <c r="J155" s="335">
        <v>4</v>
      </c>
      <c r="K155" s="335">
        <v>4</v>
      </c>
      <c r="L155" s="398">
        <v>5</v>
      </c>
      <c r="M155" s="252">
        <v>1</v>
      </c>
      <c r="N155" s="353">
        <v>2</v>
      </c>
      <c r="O155" s="253">
        <v>3</v>
      </c>
      <c r="P155" s="335">
        <v>4</v>
      </c>
      <c r="Q155" s="398">
        <v>5</v>
      </c>
      <c r="R155" s="399">
        <v>6</v>
      </c>
      <c r="S155" s="400">
        <v>7</v>
      </c>
      <c r="T155" s="252">
        <v>1</v>
      </c>
      <c r="U155" s="353">
        <v>2</v>
      </c>
      <c r="V155" s="253">
        <v>3</v>
      </c>
      <c r="W155" s="253">
        <v>3</v>
      </c>
      <c r="X155" s="335">
        <v>4</v>
      </c>
      <c r="Y155" s="398">
        <v>5</v>
      </c>
      <c r="Z155" s="399">
        <v>6</v>
      </c>
      <c r="AA155" s="226" t="s">
        <v>0</v>
      </c>
      <c r="AB155" s="436"/>
      <c r="AC155" s="436"/>
      <c r="AD155" s="436"/>
    </row>
    <row r="156" spans="1:32" x14ac:dyDescent="0.2">
      <c r="A156" s="311" t="s">
        <v>75</v>
      </c>
      <c r="B156" s="257">
        <v>1170</v>
      </c>
      <c r="C156" s="258">
        <v>1170</v>
      </c>
      <c r="D156" s="258">
        <v>1170</v>
      </c>
      <c r="E156" s="259">
        <v>1170</v>
      </c>
      <c r="F156" s="260">
        <v>1170</v>
      </c>
      <c r="G156" s="258">
        <v>1170</v>
      </c>
      <c r="H156" s="258">
        <v>1170</v>
      </c>
      <c r="I156" s="258">
        <v>1170</v>
      </c>
      <c r="J156" s="258">
        <v>1170</v>
      </c>
      <c r="K156" s="258">
        <v>1170</v>
      </c>
      <c r="L156" s="259">
        <v>1170</v>
      </c>
      <c r="M156" s="257">
        <v>1170</v>
      </c>
      <c r="N156" s="258">
        <v>1170</v>
      </c>
      <c r="O156" s="258">
        <v>1170</v>
      </c>
      <c r="P156" s="258">
        <v>1170</v>
      </c>
      <c r="Q156" s="258">
        <v>1170</v>
      </c>
      <c r="R156" s="357">
        <v>1170</v>
      </c>
      <c r="S156" s="259">
        <v>1170</v>
      </c>
      <c r="T156" s="260">
        <v>1170</v>
      </c>
      <c r="U156" s="258">
        <v>1170</v>
      </c>
      <c r="V156" s="258">
        <v>1170</v>
      </c>
      <c r="W156" s="258">
        <v>1170</v>
      </c>
      <c r="X156" s="258">
        <v>1170</v>
      </c>
      <c r="Y156" s="258">
        <v>1170</v>
      </c>
      <c r="Z156" s="357">
        <v>1170</v>
      </c>
      <c r="AA156" s="261">
        <v>1170</v>
      </c>
      <c r="AB156" s="436"/>
      <c r="AC156" s="436"/>
      <c r="AD156" s="436"/>
    </row>
    <row r="157" spans="1:32" x14ac:dyDescent="0.2">
      <c r="A157" s="314" t="s">
        <v>6</v>
      </c>
      <c r="B157" s="263">
        <v>1202.2</v>
      </c>
      <c r="C157" s="264">
        <v>1250.5454545454545</v>
      </c>
      <c r="D157" s="264">
        <v>1161.3793103448277</v>
      </c>
      <c r="E157" s="265">
        <v>1265</v>
      </c>
      <c r="F157" s="266">
        <v>1131.4285714285713</v>
      </c>
      <c r="G157" s="264">
        <v>1159.6296296296296</v>
      </c>
      <c r="H157" s="264">
        <v>1173.3962264150944</v>
      </c>
      <c r="I157" s="264">
        <v>1205.2727272727273</v>
      </c>
      <c r="J157" s="264">
        <v>1173.1111111111111</v>
      </c>
      <c r="K157" s="264">
        <v>1178.1632653061224</v>
      </c>
      <c r="L157" s="265">
        <v>1200.2222222222222</v>
      </c>
      <c r="M157" s="263">
        <v>1140.8333333333333</v>
      </c>
      <c r="N157" s="264">
        <v>1173.695652173913</v>
      </c>
      <c r="O157" s="264">
        <v>1158.032786885246</v>
      </c>
      <c r="P157" s="264">
        <v>1205.3225806451612</v>
      </c>
      <c r="Q157" s="264">
        <v>1227.6595744680851</v>
      </c>
      <c r="R157" s="315">
        <v>1206.140350877193</v>
      </c>
      <c r="S157" s="265">
        <v>1269.7727272727273</v>
      </c>
      <c r="T157" s="266">
        <v>1173.4482758620691</v>
      </c>
      <c r="U157" s="264">
        <v>1175.2631578947369</v>
      </c>
      <c r="V157" s="264">
        <v>1188.0434782608695</v>
      </c>
      <c r="W157" s="264">
        <v>1181.4583333333333</v>
      </c>
      <c r="X157" s="264">
        <v>1205.2272727272727</v>
      </c>
      <c r="Y157" s="264">
        <v>1234.7619047619048</v>
      </c>
      <c r="Z157" s="315">
        <v>1229.0625</v>
      </c>
      <c r="AA157" s="267">
        <v>1194.8109058927</v>
      </c>
      <c r="AB157" s="436"/>
      <c r="AC157" s="436"/>
      <c r="AD157" s="436"/>
    </row>
    <row r="158" spans="1:32" x14ac:dyDescent="0.2">
      <c r="A158" s="226" t="s">
        <v>7</v>
      </c>
      <c r="B158" s="268">
        <v>94</v>
      </c>
      <c r="C158" s="269">
        <v>90.909090909090907</v>
      </c>
      <c r="D158" s="269">
        <v>93.103448275862064</v>
      </c>
      <c r="E158" s="270">
        <v>96.15384615384616</v>
      </c>
      <c r="F158" s="271">
        <v>91.836734693877546</v>
      </c>
      <c r="G158" s="269">
        <v>92.592592592592595</v>
      </c>
      <c r="H158" s="269">
        <v>96.226415094339629</v>
      </c>
      <c r="I158" s="269">
        <v>100</v>
      </c>
      <c r="J158" s="269">
        <v>100</v>
      </c>
      <c r="K158" s="269">
        <v>100</v>
      </c>
      <c r="L158" s="270">
        <v>95.555555555555557</v>
      </c>
      <c r="M158" s="268">
        <v>66.666666666666671</v>
      </c>
      <c r="N158" s="269">
        <v>89.130434782608702</v>
      </c>
      <c r="O158" s="269">
        <v>90.163934426229503</v>
      </c>
      <c r="P158" s="269">
        <v>96.774193548387103</v>
      </c>
      <c r="Q158" s="269">
        <v>93.61702127659575</v>
      </c>
      <c r="R158" s="318">
        <v>92.982456140350877</v>
      </c>
      <c r="S158" s="270">
        <v>81.818181818181813</v>
      </c>
      <c r="T158" s="271">
        <v>89.65517241379311</v>
      </c>
      <c r="U158" s="269">
        <v>89.473684210526315</v>
      </c>
      <c r="V158" s="269">
        <v>95.652173913043484</v>
      </c>
      <c r="W158" s="269">
        <v>93.75</v>
      </c>
      <c r="X158" s="269">
        <v>95.454545454545453</v>
      </c>
      <c r="Y158" s="269">
        <v>97.61904761904762</v>
      </c>
      <c r="Z158" s="318">
        <v>84.375</v>
      </c>
      <c r="AA158" s="272">
        <v>90.501319261213723</v>
      </c>
      <c r="AB158" s="436"/>
      <c r="AC158" s="436"/>
      <c r="AD158" s="436"/>
    </row>
    <row r="159" spans="1:32" x14ac:dyDescent="0.2">
      <c r="A159" s="226" t="s">
        <v>8</v>
      </c>
      <c r="B159" s="273">
        <v>5.1472472842809702E-2</v>
      </c>
      <c r="C159" s="274">
        <v>5.289839015643516E-2</v>
      </c>
      <c r="D159" s="274">
        <v>4.6710607846056969E-2</v>
      </c>
      <c r="E159" s="275">
        <v>5.7435311005525694E-2</v>
      </c>
      <c r="F159" s="276">
        <v>5.783324490201408E-2</v>
      </c>
      <c r="G159" s="274">
        <v>5.7176477804153192E-2</v>
      </c>
      <c r="H159" s="274">
        <v>4.8179198276384602E-2</v>
      </c>
      <c r="I159" s="274">
        <v>4.4182992531976058E-2</v>
      </c>
      <c r="J159" s="274">
        <v>4.8648438831184103E-2</v>
      </c>
      <c r="K159" s="274">
        <v>4.377503486295329E-2</v>
      </c>
      <c r="L159" s="275">
        <v>4.6654352517865691E-2</v>
      </c>
      <c r="M159" s="273">
        <v>8.5769215875132199E-2</v>
      </c>
      <c r="N159" s="274">
        <v>6.5645349744376677E-2</v>
      </c>
      <c r="O159" s="274">
        <v>5.329648747680156E-2</v>
      </c>
      <c r="P159" s="274">
        <v>5.195558482338971E-2</v>
      </c>
      <c r="Q159" s="274">
        <v>5.1495598154708958E-2</v>
      </c>
      <c r="R159" s="321">
        <v>5.0747587981602553E-2</v>
      </c>
      <c r="S159" s="275">
        <v>7.0808959387964832E-2</v>
      </c>
      <c r="T159" s="276">
        <v>7.0744836329850999E-2</v>
      </c>
      <c r="U159" s="274">
        <v>5.9701820550319189E-2</v>
      </c>
      <c r="V159" s="274">
        <v>5.2171870683899828E-2</v>
      </c>
      <c r="W159" s="274">
        <v>4.571110899969353E-2</v>
      </c>
      <c r="X159" s="274">
        <v>5.3024429349845553E-2</v>
      </c>
      <c r="Y159" s="274">
        <v>5.2907693696631751E-2</v>
      </c>
      <c r="Z159" s="321">
        <v>6.62357686899228E-2</v>
      </c>
      <c r="AA159" s="277">
        <v>6.1320536979170656E-2</v>
      </c>
      <c r="AB159" s="436"/>
      <c r="AC159" s="436"/>
      <c r="AD159" s="436"/>
    </row>
    <row r="160" spans="1:32" x14ac:dyDescent="0.2">
      <c r="A160" s="314" t="s">
        <v>1</v>
      </c>
      <c r="B160" s="278">
        <f>B157/B156*100-100</f>
        <v>2.7521367521367495</v>
      </c>
      <c r="C160" s="279">
        <f t="shared" ref="C160:E160" si="69">C157/C156*100-100</f>
        <v>6.8842268842268766</v>
      </c>
      <c r="D160" s="279">
        <f t="shared" si="69"/>
        <v>-0.73681108163864906</v>
      </c>
      <c r="E160" s="280">
        <f t="shared" si="69"/>
        <v>8.1196581196581121</v>
      </c>
      <c r="F160" s="281">
        <f>F157/F156*100-100</f>
        <v>-3.2967032967033134</v>
      </c>
      <c r="G160" s="279">
        <f t="shared" ref="G160:M160" si="70">G157/G156*100-100</f>
        <v>-0.88635644191199958</v>
      </c>
      <c r="H160" s="279">
        <f t="shared" si="70"/>
        <v>0.29027576197387361</v>
      </c>
      <c r="I160" s="279">
        <f t="shared" si="70"/>
        <v>3.0147630147630196</v>
      </c>
      <c r="J160" s="279">
        <f t="shared" si="70"/>
        <v>0.26590693257359987</v>
      </c>
      <c r="K160" s="279">
        <f t="shared" si="70"/>
        <v>0.69771498342927885</v>
      </c>
      <c r="L160" s="280">
        <f t="shared" si="70"/>
        <v>2.5830959164292437</v>
      </c>
      <c r="M160" s="278">
        <f t="shared" si="70"/>
        <v>-2.492877492877497</v>
      </c>
      <c r="N160" s="279">
        <f>N157/N156*100-100</f>
        <v>0.31586770717204615</v>
      </c>
      <c r="O160" s="279">
        <f t="shared" ref="O160:AA160" si="71">O157/O156*100-100</f>
        <v>-1.0228387277567634</v>
      </c>
      <c r="P160" s="279">
        <f t="shared" si="71"/>
        <v>3.0190239867659159</v>
      </c>
      <c r="Q160" s="279">
        <f t="shared" si="71"/>
        <v>4.9281687579559872</v>
      </c>
      <c r="R160" s="279">
        <f t="shared" si="71"/>
        <v>3.0889188783925476</v>
      </c>
      <c r="S160" s="280">
        <f t="shared" si="71"/>
        <v>8.5275835275835163</v>
      </c>
      <c r="T160" s="281">
        <f t="shared" si="71"/>
        <v>0.2947244326554852</v>
      </c>
      <c r="U160" s="279">
        <f t="shared" si="71"/>
        <v>0.44984255510571813</v>
      </c>
      <c r="V160" s="279">
        <f t="shared" si="71"/>
        <v>1.5421776291341587</v>
      </c>
      <c r="W160" s="279">
        <f t="shared" si="71"/>
        <v>0.97934472934473149</v>
      </c>
      <c r="X160" s="279">
        <f t="shared" si="71"/>
        <v>3.0108780108780024</v>
      </c>
      <c r="Y160" s="279">
        <f t="shared" si="71"/>
        <v>5.5352055352055487</v>
      </c>
      <c r="Z160" s="358">
        <f t="shared" si="71"/>
        <v>5.0480769230769198</v>
      </c>
      <c r="AA160" s="282">
        <f t="shared" si="71"/>
        <v>2.1205902472393205</v>
      </c>
      <c r="AB160" s="436"/>
      <c r="AC160" s="436"/>
      <c r="AD160" s="436"/>
    </row>
    <row r="161" spans="1:31" ht="13.5" thickBot="1" x14ac:dyDescent="0.25">
      <c r="A161" s="432" t="s">
        <v>27</v>
      </c>
      <c r="B161" s="402">
        <f>B157-I143</f>
        <v>132.00769230769242</v>
      </c>
      <c r="C161" s="403">
        <f t="shared" ref="C161" si="72">C157-J143</f>
        <v>193.16450216450221</v>
      </c>
      <c r="D161" s="403">
        <f t="shared" ref="D161" si="73">D157-K143</f>
        <v>79.10658307210042</v>
      </c>
      <c r="E161" s="404">
        <f t="shared" ref="E161" si="74">E157-L143</f>
        <v>164.31818181818176</v>
      </c>
      <c r="F161" s="408">
        <f>F157-B143</f>
        <v>29.837662337662323</v>
      </c>
      <c r="G161" s="403">
        <f t="shared" ref="G161" si="75">G157-C143</f>
        <v>39.433551198256964</v>
      </c>
      <c r="H161" s="403">
        <f t="shared" ref="H161" si="76">H157-D143</f>
        <v>72.062893081761104</v>
      </c>
      <c r="I161" s="403">
        <f t="shared" ref="I161" si="77">I157-E143</f>
        <v>39.272727272727252</v>
      </c>
      <c r="J161" s="403">
        <f t="shared" ref="J161" si="78">J157-F143</f>
        <v>150.61111111111109</v>
      </c>
      <c r="K161" s="403">
        <f t="shared" ref="K161" si="79">K157-G143</f>
        <v>140</v>
      </c>
      <c r="L161" s="404">
        <f t="shared" ref="L161" si="80">L157-H143</f>
        <v>143.05241090146751</v>
      </c>
      <c r="M161" s="405">
        <f t="shared" ref="M161:AA161" si="81">M157-M143</f>
        <v>14.166666666666515</v>
      </c>
      <c r="N161" s="406">
        <f t="shared" si="81"/>
        <v>85.059288537549264</v>
      </c>
      <c r="O161" s="406">
        <f t="shared" si="81"/>
        <v>79.199453551912711</v>
      </c>
      <c r="P161" s="406">
        <f t="shared" si="81"/>
        <v>82.27173318753421</v>
      </c>
      <c r="Q161" s="406">
        <f t="shared" si="81"/>
        <v>113.70608609599208</v>
      </c>
      <c r="R161" s="406">
        <f t="shared" si="81"/>
        <v>116.14035087719299</v>
      </c>
      <c r="S161" s="407">
        <f t="shared" si="81"/>
        <v>124.19133192388995</v>
      </c>
      <c r="T161" s="408">
        <f t="shared" si="81"/>
        <v>59.519704433497736</v>
      </c>
      <c r="U161" s="403">
        <f t="shared" si="81"/>
        <v>79.824561403508824</v>
      </c>
      <c r="V161" s="403">
        <f t="shared" si="81"/>
        <v>83.729752770673485</v>
      </c>
      <c r="W161" s="403">
        <f t="shared" si="81"/>
        <v>68.397108843537353</v>
      </c>
      <c r="X161" s="403">
        <f t="shared" si="81"/>
        <v>96.855179704017019</v>
      </c>
      <c r="Y161" s="403">
        <f t="shared" si="81"/>
        <v>109.56959706959719</v>
      </c>
      <c r="Z161" s="409">
        <f t="shared" si="81"/>
        <v>78.153409090909008</v>
      </c>
      <c r="AA161" s="410">
        <f t="shared" si="81"/>
        <v>98.395135283381023</v>
      </c>
      <c r="AB161" s="394"/>
      <c r="AC161" s="395"/>
      <c r="AD161" s="395"/>
    </row>
    <row r="162" spans="1:31" x14ac:dyDescent="0.2">
      <c r="A162" s="433" t="s">
        <v>51</v>
      </c>
      <c r="B162" s="290">
        <v>493</v>
      </c>
      <c r="C162" s="291">
        <v>636</v>
      </c>
      <c r="D162" s="291">
        <v>341</v>
      </c>
      <c r="E162" s="292">
        <v>278</v>
      </c>
      <c r="F162" s="429">
        <v>541</v>
      </c>
      <c r="G162" s="291">
        <v>602</v>
      </c>
      <c r="H162" s="291">
        <v>632</v>
      </c>
      <c r="I162" s="291">
        <v>632</v>
      </c>
      <c r="J162" s="291">
        <v>519</v>
      </c>
      <c r="K162" s="291">
        <v>519</v>
      </c>
      <c r="L162" s="292">
        <v>491</v>
      </c>
      <c r="M162" s="290">
        <v>148</v>
      </c>
      <c r="N162" s="291">
        <v>500</v>
      </c>
      <c r="O162" s="291">
        <v>676</v>
      </c>
      <c r="P162" s="291">
        <v>739</v>
      </c>
      <c r="Q162" s="291">
        <v>490</v>
      </c>
      <c r="R162" s="291">
        <v>664</v>
      </c>
      <c r="S162" s="292">
        <v>455</v>
      </c>
      <c r="T162" s="290">
        <v>330</v>
      </c>
      <c r="U162" s="291">
        <v>694</v>
      </c>
      <c r="V162" s="291">
        <v>571</v>
      </c>
      <c r="W162" s="291">
        <v>571</v>
      </c>
      <c r="X162" s="291">
        <v>494</v>
      </c>
      <c r="Y162" s="291">
        <v>527</v>
      </c>
      <c r="Z162" s="292">
        <v>384</v>
      </c>
      <c r="AA162" s="373">
        <f>SUM(B162:Z162)</f>
        <v>12927</v>
      </c>
      <c r="AB162" s="227" t="s">
        <v>56</v>
      </c>
      <c r="AC162" s="294">
        <f>AA148-AA162</f>
        <v>11</v>
      </c>
      <c r="AD162" s="295">
        <f>AC162/AA148</f>
        <v>8.5020868758695317E-4</v>
      </c>
    </row>
    <row r="163" spans="1:31" x14ac:dyDescent="0.2">
      <c r="A163" s="328" t="s">
        <v>28</v>
      </c>
      <c r="B163" s="242">
        <v>49</v>
      </c>
      <c r="C163" s="240">
        <v>48.5</v>
      </c>
      <c r="D163" s="240">
        <v>49.5</v>
      </c>
      <c r="E163" s="243">
        <v>48</v>
      </c>
      <c r="F163" s="430">
        <v>52.5</v>
      </c>
      <c r="G163" s="240">
        <v>51.5</v>
      </c>
      <c r="H163" s="240">
        <v>51</v>
      </c>
      <c r="I163" s="240">
        <v>51</v>
      </c>
      <c r="J163" s="240">
        <v>50.5</v>
      </c>
      <c r="K163" s="240">
        <v>50.5</v>
      </c>
      <c r="L163" s="243">
        <v>49</v>
      </c>
      <c r="M163" s="242">
        <v>51.5</v>
      </c>
      <c r="N163" s="240">
        <v>50.5</v>
      </c>
      <c r="O163" s="240">
        <v>51</v>
      </c>
      <c r="P163" s="240">
        <v>48.5</v>
      </c>
      <c r="Q163" s="240">
        <v>48</v>
      </c>
      <c r="R163" s="240">
        <v>48</v>
      </c>
      <c r="S163" s="243">
        <v>47.5</v>
      </c>
      <c r="T163" s="242">
        <v>51.5</v>
      </c>
      <c r="U163" s="240">
        <v>50.5</v>
      </c>
      <c r="V163" s="240">
        <v>49</v>
      </c>
      <c r="W163" s="240">
        <v>49</v>
      </c>
      <c r="X163" s="240">
        <v>48.5</v>
      </c>
      <c r="Y163" s="240">
        <v>48</v>
      </c>
      <c r="Z163" s="243">
        <v>48</v>
      </c>
      <c r="AA163" s="233"/>
      <c r="AB163" s="227" t="s">
        <v>57</v>
      </c>
      <c r="AC163" s="227">
        <v>47.9</v>
      </c>
      <c r="AD163" s="227"/>
    </row>
    <row r="164" spans="1:31" ht="13.5" thickBot="1" x14ac:dyDescent="0.25">
      <c r="A164" s="331" t="s">
        <v>26</v>
      </c>
      <c r="B164" s="244">
        <f>B163-B149</f>
        <v>1.5</v>
      </c>
      <c r="C164" s="241">
        <f t="shared" ref="C164:Z164" si="82">C163-C149</f>
        <v>1.5</v>
      </c>
      <c r="D164" s="241">
        <f t="shared" si="82"/>
        <v>2</v>
      </c>
      <c r="E164" s="245">
        <f t="shared" si="82"/>
        <v>1.5</v>
      </c>
      <c r="F164" s="431">
        <f t="shared" si="82"/>
        <v>1.5</v>
      </c>
      <c r="G164" s="241">
        <f t="shared" si="82"/>
        <v>1.5</v>
      </c>
      <c r="H164" s="241">
        <f t="shared" si="82"/>
        <v>1.5</v>
      </c>
      <c r="I164" s="241">
        <f t="shared" si="82"/>
        <v>1.5</v>
      </c>
      <c r="J164" s="241">
        <f t="shared" si="82"/>
        <v>2</v>
      </c>
      <c r="K164" s="241">
        <f t="shared" si="82"/>
        <v>2</v>
      </c>
      <c r="L164" s="245">
        <f t="shared" si="82"/>
        <v>1.5</v>
      </c>
      <c r="M164" s="244">
        <f t="shared" si="82"/>
        <v>2</v>
      </c>
      <c r="N164" s="241">
        <f t="shared" si="82"/>
        <v>2</v>
      </c>
      <c r="O164" s="241">
        <f t="shared" si="82"/>
        <v>2</v>
      </c>
      <c r="P164" s="241">
        <f t="shared" si="82"/>
        <v>1.5</v>
      </c>
      <c r="Q164" s="241">
        <f t="shared" si="82"/>
        <v>1.5</v>
      </c>
      <c r="R164" s="241">
        <f t="shared" si="82"/>
        <v>1.5</v>
      </c>
      <c r="S164" s="245">
        <f t="shared" si="82"/>
        <v>1.5</v>
      </c>
      <c r="T164" s="244">
        <f t="shared" si="82"/>
        <v>2</v>
      </c>
      <c r="U164" s="241">
        <f t="shared" si="82"/>
        <v>2</v>
      </c>
      <c r="V164" s="241">
        <f t="shared" si="82"/>
        <v>1.5</v>
      </c>
      <c r="W164" s="241">
        <f t="shared" si="82"/>
        <v>2</v>
      </c>
      <c r="X164" s="241">
        <f t="shared" si="82"/>
        <v>1.5</v>
      </c>
      <c r="Y164" s="241">
        <f t="shared" si="82"/>
        <v>1.5</v>
      </c>
      <c r="Z164" s="245">
        <f t="shared" si="82"/>
        <v>2</v>
      </c>
      <c r="AA164" s="234"/>
      <c r="AB164" s="227" t="s">
        <v>26</v>
      </c>
      <c r="AC164" s="227">
        <f>AC163-AC149</f>
        <v>1.7999999999999972</v>
      </c>
      <c r="AD164" s="227"/>
    </row>
    <row r="165" spans="1:31" x14ac:dyDescent="0.2">
      <c r="C165" s="237" t="s">
        <v>67</v>
      </c>
      <c r="D165" s="237" t="s">
        <v>67</v>
      </c>
      <c r="I165" s="237" t="s">
        <v>67</v>
      </c>
      <c r="J165" s="237">
        <v>50.5</v>
      </c>
      <c r="K165" s="237">
        <v>50.5</v>
      </c>
      <c r="N165" s="355">
        <v>50.5</v>
      </c>
      <c r="Q165" s="237" t="s">
        <v>67</v>
      </c>
      <c r="Z165" s="237">
        <v>48</v>
      </c>
    </row>
    <row r="166" spans="1:31" ht="13.5" thickBot="1" x14ac:dyDescent="0.25">
      <c r="T166" s="355">
        <v>49.2</v>
      </c>
      <c r="U166" s="439">
        <v>49.2</v>
      </c>
      <c r="V166" s="439">
        <v>49.2</v>
      </c>
      <c r="W166" s="439">
        <v>49.2</v>
      </c>
      <c r="X166" s="439">
        <v>49.2</v>
      </c>
      <c r="Y166" s="439">
        <v>49.2</v>
      </c>
      <c r="Z166" s="439">
        <v>49.2</v>
      </c>
    </row>
    <row r="167" spans="1:31" s="437" customFormat="1" ht="13.5" thickBot="1" x14ac:dyDescent="0.25">
      <c r="A167" s="304" t="s">
        <v>101</v>
      </c>
      <c r="B167" s="448" t="s">
        <v>53</v>
      </c>
      <c r="C167" s="449"/>
      <c r="D167" s="449"/>
      <c r="E167" s="450"/>
      <c r="F167" s="449" t="s">
        <v>65</v>
      </c>
      <c r="G167" s="449"/>
      <c r="H167" s="449"/>
      <c r="I167" s="449"/>
      <c r="J167" s="449"/>
      <c r="K167" s="449"/>
      <c r="L167" s="450"/>
      <c r="M167" s="448" t="s">
        <v>63</v>
      </c>
      <c r="N167" s="449"/>
      <c r="O167" s="449"/>
      <c r="P167" s="449"/>
      <c r="Q167" s="449"/>
      <c r="R167" s="449"/>
      <c r="S167" s="450"/>
      <c r="T167" s="448" t="s">
        <v>64</v>
      </c>
      <c r="U167" s="449"/>
      <c r="V167" s="449"/>
      <c r="W167" s="449"/>
      <c r="X167" s="449"/>
      <c r="Y167" s="449"/>
      <c r="Z167" s="450"/>
      <c r="AA167" s="372" t="s">
        <v>55</v>
      </c>
    </row>
    <row r="168" spans="1:31" s="437" customFormat="1" x14ac:dyDescent="0.2">
      <c r="A168" s="226" t="s">
        <v>54</v>
      </c>
      <c r="B168" s="249">
        <v>1</v>
      </c>
      <c r="C168" s="250">
        <v>2</v>
      </c>
      <c r="D168" s="250">
        <v>3</v>
      </c>
      <c r="E168" s="251">
        <v>4</v>
      </c>
      <c r="F168" s="365">
        <v>1</v>
      </c>
      <c r="G168" s="250">
        <v>2</v>
      </c>
      <c r="H168" s="250">
        <v>3</v>
      </c>
      <c r="I168" s="250">
        <v>4</v>
      </c>
      <c r="J168" s="250">
        <v>5</v>
      </c>
      <c r="K168" s="250">
        <v>6</v>
      </c>
      <c r="L168" s="251">
        <v>7</v>
      </c>
      <c r="M168" s="249">
        <v>1</v>
      </c>
      <c r="N168" s="250">
        <v>2</v>
      </c>
      <c r="O168" s="250">
        <v>3</v>
      </c>
      <c r="P168" s="250">
        <v>4</v>
      </c>
      <c r="Q168" s="250">
        <v>5</v>
      </c>
      <c r="R168" s="356">
        <v>6</v>
      </c>
      <c r="S168" s="251">
        <v>7</v>
      </c>
      <c r="T168" s="365">
        <v>1</v>
      </c>
      <c r="U168" s="250">
        <v>2</v>
      </c>
      <c r="V168" s="250">
        <v>3</v>
      </c>
      <c r="W168" s="250">
        <v>4</v>
      </c>
      <c r="X168" s="250">
        <v>5</v>
      </c>
      <c r="Y168" s="250">
        <v>6</v>
      </c>
      <c r="Z168" s="356">
        <v>7</v>
      </c>
      <c r="AA168" s="374"/>
    </row>
    <row r="169" spans="1:31" s="437" customFormat="1" x14ac:dyDescent="0.2">
      <c r="A169" s="226" t="s">
        <v>2</v>
      </c>
      <c r="B169" s="434">
        <v>5</v>
      </c>
      <c r="C169" s="399">
        <v>6</v>
      </c>
      <c r="D169" s="400">
        <v>7</v>
      </c>
      <c r="E169" s="360">
        <v>8</v>
      </c>
      <c r="F169" s="254">
        <v>1</v>
      </c>
      <c r="G169" s="353">
        <v>2</v>
      </c>
      <c r="H169" s="253">
        <v>3</v>
      </c>
      <c r="I169" s="253">
        <v>3</v>
      </c>
      <c r="J169" s="335">
        <v>4</v>
      </c>
      <c r="K169" s="335">
        <v>4</v>
      </c>
      <c r="L169" s="398">
        <v>5</v>
      </c>
      <c r="M169" s="252">
        <v>1</v>
      </c>
      <c r="N169" s="353">
        <v>2</v>
      </c>
      <c r="O169" s="253">
        <v>3</v>
      </c>
      <c r="P169" s="335">
        <v>4</v>
      </c>
      <c r="Q169" s="398">
        <v>5</v>
      </c>
      <c r="R169" s="399">
        <v>6</v>
      </c>
      <c r="S169" s="400">
        <v>7</v>
      </c>
      <c r="T169" s="252">
        <v>1</v>
      </c>
      <c r="U169" s="353">
        <v>2</v>
      </c>
      <c r="V169" s="253">
        <v>3</v>
      </c>
      <c r="W169" s="335">
        <v>4</v>
      </c>
      <c r="X169" s="398">
        <v>5</v>
      </c>
      <c r="Y169" s="399">
        <v>6</v>
      </c>
      <c r="Z169" s="400">
        <v>7</v>
      </c>
      <c r="AA169" s="226" t="s">
        <v>0</v>
      </c>
    </row>
    <row r="170" spans="1:31" s="437" customFormat="1" x14ac:dyDescent="0.2">
      <c r="A170" s="311" t="s">
        <v>75</v>
      </c>
      <c r="B170" s="257">
        <v>1270</v>
      </c>
      <c r="C170" s="258">
        <v>1270</v>
      </c>
      <c r="D170" s="258">
        <v>1270</v>
      </c>
      <c r="E170" s="259">
        <v>1270</v>
      </c>
      <c r="F170" s="260">
        <v>1270</v>
      </c>
      <c r="G170" s="258">
        <v>1270</v>
      </c>
      <c r="H170" s="258">
        <v>1270</v>
      </c>
      <c r="I170" s="258">
        <v>1270</v>
      </c>
      <c r="J170" s="258">
        <v>1270</v>
      </c>
      <c r="K170" s="258">
        <v>1270</v>
      </c>
      <c r="L170" s="259">
        <v>1270</v>
      </c>
      <c r="M170" s="257">
        <v>1270</v>
      </c>
      <c r="N170" s="258">
        <v>1270</v>
      </c>
      <c r="O170" s="258">
        <v>1270</v>
      </c>
      <c r="P170" s="258">
        <v>1270</v>
      </c>
      <c r="Q170" s="258">
        <v>1270</v>
      </c>
      <c r="R170" s="357">
        <v>1270</v>
      </c>
      <c r="S170" s="259">
        <v>1270</v>
      </c>
      <c r="T170" s="260">
        <v>1270</v>
      </c>
      <c r="U170" s="258">
        <v>1270</v>
      </c>
      <c r="V170" s="258">
        <v>1270</v>
      </c>
      <c r="W170" s="258">
        <v>1270</v>
      </c>
      <c r="X170" s="258">
        <v>1270</v>
      </c>
      <c r="Y170" s="258">
        <v>1270</v>
      </c>
      <c r="Z170" s="357">
        <v>1270</v>
      </c>
      <c r="AA170" s="261">
        <v>1270</v>
      </c>
    </row>
    <row r="171" spans="1:31" s="437" customFormat="1" x14ac:dyDescent="0.2">
      <c r="A171" s="314" t="s">
        <v>6</v>
      </c>
      <c r="B171" s="263">
        <v>1286.8181818181818</v>
      </c>
      <c r="C171" s="264">
        <v>1347.5471698113208</v>
      </c>
      <c r="D171" s="264">
        <v>1222.1875</v>
      </c>
      <c r="E171" s="265">
        <v>1385.6</v>
      </c>
      <c r="F171" s="266">
        <v>1219.3617021276596</v>
      </c>
      <c r="G171" s="264">
        <v>1260.408163265306</v>
      </c>
      <c r="H171" s="264">
        <v>1252.7450980392157</v>
      </c>
      <c r="I171" s="264">
        <v>1295.4901960784314</v>
      </c>
      <c r="J171" s="264">
        <v>1252.608695652174</v>
      </c>
      <c r="K171" s="264">
        <v>1286.5957446808511</v>
      </c>
      <c r="L171" s="265">
        <v>1267.5</v>
      </c>
      <c r="M171" s="263">
        <v>1271.3333333333333</v>
      </c>
      <c r="N171" s="264">
        <v>1247.7272727272727</v>
      </c>
      <c r="O171" s="264">
        <v>1264.0740740740741</v>
      </c>
      <c r="P171" s="264">
        <v>1309.672131147541</v>
      </c>
      <c r="Q171" s="264">
        <v>1262.6190476190477</v>
      </c>
      <c r="R171" s="315">
        <v>1288.421052631579</v>
      </c>
      <c r="S171" s="265">
        <v>1348.1395348837209</v>
      </c>
      <c r="T171" s="266">
        <v>1159.3333333333333</v>
      </c>
      <c r="U171" s="264">
        <v>1231.0714285714287</v>
      </c>
      <c r="V171" s="264">
        <v>1256.1538461538462</v>
      </c>
      <c r="W171" s="264">
        <v>1287.5925925925926</v>
      </c>
      <c r="X171" s="264">
        <v>1325.6923076923076</v>
      </c>
      <c r="Y171" s="264">
        <v>1343.2558139534883</v>
      </c>
      <c r="Z171" s="315">
        <v>1424.375</v>
      </c>
      <c r="AA171" s="267">
        <v>1283.4828496042217</v>
      </c>
    </row>
    <row r="172" spans="1:31" s="437" customFormat="1" x14ac:dyDescent="0.2">
      <c r="A172" s="226" t="s">
        <v>7</v>
      </c>
      <c r="B172" s="268">
        <v>93.181818181818187</v>
      </c>
      <c r="C172" s="269">
        <v>96.226415094339629</v>
      </c>
      <c r="D172" s="269">
        <v>100</v>
      </c>
      <c r="E172" s="270">
        <v>92</v>
      </c>
      <c r="F172" s="271">
        <v>80.851063829787236</v>
      </c>
      <c r="G172" s="269">
        <v>85.714285714285708</v>
      </c>
      <c r="H172" s="269">
        <v>94.117647058823536</v>
      </c>
      <c r="I172" s="269">
        <v>96.078431372549019</v>
      </c>
      <c r="J172" s="269">
        <v>97.826086956521735</v>
      </c>
      <c r="K172" s="269">
        <v>97.872340425531917</v>
      </c>
      <c r="L172" s="270">
        <v>100</v>
      </c>
      <c r="M172" s="268">
        <v>60</v>
      </c>
      <c r="N172" s="269">
        <v>88.63636363636364</v>
      </c>
      <c r="O172" s="269">
        <v>88.888888888888886</v>
      </c>
      <c r="P172" s="269">
        <v>95.081967213114751</v>
      </c>
      <c r="Q172" s="269">
        <v>90.476190476190482</v>
      </c>
      <c r="R172" s="318">
        <v>89.473684210526315</v>
      </c>
      <c r="S172" s="270">
        <v>90.697674418604649</v>
      </c>
      <c r="T172" s="271">
        <v>100</v>
      </c>
      <c r="U172" s="269">
        <v>100</v>
      </c>
      <c r="V172" s="269">
        <v>100</v>
      </c>
      <c r="W172" s="269">
        <v>100</v>
      </c>
      <c r="X172" s="269">
        <v>100</v>
      </c>
      <c r="Y172" s="269">
        <v>97.674418604651166</v>
      </c>
      <c r="Z172" s="318">
        <v>100</v>
      </c>
      <c r="AA172" s="272">
        <v>88.214599824098499</v>
      </c>
    </row>
    <row r="173" spans="1:31" s="437" customFormat="1" x14ac:dyDescent="0.2">
      <c r="A173" s="226" t="s">
        <v>8</v>
      </c>
      <c r="B173" s="273">
        <v>5.9293557317171529E-2</v>
      </c>
      <c r="C173" s="274">
        <v>5.0596655702843683E-2</v>
      </c>
      <c r="D173" s="274">
        <v>5.0798542145204469E-2</v>
      </c>
      <c r="E173" s="275">
        <v>5.3076974986297563E-2</v>
      </c>
      <c r="F173" s="276">
        <v>7.8029447195811674E-2</v>
      </c>
      <c r="G173" s="274">
        <v>6.6707486501912772E-2</v>
      </c>
      <c r="H173" s="274">
        <v>4.7975057517590423E-2</v>
      </c>
      <c r="I173" s="274">
        <v>5.0659276676361636E-2</v>
      </c>
      <c r="J173" s="274">
        <v>4.3549853234581909E-2</v>
      </c>
      <c r="K173" s="274">
        <v>4.5044168113070486E-2</v>
      </c>
      <c r="L173" s="275">
        <v>3.6664404269742948E-2</v>
      </c>
      <c r="M173" s="273">
        <v>0.10638144526885925</v>
      </c>
      <c r="N173" s="274">
        <v>6.0287861922625086E-2</v>
      </c>
      <c r="O173" s="274">
        <v>6.7531284143665521E-2</v>
      </c>
      <c r="P173" s="274">
        <v>5.2591655201135283E-2</v>
      </c>
      <c r="Q173" s="274">
        <v>6.1154793484911055E-2</v>
      </c>
      <c r="R173" s="321">
        <v>6.2579601721417147E-2</v>
      </c>
      <c r="S173" s="275">
        <v>6.0816060992405267E-2</v>
      </c>
      <c r="T173" s="276">
        <v>4.0880673000979632E-2</v>
      </c>
      <c r="U173" s="274">
        <v>3.0108334305082102E-2</v>
      </c>
      <c r="V173" s="274">
        <v>3.1308813303525113E-2</v>
      </c>
      <c r="W173" s="274">
        <v>2.391138026255453E-2</v>
      </c>
      <c r="X173" s="274">
        <v>2.3144854798314636E-2</v>
      </c>
      <c r="Y173" s="274">
        <v>2.8210129391967161E-2</v>
      </c>
      <c r="Z173" s="321">
        <v>2.915553591993017E-2</v>
      </c>
      <c r="AA173" s="277">
        <v>6.4146446120674119E-2</v>
      </c>
    </row>
    <row r="174" spans="1:31" s="437" customFormat="1" x14ac:dyDescent="0.2">
      <c r="A174" s="314" t="s">
        <v>1</v>
      </c>
      <c r="B174" s="278">
        <f>B171/B170*100-100</f>
        <v>1.324266284896197</v>
      </c>
      <c r="C174" s="279">
        <f t="shared" ref="C174:E174" si="83">C171/C170*100-100</f>
        <v>6.1060763630961219</v>
      </c>
      <c r="D174" s="279">
        <f t="shared" si="83"/>
        <v>-3.7647637795275557</v>
      </c>
      <c r="E174" s="280">
        <f t="shared" si="83"/>
        <v>9.1023622047244004</v>
      </c>
      <c r="F174" s="281">
        <f>F171/F170*100-100</f>
        <v>-3.9872675490031781</v>
      </c>
      <c r="G174" s="279">
        <f t="shared" ref="G174:M174" si="84">G171/G170*100-100</f>
        <v>-0.75526273501526475</v>
      </c>
      <c r="H174" s="279">
        <f t="shared" si="84"/>
        <v>-1.3586536976995518</v>
      </c>
      <c r="I174" s="279">
        <f t="shared" si="84"/>
        <v>2.0071020534197856</v>
      </c>
      <c r="J174" s="279">
        <f t="shared" si="84"/>
        <v>-1.3693940431359124</v>
      </c>
      <c r="K174" s="279">
        <f t="shared" si="84"/>
        <v>1.3067515496733222</v>
      </c>
      <c r="L174" s="280">
        <f t="shared" si="84"/>
        <v>-0.19685039370078528</v>
      </c>
      <c r="M174" s="278">
        <f t="shared" si="84"/>
        <v>0.1049868766404245</v>
      </c>
      <c r="N174" s="279">
        <f>N171/N170*100-100</f>
        <v>-1.7537580529706389</v>
      </c>
      <c r="O174" s="279">
        <f t="shared" ref="O174:AA174" si="85">O171/O170*100-100</f>
        <v>-0.46660834062409151</v>
      </c>
      <c r="P174" s="279">
        <f t="shared" si="85"/>
        <v>3.1237898541370868</v>
      </c>
      <c r="Q174" s="279">
        <f t="shared" si="85"/>
        <v>-0.58117735283089189</v>
      </c>
      <c r="R174" s="279">
        <f t="shared" si="85"/>
        <v>1.4504765851637131</v>
      </c>
      <c r="S174" s="280">
        <f t="shared" si="85"/>
        <v>6.1527192821827441</v>
      </c>
      <c r="T174" s="281">
        <f t="shared" si="85"/>
        <v>-8.7139107611548638</v>
      </c>
      <c r="U174" s="279">
        <f t="shared" si="85"/>
        <v>-3.065241844769389</v>
      </c>
      <c r="V174" s="279">
        <f t="shared" si="85"/>
        <v>-1.0902483343428315</v>
      </c>
      <c r="W174" s="279">
        <f t="shared" si="85"/>
        <v>1.3852435112277703</v>
      </c>
      <c r="X174" s="279">
        <f t="shared" si="85"/>
        <v>4.3852210781344638</v>
      </c>
      <c r="Y174" s="279">
        <f t="shared" si="85"/>
        <v>5.7681743270463244</v>
      </c>
      <c r="Z174" s="358">
        <f t="shared" si="85"/>
        <v>12.155511811023615</v>
      </c>
      <c r="AA174" s="282">
        <f t="shared" si="85"/>
        <v>1.0616417011198251</v>
      </c>
    </row>
    <row r="175" spans="1:31" s="437" customFormat="1" ht="13.5" thickBot="1" x14ac:dyDescent="0.25">
      <c r="A175" s="432" t="s">
        <v>27</v>
      </c>
      <c r="B175" s="402">
        <f>B171-I157</f>
        <v>81.545454545454504</v>
      </c>
      <c r="C175" s="403">
        <f t="shared" ref="C175" si="86">C171-J157</f>
        <v>174.43605870020974</v>
      </c>
      <c r="D175" s="403">
        <f t="shared" ref="D175" si="87">D171-K157</f>
        <v>44.024234693877588</v>
      </c>
      <c r="E175" s="404">
        <f t="shared" ref="E175" si="88">E171-L157</f>
        <v>185.37777777777774</v>
      </c>
      <c r="F175" s="408">
        <f>F171-B157</f>
        <v>17.16170212765951</v>
      </c>
      <c r="G175" s="403">
        <f t="shared" ref="G175" si="89">G171-C157</f>
        <v>9.8627087198515255</v>
      </c>
      <c r="H175" s="403">
        <f t="shared" ref="H175" si="90">H171-D157</f>
        <v>91.365787694388018</v>
      </c>
      <c r="I175" s="403">
        <f t="shared" ref="I175" si="91">I171-E157</f>
        <v>30.490196078431381</v>
      </c>
      <c r="J175" s="403">
        <f t="shared" ref="J175" si="92">J171-F157</f>
        <v>121.18012422360266</v>
      </c>
      <c r="K175" s="403">
        <f t="shared" ref="K175" si="93">K171-G157</f>
        <v>126.96611505122155</v>
      </c>
      <c r="L175" s="404">
        <f t="shared" ref="L175" si="94">L171-H157</f>
        <v>94.103773584905639</v>
      </c>
      <c r="M175" s="405">
        <f t="shared" ref="M175:AA175" si="95">M171-M157</f>
        <v>130.5</v>
      </c>
      <c r="N175" s="406">
        <f t="shared" si="95"/>
        <v>74.031620553359744</v>
      </c>
      <c r="O175" s="406">
        <f t="shared" si="95"/>
        <v>106.04128718882816</v>
      </c>
      <c r="P175" s="406">
        <f t="shared" si="95"/>
        <v>104.34955050237977</v>
      </c>
      <c r="Q175" s="406">
        <f t="shared" si="95"/>
        <v>34.959473150962594</v>
      </c>
      <c r="R175" s="406">
        <f t="shared" si="95"/>
        <v>82.280701754385973</v>
      </c>
      <c r="S175" s="407">
        <f t="shared" si="95"/>
        <v>78.366807610993646</v>
      </c>
      <c r="T175" s="408">
        <f t="shared" si="95"/>
        <v>-14.11494252873581</v>
      </c>
      <c r="U175" s="403">
        <f t="shared" si="95"/>
        <v>55.808270676691791</v>
      </c>
      <c r="V175" s="403">
        <f t="shared" si="95"/>
        <v>68.110367892976683</v>
      </c>
      <c r="W175" s="403">
        <f t="shared" si="95"/>
        <v>106.13425925925935</v>
      </c>
      <c r="X175" s="403">
        <f t="shared" si="95"/>
        <v>120.46503496503487</v>
      </c>
      <c r="Y175" s="403">
        <f t="shared" si="95"/>
        <v>108.4939091915835</v>
      </c>
      <c r="Z175" s="409">
        <f t="shared" si="95"/>
        <v>195.3125</v>
      </c>
      <c r="AA175" s="410">
        <f t="shared" si="95"/>
        <v>88.671943711521635</v>
      </c>
      <c r="AB175" s="394"/>
      <c r="AC175" s="395"/>
      <c r="AD175" s="395"/>
      <c r="AE175" s="435" t="s">
        <v>106</v>
      </c>
    </row>
    <row r="176" spans="1:31" s="437" customFormat="1" x14ac:dyDescent="0.2">
      <c r="A176" s="433" t="s">
        <v>51</v>
      </c>
      <c r="B176" s="290">
        <v>492</v>
      </c>
      <c r="C176" s="291">
        <v>636</v>
      </c>
      <c r="D176" s="291">
        <v>341</v>
      </c>
      <c r="E176" s="292">
        <v>278</v>
      </c>
      <c r="F176" s="429">
        <v>541</v>
      </c>
      <c r="G176" s="291">
        <v>602</v>
      </c>
      <c r="H176" s="291">
        <v>632</v>
      </c>
      <c r="I176" s="291">
        <v>632</v>
      </c>
      <c r="J176" s="291">
        <v>518</v>
      </c>
      <c r="K176" s="291">
        <v>519</v>
      </c>
      <c r="L176" s="292">
        <v>491</v>
      </c>
      <c r="M176" s="290">
        <v>144</v>
      </c>
      <c r="N176" s="291">
        <v>500</v>
      </c>
      <c r="O176" s="291">
        <v>676</v>
      </c>
      <c r="P176" s="291">
        <v>739</v>
      </c>
      <c r="Q176" s="291">
        <v>490</v>
      </c>
      <c r="R176" s="291">
        <v>663</v>
      </c>
      <c r="S176" s="292">
        <v>455</v>
      </c>
      <c r="T176" s="290">
        <v>381</v>
      </c>
      <c r="U176" s="291">
        <v>539</v>
      </c>
      <c r="V176" s="291">
        <v>571</v>
      </c>
      <c r="W176" s="291">
        <v>562</v>
      </c>
      <c r="X176" s="291">
        <v>670</v>
      </c>
      <c r="Y176" s="291">
        <v>499</v>
      </c>
      <c r="Z176" s="292">
        <v>348</v>
      </c>
      <c r="AA176" s="373">
        <f>SUM(B176:Z176)</f>
        <v>12919</v>
      </c>
      <c r="AB176" s="227" t="s">
        <v>56</v>
      </c>
      <c r="AC176" s="294">
        <f>AA162-AA176</f>
        <v>8</v>
      </c>
      <c r="AD176" s="295">
        <f>AC176/AA162</f>
        <v>6.1885975090895029E-4</v>
      </c>
      <c r="AE176" s="376" t="s">
        <v>103</v>
      </c>
    </row>
    <row r="177" spans="1:31" s="437" customFormat="1" x14ac:dyDescent="0.2">
      <c r="A177" s="328" t="s">
        <v>28</v>
      </c>
      <c r="B177" s="242">
        <v>52</v>
      </c>
      <c r="C177" s="240">
        <v>51</v>
      </c>
      <c r="D177" s="240">
        <v>52.5</v>
      </c>
      <c r="E177" s="243">
        <v>50.5</v>
      </c>
      <c r="F177" s="430">
        <v>55</v>
      </c>
      <c r="G177" s="240">
        <v>54</v>
      </c>
      <c r="H177" s="240">
        <v>54</v>
      </c>
      <c r="I177" s="240">
        <v>53.5</v>
      </c>
      <c r="J177" s="240">
        <v>53.5</v>
      </c>
      <c r="K177" s="240">
        <v>53</v>
      </c>
      <c r="L177" s="243">
        <v>52</v>
      </c>
      <c r="M177" s="242">
        <v>54</v>
      </c>
      <c r="N177" s="240">
        <v>53.5</v>
      </c>
      <c r="O177" s="240">
        <v>53.5</v>
      </c>
      <c r="P177" s="240">
        <v>51</v>
      </c>
      <c r="Q177" s="240">
        <v>51</v>
      </c>
      <c r="R177" s="240">
        <v>50.5</v>
      </c>
      <c r="S177" s="243">
        <v>50</v>
      </c>
      <c r="T177" s="242">
        <v>54</v>
      </c>
      <c r="U177" s="240">
        <v>52.5</v>
      </c>
      <c r="V177" s="240">
        <v>52</v>
      </c>
      <c r="W177" s="240">
        <v>51.5</v>
      </c>
      <c r="X177" s="240">
        <v>51</v>
      </c>
      <c r="Y177" s="240">
        <v>50.5</v>
      </c>
      <c r="Z177" s="243">
        <v>50</v>
      </c>
      <c r="AA177" s="233"/>
      <c r="AB177" s="227" t="s">
        <v>57</v>
      </c>
      <c r="AC177" s="227">
        <v>49.65</v>
      </c>
      <c r="AD177" s="227"/>
      <c r="AE177" s="438" t="s">
        <v>104</v>
      </c>
    </row>
    <row r="178" spans="1:31" s="437" customFormat="1" ht="13.5" thickBot="1" x14ac:dyDescent="0.25">
      <c r="A178" s="331" t="s">
        <v>26</v>
      </c>
      <c r="B178" s="244">
        <f>B177-B163</f>
        <v>3</v>
      </c>
      <c r="C178" s="241">
        <f t="shared" ref="C178:Z178" si="96">C177-C163</f>
        <v>2.5</v>
      </c>
      <c r="D178" s="241">
        <f t="shared" si="96"/>
        <v>3</v>
      </c>
      <c r="E178" s="245">
        <f t="shared" si="96"/>
        <v>2.5</v>
      </c>
      <c r="F178" s="431">
        <f t="shared" si="96"/>
        <v>2.5</v>
      </c>
      <c r="G178" s="241">
        <f t="shared" si="96"/>
        <v>2.5</v>
      </c>
      <c r="H178" s="241">
        <f t="shared" si="96"/>
        <v>3</v>
      </c>
      <c r="I178" s="241">
        <f t="shared" si="96"/>
        <v>2.5</v>
      </c>
      <c r="J178" s="241">
        <f t="shared" si="96"/>
        <v>3</v>
      </c>
      <c r="K178" s="241">
        <f t="shared" si="96"/>
        <v>2.5</v>
      </c>
      <c r="L178" s="245">
        <f t="shared" si="96"/>
        <v>3</v>
      </c>
      <c r="M178" s="244">
        <f t="shared" si="96"/>
        <v>2.5</v>
      </c>
      <c r="N178" s="241">
        <f t="shared" si="96"/>
        <v>3</v>
      </c>
      <c r="O178" s="241">
        <f t="shared" si="96"/>
        <v>2.5</v>
      </c>
      <c r="P178" s="241">
        <f t="shared" si="96"/>
        <v>2.5</v>
      </c>
      <c r="Q178" s="241">
        <f t="shared" si="96"/>
        <v>3</v>
      </c>
      <c r="R178" s="241">
        <f t="shared" si="96"/>
        <v>2.5</v>
      </c>
      <c r="S178" s="245">
        <f t="shared" si="96"/>
        <v>2.5</v>
      </c>
      <c r="T178" s="244">
        <f>T177-T166</f>
        <v>4.7999999999999972</v>
      </c>
      <c r="U178" s="241">
        <f t="shared" ref="U178:Z178" si="97">U177-U166</f>
        <v>3.2999999999999972</v>
      </c>
      <c r="V178" s="241">
        <f t="shared" si="97"/>
        <v>2.7999999999999972</v>
      </c>
      <c r="W178" s="241">
        <f t="shared" si="97"/>
        <v>2.2999999999999972</v>
      </c>
      <c r="X178" s="241">
        <f t="shared" si="97"/>
        <v>1.7999999999999972</v>
      </c>
      <c r="Y178" s="241">
        <f t="shared" si="97"/>
        <v>1.2999999999999972</v>
      </c>
      <c r="Z178" s="245">
        <f t="shared" si="97"/>
        <v>0.79999999999999716</v>
      </c>
      <c r="AA178" s="234"/>
      <c r="AB178" s="227" t="s">
        <v>26</v>
      </c>
      <c r="AC178" s="227">
        <f>AC177-AC163</f>
        <v>1.75</v>
      </c>
      <c r="AD178" s="227"/>
    </row>
  </sheetData>
  <mergeCells count="44">
    <mergeCell ref="B167:E167"/>
    <mergeCell ref="F167:L167"/>
    <mergeCell ref="M167:S167"/>
    <mergeCell ref="T167:Z167"/>
    <mergeCell ref="B153:E153"/>
    <mergeCell ref="F153:L153"/>
    <mergeCell ref="M153:S153"/>
    <mergeCell ref="T153:Z153"/>
    <mergeCell ref="M139:S139"/>
    <mergeCell ref="T139:Z139"/>
    <mergeCell ref="B125:L125"/>
    <mergeCell ref="M125:S125"/>
    <mergeCell ref="T125:Z125"/>
    <mergeCell ref="B139:E139"/>
    <mergeCell ref="F139:L139"/>
    <mergeCell ref="B111:L111"/>
    <mergeCell ref="M111:S111"/>
    <mergeCell ref="T111:Z111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2022-10-23T16:41:48Z</dcterms:modified>
</cp:coreProperties>
</file>