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AppData\Local\Microsoft\Windows\INetCache\Content.Outlook\B79U162X\"/>
    </mc:Choice>
  </mc:AlternateContent>
  <xr:revisionPtr revIDLastSave="0" documentId="13_ncr:1_{CD904009-A68C-447A-8412-3672A162CD9A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 concurrentCalc="0"/>
</workbook>
</file>

<file path=xl/calcChain.xml><?xml version="1.0" encoding="utf-8"?>
<calcChain xmlns="http://schemas.openxmlformats.org/spreadsheetml/2006/main">
  <c r="I188" i="251" l="1"/>
  <c r="F188" i="251"/>
  <c r="E188" i="251"/>
  <c r="D188" i="251"/>
  <c r="C188" i="251"/>
  <c r="B188" i="251"/>
  <c r="G186" i="251"/>
  <c r="I186" i="251"/>
  <c r="J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205" i="250"/>
  <c r="F205" i="250"/>
  <c r="E205" i="250"/>
  <c r="D205" i="250"/>
  <c r="C205" i="250"/>
  <c r="B205" i="250"/>
  <c r="I203" i="250"/>
  <c r="K203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86" i="249"/>
  <c r="I186" i="249"/>
  <c r="J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AB205" i="248"/>
  <c r="AD205" i="248"/>
  <c r="AE205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G190" i="250"/>
  <c r="F190" i="250"/>
  <c r="E190" i="250"/>
  <c r="D190" i="250"/>
  <c r="B190" i="250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G191" i="250"/>
  <c r="F191" i="250"/>
  <c r="E191" i="250"/>
  <c r="D191" i="250"/>
  <c r="C191" i="250"/>
  <c r="B191" i="250"/>
  <c r="K191" i="250"/>
  <c r="I189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Z178" i="248"/>
  <c r="Y178" i="248"/>
  <c r="X178" i="248"/>
  <c r="W178" i="248"/>
  <c r="V178" i="248"/>
  <c r="U178" i="248"/>
  <c r="T178" i="248"/>
  <c r="I162" i="251"/>
  <c r="F162" i="251"/>
  <c r="E162" i="251"/>
  <c r="D162" i="251"/>
  <c r="C162" i="251"/>
  <c r="B162" i="251"/>
  <c r="G160" i="251"/>
  <c r="I173" i="251"/>
  <c r="J173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/>
  <c r="J173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C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A176" i="248"/>
  <c r="AD191" i="248"/>
  <c r="AE191" i="248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I160" i="251"/>
  <c r="J160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K175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I160" i="249"/>
  <c r="J160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C176" i="248"/>
  <c r="AD176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I147" i="251"/>
  <c r="J147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K160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/>
  <c r="J147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C162" i="248"/>
  <c r="AD162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/>
  <c r="J134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K146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I134" i="249"/>
  <c r="J134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C148" i="248"/>
  <c r="AD148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/>
  <c r="J121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32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21" i="249"/>
  <c r="J121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C134" i="248"/>
  <c r="AD134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108" i="251"/>
  <c r="J108" i="251"/>
  <c r="K118" i="250"/>
  <c r="I108" i="249"/>
  <c r="J108" i="249"/>
  <c r="AC120" i="248"/>
  <c r="AD120" i="248"/>
  <c r="I90" i="250"/>
  <c r="K104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/>
  <c r="J95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/>
  <c r="AD106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95" i="251"/>
  <c r="J95" i="251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90" i="248"/>
  <c r="AD90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90" i="250"/>
  <c r="I82" i="251"/>
  <c r="J82" i="251"/>
  <c r="I82" i="249"/>
  <c r="J82" i="249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C76" i="248"/>
  <c r="AD76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K76" i="250"/>
  <c r="I69" i="249"/>
  <c r="J69" i="249"/>
  <c r="I69" i="251"/>
  <c r="J69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K62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/>
  <c r="J56" i="251"/>
  <c r="I56" i="249"/>
  <c r="J56" i="249"/>
  <c r="AC62" i="248"/>
  <c r="AD62" i="248"/>
  <c r="R33" i="248"/>
  <c r="R48" i="248"/>
  <c r="Q33" i="248"/>
  <c r="Q48" i="248"/>
  <c r="P33" i="248"/>
  <c r="P48" i="248"/>
  <c r="L33" i="248"/>
  <c r="L48" i="248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I43" i="249"/>
  <c r="J43" i="249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/>
  <c r="J43" i="251"/>
  <c r="X46" i="248"/>
  <c r="Y46" i="248"/>
  <c r="K48" i="250"/>
  <c r="L48" i="250"/>
  <c r="T20" i="248"/>
  <c r="S20" i="248"/>
  <c r="N20" i="248"/>
  <c r="N17" i="248"/>
  <c r="N16" i="248"/>
  <c r="T17" i="248"/>
  <c r="T16" i="248"/>
  <c r="S17" i="248"/>
  <c r="S16" i="248"/>
  <c r="V18" i="248"/>
  <c r="X32" i="248"/>
  <c r="Y32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/>
  <c r="J17" i="251"/>
  <c r="I30" i="251"/>
  <c r="J30" i="251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X18" i="248"/>
  <c r="Y18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/>
  <c r="I5" i="240"/>
  <c r="I6" i="240"/>
  <c r="I7" i="240"/>
  <c r="I8" i="240"/>
  <c r="I9" i="240"/>
  <c r="I10" i="240"/>
  <c r="I11" i="240"/>
  <c r="I12" i="240"/>
  <c r="I13" i="240"/>
  <c r="I14" i="240"/>
  <c r="I15" i="240"/>
  <c r="I16" i="240"/>
  <c r="I17" i="240"/>
  <c r="I18" i="240"/>
  <c r="I19" i="240"/>
  <c r="I20" i="240"/>
  <c r="I21" i="240"/>
  <c r="I22" i="240"/>
  <c r="I23" i="240"/>
  <c r="I24" i="240"/>
  <c r="I25" i="240"/>
  <c r="I26" i="240"/>
  <c r="G3" i="240"/>
  <c r="B3" i="240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/>
  <c r="I5" i="239"/>
  <c r="I6" i="239"/>
  <c r="I7" i="239"/>
  <c r="I8" i="239"/>
  <c r="I9" i="239"/>
  <c r="I10" i="239"/>
  <c r="I11" i="239"/>
  <c r="I12" i="239"/>
  <c r="I13" i="239"/>
  <c r="I14" i="239"/>
  <c r="I15" i="239"/>
  <c r="I16" i="239"/>
  <c r="I17" i="239"/>
  <c r="I18" i="239"/>
  <c r="I19" i="239"/>
  <c r="I20" i="239"/>
  <c r="I21" i="239"/>
  <c r="I22" i="239"/>
  <c r="I23" i="239"/>
  <c r="I24" i="239"/>
  <c r="I25" i="239"/>
  <c r="I26" i="239"/>
  <c r="G3" i="239"/>
  <c r="H3" i="239"/>
  <c r="B3" i="239"/>
  <c r="D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/>
  <c r="I5" i="238"/>
  <c r="I6" i="238"/>
  <c r="I7" i="238"/>
  <c r="I8" i="238"/>
  <c r="I9" i="238"/>
  <c r="I10" i="238"/>
  <c r="I11" i="238"/>
  <c r="I12" i="238"/>
  <c r="I13" i="238"/>
  <c r="I14" i="238"/>
  <c r="I15" i="238"/>
  <c r="I16" i="238"/>
  <c r="I17" i="238"/>
  <c r="I18" i="238"/>
  <c r="I19" i="238"/>
  <c r="I20" i="238"/>
  <c r="I21" i="238"/>
  <c r="I22" i="238"/>
  <c r="I23" i="238"/>
  <c r="I24" i="238"/>
  <c r="I25" i="238"/>
  <c r="I26" i="238"/>
  <c r="G3" i="238"/>
  <c r="G4" i="238"/>
  <c r="G5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/>
  <c r="I5" i="237"/>
  <c r="I6" i="237"/>
  <c r="I7" i="237"/>
  <c r="I8" i="237"/>
  <c r="I9" i="237"/>
  <c r="I10" i="237"/>
  <c r="I11" i="237"/>
  <c r="I12" i="237"/>
  <c r="I13" i="237"/>
  <c r="I14" i="237"/>
  <c r="I15" i="237"/>
  <c r="I16" i="237"/>
  <c r="I17" i="237"/>
  <c r="I18" i="237"/>
  <c r="I19" i="237"/>
  <c r="I20" i="237"/>
  <c r="I21" i="237"/>
  <c r="I22" i="237"/>
  <c r="I23" i="237"/>
  <c r="I24" i="237"/>
  <c r="I25" i="237"/>
  <c r="I26" i="237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/>
  <c r="G5" i="237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/>
  <c r="I17" i="249"/>
  <c r="J17" i="249"/>
  <c r="I30" i="249"/>
  <c r="J30" i="249"/>
  <c r="J18" i="250"/>
  <c r="K18" i="250"/>
  <c r="J32" i="250"/>
  <c r="K32" i="250"/>
  <c r="B4" i="239"/>
  <c r="D4" i="239"/>
  <c r="D3" i="238"/>
  <c r="B4" i="240"/>
  <c r="D4" i="240"/>
  <c r="H3" i="238"/>
  <c r="G4" i="239"/>
  <c r="G5" i="239"/>
  <c r="G6" i="239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B5" i="240"/>
  <c r="B6" i="240"/>
  <c r="B7" i="240"/>
  <c r="B5" i="239"/>
  <c r="B6" i="239"/>
  <c r="B7" i="239"/>
  <c r="D7" i="239"/>
  <c r="H4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B8" i="239"/>
  <c r="D8" i="239"/>
  <c r="D6" i="239"/>
  <c r="D6" i="240"/>
  <c r="D5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/>
  <c r="B10" i="239"/>
  <c r="D10" i="239"/>
  <c r="D6" i="237"/>
  <c r="B7" i="237"/>
  <c r="H8" i="237"/>
  <c r="G9" i="237"/>
  <c r="D8" i="240"/>
  <c r="B9" i="240"/>
  <c r="B11" i="239"/>
  <c r="G7" i="240"/>
  <c r="H6" i="240"/>
  <c r="B8" i="238"/>
  <c r="D7" i="238"/>
  <c r="H8" i="239"/>
  <c r="G9" i="239"/>
  <c r="G9" i="238"/>
  <c r="H8" i="238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/>
  <c r="B22" i="237"/>
  <c r="G24" i="237"/>
  <c r="H23" i="237"/>
  <c r="H23" i="239"/>
  <c r="G24" i="239"/>
  <c r="B23" i="238"/>
  <c r="D22" i="238"/>
  <c r="G24" i="238"/>
  <c r="H23" i="238"/>
  <c r="B26" i="239"/>
  <c r="D26" i="239"/>
  <c r="D25" i="239"/>
  <c r="G22" i="240"/>
  <c r="H21" i="240"/>
  <c r="B24" i="240"/>
  <c r="D23" i="240"/>
  <c r="D22" i="237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/>
  <c r="D23" i="237"/>
  <c r="H25" i="239"/>
  <c r="G26" i="239"/>
  <c r="H26" i="239"/>
  <c r="G26" i="237"/>
  <c r="H26" i="237"/>
  <c r="H25" i="237"/>
  <c r="G24" i="240"/>
  <c r="H23" i="240"/>
  <c r="D25" i="240"/>
  <c r="B26" i="240"/>
  <c r="D26" i="240"/>
  <c r="G26" i="238"/>
  <c r="H26" i="238"/>
  <c r="H25" i="238"/>
  <c r="B25" i="238"/>
  <c r="D24" i="238"/>
  <c r="B25" i="237"/>
  <c r="D24" i="237"/>
  <c r="G25" i="240"/>
  <c r="H24" i="240"/>
  <c r="D25" i="238"/>
  <c r="B26" i="238"/>
  <c r="D26" i="238"/>
  <c r="D25" i="237"/>
  <c r="B26" i="237"/>
  <c r="D26" i="237"/>
  <c r="G26" i="240"/>
  <c r="H26" i="240"/>
  <c r="H25" i="240"/>
</calcChain>
</file>

<file path=xl/sharedStrings.xml><?xml version="1.0" encoding="utf-8"?>
<sst xmlns="http://schemas.openxmlformats.org/spreadsheetml/2006/main" count="1383" uniqueCount="118">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</sst>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3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1" fillId="0" borderId="0"/>
  </cellStyleXfs>
  <cellXfs count="473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2" fontId="3" fillId="0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10" fontId="3" fillId="0" borderId="50" xfId="0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16" fillId="0" borderId="56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1" fontId="3" fillId="0" borderId="61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14" borderId="5" xfId="10" applyNumberFormat="1" applyFont="1" applyFill="1" applyBorder="1" applyAlignment="1">
      <alignment horizontal="center" vertical="center"/>
    </xf>
    <xf numFmtId="2" fontId="3" fillId="14" borderId="2" xfId="1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left" vertical="center"/>
    </xf>
    <xf numFmtId="164" fontId="3" fillId="14" borderId="2" xfId="0" applyNumberFormat="1" applyFont="1" applyFill="1" applyBorder="1" applyAlignment="1">
      <alignment horizontal="center" vertical="center"/>
    </xf>
    <xf numFmtId="164" fontId="3" fillId="14" borderId="5" xfId="0" applyNumberFormat="1" applyFont="1" applyFill="1" applyBorder="1" applyAlignment="1">
      <alignment horizontal="center" vertical="center"/>
    </xf>
    <xf numFmtId="2" fontId="3" fillId="14" borderId="5" xfId="0" applyNumberFormat="1" applyFont="1" applyFill="1" applyBorder="1" applyAlignment="1">
      <alignment horizontal="center" vertical="center"/>
    </xf>
    <xf numFmtId="2" fontId="3" fillId="14" borderId="50" xfId="0" applyNumberFormat="1" applyFont="1" applyFill="1" applyBorder="1" applyAlignment="1">
      <alignment horizontal="center" vertical="center"/>
    </xf>
    <xf numFmtId="2" fontId="21" fillId="14" borderId="50" xfId="10" applyNumberFormat="1" applyFont="1" applyFill="1" applyBorder="1" applyAlignment="1">
      <alignment horizontal="center" vertical="center"/>
    </xf>
    <xf numFmtId="2" fontId="21" fillId="14" borderId="0" xfId="1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21" fillId="0" borderId="0" xfId="10" applyNumberFormat="1" applyFont="1" applyFill="1" applyBorder="1" applyAlignment="1">
      <alignment horizontal="left" vertical="center"/>
    </xf>
    <xf numFmtId="2" fontId="3" fillId="0" borderId="5" xfId="0" applyNumberFormat="1" applyFont="1" applyFill="1" applyBorder="1" applyAlignment="1">
      <alignment horizontal="center" vertical="center"/>
    </xf>
    <xf numFmtId="0" fontId="16" fillId="15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6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7" borderId="5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164" fontId="16" fillId="0" borderId="18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0" borderId="54" xfId="0" applyNumberFormat="1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59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164" fontId="3" fillId="0" borderId="52" xfId="0" applyNumberFormat="1" applyFont="1" applyFill="1" applyBorder="1" applyAlignment="1">
      <alignment horizontal="center" vertical="center"/>
    </xf>
    <xf numFmtId="10" fontId="3" fillId="13" borderId="0" xfId="3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21" borderId="13" xfId="0" applyNumberFormat="1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164" fontId="16" fillId="0" borderId="51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2" fontId="3" fillId="14" borderId="5" xfId="3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22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9" borderId="17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14" borderId="0" xfId="0" applyFont="1" applyFill="1" applyAlignment="1">
      <alignment horizontal="center" vertical="center" wrapText="1"/>
    </xf>
    <xf numFmtId="0" fontId="3" fillId="16" borderId="56" xfId="0" applyFont="1" applyFill="1" applyBorder="1" applyAlignment="1">
      <alignment horizontal="center" vertical="center" wrapText="1"/>
    </xf>
    <xf numFmtId="0" fontId="3" fillId="16" borderId="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3" fillId="11" borderId="56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</cellXfs>
  <cellStyles count="493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Porcentaje" xfId="3" builtinId="5"/>
    <cellStyle name="Porcentaje 2" xfId="7" xr:uid="{00000000-0005-0000-0000-0000DD010000}"/>
    <cellStyle name="Porcentaje 3" xfId="8" xr:uid="{00000000-0005-0000-0000-0000DE010000}"/>
    <cellStyle name="Porcentaje 3 2" xfId="14" xr:uid="{00000000-0005-0000-0000-0000DF010000}"/>
    <cellStyle name="Porcentaje 4" xfId="484" xr:uid="{00000000-0005-0000-0000-0000E0010000}"/>
    <cellStyle name="Porcentaje 4 2" xfId="486" xr:uid="{00000000-0005-0000-0000-0000E1010000}"/>
    <cellStyle name="Porcentaje 5" xfId="485" xr:uid="{00000000-0005-0000-0000-0000E2010000}"/>
    <cellStyle name="Porcentaje 6" xfId="487" xr:uid="{00000000-0005-0000-0000-0000E3010000}"/>
    <cellStyle name="Porcentaje 7" xfId="488" xr:uid="{00000000-0005-0000-0000-0000E4010000}"/>
    <cellStyle name="Porcentaje 8" xfId="489" xr:uid="{00000000-0005-0000-0000-0000E5010000}"/>
    <cellStyle name="Porcentaje 9" xfId="490" xr:uid="{00000000-0005-0000-0000-0000E6010000}"/>
    <cellStyle name="Porcentual 2" xfId="4" xr:uid="{00000000-0005-0000-0000-0000E7010000}"/>
    <cellStyle name="Porcentual 2 2" xfId="11" xr:uid="{00000000-0005-0000-0000-0000E8010000}"/>
    <cellStyle name="Porcentual 3" xfId="5" xr:uid="{00000000-0005-0000-0000-0000E9010000}"/>
    <cellStyle name="Porcentual 3 2" xfId="12" xr:uid="{00000000-0005-0000-0000-0000EA010000}"/>
    <cellStyle name="Porcentual 4" xfId="6" xr:uid="{00000000-0005-0000-0000-0000EB010000}"/>
    <cellStyle name="Porcentual 4 2" xfId="13" xr:uid="{00000000-0005-0000-0000-0000EC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50" t="s">
        <v>18</v>
      </c>
      <c r="C4" s="451"/>
      <c r="D4" s="451"/>
      <c r="E4" s="451"/>
      <c r="F4" s="451"/>
      <c r="G4" s="451"/>
      <c r="H4" s="451"/>
      <c r="I4" s="451"/>
      <c r="J4" s="452"/>
      <c r="K4" s="450" t="s">
        <v>21</v>
      </c>
      <c r="L4" s="451"/>
      <c r="M4" s="451"/>
      <c r="N4" s="451"/>
      <c r="O4" s="451"/>
      <c r="P4" s="451"/>
      <c r="Q4" s="451"/>
      <c r="R4" s="451"/>
      <c r="S4" s="451"/>
      <c r="T4" s="45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50" t="s">
        <v>23</v>
      </c>
      <c r="C17" s="451"/>
      <c r="D17" s="451"/>
      <c r="E17" s="451"/>
      <c r="F17" s="45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188"/>
  <sheetViews>
    <sheetView showGridLines="0" topLeftCell="A159" zoomScale="75" zoomScaleNormal="75" workbookViewId="0">
      <selection activeCell="C187" sqref="C187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58" t="s">
        <v>53</v>
      </c>
      <c r="C9" s="459"/>
      <c r="D9" s="459"/>
      <c r="E9" s="459"/>
      <c r="F9" s="460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58" t="s">
        <v>53</v>
      </c>
      <c r="C22" s="459"/>
      <c r="D22" s="459"/>
      <c r="E22" s="459"/>
      <c r="F22" s="460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458" t="s">
        <v>53</v>
      </c>
      <c r="C35" s="459"/>
      <c r="D35" s="459"/>
      <c r="E35" s="459"/>
      <c r="F35" s="460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58" t="s">
        <v>53</v>
      </c>
      <c r="C48" s="459"/>
      <c r="D48" s="459"/>
      <c r="E48" s="459"/>
      <c r="F48" s="460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458" t="s">
        <v>53</v>
      </c>
      <c r="C61" s="459"/>
      <c r="D61" s="459"/>
      <c r="E61" s="459"/>
      <c r="F61" s="460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58" t="s">
        <v>53</v>
      </c>
      <c r="C74" s="459"/>
      <c r="D74" s="459"/>
      <c r="E74" s="459"/>
      <c r="F74" s="460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458" t="s">
        <v>53</v>
      </c>
      <c r="C87" s="459"/>
      <c r="D87" s="459"/>
      <c r="E87" s="459"/>
      <c r="F87" s="460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458" t="s">
        <v>53</v>
      </c>
      <c r="C100" s="459"/>
      <c r="D100" s="459"/>
      <c r="E100" s="459"/>
      <c r="F100" s="460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458" t="s">
        <v>53</v>
      </c>
      <c r="C113" s="459"/>
      <c r="D113" s="459"/>
      <c r="E113" s="459"/>
      <c r="F113" s="460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458" t="s">
        <v>53</v>
      </c>
      <c r="C126" s="459"/>
      <c r="D126" s="459"/>
      <c r="E126" s="459"/>
      <c r="F126" s="460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  <row r="138" spans="1:10" ht="13.5" thickBot="1" x14ac:dyDescent="0.25"/>
    <row r="139" spans="1:10" s="436" customFormat="1" ht="13.5" thickBot="1" x14ac:dyDescent="0.25">
      <c r="A139" s="304" t="s">
        <v>100</v>
      </c>
      <c r="B139" s="458" t="s">
        <v>53</v>
      </c>
      <c r="C139" s="459"/>
      <c r="D139" s="459"/>
      <c r="E139" s="459"/>
      <c r="F139" s="460"/>
      <c r="G139" s="333" t="s">
        <v>0</v>
      </c>
    </row>
    <row r="140" spans="1:10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36" customFormat="1" x14ac:dyDescent="0.2">
      <c r="A141" s="311" t="s">
        <v>3</v>
      </c>
      <c r="B141" s="337">
        <v>1790</v>
      </c>
      <c r="C141" s="338">
        <v>1790</v>
      </c>
      <c r="D141" s="339">
        <v>1790</v>
      </c>
      <c r="E141" s="339">
        <v>1790</v>
      </c>
      <c r="F141" s="339">
        <v>1790</v>
      </c>
      <c r="G141" s="340">
        <v>1790</v>
      </c>
    </row>
    <row r="142" spans="1:10" s="436" customFormat="1" x14ac:dyDescent="0.2">
      <c r="A142" s="314" t="s">
        <v>6</v>
      </c>
      <c r="B142" s="341">
        <v>2159.4594594594596</v>
      </c>
      <c r="C142" s="342">
        <v>2194.1666666666665</v>
      </c>
      <c r="D142" s="342">
        <v>2176.4444444444443</v>
      </c>
      <c r="E142" s="342">
        <v>2209.3617021276596</v>
      </c>
      <c r="F142" s="342">
        <v>2276.7391304347825</v>
      </c>
      <c r="G142" s="267">
        <v>2204.5106382978724</v>
      </c>
    </row>
    <row r="143" spans="1:10" s="436" customFormat="1" x14ac:dyDescent="0.2">
      <c r="A143" s="226" t="s">
        <v>7</v>
      </c>
      <c r="B143" s="343">
        <v>94.594594594594597</v>
      </c>
      <c r="C143" s="344">
        <v>100</v>
      </c>
      <c r="D143" s="345">
        <v>97.777777777777771</v>
      </c>
      <c r="E143" s="345">
        <v>95.744680851063833</v>
      </c>
      <c r="F143" s="345">
        <v>95.652173913043484</v>
      </c>
      <c r="G143" s="346">
        <v>97.021276595744681</v>
      </c>
    </row>
    <row r="144" spans="1:10" s="436" customFormat="1" x14ac:dyDescent="0.2">
      <c r="A144" s="226" t="s">
        <v>8</v>
      </c>
      <c r="B144" s="273">
        <v>3.7619870751412599E-2</v>
      </c>
      <c r="C144" s="274">
        <v>4.5265116781807363E-2</v>
      </c>
      <c r="D144" s="347">
        <v>4.5009389373658192E-2</v>
      </c>
      <c r="E144" s="347">
        <v>5.5437509236936432E-2</v>
      </c>
      <c r="F144" s="347">
        <v>5.3864359861200528E-2</v>
      </c>
      <c r="G144" s="348">
        <v>5.1446984203053416E-2</v>
      </c>
    </row>
    <row r="145" spans="1:11" s="436" customFormat="1" x14ac:dyDescent="0.2">
      <c r="A145" s="314" t="s">
        <v>1</v>
      </c>
      <c r="B145" s="278">
        <f t="shared" ref="B145:G145" si="31">B142/B141*100-100</f>
        <v>20.640193265891597</v>
      </c>
      <c r="C145" s="279">
        <f t="shared" si="31"/>
        <v>22.579143389199245</v>
      </c>
      <c r="D145" s="279">
        <f t="shared" si="31"/>
        <v>21.58907510862818</v>
      </c>
      <c r="E145" s="279">
        <f t="shared" si="31"/>
        <v>23.428028051824555</v>
      </c>
      <c r="F145" s="279">
        <f t="shared" si="31"/>
        <v>27.192130191887287</v>
      </c>
      <c r="G145" s="282">
        <f t="shared" si="31"/>
        <v>23.157018899322495</v>
      </c>
    </row>
    <row r="146" spans="1:11" s="436" customFormat="1" ht="13.5" thickBot="1" x14ac:dyDescent="0.25">
      <c r="A146" s="226" t="s">
        <v>27</v>
      </c>
      <c r="B146" s="284">
        <f>B142-B129</f>
        <v>75.173745173745374</v>
      </c>
      <c r="C146" s="285">
        <f t="shared" ref="C146:G146" si="32">C142-C129</f>
        <v>114.16666666666652</v>
      </c>
      <c r="D146" s="285">
        <f t="shared" si="32"/>
        <v>78.944444444444343</v>
      </c>
      <c r="E146" s="285">
        <f t="shared" si="32"/>
        <v>60.552178318135702</v>
      </c>
      <c r="F146" s="285">
        <f t="shared" si="32"/>
        <v>42.249334516415274</v>
      </c>
      <c r="G146" s="288">
        <f t="shared" si="32"/>
        <v>66.664484451718636</v>
      </c>
    </row>
    <row r="147" spans="1:11" s="436" customFormat="1" x14ac:dyDescent="0.2">
      <c r="A147" s="328" t="s">
        <v>52</v>
      </c>
      <c r="B147" s="290">
        <v>256</v>
      </c>
      <c r="C147" s="291">
        <v>356</v>
      </c>
      <c r="D147" s="291">
        <v>362</v>
      </c>
      <c r="E147" s="291">
        <v>392</v>
      </c>
      <c r="F147" s="349">
        <v>430</v>
      </c>
      <c r="G147" s="350">
        <f>SUM(B147:F147)</f>
        <v>1796</v>
      </c>
      <c r="H147" s="436" t="s">
        <v>56</v>
      </c>
      <c r="I147" s="351">
        <f>G134-G147</f>
        <v>4</v>
      </c>
      <c r="J147" s="352">
        <f>I147/G134</f>
        <v>2.2222222222222222E-3</v>
      </c>
    </row>
    <row r="148" spans="1:11" s="436" customFormat="1" x14ac:dyDescent="0.2">
      <c r="A148" s="328" t="s">
        <v>28</v>
      </c>
      <c r="B148" s="229">
        <v>73</v>
      </c>
      <c r="C148" s="354">
        <v>73</v>
      </c>
      <c r="D148" s="354">
        <v>73</v>
      </c>
      <c r="E148" s="354">
        <v>73</v>
      </c>
      <c r="F148" s="354">
        <v>73</v>
      </c>
      <c r="G148" s="233"/>
      <c r="H148" s="436" t="s">
        <v>57</v>
      </c>
      <c r="I148" s="436">
        <v>72</v>
      </c>
    </row>
    <row r="149" spans="1:11" s="436" customFormat="1" ht="13.5" thickBot="1" x14ac:dyDescent="0.25">
      <c r="A149" s="331" t="s">
        <v>26</v>
      </c>
      <c r="B149" s="367">
        <f>B148-B135</f>
        <v>1</v>
      </c>
      <c r="C149" s="368">
        <f t="shared" ref="C149:F149" si="33">C148-C135</f>
        <v>1</v>
      </c>
      <c r="D149" s="368">
        <f t="shared" si="33"/>
        <v>1</v>
      </c>
      <c r="E149" s="368">
        <f t="shared" si="33"/>
        <v>1</v>
      </c>
      <c r="F149" s="368">
        <f t="shared" si="33"/>
        <v>1</v>
      </c>
      <c r="G149" s="234"/>
      <c r="H149" s="436" t="s">
        <v>26</v>
      </c>
      <c r="I149" s="436">
        <f>I148-I135</f>
        <v>1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458" t="s">
        <v>53</v>
      </c>
      <c r="C152" s="459"/>
      <c r="D152" s="459"/>
      <c r="E152" s="459"/>
      <c r="F152" s="460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3</v>
      </c>
      <c r="B154" s="337">
        <v>1900</v>
      </c>
      <c r="C154" s="338">
        <v>1900</v>
      </c>
      <c r="D154" s="339">
        <v>1900</v>
      </c>
      <c r="E154" s="339">
        <v>1900</v>
      </c>
      <c r="F154" s="339">
        <v>1900</v>
      </c>
      <c r="G154" s="340">
        <v>1900</v>
      </c>
    </row>
    <row r="155" spans="1:11" s="437" customFormat="1" x14ac:dyDescent="0.2">
      <c r="A155" s="314" t="s">
        <v>6</v>
      </c>
      <c r="B155" s="341">
        <v>2283.8709677419356</v>
      </c>
      <c r="C155" s="342">
        <v>2286.1111111111113</v>
      </c>
      <c r="D155" s="342">
        <v>2351.9047619047619</v>
      </c>
      <c r="E155" s="342">
        <v>2390.9523809523807</v>
      </c>
      <c r="F155" s="342">
        <v>2376.6666666666665</v>
      </c>
      <c r="G155" s="267">
        <v>2344.1089108910892</v>
      </c>
    </row>
    <row r="156" spans="1:11" s="437" customFormat="1" x14ac:dyDescent="0.2">
      <c r="A156" s="226" t="s">
        <v>7</v>
      </c>
      <c r="B156" s="343">
        <v>93.548387096774192</v>
      </c>
      <c r="C156" s="344">
        <v>97.222222222222229</v>
      </c>
      <c r="D156" s="345">
        <v>95.238095238095241</v>
      </c>
      <c r="E156" s="345">
        <v>90.476190476190482</v>
      </c>
      <c r="F156" s="345">
        <v>90.196078431372555</v>
      </c>
      <c r="G156" s="346">
        <v>93.56435643564356</v>
      </c>
    </row>
    <row r="157" spans="1:11" s="437" customFormat="1" x14ac:dyDescent="0.2">
      <c r="A157" s="226" t="s">
        <v>8</v>
      </c>
      <c r="B157" s="273">
        <v>4.2910432070809974E-2</v>
      </c>
      <c r="C157" s="274">
        <v>4.4778468633623121E-2</v>
      </c>
      <c r="D157" s="347">
        <v>5.364006725751852E-2</v>
      </c>
      <c r="E157" s="347">
        <v>6.1406668533315577E-2</v>
      </c>
      <c r="F157" s="347">
        <v>5.9903320593892105E-2</v>
      </c>
      <c r="G157" s="348">
        <v>5.7461502540928536E-2</v>
      </c>
    </row>
    <row r="158" spans="1:11" s="437" customFormat="1" x14ac:dyDescent="0.2">
      <c r="A158" s="314" t="s">
        <v>1</v>
      </c>
      <c r="B158" s="278">
        <f t="shared" ref="B158:G158" si="34">B155/B154*100-100</f>
        <v>20.20373514431239</v>
      </c>
      <c r="C158" s="279">
        <f t="shared" si="34"/>
        <v>20.32163742690058</v>
      </c>
      <c r="D158" s="279">
        <f t="shared" si="34"/>
        <v>23.784461152882201</v>
      </c>
      <c r="E158" s="279">
        <f t="shared" si="34"/>
        <v>25.839598997493724</v>
      </c>
      <c r="F158" s="279">
        <f t="shared" si="34"/>
        <v>25.087719298245602</v>
      </c>
      <c r="G158" s="282">
        <f t="shared" si="34"/>
        <v>23.374153204794169</v>
      </c>
    </row>
    <row r="159" spans="1:11" s="437" customFormat="1" ht="13.5" thickBot="1" x14ac:dyDescent="0.25">
      <c r="A159" s="226" t="s">
        <v>27</v>
      </c>
      <c r="B159" s="284">
        <f>B155-B142</f>
        <v>124.41150828247601</v>
      </c>
      <c r="C159" s="285">
        <f t="shared" ref="C159:G159" si="35">C155-C142</f>
        <v>91.944444444444798</v>
      </c>
      <c r="D159" s="285">
        <f t="shared" si="35"/>
        <v>175.46031746031758</v>
      </c>
      <c r="E159" s="285">
        <f t="shared" si="35"/>
        <v>181.59067882472118</v>
      </c>
      <c r="F159" s="285">
        <f t="shared" si="35"/>
        <v>99.927536231884005</v>
      </c>
      <c r="G159" s="288">
        <f t="shared" si="35"/>
        <v>139.59827259321673</v>
      </c>
    </row>
    <row r="160" spans="1:11" s="437" customFormat="1" x14ac:dyDescent="0.2">
      <c r="A160" s="328" t="s">
        <v>52</v>
      </c>
      <c r="B160" s="290">
        <v>255</v>
      </c>
      <c r="C160" s="291">
        <v>356</v>
      </c>
      <c r="D160" s="291">
        <v>361</v>
      </c>
      <c r="E160" s="291">
        <v>390</v>
      </c>
      <c r="F160" s="349">
        <v>428</v>
      </c>
      <c r="G160" s="350">
        <f>SUM(B160:F160)</f>
        <v>1790</v>
      </c>
      <c r="H160" s="437" t="s">
        <v>56</v>
      </c>
      <c r="I160" s="351">
        <f>G147-G160</f>
        <v>6</v>
      </c>
      <c r="J160" s="352">
        <f>I160/G147</f>
        <v>3.3407572383073497E-3</v>
      </c>
      <c r="K160" s="376" t="s">
        <v>105</v>
      </c>
    </row>
    <row r="161" spans="1:11" s="437" customFormat="1" x14ac:dyDescent="0.2">
      <c r="A161" s="328" t="s">
        <v>28</v>
      </c>
      <c r="B161" s="229">
        <v>74</v>
      </c>
      <c r="C161" s="354">
        <v>74</v>
      </c>
      <c r="D161" s="354">
        <v>74</v>
      </c>
      <c r="E161" s="354">
        <v>74</v>
      </c>
      <c r="F161" s="354">
        <v>74</v>
      </c>
      <c r="G161" s="233"/>
      <c r="H161" s="437" t="s">
        <v>57</v>
      </c>
      <c r="I161" s="437">
        <v>72.989999999999995</v>
      </c>
      <c r="K161" s="380" t="s">
        <v>108</v>
      </c>
    </row>
    <row r="162" spans="1:11" s="437" customFormat="1" ht="13.5" thickBot="1" x14ac:dyDescent="0.25">
      <c r="A162" s="331" t="s">
        <v>26</v>
      </c>
      <c r="B162" s="367">
        <f>B161-B148</f>
        <v>1</v>
      </c>
      <c r="C162" s="368">
        <f t="shared" ref="C162:F162" si="36">C161-C148</f>
        <v>1</v>
      </c>
      <c r="D162" s="368">
        <f t="shared" si="36"/>
        <v>1</v>
      </c>
      <c r="E162" s="368">
        <f t="shared" si="36"/>
        <v>1</v>
      </c>
      <c r="F162" s="368">
        <f t="shared" si="36"/>
        <v>1</v>
      </c>
      <c r="G162" s="234"/>
      <c r="H162" s="437" t="s">
        <v>26</v>
      </c>
      <c r="I162" s="437">
        <f>I161-I148</f>
        <v>0.98999999999999488</v>
      </c>
    </row>
    <row r="164" spans="1:11" ht="13.5" thickBot="1" x14ac:dyDescent="0.25"/>
    <row r="165" spans="1:11" ht="13.5" thickBot="1" x14ac:dyDescent="0.25">
      <c r="A165" s="304" t="s">
        <v>110</v>
      </c>
      <c r="B165" s="458" t="s">
        <v>53</v>
      </c>
      <c r="C165" s="459"/>
      <c r="D165" s="459"/>
      <c r="E165" s="459"/>
      <c r="F165" s="460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3</v>
      </c>
      <c r="B167" s="337">
        <v>2010</v>
      </c>
      <c r="C167" s="338">
        <v>2010</v>
      </c>
      <c r="D167" s="339">
        <v>2010</v>
      </c>
      <c r="E167" s="339">
        <v>2010</v>
      </c>
      <c r="F167" s="339">
        <v>2010</v>
      </c>
      <c r="G167" s="340">
        <v>2010</v>
      </c>
      <c r="H167" s="442"/>
      <c r="I167" s="442"/>
      <c r="J167" s="442"/>
    </row>
    <row r="168" spans="1:11" x14ac:dyDescent="0.2">
      <c r="A168" s="314" t="s">
        <v>6</v>
      </c>
      <c r="B168" s="341">
        <v>2359.4871794871797</v>
      </c>
      <c r="C168" s="342">
        <v>2460</v>
      </c>
      <c r="D168" s="342">
        <v>2502.3684210526317</v>
      </c>
      <c r="E168" s="342">
        <v>2583.0952380952381</v>
      </c>
      <c r="F168" s="342"/>
      <c r="G168" s="267">
        <v>2479.3243243243242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45">
        <v>100</v>
      </c>
      <c r="E169" s="345">
        <v>100</v>
      </c>
      <c r="F169" s="345"/>
      <c r="G169" s="346">
        <v>99.324324324324323</v>
      </c>
      <c r="H169" s="442"/>
      <c r="I169" s="442"/>
      <c r="J169" s="442"/>
    </row>
    <row r="170" spans="1:11" x14ac:dyDescent="0.2">
      <c r="A170" s="226" t="s">
        <v>8</v>
      </c>
      <c r="B170" s="273">
        <v>2.753286839729872E-2</v>
      </c>
      <c r="C170" s="274">
        <v>1.7990368609065822E-2</v>
      </c>
      <c r="D170" s="347">
        <v>1.7881820485358572E-2</v>
      </c>
      <c r="E170" s="347">
        <v>2.1562701751849211E-2</v>
      </c>
      <c r="F170" s="347"/>
      <c r="G170" s="348">
        <v>4.0212556681767646E-2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17.387421865033815</v>
      </c>
      <c r="C171" s="279">
        <f t="shared" si="37"/>
        <v>22.388059701492537</v>
      </c>
      <c r="D171" s="279">
        <f t="shared" si="37"/>
        <v>24.495941345902068</v>
      </c>
      <c r="E171" s="279">
        <f t="shared" si="37"/>
        <v>28.512200900260609</v>
      </c>
      <c r="F171" s="279">
        <f t="shared" si="37"/>
        <v>-100</v>
      </c>
      <c r="G171" s="282">
        <f t="shared" si="37"/>
        <v>23.349468871856914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75.616211745244073</v>
      </c>
      <c r="C172" s="285">
        <f t="shared" ref="C172:G172" si="38">C168-C155</f>
        <v>173.88888888888869</v>
      </c>
      <c r="D172" s="285">
        <f t="shared" si="38"/>
        <v>150.46365914786975</v>
      </c>
      <c r="E172" s="285">
        <f t="shared" si="38"/>
        <v>192.14285714285734</v>
      </c>
      <c r="F172" s="285">
        <f t="shared" si="38"/>
        <v>-2376.6666666666665</v>
      </c>
      <c r="G172" s="288">
        <f t="shared" si="38"/>
        <v>135.21541343323497</v>
      </c>
      <c r="H172" s="442"/>
      <c r="I172" s="442"/>
      <c r="J172" s="442"/>
    </row>
    <row r="173" spans="1:11" x14ac:dyDescent="0.2">
      <c r="A173" s="328" t="s">
        <v>52</v>
      </c>
      <c r="B173" s="290">
        <v>365</v>
      </c>
      <c r="C173" s="291">
        <v>288</v>
      </c>
      <c r="D173" s="291">
        <v>369</v>
      </c>
      <c r="E173" s="291">
        <v>417</v>
      </c>
      <c r="F173" s="349"/>
      <c r="G173" s="350">
        <f>SUM(B173:F173)</f>
        <v>1439</v>
      </c>
      <c r="H173" s="442" t="s">
        <v>56</v>
      </c>
      <c r="I173" s="351">
        <f>G160-G173</f>
        <v>351</v>
      </c>
      <c r="J173" s="352">
        <f>I173/G160</f>
        <v>0.19608938547486032</v>
      </c>
      <c r="K173" s="380" t="s">
        <v>111</v>
      </c>
    </row>
    <row r="174" spans="1:11" x14ac:dyDescent="0.2">
      <c r="A174" s="328" t="s">
        <v>28</v>
      </c>
      <c r="B174" s="229">
        <v>75</v>
      </c>
      <c r="C174" s="354">
        <v>75</v>
      </c>
      <c r="D174" s="354">
        <v>75</v>
      </c>
      <c r="E174" s="354">
        <v>75</v>
      </c>
      <c r="F174" s="354"/>
      <c r="G174" s="233"/>
      <c r="H174" s="442" t="s">
        <v>57</v>
      </c>
      <c r="I174" s="442">
        <v>74.010000000000005</v>
      </c>
      <c r="J174" s="442"/>
      <c r="K174" s="446" t="s">
        <v>112</v>
      </c>
    </row>
    <row r="175" spans="1:11" ht="13.5" thickBot="1" x14ac:dyDescent="0.25">
      <c r="A175" s="331" t="s">
        <v>26</v>
      </c>
      <c r="B175" s="367">
        <f>B174-B161</f>
        <v>1</v>
      </c>
      <c r="C175" s="368">
        <f t="shared" ref="C175:F175" si="39">C174-C161</f>
        <v>1</v>
      </c>
      <c r="D175" s="368">
        <f t="shared" si="39"/>
        <v>1</v>
      </c>
      <c r="E175" s="368">
        <f t="shared" si="39"/>
        <v>1</v>
      </c>
      <c r="F175" s="368">
        <f t="shared" si="39"/>
        <v>-74</v>
      </c>
      <c r="G175" s="234"/>
      <c r="H175" s="442" t="s">
        <v>26</v>
      </c>
      <c r="I175" s="442">
        <f>I174-I161</f>
        <v>1.0200000000000102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458" t="s">
        <v>53</v>
      </c>
      <c r="C178" s="459"/>
      <c r="D178" s="459"/>
      <c r="E178" s="459"/>
      <c r="F178" s="460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3</v>
      </c>
      <c r="B180" s="337">
        <v>2120</v>
      </c>
      <c r="C180" s="338">
        <v>2120</v>
      </c>
      <c r="D180" s="339">
        <v>2120</v>
      </c>
      <c r="E180" s="339">
        <v>2120</v>
      </c>
      <c r="F180" s="339">
        <v>2120</v>
      </c>
      <c r="G180" s="340">
        <v>2120</v>
      </c>
      <c r="H180" s="448"/>
      <c r="I180" s="448"/>
      <c r="J180" s="448"/>
    </row>
    <row r="181" spans="1:10" x14ac:dyDescent="0.2">
      <c r="A181" s="314" t="s">
        <v>6</v>
      </c>
      <c r="B181" s="341">
        <v>2398.5365853658536</v>
      </c>
      <c r="C181" s="342">
        <v>2501.9354838709678</v>
      </c>
      <c r="D181" s="342">
        <v>2564.102564102564</v>
      </c>
      <c r="E181" s="342">
        <v>2655.2272727272725</v>
      </c>
      <c r="F181" s="342"/>
      <c r="G181" s="267">
        <v>2533.7419354838707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45">
        <v>100</v>
      </c>
      <c r="E182" s="345">
        <v>100</v>
      </c>
      <c r="F182" s="345"/>
      <c r="G182" s="346">
        <v>96.774193548387103</v>
      </c>
      <c r="H182" s="448"/>
      <c r="I182" s="448"/>
      <c r="J182" s="448"/>
    </row>
    <row r="183" spans="1:10" x14ac:dyDescent="0.2">
      <c r="A183" s="226" t="s">
        <v>8</v>
      </c>
      <c r="B183" s="273">
        <v>2.7664001415430076E-2</v>
      </c>
      <c r="C183" s="274">
        <v>2.5348261864390941E-2</v>
      </c>
      <c r="D183" s="347">
        <v>2.5362965126340793E-2</v>
      </c>
      <c r="E183" s="347">
        <v>3.2798092468251959E-2</v>
      </c>
      <c r="F183" s="347"/>
      <c r="G183" s="348">
        <v>4.7762553703662135E-2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13.138518177634609</v>
      </c>
      <c r="C184" s="279">
        <f t="shared" si="40"/>
        <v>18.015824710894719</v>
      </c>
      <c r="D184" s="279">
        <f t="shared" si="40"/>
        <v>20.948234155781307</v>
      </c>
      <c r="E184" s="279">
        <f t="shared" si="40"/>
        <v>25.24656946826758</v>
      </c>
      <c r="F184" s="279">
        <f t="shared" si="40"/>
        <v>-100</v>
      </c>
      <c r="G184" s="282">
        <f t="shared" si="40"/>
        <v>19.51612903225805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39.049405878673952</v>
      </c>
      <c r="C185" s="285">
        <f t="shared" ref="C185:G185" si="41">C181-C168</f>
        <v>41.935483870967801</v>
      </c>
      <c r="D185" s="285">
        <f t="shared" si="41"/>
        <v>61.7341430499323</v>
      </c>
      <c r="E185" s="285">
        <f t="shared" si="41"/>
        <v>72.132034632034447</v>
      </c>
      <c r="F185" s="285">
        <f t="shared" si="41"/>
        <v>0</v>
      </c>
      <c r="G185" s="288">
        <f t="shared" si="41"/>
        <v>54.417611159546595</v>
      </c>
      <c r="H185" s="448"/>
      <c r="I185" s="448"/>
      <c r="J185" s="448"/>
    </row>
    <row r="186" spans="1:10" x14ac:dyDescent="0.2">
      <c r="A186" s="328" t="s">
        <v>52</v>
      </c>
      <c r="B186" s="290">
        <v>364</v>
      </c>
      <c r="C186" s="291">
        <v>288</v>
      </c>
      <c r="D186" s="291">
        <v>368</v>
      </c>
      <c r="E186" s="291">
        <v>417</v>
      </c>
      <c r="F186" s="349"/>
      <c r="G186" s="350">
        <f>SUM(B186:F186)</f>
        <v>1437</v>
      </c>
      <c r="H186" s="448" t="s">
        <v>56</v>
      </c>
      <c r="I186" s="351">
        <f>G173-G186</f>
        <v>2</v>
      </c>
      <c r="J186" s="352">
        <f>I186/G173</f>
        <v>1.389854065323141E-3</v>
      </c>
    </row>
    <row r="187" spans="1:10" x14ac:dyDescent="0.2">
      <c r="A187" s="328" t="s">
        <v>28</v>
      </c>
      <c r="B187" s="229">
        <v>78</v>
      </c>
      <c r="C187" s="354">
        <v>77.5</v>
      </c>
      <c r="D187" s="354">
        <v>77.5</v>
      </c>
      <c r="E187" s="354">
        <v>77.5</v>
      </c>
      <c r="F187" s="354"/>
      <c r="G187" s="233"/>
      <c r="H187" s="448" t="s">
        <v>57</v>
      </c>
      <c r="I187" s="448"/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68">
        <f t="shared" si="42"/>
        <v>2.5</v>
      </c>
      <c r="F188" s="368">
        <f t="shared" si="42"/>
        <v>0</v>
      </c>
      <c r="G188" s="234"/>
      <c r="H188" s="448" t="s">
        <v>26</v>
      </c>
      <c r="I188" s="448">
        <f>I187-I174</f>
        <v>-74.010000000000005</v>
      </c>
      <c r="J188" s="448"/>
    </row>
  </sheetData>
  <mergeCells count="14"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205"/>
  <sheetViews>
    <sheetView showGridLines="0" topLeftCell="A171" zoomScale="73" zoomScaleNormal="73" workbookViewId="0">
      <selection activeCell="H204" sqref="H204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58" t="s">
        <v>50</v>
      </c>
      <c r="C9" s="459"/>
      <c r="D9" s="459"/>
      <c r="E9" s="459"/>
      <c r="F9" s="459"/>
      <c r="G9" s="460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58" t="s">
        <v>50</v>
      </c>
      <c r="C23" s="459"/>
      <c r="D23" s="459"/>
      <c r="E23" s="459"/>
      <c r="F23" s="459"/>
      <c r="G23" s="460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458" t="s">
        <v>50</v>
      </c>
      <c r="C39" s="459"/>
      <c r="D39" s="459"/>
      <c r="E39" s="459"/>
      <c r="F39" s="459"/>
      <c r="G39" s="459"/>
      <c r="H39" s="460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458" t="s">
        <v>50</v>
      </c>
      <c r="C53" s="459"/>
      <c r="D53" s="459"/>
      <c r="E53" s="459"/>
      <c r="F53" s="459"/>
      <c r="G53" s="459"/>
      <c r="H53" s="460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458" t="s">
        <v>50</v>
      </c>
      <c r="C67" s="459"/>
      <c r="D67" s="459"/>
      <c r="E67" s="459"/>
      <c r="F67" s="459"/>
      <c r="G67" s="459"/>
      <c r="H67" s="460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458" t="s">
        <v>50</v>
      </c>
      <c r="C81" s="459"/>
      <c r="D81" s="459"/>
      <c r="E81" s="459"/>
      <c r="F81" s="459"/>
      <c r="G81" s="459"/>
      <c r="H81" s="460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458" t="s">
        <v>50</v>
      </c>
      <c r="C95" s="459"/>
      <c r="D95" s="459"/>
      <c r="E95" s="459"/>
      <c r="F95" s="459"/>
      <c r="G95" s="459"/>
      <c r="H95" s="460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458" t="s">
        <v>50</v>
      </c>
      <c r="C109" s="459"/>
      <c r="D109" s="459"/>
      <c r="E109" s="459"/>
      <c r="F109" s="459"/>
      <c r="G109" s="459"/>
      <c r="H109" s="460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458" t="s">
        <v>50</v>
      </c>
      <c r="C123" s="459"/>
      <c r="D123" s="459"/>
      <c r="E123" s="459"/>
      <c r="F123" s="459"/>
      <c r="G123" s="459"/>
      <c r="H123" s="460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458" t="s">
        <v>50</v>
      </c>
      <c r="C137" s="459"/>
      <c r="D137" s="459"/>
      <c r="E137" s="459"/>
      <c r="F137" s="459"/>
      <c r="G137" s="459"/>
      <c r="H137" s="460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  <row r="150" spans="1:11" ht="13.5" thickBot="1" x14ac:dyDescent="0.25"/>
    <row r="151" spans="1:11" s="436" customFormat="1" ht="13.5" thickBot="1" x14ac:dyDescent="0.25">
      <c r="A151" s="304" t="s">
        <v>100</v>
      </c>
      <c r="B151" s="458" t="s">
        <v>50</v>
      </c>
      <c r="C151" s="459"/>
      <c r="D151" s="459"/>
      <c r="E151" s="459"/>
      <c r="F151" s="459"/>
      <c r="G151" s="459"/>
      <c r="H151" s="460"/>
      <c r="I151" s="332" t="s">
        <v>0</v>
      </c>
      <c r="J151" s="227"/>
    </row>
    <row r="152" spans="1:11" s="436" customFormat="1" x14ac:dyDescent="0.2">
      <c r="A152" s="226" t="s">
        <v>54</v>
      </c>
      <c r="B152" s="305">
        <v>1</v>
      </c>
      <c r="C152" s="306">
        <v>2</v>
      </c>
      <c r="D152" s="307">
        <v>3</v>
      </c>
      <c r="E152" s="306">
        <v>4</v>
      </c>
      <c r="F152" s="306">
        <v>5</v>
      </c>
      <c r="G152" s="307">
        <v>6</v>
      </c>
      <c r="H152" s="302">
        <v>7</v>
      </c>
      <c r="I152" s="308"/>
      <c r="J152" s="309"/>
    </row>
    <row r="153" spans="1:11" s="436" customFormat="1" x14ac:dyDescent="0.2">
      <c r="A153" s="226" t="s">
        <v>2</v>
      </c>
      <c r="B153" s="362">
        <v>1</v>
      </c>
      <c r="C153" s="334">
        <v>2</v>
      </c>
      <c r="D153" s="253">
        <v>3</v>
      </c>
      <c r="E153" s="255">
        <v>4</v>
      </c>
      <c r="F153" s="398">
        <v>5</v>
      </c>
      <c r="G153" s="399">
        <v>6</v>
      </c>
      <c r="H153" s="400">
        <v>7</v>
      </c>
      <c r="I153" s="303" t="s">
        <v>0</v>
      </c>
      <c r="J153" s="246"/>
      <c r="K153" s="310"/>
    </row>
    <row r="154" spans="1:11" s="436" customFormat="1" x14ac:dyDescent="0.2">
      <c r="A154" s="311" t="s">
        <v>3</v>
      </c>
      <c r="B154" s="257">
        <v>1280</v>
      </c>
      <c r="C154" s="258">
        <v>1280</v>
      </c>
      <c r="D154" s="258">
        <v>1280</v>
      </c>
      <c r="E154" s="258">
        <v>1280</v>
      </c>
      <c r="F154" s="258">
        <v>1280</v>
      </c>
      <c r="G154" s="258">
        <v>1280</v>
      </c>
      <c r="H154" s="259">
        <v>1280</v>
      </c>
      <c r="I154" s="312">
        <v>1280</v>
      </c>
      <c r="J154" s="313"/>
      <c r="K154" s="310"/>
    </row>
    <row r="155" spans="1:11" s="436" customFormat="1" x14ac:dyDescent="0.2">
      <c r="A155" s="314" t="s">
        <v>6</v>
      </c>
      <c r="B155" s="263">
        <v>1250.4761904761904</v>
      </c>
      <c r="C155" s="264">
        <v>1302.1428571428571</v>
      </c>
      <c r="D155" s="264">
        <v>1310</v>
      </c>
      <c r="E155" s="264">
        <v>1331.6949152542372</v>
      </c>
      <c r="F155" s="315">
        <v>1305.4716981132076</v>
      </c>
      <c r="G155" s="315">
        <v>1349.2682926829268</v>
      </c>
      <c r="H155" s="265">
        <v>1384.7058823529412</v>
      </c>
      <c r="I155" s="316">
        <v>1324.6107784431138</v>
      </c>
      <c r="J155" s="317"/>
      <c r="K155" s="310"/>
    </row>
    <row r="156" spans="1:11" s="436" customFormat="1" x14ac:dyDescent="0.2">
      <c r="A156" s="226" t="s">
        <v>7</v>
      </c>
      <c r="B156" s="268">
        <v>85.714285714285708</v>
      </c>
      <c r="C156" s="269">
        <v>88.095238095238102</v>
      </c>
      <c r="D156" s="269">
        <v>97.014925373134332</v>
      </c>
      <c r="E156" s="269">
        <v>93.220338983050851</v>
      </c>
      <c r="F156" s="318">
        <v>98.113207547169807</v>
      </c>
      <c r="G156" s="318">
        <v>85.365853658536579</v>
      </c>
      <c r="H156" s="270">
        <v>88.235294117647058</v>
      </c>
      <c r="I156" s="319">
        <v>86.526946107784426</v>
      </c>
      <c r="J156" s="390"/>
      <c r="K156" s="310"/>
    </row>
    <row r="157" spans="1:11" s="436" customFormat="1" x14ac:dyDescent="0.2">
      <c r="A157" s="226" t="s">
        <v>8</v>
      </c>
      <c r="B157" s="273">
        <v>8.0933872992649689E-2</v>
      </c>
      <c r="C157" s="274">
        <v>5.8355123066281309E-2</v>
      </c>
      <c r="D157" s="274">
        <v>5.441092119272839E-2</v>
      </c>
      <c r="E157" s="274">
        <v>5.4311110117636202E-2</v>
      </c>
      <c r="F157" s="321">
        <v>4.7139240381409105E-2</v>
      </c>
      <c r="G157" s="321">
        <v>6.6479304224270577E-2</v>
      </c>
      <c r="H157" s="275">
        <v>6.4026457198370718E-2</v>
      </c>
      <c r="I157" s="322">
        <v>6.4267435707030668E-2</v>
      </c>
      <c r="J157" s="323"/>
      <c r="K157" s="324"/>
    </row>
    <row r="158" spans="1:11" s="436" customFormat="1" x14ac:dyDescent="0.2">
      <c r="A158" s="314" t="s">
        <v>1</v>
      </c>
      <c r="B158" s="278">
        <f t="shared" ref="B158:I158" si="32">B155/B154*100-100</f>
        <v>-2.3065476190476204</v>
      </c>
      <c r="C158" s="279">
        <f t="shared" si="32"/>
        <v>1.7299107142857224</v>
      </c>
      <c r="D158" s="279">
        <f t="shared" si="32"/>
        <v>2.34375</v>
      </c>
      <c r="E158" s="279">
        <f t="shared" si="32"/>
        <v>4.0386652542372872</v>
      </c>
      <c r="F158" s="279">
        <f t="shared" si="32"/>
        <v>1.9899764150943469</v>
      </c>
      <c r="G158" s="279">
        <f t="shared" si="32"/>
        <v>5.4115853658536679</v>
      </c>
      <c r="H158" s="280">
        <f t="shared" si="32"/>
        <v>8.1801470588235219</v>
      </c>
      <c r="I158" s="282">
        <f t="shared" si="32"/>
        <v>3.4852170658682553</v>
      </c>
      <c r="J158" s="323"/>
      <c r="K158" s="324"/>
    </row>
    <row r="159" spans="1:11" s="436" customFormat="1" ht="13.5" thickBot="1" x14ac:dyDescent="0.25">
      <c r="A159" s="226" t="s">
        <v>27</v>
      </c>
      <c r="B159" s="284">
        <f>B155-B141</f>
        <v>126.66666666666652</v>
      </c>
      <c r="C159" s="285">
        <f t="shared" ref="C159:I159" si="33">C155-C141</f>
        <v>108.09523809523807</v>
      </c>
      <c r="D159" s="285">
        <f t="shared" si="33"/>
        <v>119.83606557377038</v>
      </c>
      <c r="E159" s="285">
        <f t="shared" si="33"/>
        <v>120.33898305084745</v>
      </c>
      <c r="F159" s="285">
        <f t="shared" si="33"/>
        <v>84.150943396226467</v>
      </c>
      <c r="G159" s="285">
        <f t="shared" si="33"/>
        <v>134.84968803176412</v>
      </c>
      <c r="H159" s="286">
        <f t="shared" si="33"/>
        <v>112.05282112845134</v>
      </c>
      <c r="I159" s="326">
        <f t="shared" si="33"/>
        <v>113.84858332116255</v>
      </c>
      <c r="J159" s="327"/>
      <c r="K159" s="324"/>
    </row>
    <row r="160" spans="1:11" s="436" customFormat="1" x14ac:dyDescent="0.2">
      <c r="A160" s="328" t="s">
        <v>51</v>
      </c>
      <c r="B160" s="290">
        <v>228</v>
      </c>
      <c r="C160" s="291">
        <v>512</v>
      </c>
      <c r="D160" s="291">
        <v>776</v>
      </c>
      <c r="E160" s="291">
        <v>702</v>
      </c>
      <c r="F160" s="291">
        <v>601</v>
      </c>
      <c r="G160" s="291">
        <v>503</v>
      </c>
      <c r="H160" s="292">
        <v>554</v>
      </c>
      <c r="I160" s="293">
        <f>SUM(B160:H160)</f>
        <v>3876</v>
      </c>
      <c r="J160" s="329" t="s">
        <v>56</v>
      </c>
      <c r="K160" s="330">
        <f>I146-I160</f>
        <v>5</v>
      </c>
    </row>
    <row r="161" spans="1:11" s="436" customFormat="1" x14ac:dyDescent="0.2">
      <c r="A161" s="328" t="s">
        <v>28</v>
      </c>
      <c r="B161" s="229">
        <v>61</v>
      </c>
      <c r="C161" s="354">
        <v>59.5</v>
      </c>
      <c r="D161" s="354">
        <v>58</v>
      </c>
      <c r="E161" s="354">
        <v>57</v>
      </c>
      <c r="F161" s="354">
        <v>56.5</v>
      </c>
      <c r="G161" s="354">
        <v>56</v>
      </c>
      <c r="H161" s="230">
        <v>55.5</v>
      </c>
      <c r="I161" s="233"/>
      <c r="J161" s="227" t="s">
        <v>57</v>
      </c>
      <c r="K161" s="436">
        <v>55.77</v>
      </c>
    </row>
    <row r="162" spans="1:11" s="436" customFormat="1" ht="13.5" thickBot="1" x14ac:dyDescent="0.25">
      <c r="A162" s="331" t="s">
        <v>26</v>
      </c>
      <c r="B162" s="231">
        <f>B161-B147</f>
        <v>1.5</v>
      </c>
      <c r="C162" s="232">
        <f t="shared" ref="C162:H162" si="34">C161-C147</f>
        <v>1.5</v>
      </c>
      <c r="D162" s="232">
        <f t="shared" si="34"/>
        <v>1.5</v>
      </c>
      <c r="E162" s="232">
        <f t="shared" si="34"/>
        <v>1.5</v>
      </c>
      <c r="F162" s="232">
        <f t="shared" si="34"/>
        <v>2</v>
      </c>
      <c r="G162" s="232">
        <f t="shared" si="34"/>
        <v>1.5</v>
      </c>
      <c r="H162" s="238">
        <f t="shared" si="34"/>
        <v>1.5</v>
      </c>
      <c r="I162" s="234"/>
      <c r="J162" s="436" t="s">
        <v>26</v>
      </c>
      <c r="K162" s="436">
        <f>K161-K147</f>
        <v>1.6700000000000017</v>
      </c>
    </row>
    <row r="163" spans="1:11" x14ac:dyDescent="0.2">
      <c r="F163" s="299">
        <v>56.5</v>
      </c>
    </row>
    <row r="164" spans="1:11" s="447" customFormat="1" x14ac:dyDescent="0.2"/>
    <row r="165" spans="1:11" s="439" customFormat="1" ht="13.5" thickBot="1" x14ac:dyDescent="0.25">
      <c r="B165" s="439">
        <v>57.6</v>
      </c>
      <c r="C165" s="439">
        <v>57.6</v>
      </c>
      <c r="D165" s="439">
        <v>57.6</v>
      </c>
      <c r="E165" s="439">
        <v>57.6</v>
      </c>
      <c r="F165" s="439">
        <v>57.6</v>
      </c>
      <c r="G165" s="439">
        <v>57.6</v>
      </c>
      <c r="H165" s="439">
        <v>57.6</v>
      </c>
    </row>
    <row r="166" spans="1:11" s="437" customFormat="1" ht="13.5" thickBot="1" x14ac:dyDescent="0.25">
      <c r="A166" s="304" t="s">
        <v>101</v>
      </c>
      <c r="B166" s="458" t="s">
        <v>50</v>
      </c>
      <c r="C166" s="459"/>
      <c r="D166" s="459"/>
      <c r="E166" s="459"/>
      <c r="F166" s="459"/>
      <c r="G166" s="459"/>
      <c r="H166" s="460"/>
      <c r="I166" s="332" t="s">
        <v>0</v>
      </c>
      <c r="J166" s="227"/>
    </row>
    <row r="167" spans="1:11" s="437" customFormat="1" x14ac:dyDescent="0.2">
      <c r="A167" s="226" t="s">
        <v>54</v>
      </c>
      <c r="B167" s="305">
        <v>1</v>
      </c>
      <c r="C167" s="306">
        <v>2</v>
      </c>
      <c r="D167" s="307">
        <v>3</v>
      </c>
      <c r="E167" s="306">
        <v>4</v>
      </c>
      <c r="F167" s="306">
        <v>5</v>
      </c>
      <c r="G167" s="307">
        <v>6</v>
      </c>
      <c r="H167" s="302">
        <v>7</v>
      </c>
      <c r="I167" s="308"/>
      <c r="J167" s="309"/>
    </row>
    <row r="168" spans="1:11" s="437" customFormat="1" x14ac:dyDescent="0.2">
      <c r="A168" s="226" t="s">
        <v>2</v>
      </c>
      <c r="B168" s="362">
        <v>1</v>
      </c>
      <c r="C168" s="334">
        <v>2</v>
      </c>
      <c r="D168" s="253">
        <v>3</v>
      </c>
      <c r="E168" s="255">
        <v>4</v>
      </c>
      <c r="F168" s="398">
        <v>5</v>
      </c>
      <c r="G168" s="399">
        <v>6</v>
      </c>
      <c r="H168" s="400">
        <v>7</v>
      </c>
      <c r="I168" s="303" t="s">
        <v>0</v>
      </c>
      <c r="J168" s="246"/>
      <c r="K168" s="310"/>
    </row>
    <row r="169" spans="1:11" s="437" customFormat="1" x14ac:dyDescent="0.2">
      <c r="A169" s="311" t="s">
        <v>3</v>
      </c>
      <c r="B169" s="257">
        <v>1375</v>
      </c>
      <c r="C169" s="258">
        <v>1375</v>
      </c>
      <c r="D169" s="258">
        <v>1375</v>
      </c>
      <c r="E169" s="258">
        <v>1375</v>
      </c>
      <c r="F169" s="258">
        <v>1375</v>
      </c>
      <c r="G169" s="258">
        <v>1375</v>
      </c>
      <c r="H169" s="259">
        <v>1375</v>
      </c>
      <c r="I169" s="312">
        <v>1375</v>
      </c>
      <c r="J169" s="313"/>
      <c r="K169" s="310"/>
    </row>
    <row r="170" spans="1:11" s="437" customFormat="1" x14ac:dyDescent="0.2">
      <c r="A170" s="314" t="s">
        <v>6</v>
      </c>
      <c r="B170" s="263">
        <v>1338.125</v>
      </c>
      <c r="C170" s="264">
        <v>1369.3877551020407</v>
      </c>
      <c r="D170" s="264">
        <v>1389.2063492063492</v>
      </c>
      <c r="E170" s="264">
        <v>1413.4848484848485</v>
      </c>
      <c r="F170" s="315">
        <v>1451.5384615384614</v>
      </c>
      <c r="G170" s="315">
        <v>1491.8604651162791</v>
      </c>
      <c r="H170" s="265">
        <v>1543.2258064516129</v>
      </c>
      <c r="I170" s="316">
        <v>1423.2142857142858</v>
      </c>
      <c r="J170" s="317"/>
      <c r="K170" s="310"/>
    </row>
    <row r="171" spans="1:11" s="437" customFormat="1" x14ac:dyDescent="0.2">
      <c r="A171" s="226" t="s">
        <v>7</v>
      </c>
      <c r="B171" s="268">
        <v>87.5</v>
      </c>
      <c r="C171" s="269">
        <v>97.959183673469383</v>
      </c>
      <c r="D171" s="269">
        <v>96.825396825396822</v>
      </c>
      <c r="E171" s="269">
        <v>98.484848484848484</v>
      </c>
      <c r="F171" s="318">
        <v>98.07692307692308</v>
      </c>
      <c r="G171" s="318">
        <v>100</v>
      </c>
      <c r="H171" s="270">
        <v>96.774193548387103</v>
      </c>
      <c r="I171" s="319">
        <v>89.583333333333329</v>
      </c>
      <c r="J171" s="390"/>
      <c r="K171" s="310"/>
    </row>
    <row r="172" spans="1:11" s="437" customFormat="1" x14ac:dyDescent="0.2">
      <c r="A172" s="226" t="s">
        <v>8</v>
      </c>
      <c r="B172" s="273">
        <v>5.3838977122488751E-2</v>
      </c>
      <c r="C172" s="274">
        <v>4.0279826383724036E-2</v>
      </c>
      <c r="D172" s="274">
        <v>4.2446787008926387E-2</v>
      </c>
      <c r="E172" s="274">
        <v>4.1389819618944099E-2</v>
      </c>
      <c r="F172" s="321">
        <v>4.4058526106680977E-2</v>
      </c>
      <c r="G172" s="321">
        <v>4.4843328101142672E-2</v>
      </c>
      <c r="H172" s="275">
        <v>5.3596556891429559E-2</v>
      </c>
      <c r="I172" s="322">
        <v>6.0861175623220395E-2</v>
      </c>
      <c r="J172" s="323"/>
      <c r="K172" s="324"/>
    </row>
    <row r="173" spans="1:11" s="437" customFormat="1" x14ac:dyDescent="0.2">
      <c r="A173" s="314" t="s">
        <v>1</v>
      </c>
      <c r="B173" s="278">
        <f t="shared" ref="B173:I173" si="35">B170/B169*100-100</f>
        <v>-2.681818181818187</v>
      </c>
      <c r="C173" s="279">
        <f t="shared" si="35"/>
        <v>-0.40816326530612912</v>
      </c>
      <c r="D173" s="279">
        <f t="shared" si="35"/>
        <v>1.0331890331890321</v>
      </c>
      <c r="E173" s="279">
        <f t="shared" si="35"/>
        <v>2.7988980716253451</v>
      </c>
      <c r="F173" s="279">
        <f t="shared" si="35"/>
        <v>5.5664335664335596</v>
      </c>
      <c r="G173" s="279">
        <f t="shared" si="35"/>
        <v>8.4989429175475806</v>
      </c>
      <c r="H173" s="280">
        <f t="shared" si="35"/>
        <v>12.234604105571847</v>
      </c>
      <c r="I173" s="282">
        <f t="shared" si="35"/>
        <v>3.5064935064934986</v>
      </c>
      <c r="J173" s="323"/>
      <c r="K173" s="324"/>
    </row>
    <row r="174" spans="1:11" s="437" customFormat="1" ht="13.5" thickBot="1" x14ac:dyDescent="0.25">
      <c r="A174" s="226" t="s">
        <v>27</v>
      </c>
      <c r="B174" s="284">
        <f t="shared" ref="B174:I174" si="36">B170-B155</f>
        <v>87.648809523809632</v>
      </c>
      <c r="C174" s="285">
        <f t="shared" si="36"/>
        <v>67.244897959183618</v>
      </c>
      <c r="D174" s="285">
        <f t="shared" si="36"/>
        <v>79.206349206349159</v>
      </c>
      <c r="E174" s="285">
        <f t="shared" si="36"/>
        <v>81.789933230611268</v>
      </c>
      <c r="F174" s="285">
        <f t="shared" si="36"/>
        <v>146.06676342525384</v>
      </c>
      <c r="G174" s="285">
        <f t="shared" si="36"/>
        <v>142.59217243335229</v>
      </c>
      <c r="H174" s="286">
        <f t="shared" si="36"/>
        <v>158.51992409867171</v>
      </c>
      <c r="I174" s="326">
        <f t="shared" si="36"/>
        <v>98.60350727117202</v>
      </c>
      <c r="J174" s="327"/>
      <c r="K174" s="324"/>
    </row>
    <row r="175" spans="1:11" s="437" customFormat="1" x14ac:dyDescent="0.2">
      <c r="A175" s="328" t="s">
        <v>51</v>
      </c>
      <c r="B175" s="290">
        <v>388</v>
      </c>
      <c r="C175" s="291">
        <v>564</v>
      </c>
      <c r="D175" s="291">
        <v>722</v>
      </c>
      <c r="E175" s="291">
        <v>709</v>
      </c>
      <c r="F175" s="291">
        <v>630</v>
      </c>
      <c r="G175" s="291">
        <v>510</v>
      </c>
      <c r="H175" s="292">
        <v>346</v>
      </c>
      <c r="I175" s="293">
        <f>SUM(B175:H175)</f>
        <v>3869</v>
      </c>
      <c r="J175" s="329" t="s">
        <v>56</v>
      </c>
      <c r="K175" s="330">
        <f>I160-I175</f>
        <v>7</v>
      </c>
    </row>
    <row r="176" spans="1:11" s="437" customFormat="1" x14ac:dyDescent="0.2">
      <c r="A176" s="328" t="s">
        <v>28</v>
      </c>
      <c r="B176" s="229">
        <v>62.5</v>
      </c>
      <c r="C176" s="354">
        <v>61.5</v>
      </c>
      <c r="D176" s="354">
        <v>60.5</v>
      </c>
      <c r="E176" s="354">
        <v>60</v>
      </c>
      <c r="F176" s="354">
        <v>59</v>
      </c>
      <c r="G176" s="354">
        <v>58</v>
      </c>
      <c r="H176" s="230">
        <v>57</v>
      </c>
      <c r="I176" s="233"/>
      <c r="J176" s="227" t="s">
        <v>57</v>
      </c>
      <c r="K176" s="437">
        <v>57.61</v>
      </c>
    </row>
    <row r="177" spans="1:12" s="437" customFormat="1" ht="13.5" thickBot="1" x14ac:dyDescent="0.25">
      <c r="A177" s="331" t="s">
        <v>26</v>
      </c>
      <c r="B177" s="231">
        <f>B176-B165</f>
        <v>4.8999999999999986</v>
      </c>
      <c r="C177" s="232">
        <f t="shared" ref="C177:H177" si="37">C176-C165</f>
        <v>3.8999999999999986</v>
      </c>
      <c r="D177" s="232">
        <f t="shared" si="37"/>
        <v>2.8999999999999986</v>
      </c>
      <c r="E177" s="232">
        <f t="shared" si="37"/>
        <v>2.3999999999999986</v>
      </c>
      <c r="F177" s="232">
        <f t="shared" si="37"/>
        <v>1.3999999999999986</v>
      </c>
      <c r="G177" s="232">
        <f t="shared" si="37"/>
        <v>0.39999999999999858</v>
      </c>
      <c r="H177" s="238">
        <f t="shared" si="37"/>
        <v>-0.60000000000000142</v>
      </c>
      <c r="I177" s="234"/>
      <c r="J177" s="437" t="s">
        <v>26</v>
      </c>
      <c r="K177" s="437">
        <f>K176-K161</f>
        <v>1.8399999999999963</v>
      </c>
    </row>
    <row r="178" spans="1:12" x14ac:dyDescent="0.2">
      <c r="B178" s="299">
        <v>62.5</v>
      </c>
      <c r="C178" s="299">
        <v>61.5</v>
      </c>
      <c r="D178" s="299">
        <v>60.5</v>
      </c>
      <c r="G178" s="299">
        <v>58</v>
      </c>
      <c r="H178" s="299">
        <v>57</v>
      </c>
    </row>
    <row r="179" spans="1:12" ht="13.5" thickBot="1" x14ac:dyDescent="0.25"/>
    <row r="180" spans="1:12" s="442" customFormat="1" ht="13.5" thickBot="1" x14ac:dyDescent="0.25">
      <c r="A180" s="304" t="s">
        <v>110</v>
      </c>
      <c r="B180" s="458" t="s">
        <v>50</v>
      </c>
      <c r="C180" s="459"/>
      <c r="D180" s="459"/>
      <c r="E180" s="459"/>
      <c r="F180" s="459"/>
      <c r="G180" s="459"/>
      <c r="H180" s="460"/>
      <c r="I180" s="332" t="s">
        <v>0</v>
      </c>
      <c r="J180" s="227"/>
    </row>
    <row r="181" spans="1:12" s="442" customFormat="1" x14ac:dyDescent="0.2">
      <c r="A181" s="226" t="s">
        <v>54</v>
      </c>
      <c r="B181" s="305">
        <v>1</v>
      </c>
      <c r="C181" s="306">
        <v>2</v>
      </c>
      <c r="D181" s="307">
        <v>3</v>
      </c>
      <c r="E181" s="306">
        <v>4</v>
      </c>
      <c r="F181" s="306">
        <v>5</v>
      </c>
      <c r="G181" s="307">
        <v>6</v>
      </c>
      <c r="H181" s="302">
        <v>7</v>
      </c>
      <c r="I181" s="308"/>
      <c r="J181" s="309"/>
    </row>
    <row r="182" spans="1:12" s="442" customFormat="1" x14ac:dyDescent="0.2">
      <c r="A182" s="226" t="s">
        <v>2</v>
      </c>
      <c r="B182" s="362">
        <v>1</v>
      </c>
      <c r="C182" s="334">
        <v>2</v>
      </c>
      <c r="D182" s="253">
        <v>3</v>
      </c>
      <c r="E182" s="255">
        <v>4</v>
      </c>
      <c r="F182" s="398">
        <v>5</v>
      </c>
      <c r="G182" s="399">
        <v>6</v>
      </c>
      <c r="H182" s="400">
        <v>7</v>
      </c>
      <c r="I182" s="303" t="s">
        <v>0</v>
      </c>
      <c r="J182" s="246"/>
      <c r="K182" s="310"/>
    </row>
    <row r="183" spans="1:12" s="442" customFormat="1" x14ac:dyDescent="0.2">
      <c r="A183" s="311" t="s">
        <v>3</v>
      </c>
      <c r="B183" s="257">
        <v>1475</v>
      </c>
      <c r="C183" s="258">
        <v>1475</v>
      </c>
      <c r="D183" s="258">
        <v>1475</v>
      </c>
      <c r="E183" s="258">
        <v>1475</v>
      </c>
      <c r="F183" s="258">
        <v>1475</v>
      </c>
      <c r="G183" s="258">
        <v>1475</v>
      </c>
      <c r="H183" s="259">
        <v>1475</v>
      </c>
      <c r="I183" s="312">
        <v>1475</v>
      </c>
      <c r="J183" s="313"/>
      <c r="K183" s="310"/>
    </row>
    <row r="184" spans="1:12" s="442" customFormat="1" x14ac:dyDescent="0.2">
      <c r="A184" s="314" t="s">
        <v>6</v>
      </c>
      <c r="B184" s="263">
        <v>1504.6875</v>
      </c>
      <c r="C184" s="264">
        <v>1442.6666666666667</v>
      </c>
      <c r="D184" s="264">
        <v>1509.1666666666667</v>
      </c>
      <c r="E184" s="264">
        <v>1542.2413793103449</v>
      </c>
      <c r="F184" s="315">
        <v>1568.6666666666667</v>
      </c>
      <c r="G184" s="315">
        <v>1604.7619047619048</v>
      </c>
      <c r="H184" s="265">
        <v>1603.3333333333333</v>
      </c>
      <c r="I184" s="316">
        <v>1535.1132686084143</v>
      </c>
      <c r="J184" s="317"/>
      <c r="K184" s="310"/>
    </row>
    <row r="185" spans="1:12" s="442" customFormat="1" x14ac:dyDescent="0.2">
      <c r="A185" s="226" t="s">
        <v>7</v>
      </c>
      <c r="B185" s="268">
        <v>78.125</v>
      </c>
      <c r="C185" s="269">
        <v>91.111111111111114</v>
      </c>
      <c r="D185" s="269">
        <v>98.333333333333329</v>
      </c>
      <c r="E185" s="269">
        <v>96.551724137931032</v>
      </c>
      <c r="F185" s="318">
        <v>97.777777777777771</v>
      </c>
      <c r="G185" s="318">
        <v>95.238095238095241</v>
      </c>
      <c r="H185" s="270">
        <v>85.18518518518519</v>
      </c>
      <c r="I185" s="319">
        <v>87.378640776699029</v>
      </c>
      <c r="J185" s="390"/>
      <c r="K185" s="310"/>
    </row>
    <row r="186" spans="1:12" s="442" customFormat="1" x14ac:dyDescent="0.2">
      <c r="A186" s="226" t="s">
        <v>8</v>
      </c>
      <c r="B186" s="273">
        <v>6.9880450160539093E-2</v>
      </c>
      <c r="C186" s="274">
        <v>6.1329826992029088E-2</v>
      </c>
      <c r="D186" s="274">
        <v>4.4487433748337447E-2</v>
      </c>
      <c r="E186" s="274">
        <v>4.7846000701708011E-2</v>
      </c>
      <c r="F186" s="321">
        <v>4.1653295176560447E-2</v>
      </c>
      <c r="G186" s="321">
        <v>5.2352657493985613E-2</v>
      </c>
      <c r="H186" s="275">
        <v>6.0087596083008642E-2</v>
      </c>
      <c r="I186" s="322">
        <v>6.2770381706053494E-2</v>
      </c>
      <c r="J186" s="323"/>
      <c r="K186" s="324"/>
    </row>
    <row r="187" spans="1:12" s="442" customFormat="1" x14ac:dyDescent="0.2">
      <c r="A187" s="314" t="s">
        <v>1</v>
      </c>
      <c r="B187" s="278">
        <f t="shared" ref="B187:I187" si="38">B184/B183*100-100</f>
        <v>2.0127118644067679</v>
      </c>
      <c r="C187" s="279">
        <f t="shared" si="38"/>
        <v>-2.1920903954802213</v>
      </c>
      <c r="D187" s="279">
        <f t="shared" si="38"/>
        <v>2.316384180790962</v>
      </c>
      <c r="E187" s="279">
        <f t="shared" si="38"/>
        <v>4.5587375803623615</v>
      </c>
      <c r="F187" s="279">
        <f t="shared" si="38"/>
        <v>6.3502824858757094</v>
      </c>
      <c r="G187" s="279">
        <f t="shared" si="38"/>
        <v>8.7974172719935524</v>
      </c>
      <c r="H187" s="280">
        <f t="shared" si="38"/>
        <v>8.7005649717514046</v>
      </c>
      <c r="I187" s="282">
        <f t="shared" si="38"/>
        <v>4.0754758378585905</v>
      </c>
      <c r="J187" s="323"/>
      <c r="K187" s="324"/>
    </row>
    <row r="188" spans="1:12" s="442" customFormat="1" ht="13.5" thickBot="1" x14ac:dyDescent="0.25">
      <c r="A188" s="226" t="s">
        <v>27</v>
      </c>
      <c r="B188" s="284">
        <f t="shared" ref="B188:I188" si="39">B184-B170</f>
        <v>166.5625</v>
      </c>
      <c r="C188" s="285">
        <f t="shared" si="39"/>
        <v>73.278911564626014</v>
      </c>
      <c r="D188" s="285">
        <f t="shared" si="39"/>
        <v>119.96031746031758</v>
      </c>
      <c r="E188" s="285">
        <f t="shared" si="39"/>
        <v>128.75653082549638</v>
      </c>
      <c r="F188" s="285">
        <f t="shared" si="39"/>
        <v>117.12820512820531</v>
      </c>
      <c r="G188" s="285">
        <f t="shared" si="39"/>
        <v>112.90143964562571</v>
      </c>
      <c r="H188" s="286">
        <f t="shared" si="39"/>
        <v>60.107526881720332</v>
      </c>
      <c r="I188" s="326">
        <f t="shared" si="39"/>
        <v>111.89898289412849</v>
      </c>
      <c r="J188" s="327"/>
      <c r="K188" s="324"/>
    </row>
    <row r="189" spans="1:12" s="442" customFormat="1" x14ac:dyDescent="0.2">
      <c r="A189" s="328" t="s">
        <v>51</v>
      </c>
      <c r="B189" s="290">
        <v>385</v>
      </c>
      <c r="C189" s="291">
        <v>564</v>
      </c>
      <c r="D189" s="291">
        <v>721</v>
      </c>
      <c r="E189" s="291">
        <v>709</v>
      </c>
      <c r="F189" s="291">
        <v>630</v>
      </c>
      <c r="G189" s="291">
        <v>509</v>
      </c>
      <c r="H189" s="292">
        <v>346</v>
      </c>
      <c r="I189" s="293">
        <f>SUM(B189:H189)</f>
        <v>3864</v>
      </c>
      <c r="J189" s="329" t="s">
        <v>56</v>
      </c>
      <c r="K189" s="330">
        <f>I175-I189</f>
        <v>5</v>
      </c>
      <c r="L189" s="380" t="s">
        <v>114</v>
      </c>
    </row>
    <row r="190" spans="1:12" s="442" customFormat="1" x14ac:dyDescent="0.2">
      <c r="A190" s="328" t="s">
        <v>28</v>
      </c>
      <c r="B190" s="229">
        <f>B176+2</f>
        <v>64.5</v>
      </c>
      <c r="C190" s="354">
        <v>64</v>
      </c>
      <c r="D190" s="354">
        <f t="shared" ref="D190:G190" si="40">D176+2</f>
        <v>62.5</v>
      </c>
      <c r="E190" s="354">
        <f t="shared" si="40"/>
        <v>62</v>
      </c>
      <c r="F190" s="354">
        <f t="shared" si="40"/>
        <v>61</v>
      </c>
      <c r="G190" s="354">
        <f t="shared" si="40"/>
        <v>60</v>
      </c>
      <c r="H190" s="230">
        <v>59.5</v>
      </c>
      <c r="I190" s="233"/>
      <c r="J190" s="227" t="s">
        <v>57</v>
      </c>
      <c r="K190" s="442">
        <v>59.95</v>
      </c>
      <c r="L190" s="376" t="s">
        <v>115</v>
      </c>
    </row>
    <row r="191" spans="1:12" s="442" customFormat="1" ht="13.5" thickBot="1" x14ac:dyDescent="0.25">
      <c r="A191" s="331" t="s">
        <v>26</v>
      </c>
      <c r="B191" s="231">
        <f t="shared" ref="B191:H191" si="41">B190-B176</f>
        <v>2</v>
      </c>
      <c r="C191" s="232">
        <f t="shared" si="41"/>
        <v>2.5</v>
      </c>
      <c r="D191" s="232">
        <f t="shared" si="41"/>
        <v>2</v>
      </c>
      <c r="E191" s="232">
        <f t="shared" si="41"/>
        <v>2</v>
      </c>
      <c r="F191" s="232">
        <f t="shared" si="41"/>
        <v>2</v>
      </c>
      <c r="G191" s="232">
        <f t="shared" si="41"/>
        <v>2</v>
      </c>
      <c r="H191" s="238">
        <f t="shared" si="41"/>
        <v>2.5</v>
      </c>
      <c r="I191" s="234"/>
      <c r="J191" s="442" t="s">
        <v>26</v>
      </c>
      <c r="K191" s="442">
        <f>K190-K176</f>
        <v>2.3400000000000034</v>
      </c>
    </row>
    <row r="192" spans="1:12" x14ac:dyDescent="0.2">
      <c r="B192" s="299" t="s">
        <v>67</v>
      </c>
    </row>
    <row r="193" spans="1:12" ht="13.5" thickBot="1" x14ac:dyDescent="0.25"/>
    <row r="194" spans="1:12" ht="13.5" thickBot="1" x14ac:dyDescent="0.25">
      <c r="A194" s="304" t="s">
        <v>116</v>
      </c>
      <c r="B194" s="458" t="s">
        <v>50</v>
      </c>
      <c r="C194" s="459"/>
      <c r="D194" s="459"/>
      <c r="E194" s="459"/>
      <c r="F194" s="459"/>
      <c r="G194" s="459"/>
      <c r="H194" s="460"/>
      <c r="I194" s="332" t="s">
        <v>0</v>
      </c>
      <c r="J194" s="227"/>
      <c r="K194" s="448"/>
    </row>
    <row r="195" spans="1:12" x14ac:dyDescent="0.2">
      <c r="A195" s="226" t="s">
        <v>54</v>
      </c>
      <c r="B195" s="305">
        <v>1</v>
      </c>
      <c r="C195" s="306">
        <v>2</v>
      </c>
      <c r="D195" s="307">
        <v>3</v>
      </c>
      <c r="E195" s="306">
        <v>4</v>
      </c>
      <c r="F195" s="306">
        <v>5</v>
      </c>
      <c r="G195" s="307">
        <v>6</v>
      </c>
      <c r="H195" s="302">
        <v>7</v>
      </c>
      <c r="I195" s="308"/>
      <c r="J195" s="309"/>
      <c r="K195" s="448"/>
    </row>
    <row r="196" spans="1:12" x14ac:dyDescent="0.2">
      <c r="A196" s="226" t="s">
        <v>2</v>
      </c>
      <c r="B196" s="362">
        <v>1</v>
      </c>
      <c r="C196" s="334">
        <v>2</v>
      </c>
      <c r="D196" s="253">
        <v>3</v>
      </c>
      <c r="E196" s="255">
        <v>4</v>
      </c>
      <c r="F196" s="398">
        <v>5</v>
      </c>
      <c r="G196" s="399">
        <v>6</v>
      </c>
      <c r="H196" s="400">
        <v>7</v>
      </c>
      <c r="I196" s="303" t="s">
        <v>0</v>
      </c>
      <c r="J196" s="246"/>
      <c r="K196" s="310"/>
    </row>
    <row r="197" spans="1:12" x14ac:dyDescent="0.2">
      <c r="A197" s="311" t="s">
        <v>3</v>
      </c>
      <c r="B197" s="257">
        <v>1575</v>
      </c>
      <c r="C197" s="258">
        <v>1575</v>
      </c>
      <c r="D197" s="258">
        <v>1575</v>
      </c>
      <c r="E197" s="258">
        <v>1575</v>
      </c>
      <c r="F197" s="258">
        <v>1575</v>
      </c>
      <c r="G197" s="258">
        <v>1575</v>
      </c>
      <c r="H197" s="259">
        <v>1575</v>
      </c>
      <c r="I197" s="312">
        <v>1575</v>
      </c>
      <c r="J197" s="313"/>
      <c r="K197" s="310"/>
    </row>
    <row r="198" spans="1:12" x14ac:dyDescent="0.2">
      <c r="A198" s="314" t="s">
        <v>6</v>
      </c>
      <c r="B198" s="263">
        <v>1609.3103448275863</v>
      </c>
      <c r="C198" s="264">
        <v>1682.2222222222222</v>
      </c>
      <c r="D198" s="264">
        <v>1633.6923076923076</v>
      </c>
      <c r="E198" s="264">
        <v>1651.9642857142858</v>
      </c>
      <c r="F198" s="315">
        <v>1647.872340425532</v>
      </c>
      <c r="G198" s="315">
        <v>1691.1363636363637</v>
      </c>
      <c r="H198" s="265">
        <v>1734.8275862068965</v>
      </c>
      <c r="I198" s="316">
        <v>1661.0793650793651</v>
      </c>
      <c r="J198" s="317"/>
      <c r="K198" s="310"/>
    </row>
    <row r="199" spans="1:12" x14ac:dyDescent="0.2">
      <c r="A199" s="226" t="s">
        <v>7</v>
      </c>
      <c r="B199" s="268">
        <v>93.103448275862064</v>
      </c>
      <c r="C199" s="269">
        <v>95.555555555555557</v>
      </c>
      <c r="D199" s="269">
        <v>93.84615384615384</v>
      </c>
      <c r="E199" s="269">
        <v>89.285714285714292</v>
      </c>
      <c r="F199" s="318">
        <v>87.234042553191486</v>
      </c>
      <c r="G199" s="318">
        <v>93.181818181818187</v>
      </c>
      <c r="H199" s="270">
        <v>79.310344827586206</v>
      </c>
      <c r="I199" s="319">
        <v>89.841269841269835</v>
      </c>
      <c r="J199" s="390"/>
      <c r="K199" s="310"/>
    </row>
    <row r="200" spans="1:12" x14ac:dyDescent="0.2">
      <c r="A200" s="226" t="s">
        <v>8</v>
      </c>
      <c r="B200" s="273">
        <v>4.9494145540100433E-2</v>
      </c>
      <c r="C200" s="274">
        <v>5.2364103881108869E-2</v>
      </c>
      <c r="D200" s="274">
        <v>5.4119474673605387E-2</v>
      </c>
      <c r="E200" s="274">
        <v>5.5272587367543667E-2</v>
      </c>
      <c r="F200" s="321">
        <v>6.3026910464480071E-2</v>
      </c>
      <c r="G200" s="321">
        <v>5.6957970169430272E-2</v>
      </c>
      <c r="H200" s="275">
        <v>6.9889936018796214E-2</v>
      </c>
      <c r="I200" s="322">
        <v>6.074058492472257E-2</v>
      </c>
      <c r="J200" s="323"/>
      <c r="K200" s="324"/>
    </row>
    <row r="201" spans="1:12" x14ac:dyDescent="0.2">
      <c r="A201" s="314" t="s">
        <v>1</v>
      </c>
      <c r="B201" s="278">
        <f t="shared" ref="B201:I201" si="42">B198/B197*100-100</f>
        <v>2.1784345922277026</v>
      </c>
      <c r="C201" s="279">
        <f t="shared" si="42"/>
        <v>6.8077601410934818</v>
      </c>
      <c r="D201" s="279">
        <f t="shared" si="42"/>
        <v>3.7264957264957275</v>
      </c>
      <c r="E201" s="279">
        <f t="shared" si="42"/>
        <v>4.8866213151927553</v>
      </c>
      <c r="F201" s="279">
        <f t="shared" si="42"/>
        <v>4.6268152651131516</v>
      </c>
      <c r="G201" s="279">
        <f t="shared" si="42"/>
        <v>7.3737373737373844</v>
      </c>
      <c r="H201" s="280">
        <f t="shared" si="42"/>
        <v>10.14778325123153</v>
      </c>
      <c r="I201" s="282">
        <f t="shared" si="42"/>
        <v>5.4653565129755464</v>
      </c>
      <c r="J201" s="323"/>
      <c r="K201" s="324"/>
    </row>
    <row r="202" spans="1:12" ht="13.5" thickBot="1" x14ac:dyDescent="0.25">
      <c r="A202" s="226" t="s">
        <v>27</v>
      </c>
      <c r="B202" s="284">
        <f t="shared" ref="B202:I202" si="43">B198-B184</f>
        <v>104.62284482758628</v>
      </c>
      <c r="C202" s="285">
        <f t="shared" si="43"/>
        <v>239.55555555555543</v>
      </c>
      <c r="D202" s="285">
        <f t="shared" si="43"/>
        <v>124.52564102564088</v>
      </c>
      <c r="E202" s="285">
        <f t="shared" si="43"/>
        <v>109.7229064039409</v>
      </c>
      <c r="F202" s="285">
        <f t="shared" si="43"/>
        <v>79.20567375886526</v>
      </c>
      <c r="G202" s="285">
        <f t="shared" si="43"/>
        <v>86.374458874458924</v>
      </c>
      <c r="H202" s="286">
        <f t="shared" si="43"/>
        <v>131.49425287356325</v>
      </c>
      <c r="I202" s="326">
        <f t="shared" si="43"/>
        <v>125.96609647095079</v>
      </c>
      <c r="J202" s="327"/>
      <c r="K202" s="324"/>
    </row>
    <row r="203" spans="1:12" x14ac:dyDescent="0.2">
      <c r="A203" s="328" t="s">
        <v>51</v>
      </c>
      <c r="B203" s="290">
        <v>385</v>
      </c>
      <c r="C203" s="291">
        <v>564</v>
      </c>
      <c r="D203" s="291">
        <v>720</v>
      </c>
      <c r="E203" s="291">
        <v>708</v>
      </c>
      <c r="F203" s="291">
        <v>628</v>
      </c>
      <c r="G203" s="291">
        <v>509</v>
      </c>
      <c r="H203" s="292">
        <v>346</v>
      </c>
      <c r="I203" s="293">
        <f>SUM(B203:H203)</f>
        <v>3860</v>
      </c>
      <c r="J203" s="329" t="s">
        <v>56</v>
      </c>
      <c r="K203" s="330">
        <f>I189-I203</f>
        <v>4</v>
      </c>
      <c r="L203" s="380" t="s">
        <v>117</v>
      </c>
    </row>
    <row r="204" spans="1:12" x14ac:dyDescent="0.2">
      <c r="A204" s="328" t="s">
        <v>28</v>
      </c>
      <c r="B204" s="229">
        <v>67.5</v>
      </c>
      <c r="C204" s="354">
        <v>66.5</v>
      </c>
      <c r="D204" s="354">
        <v>65.5</v>
      </c>
      <c r="E204" s="354">
        <v>65</v>
      </c>
      <c r="F204" s="354">
        <v>64.5</v>
      </c>
      <c r="G204" s="354">
        <v>63</v>
      </c>
      <c r="H204" s="230">
        <v>62.5</v>
      </c>
      <c r="I204" s="233"/>
      <c r="J204" s="227" t="s">
        <v>57</v>
      </c>
      <c r="K204" s="448"/>
    </row>
    <row r="205" spans="1:12" ht="13.5" thickBot="1" x14ac:dyDescent="0.25">
      <c r="A205" s="331" t="s">
        <v>26</v>
      </c>
      <c r="B205" s="231">
        <f t="shared" ref="B205:H205" si="44">B204-B190</f>
        <v>3</v>
      </c>
      <c r="C205" s="232">
        <f t="shared" si="44"/>
        <v>2.5</v>
      </c>
      <c r="D205" s="232">
        <f t="shared" si="44"/>
        <v>3</v>
      </c>
      <c r="E205" s="232">
        <f t="shared" si="44"/>
        <v>3</v>
      </c>
      <c r="F205" s="232">
        <f t="shared" si="44"/>
        <v>3.5</v>
      </c>
      <c r="G205" s="232">
        <f t="shared" si="44"/>
        <v>3</v>
      </c>
      <c r="H205" s="238">
        <f t="shared" si="44"/>
        <v>3</v>
      </c>
      <c r="I205" s="234"/>
      <c r="J205" s="448" t="s">
        <v>26</v>
      </c>
      <c r="K205" s="448">
        <f>K204-K190</f>
        <v>-59.95</v>
      </c>
    </row>
  </sheetData>
  <mergeCells count="14">
    <mergeCell ref="B194:H194"/>
    <mergeCell ref="B180:H180"/>
    <mergeCell ref="B166:H166"/>
    <mergeCell ref="B151:H151"/>
    <mergeCell ref="B137:H137"/>
    <mergeCell ref="B123:H123"/>
    <mergeCell ref="B109:H109"/>
    <mergeCell ref="B95:H95"/>
    <mergeCell ref="B81:H81"/>
    <mergeCell ref="B9:G9"/>
    <mergeCell ref="B23:G23"/>
    <mergeCell ref="B39:H39"/>
    <mergeCell ref="B53:H53"/>
    <mergeCell ref="B67:H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88"/>
  <sheetViews>
    <sheetView showGridLines="0" topLeftCell="A158" zoomScale="75" zoomScaleNormal="75" workbookViewId="0">
      <selection activeCell="C187" sqref="C187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58" t="s">
        <v>53</v>
      </c>
      <c r="C9" s="459"/>
      <c r="D9" s="459"/>
      <c r="E9" s="459"/>
      <c r="F9" s="460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58" t="s">
        <v>53</v>
      </c>
      <c r="C22" s="459"/>
      <c r="D22" s="459"/>
      <c r="E22" s="459"/>
      <c r="F22" s="460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458" t="s">
        <v>53</v>
      </c>
      <c r="C35" s="459"/>
      <c r="D35" s="459"/>
      <c r="E35" s="459"/>
      <c r="F35" s="460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58" t="s">
        <v>53</v>
      </c>
      <c r="C48" s="459"/>
      <c r="D48" s="459"/>
      <c r="E48" s="459"/>
      <c r="F48" s="460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458" t="s">
        <v>53</v>
      </c>
      <c r="C61" s="459"/>
      <c r="D61" s="459"/>
      <c r="E61" s="459"/>
      <c r="F61" s="460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58" t="s">
        <v>53</v>
      </c>
      <c r="C74" s="459"/>
      <c r="D74" s="459"/>
      <c r="E74" s="459"/>
      <c r="F74" s="460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458" t="s">
        <v>53</v>
      </c>
      <c r="C87" s="459"/>
      <c r="D87" s="459"/>
      <c r="E87" s="459"/>
      <c r="F87" s="460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458" t="s">
        <v>53</v>
      </c>
      <c r="C100" s="459"/>
      <c r="D100" s="459"/>
      <c r="E100" s="459"/>
      <c r="F100" s="460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458" t="s">
        <v>53</v>
      </c>
      <c r="C113" s="459"/>
      <c r="D113" s="459"/>
      <c r="E113" s="459"/>
      <c r="F113" s="460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458" t="s">
        <v>53</v>
      </c>
      <c r="C126" s="459"/>
      <c r="D126" s="459"/>
      <c r="E126" s="459"/>
      <c r="F126" s="460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  <row r="138" spans="1:11" ht="13.5" thickBot="1" x14ac:dyDescent="0.25"/>
    <row r="139" spans="1:11" s="436" customFormat="1" ht="13.5" thickBot="1" x14ac:dyDescent="0.25">
      <c r="A139" s="304" t="s">
        <v>100</v>
      </c>
      <c r="B139" s="458" t="s">
        <v>53</v>
      </c>
      <c r="C139" s="459"/>
      <c r="D139" s="459"/>
      <c r="E139" s="459"/>
      <c r="F139" s="460"/>
      <c r="G139" s="333" t="s">
        <v>0</v>
      </c>
    </row>
    <row r="140" spans="1:11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1" s="436" customFormat="1" x14ac:dyDescent="0.2">
      <c r="A141" s="311" t="s">
        <v>75</v>
      </c>
      <c r="B141" s="337">
        <v>1800</v>
      </c>
      <c r="C141" s="338">
        <v>1800</v>
      </c>
      <c r="D141" s="339">
        <v>1800</v>
      </c>
      <c r="E141" s="339">
        <v>1800</v>
      </c>
      <c r="F141" s="339">
        <v>1800</v>
      </c>
      <c r="G141" s="340">
        <v>1800</v>
      </c>
    </row>
    <row r="142" spans="1:11" s="436" customFormat="1" x14ac:dyDescent="0.2">
      <c r="A142" s="314" t="s">
        <v>6</v>
      </c>
      <c r="B142" s="341">
        <v>2190</v>
      </c>
      <c r="C142" s="342">
        <v>2241.6666666666665</v>
      </c>
      <c r="D142" s="342">
        <v>2330.625</v>
      </c>
      <c r="E142" s="342"/>
      <c r="F142" s="342"/>
      <c r="G142" s="267">
        <v>2252.2950819672133</v>
      </c>
    </row>
    <row r="143" spans="1:11" s="436" customFormat="1" x14ac:dyDescent="0.2">
      <c r="A143" s="226" t="s">
        <v>7</v>
      </c>
      <c r="B143" s="343">
        <v>100</v>
      </c>
      <c r="C143" s="344">
        <v>96.666666666666671</v>
      </c>
      <c r="D143" s="391">
        <v>93.75</v>
      </c>
      <c r="E143" s="391"/>
      <c r="F143" s="391"/>
      <c r="G143" s="272">
        <v>93.442622950819668</v>
      </c>
      <c r="H143" s="389"/>
    </row>
    <row r="144" spans="1:11" s="436" customFormat="1" x14ac:dyDescent="0.2">
      <c r="A144" s="226" t="s">
        <v>8</v>
      </c>
      <c r="B144" s="273">
        <v>4.9909044826591649E-2</v>
      </c>
      <c r="C144" s="274">
        <v>4.7323872710187564E-2</v>
      </c>
      <c r="D144" s="347">
        <v>4.850735872653849E-2</v>
      </c>
      <c r="E144" s="347"/>
      <c r="F144" s="347"/>
      <c r="G144" s="348">
        <v>5.336016235598897E-2</v>
      </c>
    </row>
    <row r="145" spans="1:11" s="436" customFormat="1" x14ac:dyDescent="0.2">
      <c r="A145" s="314" t="s">
        <v>1</v>
      </c>
      <c r="B145" s="278">
        <f t="shared" ref="B145:G145" si="31">B142/B141*100-100</f>
        <v>21.666666666666657</v>
      </c>
      <c r="C145" s="279">
        <f t="shared" si="31"/>
        <v>24.537037037037024</v>
      </c>
      <c r="D145" s="279">
        <f t="shared" si="31"/>
        <v>29.479166666666657</v>
      </c>
      <c r="E145" s="279">
        <f t="shared" si="31"/>
        <v>-100</v>
      </c>
      <c r="F145" s="279">
        <f t="shared" si="31"/>
        <v>-100</v>
      </c>
      <c r="G145" s="282">
        <f t="shared" si="31"/>
        <v>25.12750455373407</v>
      </c>
    </row>
    <row r="146" spans="1:11" s="436" customFormat="1" ht="13.5" thickBot="1" x14ac:dyDescent="0.25">
      <c r="A146" s="226" t="s">
        <v>27</v>
      </c>
      <c r="B146" s="284">
        <f>B142-B129</f>
        <v>135.71428571428578</v>
      </c>
      <c r="C146" s="285">
        <f t="shared" ref="C146:G146" si="32">C142-C129</f>
        <v>96.111111111110858</v>
      </c>
      <c r="D146" s="285">
        <f t="shared" si="32"/>
        <v>63.482142857142662</v>
      </c>
      <c r="E146" s="285">
        <f t="shared" si="32"/>
        <v>0</v>
      </c>
      <c r="F146" s="285">
        <f t="shared" si="32"/>
        <v>0</v>
      </c>
      <c r="G146" s="288">
        <f t="shared" si="32"/>
        <v>94.332119004250217</v>
      </c>
    </row>
    <row r="147" spans="1:11" s="436" customFormat="1" x14ac:dyDescent="0.2">
      <c r="A147" s="328" t="s">
        <v>52</v>
      </c>
      <c r="B147" s="290">
        <v>134</v>
      </c>
      <c r="C147" s="291">
        <v>256</v>
      </c>
      <c r="D147" s="291">
        <v>135</v>
      </c>
      <c r="E147" s="291"/>
      <c r="F147" s="349"/>
      <c r="G147" s="350">
        <f>SUM(B147:F147)</f>
        <v>525</v>
      </c>
      <c r="H147" s="436" t="s">
        <v>56</v>
      </c>
      <c r="I147" s="351">
        <f>G134-G147</f>
        <v>0</v>
      </c>
      <c r="J147" s="352">
        <f>I147/G134</f>
        <v>0</v>
      </c>
    </row>
    <row r="148" spans="1:11" s="436" customFormat="1" x14ac:dyDescent="0.2">
      <c r="A148" s="328" t="s">
        <v>28</v>
      </c>
      <c r="B148" s="354">
        <v>68.5</v>
      </c>
      <c r="C148" s="354">
        <v>68.5</v>
      </c>
      <c r="D148" s="354">
        <v>68.5</v>
      </c>
      <c r="E148" s="354"/>
      <c r="F148" s="354"/>
      <c r="G148" s="233"/>
      <c r="H148" s="436" t="s">
        <v>57</v>
      </c>
      <c r="I148" s="436">
        <v>66.5</v>
      </c>
    </row>
    <row r="149" spans="1:11" s="436" customFormat="1" ht="13.5" thickBot="1" x14ac:dyDescent="0.25">
      <c r="A149" s="331" t="s">
        <v>26</v>
      </c>
      <c r="B149" s="367">
        <f>B148-B135</f>
        <v>2</v>
      </c>
      <c r="C149" s="368">
        <f t="shared" ref="C149:F149" si="33">C148-C135</f>
        <v>2</v>
      </c>
      <c r="D149" s="368">
        <f t="shared" si="33"/>
        <v>2</v>
      </c>
      <c r="E149" s="370">
        <f t="shared" si="33"/>
        <v>0</v>
      </c>
      <c r="F149" s="370">
        <f t="shared" si="33"/>
        <v>0</v>
      </c>
      <c r="G149" s="234"/>
      <c r="H149" s="436" t="s">
        <v>26</v>
      </c>
      <c r="I149" s="436">
        <f>I148-I135</f>
        <v>2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458" t="s">
        <v>53</v>
      </c>
      <c r="C152" s="459"/>
      <c r="D152" s="459"/>
      <c r="E152" s="459"/>
      <c r="F152" s="460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75</v>
      </c>
      <c r="B154" s="337">
        <v>1920</v>
      </c>
      <c r="C154" s="338">
        <v>1920</v>
      </c>
      <c r="D154" s="339">
        <v>1920</v>
      </c>
      <c r="E154" s="339">
        <v>1920</v>
      </c>
      <c r="F154" s="339">
        <v>1920</v>
      </c>
      <c r="G154" s="340">
        <v>1920</v>
      </c>
    </row>
    <row r="155" spans="1:11" s="437" customFormat="1" x14ac:dyDescent="0.2">
      <c r="A155" s="314" t="s">
        <v>6</v>
      </c>
      <c r="B155" s="341">
        <v>2265</v>
      </c>
      <c r="C155" s="342">
        <v>2390</v>
      </c>
      <c r="D155" s="342">
        <v>2501.7647058823532</v>
      </c>
      <c r="E155" s="342"/>
      <c r="F155" s="342"/>
      <c r="G155" s="267">
        <v>2388.2456140350878</v>
      </c>
    </row>
    <row r="156" spans="1:11" s="437" customFormat="1" x14ac:dyDescent="0.2">
      <c r="A156" s="226" t="s">
        <v>7</v>
      </c>
      <c r="B156" s="343">
        <v>100</v>
      </c>
      <c r="C156" s="344">
        <v>100</v>
      </c>
      <c r="D156" s="391">
        <v>94.117647058823536</v>
      </c>
      <c r="E156" s="391"/>
      <c r="F156" s="391"/>
      <c r="G156" s="272">
        <v>96.491228070175438</v>
      </c>
      <c r="H156" s="389"/>
    </row>
    <row r="157" spans="1:11" s="437" customFormat="1" x14ac:dyDescent="0.2">
      <c r="A157" s="226" t="s">
        <v>8</v>
      </c>
      <c r="B157" s="273">
        <v>2.5266055501676814E-2</v>
      </c>
      <c r="C157" s="274">
        <v>3.1979412797205307E-2</v>
      </c>
      <c r="D157" s="347">
        <v>5.0060764406633464E-2</v>
      </c>
      <c r="E157" s="347"/>
      <c r="F157" s="347"/>
      <c r="G157" s="348">
        <v>5.3236987911725403E-2</v>
      </c>
    </row>
    <row r="158" spans="1:11" s="437" customFormat="1" x14ac:dyDescent="0.2">
      <c r="A158" s="314" t="s">
        <v>1</v>
      </c>
      <c r="B158" s="278">
        <f t="shared" ref="B158:G158" si="34">B155/B154*100-100</f>
        <v>17.96875</v>
      </c>
      <c r="C158" s="279">
        <f t="shared" si="34"/>
        <v>24.479166666666671</v>
      </c>
      <c r="D158" s="279">
        <f t="shared" si="34"/>
        <v>30.300245098039227</v>
      </c>
      <c r="E158" s="279">
        <f t="shared" si="34"/>
        <v>-100</v>
      </c>
      <c r="F158" s="279">
        <f t="shared" si="34"/>
        <v>-100</v>
      </c>
      <c r="G158" s="282">
        <f t="shared" si="34"/>
        <v>24.387792397660817</v>
      </c>
    </row>
    <row r="159" spans="1:11" s="437" customFormat="1" ht="13.5" thickBot="1" x14ac:dyDescent="0.25">
      <c r="A159" s="226" t="s">
        <v>27</v>
      </c>
      <c r="B159" s="284">
        <f>B155-B142</f>
        <v>75</v>
      </c>
      <c r="C159" s="285">
        <f t="shared" ref="C159:G159" si="35">C155-C142</f>
        <v>148.33333333333348</v>
      </c>
      <c r="D159" s="285">
        <f t="shared" si="35"/>
        <v>171.13970588235316</v>
      </c>
      <c r="E159" s="285">
        <f t="shared" si="35"/>
        <v>0</v>
      </c>
      <c r="F159" s="285">
        <f t="shared" si="35"/>
        <v>0</v>
      </c>
      <c r="G159" s="288">
        <f t="shared" si="35"/>
        <v>135.95053206787452</v>
      </c>
    </row>
    <row r="160" spans="1:11" s="437" customFormat="1" x14ac:dyDescent="0.2">
      <c r="A160" s="328" t="s">
        <v>52</v>
      </c>
      <c r="B160" s="290">
        <v>141</v>
      </c>
      <c r="C160" s="291">
        <v>190</v>
      </c>
      <c r="D160" s="291">
        <v>149</v>
      </c>
      <c r="E160" s="291"/>
      <c r="F160" s="349"/>
      <c r="G160" s="350">
        <f>SUM(B160:F160)</f>
        <v>480</v>
      </c>
      <c r="H160" s="437" t="s">
        <v>56</v>
      </c>
      <c r="I160" s="351">
        <f>G147-G160</f>
        <v>45</v>
      </c>
      <c r="J160" s="352">
        <f>I160/G147</f>
        <v>8.5714285714285715E-2</v>
      </c>
      <c r="K160" s="376" t="s">
        <v>102</v>
      </c>
    </row>
    <row r="161" spans="1:11" s="437" customFormat="1" x14ac:dyDescent="0.2">
      <c r="A161" s="328" t="s">
        <v>28</v>
      </c>
      <c r="B161" s="354">
        <v>70.5</v>
      </c>
      <c r="C161" s="354">
        <v>70.5</v>
      </c>
      <c r="D161" s="354">
        <v>70.5</v>
      </c>
      <c r="E161" s="354"/>
      <c r="F161" s="354"/>
      <c r="G161" s="233"/>
      <c r="H161" s="437" t="s">
        <v>57</v>
      </c>
      <c r="I161" s="437">
        <v>68.459999999999994</v>
      </c>
      <c r="K161" s="380" t="s">
        <v>107</v>
      </c>
    </row>
    <row r="162" spans="1:11" s="437" customFormat="1" ht="13.5" thickBot="1" x14ac:dyDescent="0.25">
      <c r="A162" s="331" t="s">
        <v>26</v>
      </c>
      <c r="B162" s="367">
        <f>B161-B148</f>
        <v>2</v>
      </c>
      <c r="C162" s="368">
        <f t="shared" ref="C162:F162" si="36">C161-C148</f>
        <v>2</v>
      </c>
      <c r="D162" s="368">
        <f t="shared" si="36"/>
        <v>2</v>
      </c>
      <c r="E162" s="370">
        <f t="shared" si="36"/>
        <v>0</v>
      </c>
      <c r="F162" s="370">
        <f t="shared" si="36"/>
        <v>0</v>
      </c>
      <c r="G162" s="234"/>
      <c r="H162" s="437" t="s">
        <v>26</v>
      </c>
      <c r="I162" s="437">
        <f>I161-I148</f>
        <v>1.9599999999999937</v>
      </c>
    </row>
    <row r="164" spans="1:11" ht="13.5" thickBot="1" x14ac:dyDescent="0.25"/>
    <row r="165" spans="1:11" ht="13.5" thickBot="1" x14ac:dyDescent="0.25">
      <c r="A165" s="304" t="s">
        <v>110</v>
      </c>
      <c r="B165" s="458" t="s">
        <v>53</v>
      </c>
      <c r="C165" s="459"/>
      <c r="D165" s="459"/>
      <c r="E165" s="459"/>
      <c r="F165" s="460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75</v>
      </c>
      <c r="B167" s="337">
        <v>2040</v>
      </c>
      <c r="C167" s="338">
        <v>2040</v>
      </c>
      <c r="D167" s="339">
        <v>2040</v>
      </c>
      <c r="E167" s="339">
        <v>2040</v>
      </c>
      <c r="F167" s="339">
        <v>2040</v>
      </c>
      <c r="G167" s="340">
        <v>2040</v>
      </c>
      <c r="H167" s="442"/>
      <c r="I167" s="442"/>
      <c r="J167" s="442"/>
    </row>
    <row r="168" spans="1:11" x14ac:dyDescent="0.2">
      <c r="A168" s="314" t="s">
        <v>6</v>
      </c>
      <c r="B168" s="341">
        <v>2387.6923076923076</v>
      </c>
      <c r="C168" s="342">
        <v>2496.6666666666665</v>
      </c>
      <c r="D168" s="342">
        <v>2590</v>
      </c>
      <c r="E168" s="342"/>
      <c r="F168" s="342"/>
      <c r="G168" s="267">
        <v>2498.1999999999998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91">
        <v>100</v>
      </c>
      <c r="E169" s="391"/>
      <c r="F169" s="391"/>
      <c r="G169" s="272">
        <v>98</v>
      </c>
      <c r="H169" s="389"/>
      <c r="I169" s="442"/>
      <c r="J169" s="442"/>
    </row>
    <row r="170" spans="1:11" x14ac:dyDescent="0.2">
      <c r="A170" s="226" t="s">
        <v>8</v>
      </c>
      <c r="B170" s="273">
        <v>3.5200114380448053E-2</v>
      </c>
      <c r="C170" s="274">
        <v>2.5099727698498879E-2</v>
      </c>
      <c r="D170" s="347">
        <v>3.3492956704435278E-2</v>
      </c>
      <c r="E170" s="347"/>
      <c r="F170" s="347"/>
      <c r="G170" s="348">
        <v>4.3421142226613356E-2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17.043740573152348</v>
      </c>
      <c r="C171" s="279">
        <f t="shared" si="37"/>
        <v>22.385620915032661</v>
      </c>
      <c r="D171" s="279">
        <f t="shared" si="37"/>
        <v>26.960784313725483</v>
      </c>
      <c r="E171" s="279">
        <f t="shared" si="37"/>
        <v>-100</v>
      </c>
      <c r="F171" s="279">
        <f t="shared" si="37"/>
        <v>-100</v>
      </c>
      <c r="G171" s="282">
        <f t="shared" si="37"/>
        <v>22.460784313725497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122.69230769230762</v>
      </c>
      <c r="C172" s="285">
        <f t="shared" ref="C172:G172" si="38">C168-C155</f>
        <v>106.66666666666652</v>
      </c>
      <c r="D172" s="285">
        <f t="shared" si="38"/>
        <v>88.235294117646845</v>
      </c>
      <c r="E172" s="285">
        <f t="shared" si="38"/>
        <v>0</v>
      </c>
      <c r="F172" s="285">
        <f t="shared" si="38"/>
        <v>0</v>
      </c>
      <c r="G172" s="288">
        <f t="shared" si="38"/>
        <v>109.95438596491203</v>
      </c>
      <c r="H172" s="442"/>
      <c r="I172" s="442"/>
      <c r="J172" s="442"/>
    </row>
    <row r="173" spans="1:11" x14ac:dyDescent="0.2">
      <c r="A173" s="328" t="s">
        <v>52</v>
      </c>
      <c r="B173" s="290">
        <v>140</v>
      </c>
      <c r="C173" s="291">
        <v>190</v>
      </c>
      <c r="D173" s="291">
        <v>149</v>
      </c>
      <c r="E173" s="291"/>
      <c r="F173" s="349"/>
      <c r="G173" s="350">
        <f>SUM(B173:F173)</f>
        <v>479</v>
      </c>
      <c r="H173" s="442" t="s">
        <v>56</v>
      </c>
      <c r="I173" s="351">
        <f>G160-G173</f>
        <v>1</v>
      </c>
      <c r="J173" s="352">
        <f>I173/G160</f>
        <v>2.0833333333333333E-3</v>
      </c>
      <c r="K173" s="380" t="s">
        <v>113</v>
      </c>
    </row>
    <row r="174" spans="1:11" x14ac:dyDescent="0.2">
      <c r="A174" s="328" t="s">
        <v>28</v>
      </c>
      <c r="B174" s="354">
        <v>72.5</v>
      </c>
      <c r="C174" s="354">
        <v>72.5</v>
      </c>
      <c r="D174" s="354">
        <v>72.5</v>
      </c>
      <c r="E174" s="354"/>
      <c r="F174" s="354"/>
      <c r="G174" s="233"/>
      <c r="H174" s="442" t="s">
        <v>57</v>
      </c>
      <c r="I174" s="442">
        <v>70.510000000000005</v>
      </c>
      <c r="J174" s="442"/>
    </row>
    <row r="175" spans="1:11" ht="13.5" thickBot="1" x14ac:dyDescent="0.25">
      <c r="A175" s="331" t="s">
        <v>26</v>
      </c>
      <c r="B175" s="367">
        <f>B174-B161</f>
        <v>2</v>
      </c>
      <c r="C175" s="368">
        <f t="shared" ref="C175:F175" si="39">C174-C161</f>
        <v>2</v>
      </c>
      <c r="D175" s="368">
        <f t="shared" si="39"/>
        <v>2</v>
      </c>
      <c r="E175" s="370">
        <f t="shared" si="39"/>
        <v>0</v>
      </c>
      <c r="F175" s="370">
        <f t="shared" si="39"/>
        <v>0</v>
      </c>
      <c r="G175" s="234"/>
      <c r="H175" s="442" t="s">
        <v>26</v>
      </c>
      <c r="I175" s="442">
        <f>I174-I161</f>
        <v>2.0500000000000114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458" t="s">
        <v>53</v>
      </c>
      <c r="C178" s="459"/>
      <c r="D178" s="459"/>
      <c r="E178" s="459"/>
      <c r="F178" s="460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75</v>
      </c>
      <c r="B180" s="337">
        <v>2160</v>
      </c>
      <c r="C180" s="338">
        <v>2160</v>
      </c>
      <c r="D180" s="339">
        <v>2160</v>
      </c>
      <c r="E180" s="339">
        <v>2160</v>
      </c>
      <c r="F180" s="339">
        <v>2160</v>
      </c>
      <c r="G180" s="340">
        <v>2160</v>
      </c>
      <c r="H180" s="448"/>
      <c r="I180" s="448"/>
      <c r="J180" s="448"/>
    </row>
    <row r="181" spans="1:10" x14ac:dyDescent="0.2">
      <c r="A181" s="314" t="s">
        <v>6</v>
      </c>
      <c r="B181" s="341">
        <v>2486.6666666666665</v>
      </c>
      <c r="C181" s="342">
        <v>2608.6363636363635</v>
      </c>
      <c r="D181" s="342">
        <v>2711.1764705882351</v>
      </c>
      <c r="E181" s="342"/>
      <c r="F181" s="342"/>
      <c r="G181" s="267">
        <v>2607.037037037037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91">
        <v>94.117647058823536</v>
      </c>
      <c r="E182" s="391"/>
      <c r="F182" s="391"/>
      <c r="G182" s="272">
        <v>96.296296296296291</v>
      </c>
      <c r="H182" s="389"/>
      <c r="I182" s="448"/>
      <c r="J182" s="448"/>
    </row>
    <row r="183" spans="1:10" x14ac:dyDescent="0.2">
      <c r="A183" s="226" t="s">
        <v>8</v>
      </c>
      <c r="B183" s="273">
        <v>3.216040914129252E-2</v>
      </c>
      <c r="C183" s="274">
        <v>4.2235612705923471E-2</v>
      </c>
      <c r="D183" s="347">
        <v>5.0934083670185142E-2</v>
      </c>
      <c r="E183" s="347"/>
      <c r="F183" s="347"/>
      <c r="G183" s="348">
        <v>5.446971312754724E-2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15.123456790123456</v>
      </c>
      <c r="C184" s="279">
        <f t="shared" si="40"/>
        <v>20.770202020202007</v>
      </c>
      <c r="D184" s="279">
        <f t="shared" si="40"/>
        <v>25.517429193899773</v>
      </c>
      <c r="E184" s="279">
        <f t="shared" si="40"/>
        <v>-100</v>
      </c>
      <c r="F184" s="279">
        <f t="shared" si="40"/>
        <v>-100</v>
      </c>
      <c r="G184" s="282">
        <f t="shared" si="40"/>
        <v>20.696159122085049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98.974358974358893</v>
      </c>
      <c r="C185" s="285">
        <f t="shared" ref="C185:G185" si="41">C181-C168</f>
        <v>111.969696969697</v>
      </c>
      <c r="D185" s="285">
        <f t="shared" si="41"/>
        <v>121.17647058823513</v>
      </c>
      <c r="E185" s="285">
        <f t="shared" si="41"/>
        <v>0</v>
      </c>
      <c r="F185" s="285">
        <f t="shared" si="41"/>
        <v>0</v>
      </c>
      <c r="G185" s="288">
        <f t="shared" si="41"/>
        <v>108.83703703703713</v>
      </c>
      <c r="H185" s="448"/>
      <c r="I185" s="448"/>
      <c r="J185" s="448"/>
    </row>
    <row r="186" spans="1:10" x14ac:dyDescent="0.2">
      <c r="A186" s="328" t="s">
        <v>52</v>
      </c>
      <c r="B186" s="290">
        <v>140</v>
      </c>
      <c r="C186" s="291">
        <v>189</v>
      </c>
      <c r="D186" s="291">
        <v>149</v>
      </c>
      <c r="E186" s="291"/>
      <c r="F186" s="349"/>
      <c r="G186" s="350">
        <f>SUM(B186:F186)</f>
        <v>478</v>
      </c>
      <c r="H186" s="448" t="s">
        <v>56</v>
      </c>
      <c r="I186" s="351">
        <f>G173-G186</f>
        <v>1</v>
      </c>
      <c r="J186" s="352">
        <f>I186/G173</f>
        <v>2.0876826722338203E-3</v>
      </c>
    </row>
    <row r="187" spans="1:10" x14ac:dyDescent="0.2">
      <c r="A187" s="328" t="s">
        <v>28</v>
      </c>
      <c r="B187" s="354">
        <v>75.5</v>
      </c>
      <c r="C187" s="354">
        <v>75</v>
      </c>
      <c r="D187" s="354">
        <v>75</v>
      </c>
      <c r="E187" s="354"/>
      <c r="F187" s="354"/>
      <c r="G187" s="233"/>
      <c r="H187" s="448" t="s">
        <v>57</v>
      </c>
      <c r="I187" s="448"/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70">
        <f t="shared" si="42"/>
        <v>0</v>
      </c>
      <c r="F188" s="370">
        <f t="shared" si="42"/>
        <v>0</v>
      </c>
      <c r="G188" s="234"/>
      <c r="H188" s="448" t="s">
        <v>26</v>
      </c>
      <c r="I188" s="448">
        <f>I187-I174</f>
        <v>-70.510000000000005</v>
      </c>
      <c r="J188" s="448"/>
    </row>
  </sheetData>
  <mergeCells count="14"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0" t="s">
        <v>18</v>
      </c>
      <c r="C4" s="451"/>
      <c r="D4" s="451"/>
      <c r="E4" s="451"/>
      <c r="F4" s="451"/>
      <c r="G4" s="451"/>
      <c r="H4" s="451"/>
      <c r="I4" s="451"/>
      <c r="J4" s="452"/>
      <c r="K4" s="450" t="s">
        <v>21</v>
      </c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0" t="s">
        <v>23</v>
      </c>
      <c r="C17" s="451"/>
      <c r="D17" s="451"/>
      <c r="E17" s="451"/>
      <c r="F17" s="45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0" t="s">
        <v>18</v>
      </c>
      <c r="C4" s="451"/>
      <c r="D4" s="451"/>
      <c r="E4" s="451"/>
      <c r="F4" s="451"/>
      <c r="G4" s="451"/>
      <c r="H4" s="451"/>
      <c r="I4" s="451"/>
      <c r="J4" s="452"/>
      <c r="K4" s="450" t="s">
        <v>21</v>
      </c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0" t="s">
        <v>23</v>
      </c>
      <c r="C17" s="451"/>
      <c r="D17" s="451"/>
      <c r="E17" s="451"/>
      <c r="F17" s="45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50" t="s">
        <v>18</v>
      </c>
      <c r="C4" s="451"/>
      <c r="D4" s="451"/>
      <c r="E4" s="451"/>
      <c r="F4" s="451"/>
      <c r="G4" s="451"/>
      <c r="H4" s="451"/>
      <c r="I4" s="451"/>
      <c r="J4" s="452"/>
      <c r="K4" s="450" t="s">
        <v>21</v>
      </c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50" t="s">
        <v>23</v>
      </c>
      <c r="C17" s="451"/>
      <c r="D17" s="451"/>
      <c r="E17" s="451"/>
      <c r="F17" s="45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3" t="s">
        <v>42</v>
      </c>
      <c r="B1" s="45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53" t="s">
        <v>42</v>
      </c>
      <c r="B1" s="45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54" t="s">
        <v>42</v>
      </c>
      <c r="B1" s="45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53" t="s">
        <v>42</v>
      </c>
      <c r="B1" s="45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F207"/>
  <sheetViews>
    <sheetView showGridLines="0" tabSelected="1" topLeftCell="A175" zoomScale="70" zoomScaleNormal="70" workbookViewId="0">
      <selection activeCell="G202" sqref="G202"/>
    </sheetView>
  </sheetViews>
  <sheetFormatPr baseColWidth="10" defaultRowHeight="12.75" x14ac:dyDescent="0.2"/>
  <cols>
    <col min="1" max="1" width="16.28515625" style="237" bestFit="1" customWidth="1"/>
    <col min="2" max="3" width="8.140625" style="237" bestFit="1" customWidth="1"/>
    <col min="4" max="4" width="8.28515625" style="237" customWidth="1"/>
    <col min="5" max="13" width="8.140625" style="237" bestFit="1" customWidth="1"/>
    <col min="14" max="14" width="10" style="355" customWidth="1"/>
    <col min="15" max="18" width="10" style="237" customWidth="1"/>
    <col min="19" max="19" width="10" style="355" customWidth="1"/>
    <col min="20" max="20" width="8.140625" style="355" bestFit="1" customWidth="1"/>
    <col min="21" max="22" width="8.140625" style="237" bestFit="1" customWidth="1"/>
    <col min="23" max="23" width="8.7109375" style="237" customWidth="1"/>
    <col min="24" max="27" width="8.140625" style="237" bestFit="1" customWidth="1"/>
    <col min="28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465"/>
      <c r="G2" s="465"/>
      <c r="H2" s="465"/>
      <c r="I2" s="465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470" t="s">
        <v>65</v>
      </c>
      <c r="C9" s="471"/>
      <c r="D9" s="471"/>
      <c r="E9" s="471"/>
      <c r="F9" s="471"/>
      <c r="G9" s="471"/>
      <c r="H9" s="471"/>
      <c r="I9" s="472"/>
      <c r="J9" s="466" t="s">
        <v>63</v>
      </c>
      <c r="K9" s="467"/>
      <c r="L9" s="467"/>
      <c r="M9" s="467"/>
      <c r="N9" s="467"/>
      <c r="O9" s="469"/>
      <c r="P9" s="466" t="s">
        <v>64</v>
      </c>
      <c r="Q9" s="467"/>
      <c r="R9" s="467"/>
      <c r="S9" s="467"/>
      <c r="T9" s="467"/>
      <c r="U9" s="468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470" t="s">
        <v>65</v>
      </c>
      <c r="C23" s="471"/>
      <c r="D23" s="471"/>
      <c r="E23" s="471"/>
      <c r="F23" s="471"/>
      <c r="G23" s="471"/>
      <c r="H23" s="471"/>
      <c r="I23" s="472"/>
      <c r="J23" s="466" t="s">
        <v>63</v>
      </c>
      <c r="K23" s="467"/>
      <c r="L23" s="467"/>
      <c r="M23" s="467"/>
      <c r="N23" s="467"/>
      <c r="O23" s="469"/>
      <c r="P23" s="466" t="s">
        <v>64</v>
      </c>
      <c r="Q23" s="467"/>
      <c r="R23" s="467"/>
      <c r="S23" s="467"/>
      <c r="T23" s="467"/>
      <c r="U23" s="468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470" t="s">
        <v>65</v>
      </c>
      <c r="C37" s="471"/>
      <c r="D37" s="471"/>
      <c r="E37" s="471"/>
      <c r="F37" s="471"/>
      <c r="G37" s="471"/>
      <c r="H37" s="471"/>
      <c r="I37" s="472"/>
      <c r="J37" s="466" t="s">
        <v>63</v>
      </c>
      <c r="K37" s="467"/>
      <c r="L37" s="467"/>
      <c r="M37" s="467"/>
      <c r="N37" s="467"/>
      <c r="O37" s="469"/>
      <c r="P37" s="466" t="s">
        <v>64</v>
      </c>
      <c r="Q37" s="467"/>
      <c r="R37" s="467"/>
      <c r="S37" s="467"/>
      <c r="T37" s="467"/>
      <c r="U37" s="468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461" t="s">
        <v>72</v>
      </c>
      <c r="X39" s="462"/>
      <c r="Y39" s="462"/>
      <c r="Z39" s="462"/>
      <c r="AA39" s="462"/>
      <c r="AB39" s="455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461"/>
      <c r="X40" s="462"/>
      <c r="Y40" s="462"/>
      <c r="Z40" s="462"/>
      <c r="AA40" s="462"/>
      <c r="AB40" s="455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461"/>
      <c r="X41" s="462"/>
      <c r="Y41" s="462"/>
      <c r="Z41" s="462"/>
      <c r="AA41" s="462"/>
      <c r="AB41" s="455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463" t="s">
        <v>73</v>
      </c>
      <c r="X42" s="464"/>
      <c r="Y42" s="464"/>
      <c r="Z42" s="464"/>
      <c r="AA42" s="464"/>
      <c r="AB42" s="455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456" t="s">
        <v>79</v>
      </c>
      <c r="X43" s="457"/>
      <c r="Y43" s="457"/>
      <c r="Z43" s="457"/>
      <c r="AA43" s="457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456"/>
      <c r="X44" s="457"/>
      <c r="Y44" s="457"/>
      <c r="Z44" s="457"/>
      <c r="AA44" s="457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458" t="s">
        <v>65</v>
      </c>
      <c r="C53" s="459"/>
      <c r="D53" s="459"/>
      <c r="E53" s="459"/>
      <c r="F53" s="459"/>
      <c r="G53" s="459"/>
      <c r="H53" s="459"/>
      <c r="I53" s="459"/>
      <c r="J53" s="459"/>
      <c r="K53" s="459"/>
      <c r="L53" s="460"/>
      <c r="M53" s="458" t="s">
        <v>63</v>
      </c>
      <c r="N53" s="459"/>
      <c r="O53" s="459"/>
      <c r="P53" s="459"/>
      <c r="Q53" s="459"/>
      <c r="R53" s="459"/>
      <c r="S53" s="460"/>
      <c r="T53" s="458" t="s">
        <v>64</v>
      </c>
      <c r="U53" s="459"/>
      <c r="V53" s="459"/>
      <c r="W53" s="459"/>
      <c r="X53" s="459"/>
      <c r="Y53" s="459"/>
      <c r="Z53" s="460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458" t="s">
        <v>65</v>
      </c>
      <c r="C67" s="459"/>
      <c r="D67" s="459"/>
      <c r="E67" s="459"/>
      <c r="F67" s="459"/>
      <c r="G67" s="459"/>
      <c r="H67" s="459"/>
      <c r="I67" s="459"/>
      <c r="J67" s="459"/>
      <c r="K67" s="459"/>
      <c r="L67" s="460"/>
      <c r="M67" s="458" t="s">
        <v>63</v>
      </c>
      <c r="N67" s="459"/>
      <c r="O67" s="459"/>
      <c r="P67" s="459"/>
      <c r="Q67" s="459"/>
      <c r="R67" s="459"/>
      <c r="S67" s="460"/>
      <c r="T67" s="458" t="s">
        <v>64</v>
      </c>
      <c r="U67" s="459"/>
      <c r="V67" s="459"/>
      <c r="W67" s="459"/>
      <c r="X67" s="459"/>
      <c r="Y67" s="459"/>
      <c r="Z67" s="460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458" t="s">
        <v>65</v>
      </c>
      <c r="C81" s="459"/>
      <c r="D81" s="459"/>
      <c r="E81" s="459"/>
      <c r="F81" s="459"/>
      <c r="G81" s="459"/>
      <c r="H81" s="459"/>
      <c r="I81" s="459"/>
      <c r="J81" s="459"/>
      <c r="K81" s="459"/>
      <c r="L81" s="460"/>
      <c r="M81" s="458" t="s">
        <v>63</v>
      </c>
      <c r="N81" s="459"/>
      <c r="O81" s="459"/>
      <c r="P81" s="459"/>
      <c r="Q81" s="459"/>
      <c r="R81" s="459"/>
      <c r="S81" s="460"/>
      <c r="T81" s="458" t="s">
        <v>64</v>
      </c>
      <c r="U81" s="459"/>
      <c r="V81" s="459"/>
      <c r="W81" s="459"/>
      <c r="X81" s="459"/>
      <c r="Y81" s="459"/>
      <c r="Z81" s="460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458" t="s">
        <v>65</v>
      </c>
      <c r="C97" s="459"/>
      <c r="D97" s="459"/>
      <c r="E97" s="459"/>
      <c r="F97" s="459"/>
      <c r="G97" s="459"/>
      <c r="H97" s="459"/>
      <c r="I97" s="459"/>
      <c r="J97" s="459"/>
      <c r="K97" s="459"/>
      <c r="L97" s="460"/>
      <c r="M97" s="458" t="s">
        <v>63</v>
      </c>
      <c r="N97" s="459"/>
      <c r="O97" s="459"/>
      <c r="P97" s="459"/>
      <c r="Q97" s="459"/>
      <c r="R97" s="459"/>
      <c r="S97" s="460"/>
      <c r="T97" s="458" t="s">
        <v>64</v>
      </c>
      <c r="U97" s="459"/>
      <c r="V97" s="459"/>
      <c r="W97" s="459"/>
      <c r="X97" s="459"/>
      <c r="Y97" s="459"/>
      <c r="Z97" s="460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458" t="s">
        <v>65</v>
      </c>
      <c r="C111" s="459"/>
      <c r="D111" s="459"/>
      <c r="E111" s="459"/>
      <c r="F111" s="459"/>
      <c r="G111" s="459"/>
      <c r="H111" s="459"/>
      <c r="I111" s="459"/>
      <c r="J111" s="459"/>
      <c r="K111" s="459"/>
      <c r="L111" s="460"/>
      <c r="M111" s="458" t="s">
        <v>63</v>
      </c>
      <c r="N111" s="459"/>
      <c r="O111" s="459"/>
      <c r="P111" s="459"/>
      <c r="Q111" s="459"/>
      <c r="R111" s="459"/>
      <c r="S111" s="460"/>
      <c r="T111" s="458" t="s">
        <v>64</v>
      </c>
      <c r="U111" s="459"/>
      <c r="V111" s="459"/>
      <c r="W111" s="459"/>
      <c r="X111" s="459"/>
      <c r="Y111" s="459"/>
      <c r="Z111" s="460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458" t="s">
        <v>65</v>
      </c>
      <c r="C125" s="459"/>
      <c r="D125" s="459"/>
      <c r="E125" s="459"/>
      <c r="F125" s="459"/>
      <c r="G125" s="459"/>
      <c r="H125" s="459"/>
      <c r="I125" s="459"/>
      <c r="J125" s="459"/>
      <c r="K125" s="459"/>
      <c r="L125" s="460"/>
      <c r="M125" s="458" t="s">
        <v>63</v>
      </c>
      <c r="N125" s="459"/>
      <c r="O125" s="459"/>
      <c r="P125" s="459"/>
      <c r="Q125" s="459"/>
      <c r="R125" s="459"/>
      <c r="S125" s="460"/>
      <c r="T125" s="458" t="s">
        <v>64</v>
      </c>
      <c r="U125" s="459"/>
      <c r="V125" s="459"/>
      <c r="W125" s="459"/>
      <c r="X125" s="459"/>
      <c r="Y125" s="459"/>
      <c r="Z125" s="460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458" t="s">
        <v>53</v>
      </c>
      <c r="C139" s="459"/>
      <c r="D139" s="459"/>
      <c r="E139" s="460"/>
      <c r="F139" s="459" t="s">
        <v>65</v>
      </c>
      <c r="G139" s="459"/>
      <c r="H139" s="459"/>
      <c r="I139" s="459"/>
      <c r="J139" s="459"/>
      <c r="K139" s="459"/>
      <c r="L139" s="460"/>
      <c r="M139" s="458" t="s">
        <v>63</v>
      </c>
      <c r="N139" s="459"/>
      <c r="O139" s="459"/>
      <c r="P139" s="459"/>
      <c r="Q139" s="459"/>
      <c r="R139" s="459"/>
      <c r="S139" s="460"/>
      <c r="T139" s="458" t="s">
        <v>64</v>
      </c>
      <c r="U139" s="459"/>
      <c r="V139" s="459"/>
      <c r="W139" s="459"/>
      <c r="X139" s="459"/>
      <c r="Y139" s="459"/>
      <c r="Z139" s="460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1.5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  <row r="152" spans="1:32" ht="13.5" thickBot="1" x14ac:dyDescent="0.25"/>
    <row r="153" spans="1:32" ht="13.5" thickBot="1" x14ac:dyDescent="0.25">
      <c r="A153" s="304" t="s">
        <v>100</v>
      </c>
      <c r="B153" s="458" t="s">
        <v>53</v>
      </c>
      <c r="C153" s="459"/>
      <c r="D153" s="459"/>
      <c r="E153" s="460"/>
      <c r="F153" s="459" t="s">
        <v>65</v>
      </c>
      <c r="G153" s="459"/>
      <c r="H153" s="459"/>
      <c r="I153" s="459"/>
      <c r="J153" s="459"/>
      <c r="K153" s="459"/>
      <c r="L153" s="460"/>
      <c r="M153" s="458" t="s">
        <v>63</v>
      </c>
      <c r="N153" s="459"/>
      <c r="O153" s="459"/>
      <c r="P153" s="459"/>
      <c r="Q153" s="459"/>
      <c r="R153" s="459"/>
      <c r="S153" s="460"/>
      <c r="T153" s="458" t="s">
        <v>64</v>
      </c>
      <c r="U153" s="459"/>
      <c r="V153" s="459"/>
      <c r="W153" s="459"/>
      <c r="X153" s="459"/>
      <c r="Y153" s="459"/>
      <c r="Z153" s="460"/>
      <c r="AA153" s="372" t="s">
        <v>55</v>
      </c>
      <c r="AB153" s="436"/>
      <c r="AC153" s="436"/>
      <c r="AD153" s="436"/>
    </row>
    <row r="154" spans="1:32" x14ac:dyDescent="0.2">
      <c r="A154" s="226" t="s">
        <v>54</v>
      </c>
      <c r="B154" s="249">
        <v>1</v>
      </c>
      <c r="C154" s="250">
        <v>2</v>
      </c>
      <c r="D154" s="250">
        <v>3</v>
      </c>
      <c r="E154" s="251">
        <v>4</v>
      </c>
      <c r="F154" s="365">
        <v>1</v>
      </c>
      <c r="G154" s="250">
        <v>2</v>
      </c>
      <c r="H154" s="250">
        <v>3</v>
      </c>
      <c r="I154" s="250">
        <v>4</v>
      </c>
      <c r="J154" s="250">
        <v>5</v>
      </c>
      <c r="K154" s="250">
        <v>6</v>
      </c>
      <c r="L154" s="251">
        <v>7</v>
      </c>
      <c r="M154" s="249">
        <v>1</v>
      </c>
      <c r="N154" s="250">
        <v>2</v>
      </c>
      <c r="O154" s="250">
        <v>3</v>
      </c>
      <c r="P154" s="250">
        <v>4</v>
      </c>
      <c r="Q154" s="250">
        <v>5</v>
      </c>
      <c r="R154" s="356">
        <v>6</v>
      </c>
      <c r="S154" s="251">
        <v>7</v>
      </c>
      <c r="T154" s="365">
        <v>1</v>
      </c>
      <c r="U154" s="250">
        <v>2</v>
      </c>
      <c r="V154" s="250">
        <v>3</v>
      </c>
      <c r="W154" s="250">
        <v>4</v>
      </c>
      <c r="X154" s="250">
        <v>5</v>
      </c>
      <c r="Y154" s="250">
        <v>6</v>
      </c>
      <c r="Z154" s="356">
        <v>7</v>
      </c>
      <c r="AA154" s="374"/>
      <c r="AB154" s="436"/>
      <c r="AC154" s="436"/>
      <c r="AD154" s="436"/>
    </row>
    <row r="155" spans="1:32" x14ac:dyDescent="0.2">
      <c r="A155" s="226" t="s">
        <v>2</v>
      </c>
      <c r="B155" s="434">
        <v>5</v>
      </c>
      <c r="C155" s="399">
        <v>6</v>
      </c>
      <c r="D155" s="400">
        <v>7</v>
      </c>
      <c r="E155" s="360">
        <v>8</v>
      </c>
      <c r="F155" s="254">
        <v>1</v>
      </c>
      <c r="G155" s="353">
        <v>2</v>
      </c>
      <c r="H155" s="253">
        <v>3</v>
      </c>
      <c r="I155" s="253">
        <v>3</v>
      </c>
      <c r="J155" s="335">
        <v>4</v>
      </c>
      <c r="K155" s="335">
        <v>4</v>
      </c>
      <c r="L155" s="398">
        <v>5</v>
      </c>
      <c r="M155" s="252">
        <v>1</v>
      </c>
      <c r="N155" s="353">
        <v>2</v>
      </c>
      <c r="O155" s="253">
        <v>3</v>
      </c>
      <c r="P155" s="335">
        <v>4</v>
      </c>
      <c r="Q155" s="398">
        <v>5</v>
      </c>
      <c r="R155" s="399">
        <v>6</v>
      </c>
      <c r="S155" s="400">
        <v>7</v>
      </c>
      <c r="T155" s="252">
        <v>1</v>
      </c>
      <c r="U155" s="353">
        <v>2</v>
      </c>
      <c r="V155" s="253">
        <v>3</v>
      </c>
      <c r="W155" s="253">
        <v>3</v>
      </c>
      <c r="X155" s="335">
        <v>4</v>
      </c>
      <c r="Y155" s="398">
        <v>5</v>
      </c>
      <c r="Z155" s="399">
        <v>6</v>
      </c>
      <c r="AA155" s="226" t="s">
        <v>0</v>
      </c>
      <c r="AB155" s="436"/>
      <c r="AC155" s="436"/>
      <c r="AD155" s="436"/>
    </row>
    <row r="156" spans="1:32" x14ac:dyDescent="0.2">
      <c r="A156" s="311" t="s">
        <v>75</v>
      </c>
      <c r="B156" s="257">
        <v>1170</v>
      </c>
      <c r="C156" s="258">
        <v>1170</v>
      </c>
      <c r="D156" s="258">
        <v>1170</v>
      </c>
      <c r="E156" s="259">
        <v>1170</v>
      </c>
      <c r="F156" s="260">
        <v>1170</v>
      </c>
      <c r="G156" s="258">
        <v>1170</v>
      </c>
      <c r="H156" s="258">
        <v>1170</v>
      </c>
      <c r="I156" s="258">
        <v>1170</v>
      </c>
      <c r="J156" s="258">
        <v>1170</v>
      </c>
      <c r="K156" s="258">
        <v>1170</v>
      </c>
      <c r="L156" s="259">
        <v>1170</v>
      </c>
      <c r="M156" s="257">
        <v>1170</v>
      </c>
      <c r="N156" s="258">
        <v>1170</v>
      </c>
      <c r="O156" s="258">
        <v>1170</v>
      </c>
      <c r="P156" s="258">
        <v>1170</v>
      </c>
      <c r="Q156" s="258">
        <v>1170</v>
      </c>
      <c r="R156" s="357">
        <v>1170</v>
      </c>
      <c r="S156" s="259">
        <v>1170</v>
      </c>
      <c r="T156" s="260">
        <v>1170</v>
      </c>
      <c r="U156" s="258">
        <v>1170</v>
      </c>
      <c r="V156" s="258">
        <v>1170</v>
      </c>
      <c r="W156" s="258">
        <v>1170</v>
      </c>
      <c r="X156" s="258">
        <v>1170</v>
      </c>
      <c r="Y156" s="258">
        <v>1170</v>
      </c>
      <c r="Z156" s="357">
        <v>1170</v>
      </c>
      <c r="AA156" s="261">
        <v>1170</v>
      </c>
      <c r="AB156" s="436"/>
      <c r="AC156" s="436"/>
      <c r="AD156" s="436"/>
    </row>
    <row r="157" spans="1:32" x14ac:dyDescent="0.2">
      <c r="A157" s="314" t="s">
        <v>6</v>
      </c>
      <c r="B157" s="263">
        <v>1202.2</v>
      </c>
      <c r="C157" s="264">
        <v>1250.5454545454545</v>
      </c>
      <c r="D157" s="264">
        <v>1161.3793103448277</v>
      </c>
      <c r="E157" s="265">
        <v>1265</v>
      </c>
      <c r="F157" s="266">
        <v>1131.4285714285713</v>
      </c>
      <c r="G157" s="264">
        <v>1159.6296296296296</v>
      </c>
      <c r="H157" s="264">
        <v>1173.3962264150944</v>
      </c>
      <c r="I157" s="264">
        <v>1205.2727272727273</v>
      </c>
      <c r="J157" s="264">
        <v>1173.1111111111111</v>
      </c>
      <c r="K157" s="264">
        <v>1178.1632653061224</v>
      </c>
      <c r="L157" s="265">
        <v>1200.2222222222222</v>
      </c>
      <c r="M157" s="263">
        <v>1140.8333333333333</v>
      </c>
      <c r="N157" s="264">
        <v>1173.695652173913</v>
      </c>
      <c r="O157" s="264">
        <v>1158.032786885246</v>
      </c>
      <c r="P157" s="264">
        <v>1205.3225806451612</v>
      </c>
      <c r="Q157" s="264">
        <v>1227.6595744680851</v>
      </c>
      <c r="R157" s="315">
        <v>1206.140350877193</v>
      </c>
      <c r="S157" s="265">
        <v>1269.7727272727273</v>
      </c>
      <c r="T157" s="266">
        <v>1173.4482758620691</v>
      </c>
      <c r="U157" s="264">
        <v>1175.2631578947369</v>
      </c>
      <c r="V157" s="264">
        <v>1188.0434782608695</v>
      </c>
      <c r="W157" s="264">
        <v>1181.4583333333333</v>
      </c>
      <c r="X157" s="264">
        <v>1205.2272727272727</v>
      </c>
      <c r="Y157" s="264">
        <v>1234.7619047619048</v>
      </c>
      <c r="Z157" s="315">
        <v>1229.0625</v>
      </c>
      <c r="AA157" s="267">
        <v>1194.8109058927</v>
      </c>
      <c r="AB157" s="436"/>
      <c r="AC157" s="436"/>
      <c r="AD157" s="436"/>
    </row>
    <row r="158" spans="1:32" x14ac:dyDescent="0.2">
      <c r="A158" s="226" t="s">
        <v>7</v>
      </c>
      <c r="B158" s="268">
        <v>94</v>
      </c>
      <c r="C158" s="269">
        <v>90.909090909090907</v>
      </c>
      <c r="D158" s="269">
        <v>93.103448275862064</v>
      </c>
      <c r="E158" s="270">
        <v>96.15384615384616</v>
      </c>
      <c r="F158" s="271">
        <v>91.836734693877546</v>
      </c>
      <c r="G158" s="269">
        <v>92.592592592592595</v>
      </c>
      <c r="H158" s="269">
        <v>96.226415094339629</v>
      </c>
      <c r="I158" s="269">
        <v>100</v>
      </c>
      <c r="J158" s="269">
        <v>100</v>
      </c>
      <c r="K158" s="269">
        <v>100</v>
      </c>
      <c r="L158" s="270">
        <v>95.555555555555557</v>
      </c>
      <c r="M158" s="268">
        <v>66.666666666666671</v>
      </c>
      <c r="N158" s="269">
        <v>89.130434782608702</v>
      </c>
      <c r="O158" s="269">
        <v>90.163934426229503</v>
      </c>
      <c r="P158" s="269">
        <v>96.774193548387103</v>
      </c>
      <c r="Q158" s="269">
        <v>93.61702127659575</v>
      </c>
      <c r="R158" s="318">
        <v>92.982456140350877</v>
      </c>
      <c r="S158" s="270">
        <v>81.818181818181813</v>
      </c>
      <c r="T158" s="271">
        <v>89.65517241379311</v>
      </c>
      <c r="U158" s="269">
        <v>89.473684210526315</v>
      </c>
      <c r="V158" s="269">
        <v>95.652173913043484</v>
      </c>
      <c r="W158" s="269">
        <v>93.75</v>
      </c>
      <c r="X158" s="269">
        <v>95.454545454545453</v>
      </c>
      <c r="Y158" s="269">
        <v>97.61904761904762</v>
      </c>
      <c r="Z158" s="318">
        <v>84.375</v>
      </c>
      <c r="AA158" s="272">
        <v>90.501319261213723</v>
      </c>
      <c r="AB158" s="436"/>
      <c r="AC158" s="436"/>
      <c r="AD158" s="436"/>
    </row>
    <row r="159" spans="1:32" x14ac:dyDescent="0.2">
      <c r="A159" s="226" t="s">
        <v>8</v>
      </c>
      <c r="B159" s="273">
        <v>5.1472472842809702E-2</v>
      </c>
      <c r="C159" s="274">
        <v>5.289839015643516E-2</v>
      </c>
      <c r="D159" s="274">
        <v>4.6710607846056969E-2</v>
      </c>
      <c r="E159" s="275">
        <v>5.7435311005525694E-2</v>
      </c>
      <c r="F159" s="276">
        <v>5.783324490201408E-2</v>
      </c>
      <c r="G159" s="274">
        <v>5.7176477804153192E-2</v>
      </c>
      <c r="H159" s="274">
        <v>4.8179198276384602E-2</v>
      </c>
      <c r="I159" s="274">
        <v>4.4182992531976058E-2</v>
      </c>
      <c r="J159" s="274">
        <v>4.8648438831184103E-2</v>
      </c>
      <c r="K159" s="274">
        <v>4.377503486295329E-2</v>
      </c>
      <c r="L159" s="275">
        <v>4.6654352517865691E-2</v>
      </c>
      <c r="M159" s="273">
        <v>8.5769215875132199E-2</v>
      </c>
      <c r="N159" s="274">
        <v>6.5645349744376677E-2</v>
      </c>
      <c r="O159" s="274">
        <v>5.329648747680156E-2</v>
      </c>
      <c r="P159" s="274">
        <v>5.195558482338971E-2</v>
      </c>
      <c r="Q159" s="274">
        <v>5.1495598154708958E-2</v>
      </c>
      <c r="R159" s="321">
        <v>5.0747587981602553E-2</v>
      </c>
      <c r="S159" s="275">
        <v>7.0808959387964832E-2</v>
      </c>
      <c r="T159" s="276">
        <v>7.0744836329850999E-2</v>
      </c>
      <c r="U159" s="274">
        <v>5.9701820550319189E-2</v>
      </c>
      <c r="V159" s="274">
        <v>5.2171870683899828E-2</v>
      </c>
      <c r="W159" s="274">
        <v>4.571110899969353E-2</v>
      </c>
      <c r="X159" s="274">
        <v>5.3024429349845553E-2</v>
      </c>
      <c r="Y159" s="274">
        <v>5.2907693696631751E-2</v>
      </c>
      <c r="Z159" s="321">
        <v>6.62357686899228E-2</v>
      </c>
      <c r="AA159" s="277">
        <v>6.1320536979170656E-2</v>
      </c>
      <c r="AB159" s="436"/>
      <c r="AC159" s="436"/>
      <c r="AD159" s="436"/>
    </row>
    <row r="160" spans="1:32" x14ac:dyDescent="0.2">
      <c r="A160" s="314" t="s">
        <v>1</v>
      </c>
      <c r="B160" s="278">
        <f>B157/B156*100-100</f>
        <v>2.7521367521367495</v>
      </c>
      <c r="C160" s="279">
        <f t="shared" ref="C160:E160" si="69">C157/C156*100-100</f>
        <v>6.8842268842268766</v>
      </c>
      <c r="D160" s="279">
        <f t="shared" si="69"/>
        <v>-0.73681108163864906</v>
      </c>
      <c r="E160" s="280">
        <f t="shared" si="69"/>
        <v>8.1196581196581121</v>
      </c>
      <c r="F160" s="281">
        <f>F157/F156*100-100</f>
        <v>-3.2967032967033134</v>
      </c>
      <c r="G160" s="279">
        <f t="shared" ref="G160:M160" si="70">G157/G156*100-100</f>
        <v>-0.88635644191199958</v>
      </c>
      <c r="H160" s="279">
        <f t="shared" si="70"/>
        <v>0.29027576197387361</v>
      </c>
      <c r="I160" s="279">
        <f t="shared" si="70"/>
        <v>3.0147630147630196</v>
      </c>
      <c r="J160" s="279">
        <f t="shared" si="70"/>
        <v>0.26590693257359987</v>
      </c>
      <c r="K160" s="279">
        <f t="shared" si="70"/>
        <v>0.69771498342927885</v>
      </c>
      <c r="L160" s="280">
        <f t="shared" si="70"/>
        <v>2.5830959164292437</v>
      </c>
      <c r="M160" s="278">
        <f t="shared" si="70"/>
        <v>-2.492877492877497</v>
      </c>
      <c r="N160" s="279">
        <f>N157/N156*100-100</f>
        <v>0.31586770717204615</v>
      </c>
      <c r="O160" s="279">
        <f t="shared" ref="O160:AA160" si="71">O157/O156*100-100</f>
        <v>-1.0228387277567634</v>
      </c>
      <c r="P160" s="279">
        <f t="shared" si="71"/>
        <v>3.0190239867659159</v>
      </c>
      <c r="Q160" s="279">
        <f t="shared" si="71"/>
        <v>4.9281687579559872</v>
      </c>
      <c r="R160" s="279">
        <f t="shared" si="71"/>
        <v>3.0889188783925476</v>
      </c>
      <c r="S160" s="280">
        <f t="shared" si="71"/>
        <v>8.5275835275835163</v>
      </c>
      <c r="T160" s="281">
        <f t="shared" si="71"/>
        <v>0.2947244326554852</v>
      </c>
      <c r="U160" s="279">
        <f t="shared" si="71"/>
        <v>0.44984255510571813</v>
      </c>
      <c r="V160" s="279">
        <f t="shared" si="71"/>
        <v>1.5421776291341587</v>
      </c>
      <c r="W160" s="279">
        <f t="shared" si="71"/>
        <v>0.97934472934473149</v>
      </c>
      <c r="X160" s="279">
        <f t="shared" si="71"/>
        <v>3.0108780108780024</v>
      </c>
      <c r="Y160" s="279">
        <f t="shared" si="71"/>
        <v>5.5352055352055487</v>
      </c>
      <c r="Z160" s="358">
        <f t="shared" si="71"/>
        <v>5.0480769230769198</v>
      </c>
      <c r="AA160" s="282">
        <f t="shared" si="71"/>
        <v>2.1205902472393205</v>
      </c>
      <c r="AB160" s="436"/>
      <c r="AC160" s="436"/>
      <c r="AD160" s="436"/>
    </row>
    <row r="161" spans="1:31" ht="13.5" thickBot="1" x14ac:dyDescent="0.25">
      <c r="A161" s="432" t="s">
        <v>27</v>
      </c>
      <c r="B161" s="402">
        <f>B157-I143</f>
        <v>132.00769230769242</v>
      </c>
      <c r="C161" s="403">
        <f t="shared" ref="C161" si="72">C157-J143</f>
        <v>193.16450216450221</v>
      </c>
      <c r="D161" s="403">
        <f t="shared" ref="D161" si="73">D157-K143</f>
        <v>79.10658307210042</v>
      </c>
      <c r="E161" s="404">
        <f t="shared" ref="E161" si="74">E157-L143</f>
        <v>164.31818181818176</v>
      </c>
      <c r="F161" s="408">
        <f>F157-B143</f>
        <v>29.837662337662323</v>
      </c>
      <c r="G161" s="403">
        <f t="shared" ref="G161" si="75">G157-C143</f>
        <v>39.433551198256964</v>
      </c>
      <c r="H161" s="403">
        <f t="shared" ref="H161" si="76">H157-D143</f>
        <v>72.062893081761104</v>
      </c>
      <c r="I161" s="403">
        <f t="shared" ref="I161" si="77">I157-E143</f>
        <v>39.272727272727252</v>
      </c>
      <c r="J161" s="403">
        <f t="shared" ref="J161" si="78">J157-F143</f>
        <v>150.61111111111109</v>
      </c>
      <c r="K161" s="403">
        <f t="shared" ref="K161" si="79">K157-G143</f>
        <v>140</v>
      </c>
      <c r="L161" s="404">
        <f t="shared" ref="L161" si="80">L157-H143</f>
        <v>143.05241090146751</v>
      </c>
      <c r="M161" s="405">
        <f t="shared" ref="M161:AA161" si="81">M157-M143</f>
        <v>14.166666666666515</v>
      </c>
      <c r="N161" s="406">
        <f t="shared" si="81"/>
        <v>85.059288537549264</v>
      </c>
      <c r="O161" s="406">
        <f t="shared" si="81"/>
        <v>79.199453551912711</v>
      </c>
      <c r="P161" s="406">
        <f t="shared" si="81"/>
        <v>82.27173318753421</v>
      </c>
      <c r="Q161" s="406">
        <f t="shared" si="81"/>
        <v>113.70608609599208</v>
      </c>
      <c r="R161" s="406">
        <f t="shared" si="81"/>
        <v>116.14035087719299</v>
      </c>
      <c r="S161" s="407">
        <f t="shared" si="81"/>
        <v>124.19133192388995</v>
      </c>
      <c r="T161" s="408">
        <f t="shared" si="81"/>
        <v>59.519704433497736</v>
      </c>
      <c r="U161" s="403">
        <f t="shared" si="81"/>
        <v>79.824561403508824</v>
      </c>
      <c r="V161" s="403">
        <f t="shared" si="81"/>
        <v>83.729752770673485</v>
      </c>
      <c r="W161" s="403">
        <f t="shared" si="81"/>
        <v>68.397108843537353</v>
      </c>
      <c r="X161" s="403">
        <f t="shared" si="81"/>
        <v>96.855179704017019</v>
      </c>
      <c r="Y161" s="403">
        <f t="shared" si="81"/>
        <v>109.56959706959719</v>
      </c>
      <c r="Z161" s="409">
        <f t="shared" si="81"/>
        <v>78.153409090909008</v>
      </c>
      <c r="AA161" s="410">
        <f t="shared" si="81"/>
        <v>98.395135283381023</v>
      </c>
      <c r="AB161" s="394"/>
      <c r="AC161" s="395"/>
      <c r="AD161" s="395"/>
    </row>
    <row r="162" spans="1:31" x14ac:dyDescent="0.2">
      <c r="A162" s="433" t="s">
        <v>51</v>
      </c>
      <c r="B162" s="290">
        <v>493</v>
      </c>
      <c r="C162" s="291">
        <v>636</v>
      </c>
      <c r="D162" s="291">
        <v>341</v>
      </c>
      <c r="E162" s="292">
        <v>278</v>
      </c>
      <c r="F162" s="429">
        <v>541</v>
      </c>
      <c r="G162" s="291">
        <v>602</v>
      </c>
      <c r="H162" s="291">
        <v>632</v>
      </c>
      <c r="I162" s="291">
        <v>632</v>
      </c>
      <c r="J162" s="291">
        <v>519</v>
      </c>
      <c r="K162" s="291">
        <v>519</v>
      </c>
      <c r="L162" s="292">
        <v>491</v>
      </c>
      <c r="M162" s="290">
        <v>148</v>
      </c>
      <c r="N162" s="291">
        <v>500</v>
      </c>
      <c r="O162" s="291">
        <v>676</v>
      </c>
      <c r="P162" s="291">
        <v>739</v>
      </c>
      <c r="Q162" s="291">
        <v>490</v>
      </c>
      <c r="R162" s="291">
        <v>664</v>
      </c>
      <c r="S162" s="292">
        <v>455</v>
      </c>
      <c r="T162" s="290">
        <v>330</v>
      </c>
      <c r="U162" s="291">
        <v>694</v>
      </c>
      <c r="V162" s="291">
        <v>571</v>
      </c>
      <c r="W162" s="291">
        <v>571</v>
      </c>
      <c r="X162" s="291">
        <v>494</v>
      </c>
      <c r="Y162" s="291">
        <v>527</v>
      </c>
      <c r="Z162" s="292">
        <v>384</v>
      </c>
      <c r="AA162" s="373">
        <f>SUM(B162:Z162)</f>
        <v>12927</v>
      </c>
      <c r="AB162" s="227" t="s">
        <v>56</v>
      </c>
      <c r="AC162" s="294">
        <f>AA148-AA162</f>
        <v>11</v>
      </c>
      <c r="AD162" s="295">
        <f>AC162/AA148</f>
        <v>8.5020868758695317E-4</v>
      </c>
    </row>
    <row r="163" spans="1:31" x14ac:dyDescent="0.2">
      <c r="A163" s="328" t="s">
        <v>28</v>
      </c>
      <c r="B163" s="242">
        <v>49</v>
      </c>
      <c r="C163" s="240">
        <v>48.5</v>
      </c>
      <c r="D163" s="240">
        <v>49.5</v>
      </c>
      <c r="E163" s="243">
        <v>48</v>
      </c>
      <c r="F163" s="430">
        <v>52.5</v>
      </c>
      <c r="G163" s="240">
        <v>51.5</v>
      </c>
      <c r="H163" s="240">
        <v>51</v>
      </c>
      <c r="I163" s="240">
        <v>51</v>
      </c>
      <c r="J163" s="240">
        <v>50.5</v>
      </c>
      <c r="K163" s="240">
        <v>50.5</v>
      </c>
      <c r="L163" s="243">
        <v>49</v>
      </c>
      <c r="M163" s="242">
        <v>51.5</v>
      </c>
      <c r="N163" s="240">
        <v>50.5</v>
      </c>
      <c r="O163" s="240">
        <v>51</v>
      </c>
      <c r="P163" s="240">
        <v>48.5</v>
      </c>
      <c r="Q163" s="240">
        <v>48</v>
      </c>
      <c r="R163" s="240">
        <v>48</v>
      </c>
      <c r="S163" s="243">
        <v>47.5</v>
      </c>
      <c r="T163" s="242">
        <v>51.5</v>
      </c>
      <c r="U163" s="240">
        <v>50.5</v>
      </c>
      <c r="V163" s="240">
        <v>49</v>
      </c>
      <c r="W163" s="240">
        <v>49</v>
      </c>
      <c r="X163" s="240">
        <v>48.5</v>
      </c>
      <c r="Y163" s="240">
        <v>48</v>
      </c>
      <c r="Z163" s="243">
        <v>48</v>
      </c>
      <c r="AA163" s="233"/>
      <c r="AB163" s="227" t="s">
        <v>57</v>
      </c>
      <c r="AC163" s="227">
        <v>47.9</v>
      </c>
      <c r="AD163" s="227"/>
    </row>
    <row r="164" spans="1:31" ht="13.5" thickBot="1" x14ac:dyDescent="0.25">
      <c r="A164" s="331" t="s">
        <v>26</v>
      </c>
      <c r="B164" s="244">
        <f>B163-B149</f>
        <v>1.5</v>
      </c>
      <c r="C164" s="241">
        <f t="shared" ref="C164:Z164" si="82">C163-C149</f>
        <v>1.5</v>
      </c>
      <c r="D164" s="241">
        <f t="shared" si="82"/>
        <v>2</v>
      </c>
      <c r="E164" s="245">
        <f t="shared" si="82"/>
        <v>1.5</v>
      </c>
      <c r="F164" s="431">
        <f t="shared" si="82"/>
        <v>1.5</v>
      </c>
      <c r="G164" s="241">
        <f t="shared" si="82"/>
        <v>1.5</v>
      </c>
      <c r="H164" s="241">
        <f t="shared" si="82"/>
        <v>1.5</v>
      </c>
      <c r="I164" s="241">
        <f t="shared" si="82"/>
        <v>1.5</v>
      </c>
      <c r="J164" s="241">
        <f t="shared" si="82"/>
        <v>2</v>
      </c>
      <c r="K164" s="241">
        <f t="shared" si="82"/>
        <v>2</v>
      </c>
      <c r="L164" s="245">
        <f t="shared" si="82"/>
        <v>1.5</v>
      </c>
      <c r="M164" s="244">
        <f t="shared" si="82"/>
        <v>2</v>
      </c>
      <c r="N164" s="241">
        <f t="shared" si="82"/>
        <v>2</v>
      </c>
      <c r="O164" s="241">
        <f t="shared" si="82"/>
        <v>2</v>
      </c>
      <c r="P164" s="241">
        <f t="shared" si="82"/>
        <v>1.5</v>
      </c>
      <c r="Q164" s="241">
        <f t="shared" si="82"/>
        <v>1.5</v>
      </c>
      <c r="R164" s="241">
        <f t="shared" si="82"/>
        <v>1.5</v>
      </c>
      <c r="S164" s="245">
        <f t="shared" si="82"/>
        <v>1.5</v>
      </c>
      <c r="T164" s="244">
        <f t="shared" si="82"/>
        <v>2</v>
      </c>
      <c r="U164" s="241">
        <f t="shared" si="82"/>
        <v>2</v>
      </c>
      <c r="V164" s="241">
        <f t="shared" si="82"/>
        <v>1.5</v>
      </c>
      <c r="W164" s="241">
        <f t="shared" si="82"/>
        <v>2</v>
      </c>
      <c r="X164" s="241">
        <f t="shared" si="82"/>
        <v>1.5</v>
      </c>
      <c r="Y164" s="241">
        <f t="shared" si="82"/>
        <v>1.5</v>
      </c>
      <c r="Z164" s="245">
        <f t="shared" si="82"/>
        <v>2</v>
      </c>
      <c r="AA164" s="234"/>
      <c r="AB164" s="227" t="s">
        <v>26</v>
      </c>
      <c r="AC164" s="227">
        <f>AC163-AC149</f>
        <v>1.7999999999999972</v>
      </c>
      <c r="AD164" s="227"/>
    </row>
    <row r="165" spans="1:31" x14ac:dyDescent="0.2">
      <c r="C165" s="237" t="s">
        <v>67</v>
      </c>
      <c r="D165" s="237" t="s">
        <v>67</v>
      </c>
      <c r="I165" s="237" t="s">
        <v>67</v>
      </c>
      <c r="J165" s="237">
        <v>50.5</v>
      </c>
      <c r="K165" s="237">
        <v>50.5</v>
      </c>
      <c r="N165" s="355">
        <v>50.5</v>
      </c>
      <c r="Q165" s="237" t="s">
        <v>67</v>
      </c>
      <c r="Z165" s="237">
        <v>48</v>
      </c>
    </row>
    <row r="166" spans="1:31" ht="13.5" thickBot="1" x14ac:dyDescent="0.25">
      <c r="T166" s="447"/>
      <c r="U166" s="355">
        <v>49.2</v>
      </c>
      <c r="V166" s="439">
        <v>49.2</v>
      </c>
      <c r="W166" s="439">
        <v>49.2</v>
      </c>
      <c r="X166" s="439">
        <v>49.2</v>
      </c>
      <c r="Y166" s="439">
        <v>49.2</v>
      </c>
      <c r="Z166" s="439">
        <v>49.2</v>
      </c>
      <c r="AA166" s="439">
        <v>49.2</v>
      </c>
    </row>
    <row r="167" spans="1:31" s="437" customFormat="1" ht="13.5" thickBot="1" x14ac:dyDescent="0.25">
      <c r="A167" s="304" t="s">
        <v>101</v>
      </c>
      <c r="B167" s="458" t="s">
        <v>53</v>
      </c>
      <c r="C167" s="459"/>
      <c r="D167" s="459"/>
      <c r="E167" s="460"/>
      <c r="F167" s="459" t="s">
        <v>65</v>
      </c>
      <c r="G167" s="459"/>
      <c r="H167" s="459"/>
      <c r="I167" s="459"/>
      <c r="J167" s="459"/>
      <c r="K167" s="459"/>
      <c r="L167" s="460"/>
      <c r="M167" s="458" t="s">
        <v>63</v>
      </c>
      <c r="N167" s="459"/>
      <c r="O167" s="459"/>
      <c r="P167" s="459"/>
      <c r="Q167" s="459"/>
      <c r="R167" s="459"/>
      <c r="S167" s="460"/>
      <c r="T167" s="459" t="s">
        <v>64</v>
      </c>
      <c r="U167" s="459"/>
      <c r="V167" s="459"/>
      <c r="W167" s="459"/>
      <c r="X167" s="459"/>
      <c r="Y167" s="459"/>
      <c r="Z167" s="460"/>
      <c r="AA167" s="372" t="s">
        <v>55</v>
      </c>
    </row>
    <row r="168" spans="1:31" s="437" customFormat="1" x14ac:dyDescent="0.2">
      <c r="A168" s="226" t="s">
        <v>54</v>
      </c>
      <c r="B168" s="249">
        <v>1</v>
      </c>
      <c r="C168" s="250">
        <v>2</v>
      </c>
      <c r="D168" s="250">
        <v>3</v>
      </c>
      <c r="E168" s="251">
        <v>4</v>
      </c>
      <c r="F168" s="365">
        <v>1</v>
      </c>
      <c r="G168" s="250">
        <v>2</v>
      </c>
      <c r="H168" s="250">
        <v>3</v>
      </c>
      <c r="I168" s="250">
        <v>4</v>
      </c>
      <c r="J168" s="250">
        <v>5</v>
      </c>
      <c r="K168" s="250">
        <v>6</v>
      </c>
      <c r="L168" s="251">
        <v>7</v>
      </c>
      <c r="M168" s="249">
        <v>1</v>
      </c>
      <c r="N168" s="250">
        <v>2</v>
      </c>
      <c r="O168" s="250">
        <v>3</v>
      </c>
      <c r="P168" s="250">
        <v>4</v>
      </c>
      <c r="Q168" s="250">
        <v>5</v>
      </c>
      <c r="R168" s="356">
        <v>6</v>
      </c>
      <c r="S168" s="251">
        <v>7</v>
      </c>
      <c r="T168" s="365">
        <v>1</v>
      </c>
      <c r="U168" s="250">
        <v>2</v>
      </c>
      <c r="V168" s="250">
        <v>3</v>
      </c>
      <c r="W168" s="250">
        <v>4</v>
      </c>
      <c r="X168" s="250">
        <v>5</v>
      </c>
      <c r="Y168" s="250">
        <v>6</v>
      </c>
      <c r="Z168" s="356">
        <v>7</v>
      </c>
      <c r="AA168" s="374"/>
    </row>
    <row r="169" spans="1:31" s="437" customFormat="1" x14ac:dyDescent="0.2">
      <c r="A169" s="226" t="s">
        <v>2</v>
      </c>
      <c r="B169" s="434">
        <v>5</v>
      </c>
      <c r="C169" s="399">
        <v>6</v>
      </c>
      <c r="D169" s="400">
        <v>7</v>
      </c>
      <c r="E169" s="360">
        <v>8</v>
      </c>
      <c r="F169" s="254">
        <v>1</v>
      </c>
      <c r="G169" s="353">
        <v>2</v>
      </c>
      <c r="H169" s="253">
        <v>3</v>
      </c>
      <c r="I169" s="253">
        <v>3</v>
      </c>
      <c r="J169" s="335">
        <v>4</v>
      </c>
      <c r="K169" s="335">
        <v>4</v>
      </c>
      <c r="L169" s="398">
        <v>5</v>
      </c>
      <c r="M169" s="252">
        <v>1</v>
      </c>
      <c r="N169" s="353">
        <v>2</v>
      </c>
      <c r="O169" s="253">
        <v>3</v>
      </c>
      <c r="P169" s="335">
        <v>4</v>
      </c>
      <c r="Q169" s="398">
        <v>5</v>
      </c>
      <c r="R169" s="399">
        <v>6</v>
      </c>
      <c r="S169" s="449">
        <v>7</v>
      </c>
      <c r="T169" s="254">
        <v>1</v>
      </c>
      <c r="U169" s="353">
        <v>2</v>
      </c>
      <c r="V169" s="253">
        <v>3</v>
      </c>
      <c r="W169" s="335">
        <v>4</v>
      </c>
      <c r="X169" s="398">
        <v>5</v>
      </c>
      <c r="Y169" s="399">
        <v>6</v>
      </c>
      <c r="Z169" s="400">
        <v>7</v>
      </c>
      <c r="AA169" s="226" t="s">
        <v>0</v>
      </c>
    </row>
    <row r="170" spans="1:31" s="437" customFormat="1" x14ac:dyDescent="0.2">
      <c r="A170" s="311" t="s">
        <v>75</v>
      </c>
      <c r="B170" s="257">
        <v>1270</v>
      </c>
      <c r="C170" s="258">
        <v>1270</v>
      </c>
      <c r="D170" s="258">
        <v>1270</v>
      </c>
      <c r="E170" s="259">
        <v>1270</v>
      </c>
      <c r="F170" s="260">
        <v>1270</v>
      </c>
      <c r="G170" s="258">
        <v>1270</v>
      </c>
      <c r="H170" s="258">
        <v>1270</v>
      </c>
      <c r="I170" s="258">
        <v>1270</v>
      </c>
      <c r="J170" s="258">
        <v>1270</v>
      </c>
      <c r="K170" s="258">
        <v>1270</v>
      </c>
      <c r="L170" s="259">
        <v>1270</v>
      </c>
      <c r="M170" s="257">
        <v>1270</v>
      </c>
      <c r="N170" s="258">
        <v>1270</v>
      </c>
      <c r="O170" s="258">
        <v>1270</v>
      </c>
      <c r="P170" s="258">
        <v>1270</v>
      </c>
      <c r="Q170" s="258">
        <v>1270</v>
      </c>
      <c r="R170" s="357">
        <v>1270</v>
      </c>
      <c r="S170" s="259">
        <v>1270</v>
      </c>
      <c r="T170" s="260">
        <v>1270</v>
      </c>
      <c r="U170" s="258">
        <v>1270</v>
      </c>
      <c r="V170" s="258">
        <v>1270</v>
      </c>
      <c r="W170" s="258">
        <v>1270</v>
      </c>
      <c r="X170" s="258">
        <v>1270</v>
      </c>
      <c r="Y170" s="258">
        <v>1270</v>
      </c>
      <c r="Z170" s="357">
        <v>1270</v>
      </c>
      <c r="AA170" s="261">
        <v>1270</v>
      </c>
    </row>
    <row r="171" spans="1:31" s="437" customFormat="1" x14ac:dyDescent="0.2">
      <c r="A171" s="314" t="s">
        <v>6</v>
      </c>
      <c r="B171" s="263">
        <v>1286.8181818181818</v>
      </c>
      <c r="C171" s="264">
        <v>1347.5471698113208</v>
      </c>
      <c r="D171" s="264">
        <v>1222.1875</v>
      </c>
      <c r="E171" s="265">
        <v>1385.6</v>
      </c>
      <c r="F171" s="266">
        <v>1219.3617021276596</v>
      </c>
      <c r="G171" s="264">
        <v>1260.408163265306</v>
      </c>
      <c r="H171" s="264">
        <v>1252.7450980392157</v>
      </c>
      <c r="I171" s="264">
        <v>1295.4901960784314</v>
      </c>
      <c r="J171" s="264">
        <v>1252.608695652174</v>
      </c>
      <c r="K171" s="264">
        <v>1286.5957446808511</v>
      </c>
      <c r="L171" s="265">
        <v>1267.5</v>
      </c>
      <c r="M171" s="263">
        <v>1271.3333333333333</v>
      </c>
      <c r="N171" s="264">
        <v>1247.7272727272727</v>
      </c>
      <c r="O171" s="264">
        <v>1264.0740740740741</v>
      </c>
      <c r="P171" s="264">
        <v>1309.672131147541</v>
      </c>
      <c r="Q171" s="264">
        <v>1262.6190476190477</v>
      </c>
      <c r="R171" s="315">
        <v>1288.421052631579</v>
      </c>
      <c r="S171" s="265">
        <v>1348.1395348837209</v>
      </c>
      <c r="T171" s="266">
        <v>1159.3333333333333</v>
      </c>
      <c r="U171" s="264">
        <v>1231.0714285714287</v>
      </c>
      <c r="V171" s="264">
        <v>1256.1538461538462</v>
      </c>
      <c r="W171" s="264">
        <v>1287.5925925925926</v>
      </c>
      <c r="X171" s="264">
        <v>1325.6923076923076</v>
      </c>
      <c r="Y171" s="264">
        <v>1343.2558139534883</v>
      </c>
      <c r="Z171" s="315">
        <v>1424.375</v>
      </c>
      <c r="AA171" s="267">
        <v>1283.4828496042217</v>
      </c>
    </row>
    <row r="172" spans="1:31" s="437" customFormat="1" x14ac:dyDescent="0.2">
      <c r="A172" s="226" t="s">
        <v>7</v>
      </c>
      <c r="B172" s="268">
        <v>93.181818181818187</v>
      </c>
      <c r="C172" s="269">
        <v>96.226415094339629</v>
      </c>
      <c r="D172" s="269">
        <v>100</v>
      </c>
      <c r="E172" s="270">
        <v>92</v>
      </c>
      <c r="F172" s="271">
        <v>80.851063829787236</v>
      </c>
      <c r="G172" s="269">
        <v>85.714285714285708</v>
      </c>
      <c r="H172" s="269">
        <v>94.117647058823536</v>
      </c>
      <c r="I172" s="269">
        <v>96.078431372549019</v>
      </c>
      <c r="J172" s="269">
        <v>97.826086956521735</v>
      </c>
      <c r="K172" s="269">
        <v>97.872340425531917</v>
      </c>
      <c r="L172" s="270">
        <v>100</v>
      </c>
      <c r="M172" s="268">
        <v>60</v>
      </c>
      <c r="N172" s="269">
        <v>88.63636363636364</v>
      </c>
      <c r="O172" s="269">
        <v>88.888888888888886</v>
      </c>
      <c r="P172" s="269">
        <v>95.081967213114751</v>
      </c>
      <c r="Q172" s="269">
        <v>90.476190476190482</v>
      </c>
      <c r="R172" s="318">
        <v>89.473684210526315</v>
      </c>
      <c r="S172" s="270">
        <v>90.697674418604649</v>
      </c>
      <c r="T172" s="271">
        <v>100</v>
      </c>
      <c r="U172" s="269">
        <v>100</v>
      </c>
      <c r="V172" s="269">
        <v>100</v>
      </c>
      <c r="W172" s="269">
        <v>100</v>
      </c>
      <c r="X172" s="269">
        <v>100</v>
      </c>
      <c r="Y172" s="269">
        <v>97.674418604651166</v>
      </c>
      <c r="Z172" s="318">
        <v>100</v>
      </c>
      <c r="AA172" s="272">
        <v>88.214599824098499</v>
      </c>
    </row>
    <row r="173" spans="1:31" s="437" customFormat="1" x14ac:dyDescent="0.2">
      <c r="A173" s="226" t="s">
        <v>8</v>
      </c>
      <c r="B173" s="273">
        <v>5.9293557317171529E-2</v>
      </c>
      <c r="C173" s="274">
        <v>5.0596655702843683E-2</v>
      </c>
      <c r="D173" s="274">
        <v>5.0798542145204469E-2</v>
      </c>
      <c r="E173" s="275">
        <v>5.3076974986297563E-2</v>
      </c>
      <c r="F173" s="276">
        <v>7.8029447195811674E-2</v>
      </c>
      <c r="G173" s="274">
        <v>6.6707486501912772E-2</v>
      </c>
      <c r="H173" s="274">
        <v>4.7975057517590423E-2</v>
      </c>
      <c r="I173" s="274">
        <v>5.0659276676361636E-2</v>
      </c>
      <c r="J173" s="274">
        <v>4.3549853234581909E-2</v>
      </c>
      <c r="K173" s="274">
        <v>4.5044168113070486E-2</v>
      </c>
      <c r="L173" s="275">
        <v>3.6664404269742948E-2</v>
      </c>
      <c r="M173" s="273">
        <v>0.10638144526885925</v>
      </c>
      <c r="N173" s="274">
        <v>6.0287861922625086E-2</v>
      </c>
      <c r="O173" s="274">
        <v>6.7531284143665521E-2</v>
      </c>
      <c r="P173" s="274">
        <v>5.2591655201135283E-2</v>
      </c>
      <c r="Q173" s="274">
        <v>6.1154793484911055E-2</v>
      </c>
      <c r="R173" s="321">
        <v>6.2579601721417147E-2</v>
      </c>
      <c r="S173" s="275">
        <v>6.0816060992405267E-2</v>
      </c>
      <c r="T173" s="276">
        <v>4.0880673000979632E-2</v>
      </c>
      <c r="U173" s="274">
        <v>3.0108334305082102E-2</v>
      </c>
      <c r="V173" s="274">
        <v>3.1308813303525113E-2</v>
      </c>
      <c r="W173" s="274">
        <v>2.391138026255453E-2</v>
      </c>
      <c r="X173" s="274">
        <v>2.3144854798314636E-2</v>
      </c>
      <c r="Y173" s="274">
        <v>2.8210129391967161E-2</v>
      </c>
      <c r="Z173" s="321">
        <v>2.915553591993017E-2</v>
      </c>
      <c r="AA173" s="277">
        <v>6.4146446120674119E-2</v>
      </c>
    </row>
    <row r="174" spans="1:31" s="437" customFormat="1" x14ac:dyDescent="0.2">
      <c r="A174" s="314" t="s">
        <v>1</v>
      </c>
      <c r="B174" s="278">
        <f>B171/B170*100-100</f>
        <v>1.324266284896197</v>
      </c>
      <c r="C174" s="279">
        <f t="shared" ref="C174:E174" si="83">C171/C170*100-100</f>
        <v>6.1060763630961219</v>
      </c>
      <c r="D174" s="440">
        <f t="shared" si="83"/>
        <v>-3.7647637795275557</v>
      </c>
      <c r="E174" s="280">
        <f t="shared" si="83"/>
        <v>9.1023622047244004</v>
      </c>
      <c r="F174" s="281">
        <f>F171/F170*100-100</f>
        <v>-3.9872675490031781</v>
      </c>
      <c r="G174" s="279">
        <f t="shared" ref="G174:M174" si="84">G171/G170*100-100</f>
        <v>-0.75526273501526475</v>
      </c>
      <c r="H174" s="279">
        <f t="shared" si="84"/>
        <v>-1.3586536976995518</v>
      </c>
      <c r="I174" s="279">
        <f t="shared" si="84"/>
        <v>2.0071020534197856</v>
      </c>
      <c r="J174" s="279">
        <f t="shared" si="84"/>
        <v>-1.3693940431359124</v>
      </c>
      <c r="K174" s="279">
        <f t="shared" si="84"/>
        <v>1.3067515496733222</v>
      </c>
      <c r="L174" s="280">
        <f t="shared" si="84"/>
        <v>-0.19685039370078528</v>
      </c>
      <c r="M174" s="278">
        <f t="shared" si="84"/>
        <v>0.1049868766404245</v>
      </c>
      <c r="N174" s="279">
        <f>N171/N170*100-100</f>
        <v>-1.7537580529706389</v>
      </c>
      <c r="O174" s="279">
        <f t="shared" ref="O174:AA174" si="85">O171/O170*100-100</f>
        <v>-0.46660834062409151</v>
      </c>
      <c r="P174" s="279">
        <f t="shared" si="85"/>
        <v>3.1237898541370868</v>
      </c>
      <c r="Q174" s="279">
        <f t="shared" si="85"/>
        <v>-0.58117735283089189</v>
      </c>
      <c r="R174" s="279">
        <f t="shared" si="85"/>
        <v>1.4504765851637131</v>
      </c>
      <c r="S174" s="280">
        <f t="shared" si="85"/>
        <v>6.1527192821827441</v>
      </c>
      <c r="T174" s="281">
        <f t="shared" si="85"/>
        <v>-8.7139107611548638</v>
      </c>
      <c r="U174" s="279">
        <f t="shared" si="85"/>
        <v>-3.065241844769389</v>
      </c>
      <c r="V174" s="279">
        <f t="shared" si="85"/>
        <v>-1.0902483343428315</v>
      </c>
      <c r="W174" s="279">
        <f t="shared" si="85"/>
        <v>1.3852435112277703</v>
      </c>
      <c r="X174" s="279">
        <f t="shared" si="85"/>
        <v>4.3852210781344638</v>
      </c>
      <c r="Y174" s="279">
        <f t="shared" si="85"/>
        <v>5.7681743270463244</v>
      </c>
      <c r="Z174" s="358">
        <f t="shared" si="85"/>
        <v>12.155511811023615</v>
      </c>
      <c r="AA174" s="282">
        <f t="shared" si="85"/>
        <v>1.0616417011198251</v>
      </c>
    </row>
    <row r="175" spans="1:31" s="437" customFormat="1" ht="13.5" thickBot="1" x14ac:dyDescent="0.25">
      <c r="A175" s="432" t="s">
        <v>27</v>
      </c>
      <c r="B175" s="402">
        <f>B171-I157</f>
        <v>81.545454545454504</v>
      </c>
      <c r="C175" s="403">
        <f t="shared" ref="C175" si="86">C171-J157</f>
        <v>174.43605870020974</v>
      </c>
      <c r="D175" s="403">
        <f t="shared" ref="D175" si="87">D171-K157</f>
        <v>44.024234693877588</v>
      </c>
      <c r="E175" s="404">
        <f t="shared" ref="E175" si="88">E171-L157</f>
        <v>185.37777777777774</v>
      </c>
      <c r="F175" s="408">
        <f>F171-B157</f>
        <v>17.16170212765951</v>
      </c>
      <c r="G175" s="403">
        <f t="shared" ref="G175" si="89">G171-C157</f>
        <v>9.8627087198515255</v>
      </c>
      <c r="H175" s="403">
        <f t="shared" ref="H175" si="90">H171-D157</f>
        <v>91.365787694388018</v>
      </c>
      <c r="I175" s="403">
        <f t="shared" ref="I175" si="91">I171-E157</f>
        <v>30.490196078431381</v>
      </c>
      <c r="J175" s="403">
        <f t="shared" ref="J175" si="92">J171-F157</f>
        <v>121.18012422360266</v>
      </c>
      <c r="K175" s="403">
        <f t="shared" ref="K175" si="93">K171-G157</f>
        <v>126.96611505122155</v>
      </c>
      <c r="L175" s="404">
        <f t="shared" ref="L175" si="94">L171-H157</f>
        <v>94.103773584905639</v>
      </c>
      <c r="M175" s="405">
        <f t="shared" ref="M175:S175" si="95">M171-M157</f>
        <v>130.5</v>
      </c>
      <c r="N175" s="406">
        <f t="shared" si="95"/>
        <v>74.031620553359744</v>
      </c>
      <c r="O175" s="406">
        <f t="shared" si="95"/>
        <v>106.04128718882816</v>
      </c>
      <c r="P175" s="406">
        <f t="shared" si="95"/>
        <v>104.34955050237977</v>
      </c>
      <c r="Q175" s="406">
        <f t="shared" si="95"/>
        <v>34.959473150962594</v>
      </c>
      <c r="R175" s="406">
        <f t="shared" si="95"/>
        <v>82.280701754385973</v>
      </c>
      <c r="S175" s="407">
        <f t="shared" si="95"/>
        <v>78.366807610993646</v>
      </c>
      <c r="T175" s="408">
        <f t="shared" ref="T175:AA175" si="96">T171-T157</f>
        <v>-14.11494252873581</v>
      </c>
      <c r="U175" s="403">
        <f t="shared" si="96"/>
        <v>55.808270676691791</v>
      </c>
      <c r="V175" s="403">
        <f t="shared" si="96"/>
        <v>68.110367892976683</v>
      </c>
      <c r="W175" s="403">
        <f t="shared" si="96"/>
        <v>106.13425925925935</v>
      </c>
      <c r="X175" s="403">
        <f t="shared" si="96"/>
        <v>120.46503496503487</v>
      </c>
      <c r="Y175" s="403">
        <f t="shared" si="96"/>
        <v>108.4939091915835</v>
      </c>
      <c r="Z175" s="409">
        <f t="shared" si="96"/>
        <v>195.3125</v>
      </c>
      <c r="AA175" s="410">
        <f t="shared" si="96"/>
        <v>88.671943711521635</v>
      </c>
      <c r="AB175" s="394"/>
      <c r="AC175" s="395"/>
      <c r="AD175" s="395"/>
      <c r="AE175" s="435" t="s">
        <v>106</v>
      </c>
    </row>
    <row r="176" spans="1:31" s="437" customFormat="1" x14ac:dyDescent="0.2">
      <c r="A176" s="433" t="s">
        <v>51</v>
      </c>
      <c r="B176" s="290">
        <v>492</v>
      </c>
      <c r="C176" s="291">
        <v>636</v>
      </c>
      <c r="D176" s="291">
        <v>341</v>
      </c>
      <c r="E176" s="292">
        <v>278</v>
      </c>
      <c r="F176" s="429">
        <v>541</v>
      </c>
      <c r="G176" s="291">
        <v>602</v>
      </c>
      <c r="H176" s="291">
        <v>632</v>
      </c>
      <c r="I176" s="291">
        <v>632</v>
      </c>
      <c r="J176" s="291">
        <v>518</v>
      </c>
      <c r="K176" s="291">
        <v>519</v>
      </c>
      <c r="L176" s="292">
        <v>491</v>
      </c>
      <c r="M176" s="290">
        <v>144</v>
      </c>
      <c r="N176" s="291">
        <v>500</v>
      </c>
      <c r="O176" s="291">
        <v>676</v>
      </c>
      <c r="P176" s="291">
        <v>739</v>
      </c>
      <c r="Q176" s="291">
        <v>490</v>
      </c>
      <c r="R176" s="291">
        <v>663</v>
      </c>
      <c r="S176" s="292">
        <v>455</v>
      </c>
      <c r="T176" s="429">
        <v>381</v>
      </c>
      <c r="U176" s="291">
        <v>539</v>
      </c>
      <c r="V176" s="291">
        <v>571</v>
      </c>
      <c r="W176" s="291">
        <v>562</v>
      </c>
      <c r="X176" s="291">
        <v>670</v>
      </c>
      <c r="Y176" s="291">
        <v>499</v>
      </c>
      <c r="Z176" s="292">
        <v>348</v>
      </c>
      <c r="AA176" s="373">
        <f>SUM(B176:Z176)</f>
        <v>12919</v>
      </c>
      <c r="AB176" s="227" t="s">
        <v>56</v>
      </c>
      <c r="AC176" s="294">
        <f>AA162-AA176</f>
        <v>8</v>
      </c>
      <c r="AD176" s="295">
        <f>AC176/AA162</f>
        <v>6.1885975090895029E-4</v>
      </c>
      <c r="AE176" s="376" t="s">
        <v>103</v>
      </c>
    </row>
    <row r="177" spans="1:31" s="437" customFormat="1" x14ac:dyDescent="0.2">
      <c r="A177" s="328" t="s">
        <v>28</v>
      </c>
      <c r="B177" s="242">
        <v>52</v>
      </c>
      <c r="C177" s="240">
        <v>51</v>
      </c>
      <c r="D177" s="441">
        <v>52.5</v>
      </c>
      <c r="E177" s="243">
        <v>50.5</v>
      </c>
      <c r="F177" s="430">
        <v>55</v>
      </c>
      <c r="G177" s="240">
        <v>54.5</v>
      </c>
      <c r="H177" s="240">
        <v>54</v>
      </c>
      <c r="I177" s="240">
        <v>53.5</v>
      </c>
      <c r="J177" s="240">
        <v>53.5</v>
      </c>
      <c r="K177" s="240">
        <v>53</v>
      </c>
      <c r="L177" s="243">
        <v>52</v>
      </c>
      <c r="M177" s="242">
        <v>54</v>
      </c>
      <c r="N177" s="240">
        <v>53.5</v>
      </c>
      <c r="O177" s="240">
        <v>53.5</v>
      </c>
      <c r="P177" s="240">
        <v>51</v>
      </c>
      <c r="Q177" s="240">
        <v>51</v>
      </c>
      <c r="R177" s="240">
        <v>50.5</v>
      </c>
      <c r="S177" s="243">
        <v>50</v>
      </c>
      <c r="T177" s="430">
        <v>54</v>
      </c>
      <c r="U177" s="240">
        <v>53</v>
      </c>
      <c r="V177" s="240">
        <v>52</v>
      </c>
      <c r="W177" s="240">
        <v>51.5</v>
      </c>
      <c r="X177" s="240">
        <v>51</v>
      </c>
      <c r="Y177" s="240">
        <v>50.5</v>
      </c>
      <c r="Z177" s="243">
        <v>50</v>
      </c>
      <c r="AA177" s="233"/>
      <c r="AB177" s="227" t="s">
        <v>57</v>
      </c>
      <c r="AC177" s="227">
        <v>49.65</v>
      </c>
      <c r="AD177" s="227"/>
      <c r="AE177" s="438" t="s">
        <v>104</v>
      </c>
    </row>
    <row r="178" spans="1:31" s="437" customFormat="1" ht="13.5" thickBot="1" x14ac:dyDescent="0.25">
      <c r="A178" s="331" t="s">
        <v>26</v>
      </c>
      <c r="B178" s="244">
        <f>B177-B163</f>
        <v>3</v>
      </c>
      <c r="C178" s="241">
        <f t="shared" ref="C178:S178" si="97">C177-C163</f>
        <v>2.5</v>
      </c>
      <c r="D178" s="241">
        <f t="shared" si="97"/>
        <v>3</v>
      </c>
      <c r="E178" s="245">
        <f t="shared" si="97"/>
        <v>2.5</v>
      </c>
      <c r="F178" s="431">
        <f t="shared" si="97"/>
        <v>2.5</v>
      </c>
      <c r="G178" s="241">
        <f t="shared" si="97"/>
        <v>3</v>
      </c>
      <c r="H178" s="241">
        <f t="shared" si="97"/>
        <v>3</v>
      </c>
      <c r="I178" s="241">
        <f t="shared" si="97"/>
        <v>2.5</v>
      </c>
      <c r="J178" s="241">
        <f t="shared" si="97"/>
        <v>3</v>
      </c>
      <c r="K178" s="241">
        <f t="shared" si="97"/>
        <v>2.5</v>
      </c>
      <c r="L178" s="245">
        <f t="shared" si="97"/>
        <v>3</v>
      </c>
      <c r="M178" s="244">
        <f t="shared" si="97"/>
        <v>2.5</v>
      </c>
      <c r="N178" s="241">
        <f t="shared" si="97"/>
        <v>3</v>
      </c>
      <c r="O178" s="241">
        <f t="shared" si="97"/>
        <v>2.5</v>
      </c>
      <c r="P178" s="241">
        <f t="shared" si="97"/>
        <v>2.5</v>
      </c>
      <c r="Q178" s="241">
        <f t="shared" si="97"/>
        <v>3</v>
      </c>
      <c r="R178" s="241">
        <f t="shared" si="97"/>
        <v>2.5</v>
      </c>
      <c r="S178" s="245">
        <f t="shared" si="97"/>
        <v>2.5</v>
      </c>
      <c r="T178" s="431">
        <f t="shared" ref="T178:Z178" si="98">T177-U166</f>
        <v>4.7999999999999972</v>
      </c>
      <c r="U178" s="241">
        <f t="shared" si="98"/>
        <v>3.7999999999999972</v>
      </c>
      <c r="V178" s="241">
        <f t="shared" si="98"/>
        <v>2.7999999999999972</v>
      </c>
      <c r="W178" s="241">
        <f t="shared" si="98"/>
        <v>2.2999999999999972</v>
      </c>
      <c r="X178" s="241">
        <f t="shared" si="98"/>
        <v>1.7999999999999972</v>
      </c>
      <c r="Y178" s="241">
        <f t="shared" si="98"/>
        <v>1.2999999999999972</v>
      </c>
      <c r="Z178" s="245">
        <f t="shared" si="98"/>
        <v>0.79999999999999716</v>
      </c>
      <c r="AA178" s="234"/>
      <c r="AB178" s="227" t="s">
        <v>26</v>
      </c>
      <c r="AC178" s="227">
        <f>AC177-AC163</f>
        <v>1.75</v>
      </c>
      <c r="AD178" s="227"/>
    </row>
    <row r="179" spans="1:31" x14ac:dyDescent="0.2">
      <c r="D179" s="380" t="s">
        <v>109</v>
      </c>
      <c r="G179" s="237">
        <v>54.5</v>
      </c>
      <c r="U179" s="237">
        <v>53</v>
      </c>
    </row>
    <row r="180" spans="1:31" s="443" customFormat="1" x14ac:dyDescent="0.2"/>
    <row r="181" spans="1:31" ht="13.5" thickBot="1" x14ac:dyDescent="0.25">
      <c r="B181" s="237">
        <v>51.5</v>
      </c>
      <c r="C181" s="445">
        <v>51.5</v>
      </c>
      <c r="D181" s="445">
        <v>51.5</v>
      </c>
      <c r="E181" s="445">
        <v>51.5</v>
      </c>
      <c r="F181" s="237">
        <v>53.6</v>
      </c>
      <c r="G181" s="445">
        <v>53.6</v>
      </c>
      <c r="H181" s="445">
        <v>53.6</v>
      </c>
      <c r="I181" s="445">
        <v>53.6</v>
      </c>
      <c r="J181" s="445">
        <v>53.6</v>
      </c>
      <c r="K181" s="445">
        <v>53.6</v>
      </c>
      <c r="L181" s="445">
        <v>53.6</v>
      </c>
      <c r="M181" s="445">
        <v>53.6</v>
      </c>
      <c r="N181" s="355">
        <v>51.9</v>
      </c>
      <c r="O181" s="237">
        <v>51.9</v>
      </c>
      <c r="P181" s="237">
        <v>51.9</v>
      </c>
      <c r="Q181" s="237">
        <v>51.9</v>
      </c>
      <c r="R181" s="237">
        <v>51.9</v>
      </c>
      <c r="S181" s="355">
        <v>51.9</v>
      </c>
      <c r="T181" s="355">
        <v>51.9</v>
      </c>
    </row>
    <row r="182" spans="1:31" s="442" customFormat="1" ht="13.5" thickBot="1" x14ac:dyDescent="0.25">
      <c r="A182" s="304" t="s">
        <v>110</v>
      </c>
      <c r="B182" s="458" t="s">
        <v>53</v>
      </c>
      <c r="C182" s="459"/>
      <c r="D182" s="459"/>
      <c r="E182" s="460"/>
      <c r="F182" s="458" t="s">
        <v>65</v>
      </c>
      <c r="G182" s="459"/>
      <c r="H182" s="459"/>
      <c r="I182" s="459"/>
      <c r="J182" s="459"/>
      <c r="K182" s="459"/>
      <c r="L182" s="459"/>
      <c r="M182" s="460"/>
      <c r="N182" s="458" t="s">
        <v>63</v>
      </c>
      <c r="O182" s="459"/>
      <c r="P182" s="459"/>
      <c r="Q182" s="459"/>
      <c r="R182" s="459"/>
      <c r="S182" s="459"/>
      <c r="T182" s="460"/>
      <c r="U182" s="458" t="s">
        <v>64</v>
      </c>
      <c r="V182" s="459"/>
      <c r="W182" s="459"/>
      <c r="X182" s="459"/>
      <c r="Y182" s="459"/>
      <c r="Z182" s="459"/>
      <c r="AA182" s="460"/>
      <c r="AB182" s="372" t="s">
        <v>55</v>
      </c>
    </row>
    <row r="183" spans="1:31" s="442" customFormat="1" x14ac:dyDescent="0.2">
      <c r="A183" s="226" t="s">
        <v>54</v>
      </c>
      <c r="B183" s="249">
        <v>1</v>
      </c>
      <c r="C183" s="250">
        <v>2</v>
      </c>
      <c r="D183" s="250">
        <v>3</v>
      </c>
      <c r="E183" s="251">
        <v>4</v>
      </c>
      <c r="F183" s="365">
        <v>1</v>
      </c>
      <c r="G183" s="250">
        <v>2</v>
      </c>
      <c r="H183" s="250">
        <v>3</v>
      </c>
      <c r="I183" s="250">
        <v>4</v>
      </c>
      <c r="J183" s="250">
        <v>5</v>
      </c>
      <c r="K183" s="250">
        <v>6</v>
      </c>
      <c r="L183" s="356">
        <v>7</v>
      </c>
      <c r="M183" s="251">
        <v>8</v>
      </c>
      <c r="N183" s="249">
        <v>1</v>
      </c>
      <c r="O183" s="250">
        <v>2</v>
      </c>
      <c r="P183" s="250">
        <v>3</v>
      </c>
      <c r="Q183" s="250">
        <v>4</v>
      </c>
      <c r="R183" s="250">
        <v>5</v>
      </c>
      <c r="S183" s="356">
        <v>6</v>
      </c>
      <c r="T183" s="251">
        <v>7</v>
      </c>
      <c r="U183" s="365">
        <v>1</v>
      </c>
      <c r="V183" s="250">
        <v>2</v>
      </c>
      <c r="W183" s="250">
        <v>3</v>
      </c>
      <c r="X183" s="250">
        <v>4</v>
      </c>
      <c r="Y183" s="250">
        <v>5</v>
      </c>
      <c r="Z183" s="250">
        <v>6</v>
      </c>
      <c r="AA183" s="356">
        <v>7</v>
      </c>
      <c r="AB183" s="374"/>
    </row>
    <row r="184" spans="1:31" s="442" customFormat="1" x14ac:dyDescent="0.2">
      <c r="A184" s="226" t="s">
        <v>2</v>
      </c>
      <c r="B184" s="434">
        <v>1</v>
      </c>
      <c r="C184" s="399">
        <v>2</v>
      </c>
      <c r="D184" s="400">
        <v>3</v>
      </c>
      <c r="E184" s="360">
        <v>4</v>
      </c>
      <c r="F184" s="252">
        <v>1</v>
      </c>
      <c r="G184" s="353">
        <v>2</v>
      </c>
      <c r="H184" s="253">
        <v>3</v>
      </c>
      <c r="I184" s="335">
        <v>4</v>
      </c>
      <c r="J184" s="398">
        <v>5</v>
      </c>
      <c r="K184" s="399">
        <v>6</v>
      </c>
      <c r="L184" s="400">
        <v>7</v>
      </c>
      <c r="M184" s="444">
        <v>8</v>
      </c>
      <c r="N184" s="252">
        <v>1</v>
      </c>
      <c r="O184" s="353">
        <v>2</v>
      </c>
      <c r="P184" s="253">
        <v>3</v>
      </c>
      <c r="Q184" s="335">
        <v>4</v>
      </c>
      <c r="R184" s="398">
        <v>5</v>
      </c>
      <c r="S184" s="399">
        <v>6</v>
      </c>
      <c r="T184" s="400">
        <v>7</v>
      </c>
      <c r="U184" s="252">
        <v>1</v>
      </c>
      <c r="V184" s="353">
        <v>2</v>
      </c>
      <c r="W184" s="253">
        <v>3</v>
      </c>
      <c r="X184" s="335">
        <v>4</v>
      </c>
      <c r="Y184" s="398">
        <v>5</v>
      </c>
      <c r="Z184" s="399">
        <v>6</v>
      </c>
      <c r="AA184" s="400">
        <v>7</v>
      </c>
      <c r="AB184" s="226" t="s">
        <v>0</v>
      </c>
    </row>
    <row r="185" spans="1:31" s="442" customFormat="1" x14ac:dyDescent="0.2">
      <c r="A185" s="311" t="s">
        <v>75</v>
      </c>
      <c r="B185" s="257">
        <v>1370</v>
      </c>
      <c r="C185" s="258">
        <v>1370</v>
      </c>
      <c r="D185" s="258">
        <v>1370</v>
      </c>
      <c r="E185" s="259">
        <v>1370</v>
      </c>
      <c r="F185" s="260">
        <v>1370</v>
      </c>
      <c r="G185" s="258">
        <v>1370</v>
      </c>
      <c r="H185" s="258">
        <v>1370</v>
      </c>
      <c r="I185" s="258">
        <v>1370</v>
      </c>
      <c r="J185" s="258">
        <v>1370</v>
      </c>
      <c r="K185" s="258">
        <v>1370</v>
      </c>
      <c r="L185" s="357">
        <v>1370</v>
      </c>
      <c r="M185" s="259">
        <v>1370</v>
      </c>
      <c r="N185" s="257">
        <v>1370</v>
      </c>
      <c r="O185" s="258">
        <v>1370</v>
      </c>
      <c r="P185" s="258">
        <v>1370</v>
      </c>
      <c r="Q185" s="258">
        <v>1370</v>
      </c>
      <c r="R185" s="258">
        <v>1370</v>
      </c>
      <c r="S185" s="357">
        <v>1370</v>
      </c>
      <c r="T185" s="259">
        <v>1370</v>
      </c>
      <c r="U185" s="260">
        <v>1370</v>
      </c>
      <c r="V185" s="258">
        <v>1370</v>
      </c>
      <c r="W185" s="258">
        <v>1370</v>
      </c>
      <c r="X185" s="258">
        <v>1370</v>
      </c>
      <c r="Y185" s="258">
        <v>1370</v>
      </c>
      <c r="Z185" s="258">
        <v>1370</v>
      </c>
      <c r="AA185" s="357">
        <v>1370</v>
      </c>
      <c r="AB185" s="261">
        <v>1370</v>
      </c>
    </row>
    <row r="186" spans="1:31" s="442" customFormat="1" x14ac:dyDescent="0.2">
      <c r="A186" s="314" t="s">
        <v>6</v>
      </c>
      <c r="B186" s="263">
        <v>1291.1111111111111</v>
      </c>
      <c r="C186" s="264">
        <v>1366.2162162162163</v>
      </c>
      <c r="D186" s="264">
        <v>1426.2962962962963</v>
      </c>
      <c r="E186" s="265">
        <v>1512.5</v>
      </c>
      <c r="F186" s="266">
        <v>1189.1666666666667</v>
      </c>
      <c r="G186" s="264">
        <v>1313.6</v>
      </c>
      <c r="H186" s="264">
        <v>1350.2631578947369</v>
      </c>
      <c r="I186" s="264">
        <v>1348.1632653061224</v>
      </c>
      <c r="J186" s="264">
        <v>1398.3333333333333</v>
      </c>
      <c r="K186" s="264">
        <v>1408.5106382978724</v>
      </c>
      <c r="L186" s="315">
        <v>1418.4444444444443</v>
      </c>
      <c r="M186" s="265">
        <v>1461.1904761904761</v>
      </c>
      <c r="N186" s="263">
        <v>1292.1052631578948</v>
      </c>
      <c r="O186" s="264">
        <v>1320.5128205128206</v>
      </c>
      <c r="P186" s="264">
        <v>1336</v>
      </c>
      <c r="Q186" s="264">
        <v>1370.7017543859649</v>
      </c>
      <c r="R186" s="264">
        <v>1428.7692307692307</v>
      </c>
      <c r="S186" s="315">
        <v>1465.8333333333333</v>
      </c>
      <c r="T186" s="265">
        <v>1491.4705882352941</v>
      </c>
      <c r="U186" s="266">
        <v>1283.6666666666667</v>
      </c>
      <c r="V186" s="264">
        <v>1343.3333333333333</v>
      </c>
      <c r="W186" s="264">
        <v>1358</v>
      </c>
      <c r="X186" s="264">
        <v>1378.3720930232557</v>
      </c>
      <c r="Y186" s="264">
        <v>1429.8181818181818</v>
      </c>
      <c r="Z186" s="264">
        <v>1441.5</v>
      </c>
      <c r="AA186" s="315">
        <v>1502.8571428571429</v>
      </c>
      <c r="AB186" s="267">
        <v>1395.0232126276694</v>
      </c>
    </row>
    <row r="187" spans="1:31" s="442" customFormat="1" x14ac:dyDescent="0.2">
      <c r="A187" s="226" t="s">
        <v>7</v>
      </c>
      <c r="B187" s="268">
        <v>100</v>
      </c>
      <c r="C187" s="269">
        <v>100</v>
      </c>
      <c r="D187" s="269">
        <v>100</v>
      </c>
      <c r="E187" s="270">
        <v>100</v>
      </c>
      <c r="F187" s="271">
        <v>100</v>
      </c>
      <c r="G187" s="269">
        <v>96</v>
      </c>
      <c r="H187" s="269">
        <v>100</v>
      </c>
      <c r="I187" s="269">
        <v>100</v>
      </c>
      <c r="J187" s="269">
        <v>100</v>
      </c>
      <c r="K187" s="269">
        <v>100</v>
      </c>
      <c r="L187" s="318">
        <v>100</v>
      </c>
      <c r="M187" s="270">
        <v>100</v>
      </c>
      <c r="N187" s="268">
        <v>100</v>
      </c>
      <c r="O187" s="269">
        <v>100</v>
      </c>
      <c r="P187" s="269">
        <v>100</v>
      </c>
      <c r="Q187" s="269">
        <v>100</v>
      </c>
      <c r="R187" s="269">
        <v>100</v>
      </c>
      <c r="S187" s="318">
        <v>100</v>
      </c>
      <c r="T187" s="270">
        <v>100</v>
      </c>
      <c r="U187" s="271">
        <v>96.666666666666671</v>
      </c>
      <c r="V187" s="269">
        <v>100</v>
      </c>
      <c r="W187" s="269">
        <v>100</v>
      </c>
      <c r="X187" s="269">
        <v>100</v>
      </c>
      <c r="Y187" s="269">
        <v>100</v>
      </c>
      <c r="Z187" s="269">
        <v>100</v>
      </c>
      <c r="AA187" s="318">
        <v>100</v>
      </c>
      <c r="AB187" s="272">
        <v>91.179201485608175</v>
      </c>
    </row>
    <row r="188" spans="1:31" s="442" customFormat="1" x14ac:dyDescent="0.2">
      <c r="A188" s="226" t="s">
        <v>8</v>
      </c>
      <c r="B188" s="273">
        <v>2.79126931845547E-2</v>
      </c>
      <c r="C188" s="274">
        <v>2.6764050682948754E-2</v>
      </c>
      <c r="D188" s="274">
        <v>2.8790912006122511E-2</v>
      </c>
      <c r="E188" s="275">
        <v>3.3631388346075708E-2</v>
      </c>
      <c r="F188" s="276">
        <v>6.7401625031750081E-2</v>
      </c>
      <c r="G188" s="274">
        <v>4.4120908652920503E-2</v>
      </c>
      <c r="H188" s="274">
        <v>3.1534874044423324E-2</v>
      </c>
      <c r="I188" s="274">
        <v>2.0692816327225111E-2</v>
      </c>
      <c r="J188" s="274">
        <v>3.653892445725395E-2</v>
      </c>
      <c r="K188" s="274">
        <v>2.4108685611190474E-2</v>
      </c>
      <c r="L188" s="321">
        <v>2.4374553563565802E-2</v>
      </c>
      <c r="M188" s="275">
        <v>2.7947506572825249E-2</v>
      </c>
      <c r="N188" s="273">
        <v>4.1834401878509446E-2</v>
      </c>
      <c r="O188" s="274">
        <v>3.7294698329893669E-2</v>
      </c>
      <c r="P188" s="274">
        <v>2.6737381885466691E-2</v>
      </c>
      <c r="Q188" s="274">
        <v>2.4287436361203882E-2</v>
      </c>
      <c r="R188" s="274">
        <v>2.631737831922892E-2</v>
      </c>
      <c r="S188" s="321">
        <v>2.9534906669381557E-2</v>
      </c>
      <c r="T188" s="275">
        <v>3.8141207573355776E-2</v>
      </c>
      <c r="U188" s="276">
        <v>5.6659274742672759E-2</v>
      </c>
      <c r="V188" s="274">
        <v>3.0632852331535412E-2</v>
      </c>
      <c r="W188" s="274">
        <v>2.4770693788007586E-2</v>
      </c>
      <c r="X188" s="274">
        <v>2.0093909135766558E-2</v>
      </c>
      <c r="Y188" s="274">
        <v>2.2015514871925025E-2</v>
      </c>
      <c r="Z188" s="274">
        <v>2.8330277461301092E-2</v>
      </c>
      <c r="AA188" s="321">
        <v>3.3310675794552914E-2</v>
      </c>
      <c r="AB188" s="277">
        <v>5.5546012954466081E-2</v>
      </c>
    </row>
    <row r="189" spans="1:31" s="442" customFormat="1" x14ac:dyDescent="0.2">
      <c r="A189" s="314" t="s">
        <v>1</v>
      </c>
      <c r="B189" s="278">
        <f>B186/B185*100-100</f>
        <v>-5.7583130575831376</v>
      </c>
      <c r="C189" s="279">
        <f t="shared" ref="C189:E189" si="99">C186/C185*100-100</f>
        <v>-0.27618859735648016</v>
      </c>
      <c r="D189" s="279">
        <f t="shared" si="99"/>
        <v>4.109218707758842</v>
      </c>
      <c r="E189" s="280">
        <f t="shared" si="99"/>
        <v>10.40145985401459</v>
      </c>
      <c r="F189" s="281">
        <f>F186/F185*100-100</f>
        <v>-13.199513381995132</v>
      </c>
      <c r="G189" s="279">
        <f t="shared" ref="G189:N189" si="100">G186/G185*100-100</f>
        <v>-4.1167883211678884</v>
      </c>
      <c r="H189" s="279">
        <f t="shared" si="100"/>
        <v>-1.4406454091432863</v>
      </c>
      <c r="I189" s="279">
        <f t="shared" si="100"/>
        <v>-1.5939222404290234</v>
      </c>
      <c r="J189" s="279">
        <f t="shared" si="100"/>
        <v>2.0681265206812611</v>
      </c>
      <c r="K189" s="279">
        <f t="shared" si="100"/>
        <v>2.8109954961950763</v>
      </c>
      <c r="L189" s="279">
        <f t="shared" ref="L189" si="101">L186/L185*100-100</f>
        <v>3.5360908353609091</v>
      </c>
      <c r="M189" s="280">
        <f t="shared" si="100"/>
        <v>6.6562391379909656</v>
      </c>
      <c r="N189" s="278">
        <f t="shared" si="100"/>
        <v>-5.6857472147521975</v>
      </c>
      <c r="O189" s="279">
        <f>O186/O185*100-100</f>
        <v>-3.6122028822758665</v>
      </c>
      <c r="P189" s="279">
        <f t="shared" ref="P189:AB189" si="102">P186/P185*100-100</f>
        <v>-2.4817518248175077</v>
      </c>
      <c r="Q189" s="279">
        <f t="shared" si="102"/>
        <v>5.1222947880646075E-2</v>
      </c>
      <c r="R189" s="279">
        <f t="shared" si="102"/>
        <v>4.2897248736664721</v>
      </c>
      <c r="S189" s="279">
        <f t="shared" si="102"/>
        <v>6.9951338199513344</v>
      </c>
      <c r="T189" s="280">
        <f t="shared" si="102"/>
        <v>8.8664662945470099</v>
      </c>
      <c r="U189" s="281">
        <f t="shared" si="102"/>
        <v>-6.3017031630170237</v>
      </c>
      <c r="V189" s="279">
        <f t="shared" si="102"/>
        <v>-1.9464720194647356</v>
      </c>
      <c r="W189" s="279">
        <f t="shared" si="102"/>
        <v>-0.87591240875912035</v>
      </c>
      <c r="X189" s="279">
        <f t="shared" si="102"/>
        <v>0.61110168052962877</v>
      </c>
      <c r="Y189" s="279">
        <f t="shared" si="102"/>
        <v>4.366290643662893</v>
      </c>
      <c r="Z189" s="279">
        <f t="shared" si="102"/>
        <v>5.2189781021897801</v>
      </c>
      <c r="AA189" s="358">
        <f t="shared" si="102"/>
        <v>9.6976016684045874</v>
      </c>
      <c r="AB189" s="282">
        <f t="shared" si="102"/>
        <v>1.8265118706328138</v>
      </c>
    </row>
    <row r="190" spans="1:31" s="442" customFormat="1" ht="13.5" thickBot="1" x14ac:dyDescent="0.25">
      <c r="A190" s="432" t="s">
        <v>27</v>
      </c>
      <c r="B190" s="402">
        <f>B186-I171</f>
        <v>-4.3790849673202956</v>
      </c>
      <c r="C190" s="403">
        <f t="shared" ref="C190" si="103">C186-J171</f>
        <v>113.60752056404226</v>
      </c>
      <c r="D190" s="403">
        <f t="shared" ref="D190" si="104">D186-K171</f>
        <v>139.70055161544519</v>
      </c>
      <c r="E190" s="404">
        <f t="shared" ref="E190" si="105">E186-L171</f>
        <v>245</v>
      </c>
      <c r="F190" s="408">
        <f>F186-B171</f>
        <v>-97.651515151515014</v>
      </c>
      <c r="G190" s="403">
        <f t="shared" ref="G190" si="106">G186-C171</f>
        <v>-33.947169811320919</v>
      </c>
      <c r="H190" s="403">
        <f t="shared" ref="H190" si="107">H186-D171</f>
        <v>128.07565789473688</v>
      </c>
      <c r="I190" s="403">
        <f t="shared" ref="I190" si="108">I186-E171</f>
        <v>-37.436734693877497</v>
      </c>
      <c r="J190" s="403">
        <f t="shared" ref="J190" si="109">J186-F171</f>
        <v>178.9716312056737</v>
      </c>
      <c r="K190" s="403">
        <f t="shared" ref="K190:L190" si="110">K186-G171</f>
        <v>148.10247503256642</v>
      </c>
      <c r="L190" s="403">
        <f t="shared" si="110"/>
        <v>165.69934640522865</v>
      </c>
      <c r="M190" s="404">
        <f>M186-H171</f>
        <v>208.44537815126046</v>
      </c>
      <c r="N190" s="405">
        <f t="shared" ref="N190:T190" si="111">N186-M171</f>
        <v>20.771929824561539</v>
      </c>
      <c r="O190" s="406">
        <f t="shared" si="111"/>
        <v>72.785547785547806</v>
      </c>
      <c r="P190" s="406">
        <f t="shared" si="111"/>
        <v>71.925925925925867</v>
      </c>
      <c r="Q190" s="406">
        <f t="shared" si="111"/>
        <v>61.029623238423937</v>
      </c>
      <c r="R190" s="406">
        <f t="shared" si="111"/>
        <v>166.15018315018301</v>
      </c>
      <c r="S190" s="406">
        <f t="shared" si="111"/>
        <v>177.4122807017543</v>
      </c>
      <c r="T190" s="407">
        <f t="shared" si="111"/>
        <v>143.33105335157325</v>
      </c>
      <c r="U190" s="408">
        <f t="shared" ref="U190:AB190" si="112">U186-T171</f>
        <v>124.33333333333348</v>
      </c>
      <c r="V190" s="403">
        <f t="shared" si="112"/>
        <v>112.26190476190459</v>
      </c>
      <c r="W190" s="403">
        <f t="shared" si="112"/>
        <v>101.84615384615381</v>
      </c>
      <c r="X190" s="403">
        <f t="shared" si="112"/>
        <v>90.77950043066312</v>
      </c>
      <c r="Y190" s="403">
        <f t="shared" si="112"/>
        <v>104.12587412587413</v>
      </c>
      <c r="Z190" s="403">
        <f t="shared" si="112"/>
        <v>98.244186046511686</v>
      </c>
      <c r="AA190" s="409">
        <f t="shared" si="112"/>
        <v>78.48214285714289</v>
      </c>
      <c r="AB190" s="410">
        <f t="shared" si="112"/>
        <v>111.54036302344775</v>
      </c>
      <c r="AC190" s="394"/>
      <c r="AD190" s="395"/>
      <c r="AE190" s="395"/>
    </row>
    <row r="191" spans="1:31" s="442" customFormat="1" x14ac:dyDescent="0.2">
      <c r="A191" s="433" t="s">
        <v>51</v>
      </c>
      <c r="B191" s="290">
        <v>201</v>
      </c>
      <c r="C191" s="291">
        <v>466</v>
      </c>
      <c r="D191" s="291">
        <v>642</v>
      </c>
      <c r="E191" s="292">
        <v>438</v>
      </c>
      <c r="F191" s="429">
        <v>151</v>
      </c>
      <c r="G191" s="291">
        <v>299</v>
      </c>
      <c r="H191" s="291">
        <v>448</v>
      </c>
      <c r="I191" s="291">
        <v>566</v>
      </c>
      <c r="J191" s="291">
        <v>774</v>
      </c>
      <c r="K191" s="291">
        <v>560</v>
      </c>
      <c r="L191" s="291">
        <v>576</v>
      </c>
      <c r="M191" s="292">
        <v>555</v>
      </c>
      <c r="N191" s="290">
        <v>216</v>
      </c>
      <c r="O191" s="291">
        <v>499</v>
      </c>
      <c r="P191" s="291">
        <v>640</v>
      </c>
      <c r="Q191" s="291">
        <v>686</v>
      </c>
      <c r="R191" s="291">
        <v>762</v>
      </c>
      <c r="S191" s="291">
        <v>441</v>
      </c>
      <c r="T191" s="292">
        <v>399</v>
      </c>
      <c r="U191" s="290">
        <v>380</v>
      </c>
      <c r="V191" s="291">
        <v>539</v>
      </c>
      <c r="W191" s="291">
        <v>571</v>
      </c>
      <c r="X191" s="291">
        <v>562</v>
      </c>
      <c r="Y191" s="291">
        <v>670</v>
      </c>
      <c r="Z191" s="291">
        <v>499</v>
      </c>
      <c r="AA191" s="292">
        <v>348</v>
      </c>
      <c r="AB191" s="373">
        <f>SUM(B191:AA191)</f>
        <v>12888</v>
      </c>
      <c r="AC191" s="227" t="s">
        <v>56</v>
      </c>
      <c r="AD191" s="294">
        <f>AA176-AB191</f>
        <v>31</v>
      </c>
      <c r="AE191" s="295">
        <f>AD191/AA176</f>
        <v>2.3995665299171762E-3</v>
      </c>
    </row>
    <row r="192" spans="1:31" s="442" customFormat="1" x14ac:dyDescent="0.2">
      <c r="A192" s="328" t="s">
        <v>28</v>
      </c>
      <c r="B192" s="242">
        <v>55</v>
      </c>
      <c r="C192" s="240">
        <v>54</v>
      </c>
      <c r="D192" s="240">
        <v>53</v>
      </c>
      <c r="E192" s="243">
        <v>52</v>
      </c>
      <c r="F192" s="430">
        <v>58</v>
      </c>
      <c r="G192" s="240">
        <v>57</v>
      </c>
      <c r="H192" s="240">
        <v>56.5</v>
      </c>
      <c r="I192" s="240">
        <v>56.5</v>
      </c>
      <c r="J192" s="240">
        <v>55.5</v>
      </c>
      <c r="K192" s="240">
        <v>55.5</v>
      </c>
      <c r="L192" s="240">
        <v>55</v>
      </c>
      <c r="M192" s="243">
        <v>54.5</v>
      </c>
      <c r="N192" s="242">
        <v>57</v>
      </c>
      <c r="O192" s="240">
        <v>56</v>
      </c>
      <c r="P192" s="240">
        <v>55</v>
      </c>
      <c r="Q192" s="240">
        <v>54.5</v>
      </c>
      <c r="R192" s="240">
        <v>54</v>
      </c>
      <c r="S192" s="240">
        <v>53</v>
      </c>
      <c r="T192" s="243">
        <v>52.5</v>
      </c>
      <c r="U192" s="242">
        <v>57</v>
      </c>
      <c r="V192" s="240">
        <v>56</v>
      </c>
      <c r="W192" s="240">
        <v>55</v>
      </c>
      <c r="X192" s="240">
        <v>54</v>
      </c>
      <c r="Y192" s="240">
        <v>53.5</v>
      </c>
      <c r="Z192" s="240">
        <v>53</v>
      </c>
      <c r="AA192" s="243">
        <v>52.5</v>
      </c>
      <c r="AB192" s="233"/>
      <c r="AC192" s="227" t="s">
        <v>57</v>
      </c>
      <c r="AD192" s="227">
        <v>52.33</v>
      </c>
      <c r="AE192" s="227"/>
    </row>
    <row r="193" spans="1:31" s="442" customFormat="1" ht="13.5" thickBot="1" x14ac:dyDescent="0.25">
      <c r="A193" s="331" t="s">
        <v>26</v>
      </c>
      <c r="B193" s="244">
        <f>B192-B181</f>
        <v>3.5</v>
      </c>
      <c r="C193" s="241">
        <f t="shared" ref="C193:T193" si="113">C192-C181</f>
        <v>2.5</v>
      </c>
      <c r="D193" s="241">
        <f t="shared" si="113"/>
        <v>1.5</v>
      </c>
      <c r="E193" s="245">
        <f t="shared" si="113"/>
        <v>0.5</v>
      </c>
      <c r="F193" s="431">
        <f t="shared" si="113"/>
        <v>4.3999999999999986</v>
      </c>
      <c r="G193" s="241">
        <f t="shared" si="113"/>
        <v>3.3999999999999986</v>
      </c>
      <c r="H193" s="241">
        <f t="shared" si="113"/>
        <v>2.8999999999999986</v>
      </c>
      <c r="I193" s="241">
        <f t="shared" si="113"/>
        <v>2.8999999999999986</v>
      </c>
      <c r="J193" s="241">
        <f t="shared" si="113"/>
        <v>1.8999999999999986</v>
      </c>
      <c r="K193" s="241">
        <f t="shared" si="113"/>
        <v>1.8999999999999986</v>
      </c>
      <c r="L193" s="241">
        <f t="shared" si="113"/>
        <v>1.3999999999999986</v>
      </c>
      <c r="M193" s="245">
        <f t="shared" si="113"/>
        <v>0.89999999999999858</v>
      </c>
      <c r="N193" s="244">
        <f t="shared" si="113"/>
        <v>5.1000000000000014</v>
      </c>
      <c r="O193" s="241">
        <f t="shared" si="113"/>
        <v>4.1000000000000014</v>
      </c>
      <c r="P193" s="241">
        <f t="shared" si="113"/>
        <v>3.1000000000000014</v>
      </c>
      <c r="Q193" s="241">
        <f t="shared" si="113"/>
        <v>2.6000000000000014</v>
      </c>
      <c r="R193" s="241">
        <f t="shared" si="113"/>
        <v>2.1000000000000014</v>
      </c>
      <c r="S193" s="241">
        <f t="shared" si="113"/>
        <v>1.1000000000000014</v>
      </c>
      <c r="T193" s="245">
        <f t="shared" si="113"/>
        <v>0.60000000000000142</v>
      </c>
      <c r="U193" s="244">
        <f t="shared" ref="U193:AA193" si="114">U192-T177</f>
        <v>3</v>
      </c>
      <c r="V193" s="241">
        <f t="shared" si="114"/>
        <v>3</v>
      </c>
      <c r="W193" s="241">
        <f t="shared" si="114"/>
        <v>3</v>
      </c>
      <c r="X193" s="241">
        <f t="shared" si="114"/>
        <v>2.5</v>
      </c>
      <c r="Y193" s="241">
        <f t="shared" si="114"/>
        <v>2.5</v>
      </c>
      <c r="Z193" s="241">
        <f t="shared" si="114"/>
        <v>2.5</v>
      </c>
      <c r="AA193" s="245">
        <f t="shared" si="114"/>
        <v>2.5</v>
      </c>
      <c r="AB193" s="234"/>
      <c r="AC193" s="227" t="s">
        <v>26</v>
      </c>
      <c r="AD193" s="227">
        <f>AD192-AC177</f>
        <v>2.6799999999999997</v>
      </c>
      <c r="AE193" s="227"/>
    </row>
    <row r="194" spans="1:31" x14ac:dyDescent="0.2">
      <c r="N194" s="355">
        <v>57</v>
      </c>
      <c r="O194" s="237">
        <v>56</v>
      </c>
      <c r="AE194" s="442"/>
    </row>
    <row r="195" spans="1:31" ht="13.5" thickBot="1" x14ac:dyDescent="0.25"/>
    <row r="196" spans="1:31" s="448" customFormat="1" ht="13.5" thickBot="1" x14ac:dyDescent="0.25">
      <c r="A196" s="304" t="s">
        <v>116</v>
      </c>
      <c r="B196" s="458" t="s">
        <v>53</v>
      </c>
      <c r="C196" s="459"/>
      <c r="D196" s="459"/>
      <c r="E196" s="460"/>
      <c r="F196" s="458" t="s">
        <v>65</v>
      </c>
      <c r="G196" s="459"/>
      <c r="H196" s="459"/>
      <c r="I196" s="459"/>
      <c r="J196" s="459"/>
      <c r="K196" s="459"/>
      <c r="L196" s="459"/>
      <c r="M196" s="460"/>
      <c r="N196" s="458" t="s">
        <v>63</v>
      </c>
      <c r="O196" s="459"/>
      <c r="P196" s="459"/>
      <c r="Q196" s="459"/>
      <c r="R196" s="459"/>
      <c r="S196" s="459"/>
      <c r="T196" s="460"/>
      <c r="U196" s="458" t="s">
        <v>64</v>
      </c>
      <c r="V196" s="459"/>
      <c r="W196" s="459"/>
      <c r="X196" s="459"/>
      <c r="Y196" s="459"/>
      <c r="Z196" s="459"/>
      <c r="AA196" s="460"/>
      <c r="AB196" s="372" t="s">
        <v>55</v>
      </c>
    </row>
    <row r="197" spans="1:31" s="448" customFormat="1" x14ac:dyDescent="0.2">
      <c r="A197" s="226" t="s">
        <v>54</v>
      </c>
      <c r="B197" s="249">
        <v>1</v>
      </c>
      <c r="C197" s="250">
        <v>2</v>
      </c>
      <c r="D197" s="250">
        <v>3</v>
      </c>
      <c r="E197" s="251">
        <v>4</v>
      </c>
      <c r="F197" s="365">
        <v>1</v>
      </c>
      <c r="G197" s="250">
        <v>2</v>
      </c>
      <c r="H197" s="250">
        <v>3</v>
      </c>
      <c r="I197" s="250">
        <v>4</v>
      </c>
      <c r="J197" s="250">
        <v>5</v>
      </c>
      <c r="K197" s="250">
        <v>6</v>
      </c>
      <c r="L197" s="356">
        <v>7</v>
      </c>
      <c r="M197" s="251">
        <v>8</v>
      </c>
      <c r="N197" s="249">
        <v>1</v>
      </c>
      <c r="O197" s="250">
        <v>2</v>
      </c>
      <c r="P197" s="250">
        <v>3</v>
      </c>
      <c r="Q197" s="250">
        <v>4</v>
      </c>
      <c r="R197" s="250">
        <v>5</v>
      </c>
      <c r="S197" s="356">
        <v>6</v>
      </c>
      <c r="T197" s="251">
        <v>7</v>
      </c>
      <c r="U197" s="365">
        <v>1</v>
      </c>
      <c r="V197" s="250">
        <v>2</v>
      </c>
      <c r="W197" s="250">
        <v>3</v>
      </c>
      <c r="X197" s="250">
        <v>4</v>
      </c>
      <c r="Y197" s="250">
        <v>5</v>
      </c>
      <c r="Z197" s="250">
        <v>6</v>
      </c>
      <c r="AA197" s="356">
        <v>7</v>
      </c>
      <c r="AB197" s="374"/>
    </row>
    <row r="198" spans="1:31" s="448" customFormat="1" x14ac:dyDescent="0.2">
      <c r="A198" s="226" t="s">
        <v>2</v>
      </c>
      <c r="B198" s="434">
        <v>1</v>
      </c>
      <c r="C198" s="399">
        <v>2</v>
      </c>
      <c r="D198" s="400">
        <v>3</v>
      </c>
      <c r="E198" s="360">
        <v>4</v>
      </c>
      <c r="F198" s="252">
        <v>1</v>
      </c>
      <c r="G198" s="353">
        <v>2</v>
      </c>
      <c r="H198" s="253">
        <v>3</v>
      </c>
      <c r="I198" s="335">
        <v>4</v>
      </c>
      <c r="J198" s="398">
        <v>5</v>
      </c>
      <c r="K198" s="399">
        <v>6</v>
      </c>
      <c r="L198" s="400">
        <v>7</v>
      </c>
      <c r="M198" s="444">
        <v>8</v>
      </c>
      <c r="N198" s="252">
        <v>1</v>
      </c>
      <c r="O198" s="353">
        <v>2</v>
      </c>
      <c r="P198" s="253">
        <v>3</v>
      </c>
      <c r="Q198" s="335">
        <v>4</v>
      </c>
      <c r="R198" s="398">
        <v>5</v>
      </c>
      <c r="S198" s="399">
        <v>6</v>
      </c>
      <c r="T198" s="400">
        <v>7</v>
      </c>
      <c r="U198" s="252">
        <v>1</v>
      </c>
      <c r="V198" s="353">
        <v>2</v>
      </c>
      <c r="W198" s="253">
        <v>3</v>
      </c>
      <c r="X198" s="335">
        <v>4</v>
      </c>
      <c r="Y198" s="398">
        <v>5</v>
      </c>
      <c r="Z198" s="399">
        <v>6</v>
      </c>
      <c r="AA198" s="400">
        <v>7</v>
      </c>
      <c r="AB198" s="226" t="s">
        <v>0</v>
      </c>
    </row>
    <row r="199" spans="1:31" s="448" customFormat="1" x14ac:dyDescent="0.2">
      <c r="A199" s="311" t="s">
        <v>75</v>
      </c>
      <c r="B199" s="257">
        <v>1480</v>
      </c>
      <c r="C199" s="258">
        <v>1480</v>
      </c>
      <c r="D199" s="258">
        <v>1480</v>
      </c>
      <c r="E199" s="259">
        <v>1480</v>
      </c>
      <c r="F199" s="260">
        <v>1480</v>
      </c>
      <c r="G199" s="258">
        <v>1480</v>
      </c>
      <c r="H199" s="258">
        <v>1480</v>
      </c>
      <c r="I199" s="258">
        <v>1480</v>
      </c>
      <c r="J199" s="258">
        <v>1480</v>
      </c>
      <c r="K199" s="258">
        <v>1480</v>
      </c>
      <c r="L199" s="357">
        <v>1480</v>
      </c>
      <c r="M199" s="259">
        <v>1480</v>
      </c>
      <c r="N199" s="257">
        <v>1480</v>
      </c>
      <c r="O199" s="258">
        <v>1480</v>
      </c>
      <c r="P199" s="258">
        <v>1480</v>
      </c>
      <c r="Q199" s="258">
        <v>1480</v>
      </c>
      <c r="R199" s="258">
        <v>1480</v>
      </c>
      <c r="S199" s="357">
        <v>1480</v>
      </c>
      <c r="T199" s="259">
        <v>1480</v>
      </c>
      <c r="U199" s="260">
        <v>1480</v>
      </c>
      <c r="V199" s="258">
        <v>1480</v>
      </c>
      <c r="W199" s="258">
        <v>1480</v>
      </c>
      <c r="X199" s="258">
        <v>1480</v>
      </c>
      <c r="Y199" s="258">
        <v>1480</v>
      </c>
      <c r="Z199" s="258">
        <v>1480</v>
      </c>
      <c r="AA199" s="357">
        <v>1480</v>
      </c>
      <c r="AB199" s="261">
        <v>1480</v>
      </c>
    </row>
    <row r="200" spans="1:31" s="448" customFormat="1" x14ac:dyDescent="0.2">
      <c r="A200" s="314" t="s">
        <v>6</v>
      </c>
      <c r="B200" s="263">
        <v>1388.125</v>
      </c>
      <c r="C200" s="264">
        <v>1442.1951219512196</v>
      </c>
      <c r="D200" s="264">
        <v>1490.1923076923076</v>
      </c>
      <c r="E200" s="265">
        <v>1549.3939393939395</v>
      </c>
      <c r="F200" s="266">
        <v>1369.2857142857142</v>
      </c>
      <c r="G200" s="264">
        <v>1376.8</v>
      </c>
      <c r="H200" s="264">
        <v>1382.5</v>
      </c>
      <c r="I200" s="264">
        <v>1446.5217391304348</v>
      </c>
      <c r="J200" s="264">
        <v>1451.3235294117646</v>
      </c>
      <c r="K200" s="264">
        <v>1468.1818181818182</v>
      </c>
      <c r="L200" s="315">
        <v>1518.2978723404256</v>
      </c>
      <c r="M200" s="265">
        <v>1531.6</v>
      </c>
      <c r="N200" s="263">
        <v>1379.4117647058824</v>
      </c>
      <c r="O200" s="264">
        <v>1437.8260869565217</v>
      </c>
      <c r="P200" s="264">
        <v>1427.037037037037</v>
      </c>
      <c r="Q200" s="264">
        <v>1477.9411764705883</v>
      </c>
      <c r="R200" s="264">
        <v>1484.53125</v>
      </c>
      <c r="S200" s="315">
        <v>1527.25</v>
      </c>
      <c r="T200" s="265">
        <v>1557.5</v>
      </c>
      <c r="U200" s="266">
        <v>1461.6129032258063</v>
      </c>
      <c r="V200" s="264">
        <v>1476.1702127659576</v>
      </c>
      <c r="W200" s="264">
        <v>1475.8139534883721</v>
      </c>
      <c r="X200" s="264">
        <v>1488.6666666666667</v>
      </c>
      <c r="Y200" s="264">
        <v>1511.9642857142858</v>
      </c>
      <c r="Z200" s="264">
        <v>1527.2222222222222</v>
      </c>
      <c r="AA200" s="315">
        <v>1566.875</v>
      </c>
      <c r="AB200" s="267">
        <v>1476.8537258509659</v>
      </c>
    </row>
    <row r="201" spans="1:31" s="448" customFormat="1" x14ac:dyDescent="0.2">
      <c r="A201" s="226" t="s">
        <v>7</v>
      </c>
      <c r="B201" s="268">
        <v>100</v>
      </c>
      <c r="C201" s="269">
        <v>100</v>
      </c>
      <c r="D201" s="269">
        <v>100</v>
      </c>
      <c r="E201" s="270">
        <v>96.969696969696969</v>
      </c>
      <c r="F201" s="271">
        <v>71.428571428571431</v>
      </c>
      <c r="G201" s="269">
        <v>96</v>
      </c>
      <c r="H201" s="269">
        <v>100</v>
      </c>
      <c r="I201" s="269">
        <v>100</v>
      </c>
      <c r="J201" s="269">
        <v>100</v>
      </c>
      <c r="K201" s="269">
        <v>100</v>
      </c>
      <c r="L201" s="318">
        <v>100</v>
      </c>
      <c r="M201" s="270">
        <v>100</v>
      </c>
      <c r="N201" s="268">
        <v>76.470588235294116</v>
      </c>
      <c r="O201" s="269">
        <v>95.652173913043484</v>
      </c>
      <c r="P201" s="269">
        <v>100</v>
      </c>
      <c r="Q201" s="269">
        <v>100</v>
      </c>
      <c r="R201" s="269">
        <v>98.4375</v>
      </c>
      <c r="S201" s="318">
        <v>100</v>
      </c>
      <c r="T201" s="270">
        <v>97.222222222222229</v>
      </c>
      <c r="U201" s="271">
        <v>100</v>
      </c>
      <c r="V201" s="269">
        <v>100</v>
      </c>
      <c r="W201" s="269">
        <v>97.674418604651166</v>
      </c>
      <c r="X201" s="269">
        <v>95.555555555555557</v>
      </c>
      <c r="Y201" s="269">
        <v>98.214285714285708</v>
      </c>
      <c r="Z201" s="269">
        <v>97.222222222222229</v>
      </c>
      <c r="AA201" s="318">
        <v>100</v>
      </c>
      <c r="AB201" s="272">
        <v>94.848206071757133</v>
      </c>
    </row>
    <row r="202" spans="1:31" s="448" customFormat="1" x14ac:dyDescent="0.2">
      <c r="A202" s="226" t="s">
        <v>8</v>
      </c>
      <c r="B202" s="273">
        <v>4.1868188514246528E-2</v>
      </c>
      <c r="C202" s="274">
        <v>4.0993107407465111E-2</v>
      </c>
      <c r="D202" s="274">
        <v>3.8672278590586751E-2</v>
      </c>
      <c r="E202" s="275">
        <v>4.9916188627202596E-2</v>
      </c>
      <c r="F202" s="276">
        <v>7.8969023820885109E-2</v>
      </c>
      <c r="G202" s="274">
        <v>4.7858826919172578E-2</v>
      </c>
      <c r="H202" s="274">
        <v>4.3076116505612709E-2</v>
      </c>
      <c r="I202" s="274">
        <v>3.7512427440512155E-2</v>
      </c>
      <c r="J202" s="274">
        <v>3.0470242633240031E-2</v>
      </c>
      <c r="K202" s="274">
        <v>3.7511160943309065E-2</v>
      </c>
      <c r="L202" s="321">
        <v>3.9572065623457442E-2</v>
      </c>
      <c r="M202" s="275">
        <v>3.4409390918444603E-2</v>
      </c>
      <c r="N202" s="273">
        <v>7.3614825166874578E-2</v>
      </c>
      <c r="O202" s="274">
        <v>5.3223018603244396E-2</v>
      </c>
      <c r="P202" s="274">
        <v>3.2607934060550875E-2</v>
      </c>
      <c r="Q202" s="274">
        <v>2.973310150848418E-2</v>
      </c>
      <c r="R202" s="274">
        <v>3.9041428105933078E-2</v>
      </c>
      <c r="S202" s="321">
        <v>3.3769574017246756E-2</v>
      </c>
      <c r="T202" s="275">
        <v>4.0842583693702944E-2</v>
      </c>
      <c r="U202" s="276">
        <v>3.944084379375562E-2</v>
      </c>
      <c r="V202" s="274">
        <v>4.1207636698942882E-2</v>
      </c>
      <c r="W202" s="274">
        <v>3.6656816954952036E-2</v>
      </c>
      <c r="X202" s="274">
        <v>5.3806496357816709E-2</v>
      </c>
      <c r="Y202" s="274">
        <v>4.6152393081712838E-2</v>
      </c>
      <c r="Z202" s="274">
        <v>4.4022018114524109E-2</v>
      </c>
      <c r="AA202" s="321">
        <v>4.4142865838650146E-2</v>
      </c>
      <c r="AB202" s="277">
        <v>5.3030692047079574E-2</v>
      </c>
    </row>
    <row r="203" spans="1:31" s="448" customFormat="1" x14ac:dyDescent="0.2">
      <c r="A203" s="314" t="s">
        <v>1</v>
      </c>
      <c r="B203" s="278">
        <f>B200/B199*100-100</f>
        <v>-6.2077702702702737</v>
      </c>
      <c r="C203" s="279">
        <f t="shared" ref="C203:E203" si="115">C200/C199*100-100</f>
        <v>-2.5543836519446188</v>
      </c>
      <c r="D203" s="279">
        <f t="shared" si="115"/>
        <v>0.68866943866943586</v>
      </c>
      <c r="E203" s="280">
        <f t="shared" si="115"/>
        <v>4.6887796887797037</v>
      </c>
      <c r="F203" s="281">
        <f>F200/F199*100-100</f>
        <v>-7.4806949806949774</v>
      </c>
      <c r="G203" s="279">
        <f t="shared" ref="G203:N203" si="116">G200/G199*100-100</f>
        <v>-6.9729729729729826</v>
      </c>
      <c r="H203" s="279">
        <f t="shared" si="116"/>
        <v>-6.5878378378378386</v>
      </c>
      <c r="I203" s="279">
        <f t="shared" si="116"/>
        <v>-2.2620446533490082</v>
      </c>
      <c r="J203" s="279">
        <f t="shared" si="116"/>
        <v>-1.9375993640699534</v>
      </c>
      <c r="K203" s="279">
        <f t="shared" si="116"/>
        <v>-0.79852579852580163</v>
      </c>
      <c r="L203" s="279">
        <f t="shared" si="116"/>
        <v>2.5876940770557866</v>
      </c>
      <c r="M203" s="280">
        <f t="shared" si="116"/>
        <v>3.4864864864864842</v>
      </c>
      <c r="N203" s="278">
        <f t="shared" si="116"/>
        <v>-6.7965023847376642</v>
      </c>
      <c r="O203" s="279">
        <f>O200/O199*100-100</f>
        <v>-2.8495887191539424</v>
      </c>
      <c r="P203" s="279">
        <f t="shared" ref="P203:AB203" si="117">P200/P199*100-100</f>
        <v>-3.5785785785785862</v>
      </c>
      <c r="Q203" s="279">
        <f t="shared" si="117"/>
        <v>-0.13910969793322181</v>
      </c>
      <c r="R203" s="279">
        <f t="shared" si="117"/>
        <v>0.30616554054054745</v>
      </c>
      <c r="S203" s="279">
        <f t="shared" si="117"/>
        <v>3.1925675675675649</v>
      </c>
      <c r="T203" s="280">
        <f t="shared" si="117"/>
        <v>5.2364864864864842</v>
      </c>
      <c r="U203" s="281">
        <f t="shared" si="117"/>
        <v>-1.2423714036617355</v>
      </c>
      <c r="V203" s="279">
        <f t="shared" si="117"/>
        <v>-0.25876940770557155</v>
      </c>
      <c r="W203" s="279">
        <f t="shared" si="117"/>
        <v>-0.28284098051540241</v>
      </c>
      <c r="X203" s="279">
        <f t="shared" si="117"/>
        <v>0.58558558558559071</v>
      </c>
      <c r="Y203" s="279">
        <f t="shared" si="117"/>
        <v>2.1597490347490407</v>
      </c>
      <c r="Z203" s="279">
        <f t="shared" si="117"/>
        <v>3.1906906906906869</v>
      </c>
      <c r="AA203" s="358">
        <f t="shared" si="117"/>
        <v>5.8699324324324351</v>
      </c>
      <c r="AB203" s="282">
        <f t="shared" si="117"/>
        <v>-0.21258609115093918</v>
      </c>
    </row>
    <row r="204" spans="1:31" s="448" customFormat="1" ht="13.5" thickBot="1" x14ac:dyDescent="0.25">
      <c r="A204" s="432" t="s">
        <v>27</v>
      </c>
      <c r="B204" s="402">
        <f t="shared" ref="B204:AB204" si="118">B200-B186</f>
        <v>97.013888888888914</v>
      </c>
      <c r="C204" s="403">
        <f t="shared" si="118"/>
        <v>75.978905735003309</v>
      </c>
      <c r="D204" s="403">
        <f t="shared" si="118"/>
        <v>63.896011396011318</v>
      </c>
      <c r="E204" s="404">
        <f t="shared" si="118"/>
        <v>36.89393939393949</v>
      </c>
      <c r="F204" s="408">
        <f t="shared" si="118"/>
        <v>180.11904761904748</v>
      </c>
      <c r="G204" s="403">
        <f t="shared" si="118"/>
        <v>63.200000000000045</v>
      </c>
      <c r="H204" s="403">
        <f t="shared" si="118"/>
        <v>32.236842105263122</v>
      </c>
      <c r="I204" s="403">
        <f t="shared" si="118"/>
        <v>98.358473824312341</v>
      </c>
      <c r="J204" s="403">
        <f t="shared" si="118"/>
        <v>52.990196078431381</v>
      </c>
      <c r="K204" s="403">
        <f t="shared" si="118"/>
        <v>59.671179883945797</v>
      </c>
      <c r="L204" s="403">
        <f t="shared" si="118"/>
        <v>99.853427895981213</v>
      </c>
      <c r="M204" s="404">
        <f t="shared" si="118"/>
        <v>70.409523809523762</v>
      </c>
      <c r="N204" s="405">
        <f t="shared" si="118"/>
        <v>87.306501547987637</v>
      </c>
      <c r="O204" s="406">
        <f t="shared" si="118"/>
        <v>117.3132664437012</v>
      </c>
      <c r="P204" s="406">
        <f t="shared" si="118"/>
        <v>91.037037037036953</v>
      </c>
      <c r="Q204" s="406">
        <f t="shared" si="118"/>
        <v>107.23942208462336</v>
      </c>
      <c r="R204" s="406">
        <f t="shared" si="118"/>
        <v>55.762019230769283</v>
      </c>
      <c r="S204" s="406">
        <f t="shared" si="118"/>
        <v>61.416666666666742</v>
      </c>
      <c r="T204" s="407">
        <f t="shared" si="118"/>
        <v>66.029411764705856</v>
      </c>
      <c r="U204" s="408">
        <f t="shared" si="118"/>
        <v>177.94623655913961</v>
      </c>
      <c r="V204" s="403">
        <f t="shared" si="118"/>
        <v>132.8368794326243</v>
      </c>
      <c r="W204" s="403">
        <f t="shared" si="118"/>
        <v>117.81395348837214</v>
      </c>
      <c r="X204" s="403">
        <f t="shared" si="118"/>
        <v>110.29457364341101</v>
      </c>
      <c r="Y204" s="403">
        <f t="shared" si="118"/>
        <v>82.146103896104023</v>
      </c>
      <c r="Z204" s="403">
        <f t="shared" si="118"/>
        <v>85.722222222222172</v>
      </c>
      <c r="AA204" s="409">
        <f t="shared" si="118"/>
        <v>64.01785714285711</v>
      </c>
      <c r="AB204" s="410">
        <f t="shared" si="118"/>
        <v>81.830513223296521</v>
      </c>
      <c r="AC204" s="394"/>
      <c r="AD204" s="395"/>
      <c r="AE204" s="395"/>
    </row>
    <row r="205" spans="1:31" s="448" customFormat="1" x14ac:dyDescent="0.2">
      <c r="A205" s="433" t="s">
        <v>51</v>
      </c>
      <c r="B205" s="290">
        <v>201</v>
      </c>
      <c r="C205" s="291">
        <v>466</v>
      </c>
      <c r="D205" s="291">
        <v>641</v>
      </c>
      <c r="E205" s="292">
        <v>437</v>
      </c>
      <c r="F205" s="429">
        <v>150</v>
      </c>
      <c r="G205" s="291">
        <v>299</v>
      </c>
      <c r="H205" s="291">
        <v>448</v>
      </c>
      <c r="I205" s="291">
        <v>566</v>
      </c>
      <c r="J205" s="291">
        <v>774</v>
      </c>
      <c r="K205" s="291">
        <v>560</v>
      </c>
      <c r="L205" s="291">
        <v>576</v>
      </c>
      <c r="M205" s="292">
        <v>555</v>
      </c>
      <c r="N205" s="290">
        <v>216</v>
      </c>
      <c r="O205" s="291">
        <v>499</v>
      </c>
      <c r="P205" s="291">
        <v>640</v>
      </c>
      <c r="Q205" s="291">
        <v>686</v>
      </c>
      <c r="R205" s="291">
        <v>762</v>
      </c>
      <c r="S205" s="291">
        <v>441</v>
      </c>
      <c r="T205" s="292">
        <v>399</v>
      </c>
      <c r="U205" s="290">
        <v>378</v>
      </c>
      <c r="V205" s="291">
        <v>539</v>
      </c>
      <c r="W205" s="291">
        <v>571</v>
      </c>
      <c r="X205" s="291">
        <v>562</v>
      </c>
      <c r="Y205" s="291">
        <v>670</v>
      </c>
      <c r="Z205" s="291">
        <v>499</v>
      </c>
      <c r="AA205" s="292">
        <v>348</v>
      </c>
      <c r="AB205" s="373">
        <f>SUM(B205:AA205)</f>
        <v>12883</v>
      </c>
      <c r="AC205" s="227" t="s">
        <v>56</v>
      </c>
      <c r="AD205" s="294">
        <f>AB191-AB205</f>
        <v>5</v>
      </c>
      <c r="AE205" s="295">
        <f>AD205/AB191</f>
        <v>3.8795779019242709E-4</v>
      </c>
    </row>
    <row r="206" spans="1:31" s="448" customFormat="1" x14ac:dyDescent="0.2">
      <c r="A206" s="328" t="s">
        <v>28</v>
      </c>
      <c r="B206" s="242">
        <v>60</v>
      </c>
      <c r="C206" s="240">
        <v>59</v>
      </c>
      <c r="D206" s="240">
        <v>58</v>
      </c>
      <c r="E206" s="243">
        <v>57</v>
      </c>
      <c r="F206" s="430">
        <v>63</v>
      </c>
      <c r="G206" s="240">
        <v>62</v>
      </c>
      <c r="H206" s="240">
        <v>61.5</v>
      </c>
      <c r="I206" s="240">
        <v>61.5</v>
      </c>
      <c r="J206" s="240">
        <v>60.5</v>
      </c>
      <c r="K206" s="240">
        <v>60.5</v>
      </c>
      <c r="L206" s="240">
        <v>60</v>
      </c>
      <c r="M206" s="243">
        <v>59.5</v>
      </c>
      <c r="N206" s="242">
        <v>62</v>
      </c>
      <c r="O206" s="240">
        <v>61</v>
      </c>
      <c r="P206" s="240">
        <v>60</v>
      </c>
      <c r="Q206" s="240">
        <v>59.5</v>
      </c>
      <c r="R206" s="240">
        <v>59</v>
      </c>
      <c r="S206" s="240">
        <v>58</v>
      </c>
      <c r="T206" s="243">
        <v>57.5</v>
      </c>
      <c r="U206" s="242">
        <v>61.5</v>
      </c>
      <c r="V206" s="240">
        <v>60.5</v>
      </c>
      <c r="W206" s="240">
        <v>60</v>
      </c>
      <c r="X206" s="240">
        <v>59</v>
      </c>
      <c r="Y206" s="240">
        <v>58.5</v>
      </c>
      <c r="Z206" s="240">
        <v>58</v>
      </c>
      <c r="AA206" s="243">
        <v>57.5</v>
      </c>
      <c r="AB206" s="233"/>
      <c r="AC206" s="227" t="s">
        <v>57</v>
      </c>
      <c r="AD206" s="227"/>
      <c r="AE206" s="227"/>
    </row>
    <row r="207" spans="1:31" s="448" customFormat="1" ht="13.5" thickBot="1" x14ac:dyDescent="0.25">
      <c r="A207" s="331" t="s">
        <v>26</v>
      </c>
      <c r="B207" s="244">
        <f t="shared" ref="B207:AA207" si="119">B206-B192</f>
        <v>5</v>
      </c>
      <c r="C207" s="241">
        <f t="shared" si="119"/>
        <v>5</v>
      </c>
      <c r="D207" s="241">
        <f t="shared" si="119"/>
        <v>5</v>
      </c>
      <c r="E207" s="245">
        <f t="shared" si="119"/>
        <v>5</v>
      </c>
      <c r="F207" s="431">
        <f t="shared" si="119"/>
        <v>5</v>
      </c>
      <c r="G207" s="241">
        <f t="shared" si="119"/>
        <v>5</v>
      </c>
      <c r="H207" s="241">
        <f t="shared" si="119"/>
        <v>5</v>
      </c>
      <c r="I207" s="241">
        <f t="shared" si="119"/>
        <v>5</v>
      </c>
      <c r="J207" s="241">
        <f t="shared" si="119"/>
        <v>5</v>
      </c>
      <c r="K207" s="241">
        <f t="shared" si="119"/>
        <v>5</v>
      </c>
      <c r="L207" s="241">
        <f t="shared" si="119"/>
        <v>5</v>
      </c>
      <c r="M207" s="245">
        <f t="shared" si="119"/>
        <v>5</v>
      </c>
      <c r="N207" s="244">
        <f t="shared" si="119"/>
        <v>5</v>
      </c>
      <c r="O207" s="241">
        <f t="shared" si="119"/>
        <v>5</v>
      </c>
      <c r="P207" s="241">
        <f t="shared" si="119"/>
        <v>5</v>
      </c>
      <c r="Q207" s="241">
        <f t="shared" si="119"/>
        <v>5</v>
      </c>
      <c r="R207" s="241">
        <f t="shared" si="119"/>
        <v>5</v>
      </c>
      <c r="S207" s="241">
        <f t="shared" si="119"/>
        <v>5</v>
      </c>
      <c r="T207" s="245">
        <f t="shared" si="119"/>
        <v>5</v>
      </c>
      <c r="U207" s="244">
        <f t="shared" si="119"/>
        <v>4.5</v>
      </c>
      <c r="V207" s="241">
        <f t="shared" si="119"/>
        <v>4.5</v>
      </c>
      <c r="W207" s="241">
        <f t="shared" si="119"/>
        <v>5</v>
      </c>
      <c r="X207" s="241">
        <f t="shared" si="119"/>
        <v>5</v>
      </c>
      <c r="Y207" s="241">
        <f t="shared" si="119"/>
        <v>5</v>
      </c>
      <c r="Z207" s="241">
        <f t="shared" si="119"/>
        <v>5</v>
      </c>
      <c r="AA207" s="245">
        <f t="shared" si="119"/>
        <v>5</v>
      </c>
      <c r="AB207" s="234"/>
      <c r="AC207" s="227" t="s">
        <v>26</v>
      </c>
      <c r="AD207" s="227">
        <f>AD206-AD192</f>
        <v>-52.33</v>
      </c>
      <c r="AE207" s="227"/>
    </row>
  </sheetData>
  <mergeCells count="52">
    <mergeCell ref="B196:E196"/>
    <mergeCell ref="F196:M196"/>
    <mergeCell ref="N196:T196"/>
    <mergeCell ref="U196:AA196"/>
    <mergeCell ref="B182:E182"/>
    <mergeCell ref="N182:T182"/>
    <mergeCell ref="U182:AA182"/>
    <mergeCell ref="B167:E167"/>
    <mergeCell ref="F167:L167"/>
    <mergeCell ref="M167:S167"/>
    <mergeCell ref="F182:M182"/>
    <mergeCell ref="T167:Z167"/>
    <mergeCell ref="B153:E153"/>
    <mergeCell ref="F153:L153"/>
    <mergeCell ref="M153:S153"/>
    <mergeCell ref="T153:Z153"/>
    <mergeCell ref="M139:S139"/>
    <mergeCell ref="T139:Z139"/>
    <mergeCell ref="B125:L125"/>
    <mergeCell ref="M125:S125"/>
    <mergeCell ref="T125:Z125"/>
    <mergeCell ref="B139:E139"/>
    <mergeCell ref="F139:L139"/>
    <mergeCell ref="B111:L111"/>
    <mergeCell ref="M111:S111"/>
    <mergeCell ref="T111:Z111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2022-11-06T20:16:23Z</dcterms:modified>
</cp:coreProperties>
</file>