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AB259" i="248" l="1"/>
  <c r="AB260" i="248"/>
  <c r="I240" i="251" l="1"/>
  <c r="F240" i="251"/>
  <c r="E240" i="251"/>
  <c r="D240" i="251"/>
  <c r="C240" i="251"/>
  <c r="B240" i="251"/>
  <c r="G238" i="251"/>
  <c r="I238" i="251"/>
  <c r="J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K260" i="250"/>
  <c r="L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I238" i="249"/>
  <c r="J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D261" i="248"/>
  <c r="AE261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G212" i="251"/>
  <c r="I225" i="251"/>
  <c r="J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K246" i="250"/>
  <c r="L246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I225" i="249"/>
  <c r="J225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Q249" i="248"/>
  <c r="P234" i="248"/>
  <c r="P249" i="248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/>
  <c r="D220" i="248"/>
  <c r="D234" i="248"/>
  <c r="D249" i="248"/>
  <c r="C234" i="248"/>
  <c r="C249" i="248"/>
  <c r="B234" i="248"/>
  <c r="B249" i="248"/>
  <c r="AB233" i="248"/>
  <c r="AD247" i="248"/>
  <c r="AE247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35" i="248"/>
  <c r="T235" i="248"/>
  <c r="S235" i="248"/>
  <c r="R235" i="248"/>
  <c r="Q235" i="248"/>
  <c r="P235" i="248"/>
  <c r="O235" i="248"/>
  <c r="N235" i="248"/>
  <c r="M235" i="248"/>
  <c r="L235" i="248"/>
  <c r="K235" i="248"/>
  <c r="J235" i="248"/>
  <c r="I220" i="248"/>
  <c r="I235" i="248"/>
  <c r="H235" i="248"/>
  <c r="G235" i="248"/>
  <c r="F235" i="248"/>
  <c r="I214" i="251"/>
  <c r="F214" i="251"/>
  <c r="E214" i="251"/>
  <c r="D214" i="251"/>
  <c r="C214" i="251"/>
  <c r="B214" i="251"/>
  <c r="G199" i="251"/>
  <c r="I212" i="251"/>
  <c r="J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2" i="250"/>
  <c r="L232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I212" i="249"/>
  <c r="J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E235" i="248"/>
  <c r="D235" i="248"/>
  <c r="C235" i="248"/>
  <c r="B235" i="248"/>
  <c r="AB219" i="248"/>
  <c r="AD233" i="248"/>
  <c r="AE233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I199" i="251"/>
  <c r="J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K218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I199" i="249"/>
  <c r="J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U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I221" i="248"/>
  <c r="H221" i="248"/>
  <c r="G221" i="248"/>
  <c r="D221" i="248"/>
  <c r="C221" i="248"/>
  <c r="B221" i="248"/>
  <c r="AB205" i="248"/>
  <c r="AD219" i="248"/>
  <c r="AE219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I186" i="251"/>
  <c r="J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/>
  <c r="F190" i="250"/>
  <c r="F205" i="250"/>
  <c r="E190" i="250"/>
  <c r="E205" i="250"/>
  <c r="D190" i="250"/>
  <c r="D205" i="250"/>
  <c r="C205" i="250"/>
  <c r="B190" i="250"/>
  <c r="B205" i="250"/>
  <c r="I189" i="250"/>
  <c r="K203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I186" i="249"/>
  <c r="J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D205" i="248"/>
  <c r="AE205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G191" i="250"/>
  <c r="F191" i="250"/>
  <c r="E191" i="250"/>
  <c r="D191" i="250"/>
  <c r="C191" i="250"/>
  <c r="B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I173" i="251"/>
  <c r="J173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/>
  <c r="J173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D191" i="248"/>
  <c r="AE191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I160" i="25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K175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I160" i="249"/>
  <c r="J160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D176" i="248"/>
  <c r="AE176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I147" i="251"/>
  <c r="J147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/>
  <c r="J147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C162" i="248"/>
  <c r="AD162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/>
  <c r="J134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K146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I134" i="249"/>
  <c r="J134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/>
  <c r="AD148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/>
  <c r="J121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/>
  <c r="J121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/>
  <c r="AD134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/>
  <c r="J108" i="251"/>
  <c r="K118" i="250"/>
  <c r="I108" i="249"/>
  <c r="J108" i="249"/>
  <c r="AC120" i="248"/>
  <c r="AD120" i="248"/>
  <c r="I90" i="250"/>
  <c r="K104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/>
  <c r="J95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/>
  <c r="AD106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95" i="251"/>
  <c r="J95" i="251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/>
  <c r="AD90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90" i="250"/>
  <c r="I82" i="251"/>
  <c r="J82" i="251"/>
  <c r="I82" i="249"/>
  <c r="J82" i="249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C76" i="248"/>
  <c r="AD76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/>
  <c r="I69" i="249"/>
  <c r="J69" i="249"/>
  <c r="I69" i="251"/>
  <c r="J69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/>
  <c r="J56" i="251"/>
  <c r="I56" i="249"/>
  <c r="J56" i="249"/>
  <c r="AC62" i="248"/>
  <c r="AD62" i="248"/>
  <c r="R33" i="248"/>
  <c r="R48" i="248"/>
  <c r="Q33" i="248"/>
  <c r="Q48" i="248"/>
  <c r="P33" i="248"/>
  <c r="P48" i="248"/>
  <c r="L33" i="248"/>
  <c r="L48" i="248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/>
  <c r="J43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/>
  <c r="J43" i="251"/>
  <c r="X46" i="248"/>
  <c r="Y46" i="248"/>
  <c r="K48" i="250"/>
  <c r="L48" i="250"/>
  <c r="T20" i="248"/>
  <c r="S20" i="248"/>
  <c r="N20" i="248"/>
  <c r="N17" i="248"/>
  <c r="N16" i="248"/>
  <c r="T17" i="248"/>
  <c r="T16" i="248"/>
  <c r="S17" i="248"/>
  <c r="S16" i="248"/>
  <c r="V18" i="248"/>
  <c r="X32" i="248"/>
  <c r="Y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X18" i="248"/>
  <c r="Y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/>
  <c r="I17" i="249"/>
  <c r="J17" i="249"/>
  <c r="I30" i="249"/>
  <c r="J30" i="249"/>
  <c r="J18" i="250"/>
  <c r="K18" i="250"/>
  <c r="J32" i="250"/>
  <c r="K32" i="250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B5" i="240"/>
  <c r="B6" i="240"/>
  <c r="B7" i="240"/>
  <c r="B5" i="239"/>
  <c r="B6" i="239"/>
  <c r="B7" i="239"/>
  <c r="D7" i="239"/>
  <c r="H4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B8" i="239"/>
  <c r="D8" i="239"/>
  <c r="D6" i="239"/>
  <c r="D6" i="240"/>
  <c r="D5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/>
  <c r="B10" i="239"/>
  <c r="D10" i="239"/>
  <c r="D6" i="237"/>
  <c r="B7" i="237"/>
  <c r="H8" i="237"/>
  <c r="G9" i="237"/>
  <c r="D8" i="240"/>
  <c r="B9" i="240"/>
  <c r="B11" i="239"/>
  <c r="G7" i="240"/>
  <c r="H6" i="240"/>
  <c r="B8" i="238"/>
  <c r="D7" i="238"/>
  <c r="H8" i="239"/>
  <c r="G9" i="239"/>
  <c r="G9" i="238"/>
  <c r="H8" i="238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<sst xmlns="http://schemas.openxmlformats.org/spreadsheetml/2006/main" count="1691" uniqueCount="137">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</sst>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3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1" fillId="0" borderId="0"/>
  </cellStyleXfs>
  <cellXfs count="530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10" fontId="3" fillId="0" borderId="50" xfId="0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1" fontId="3" fillId="0" borderId="61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14" borderId="5" xfId="10" applyNumberFormat="1" applyFont="1" applyFill="1" applyBorder="1" applyAlignment="1">
      <alignment horizontal="center" vertical="center"/>
    </xf>
    <xf numFmtId="2" fontId="3" fillId="14" borderId="2" xfId="1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164" fontId="3" fillId="14" borderId="2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2" fontId="3" fillId="14" borderId="5" xfId="0" applyNumberFormat="1" applyFont="1" applyFill="1" applyBorder="1" applyAlignment="1">
      <alignment horizontal="center" vertical="center"/>
    </xf>
    <xf numFmtId="2" fontId="3" fillId="14" borderId="50" xfId="0" applyNumberFormat="1" applyFont="1" applyFill="1" applyBorder="1" applyAlignment="1">
      <alignment horizontal="center" vertical="center"/>
    </xf>
    <xf numFmtId="2" fontId="21" fillId="14" borderId="50" xfId="10" applyNumberFormat="1" applyFont="1" applyFill="1" applyBorder="1" applyAlignment="1">
      <alignment horizontal="center" vertical="center"/>
    </xf>
    <xf numFmtId="2" fontId="21" fillId="14" borderId="0" xfId="1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21" fillId="0" borderId="0" xfId="10" applyNumberFormat="1" applyFont="1" applyFill="1" applyBorder="1" applyAlignment="1">
      <alignment horizontal="left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7" borderId="5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164" fontId="16" fillId="0" borderId="18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5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5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52" xfId="0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21" borderId="13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164" fontId="16" fillId="0" borderId="51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14" borderId="5" xfId="3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50" xfId="0" applyFont="1" applyFill="1" applyBorder="1" applyAlignment="1">
      <alignment horizontal="center" vertical="center"/>
    </xf>
    <xf numFmtId="2" fontId="3" fillId="0" borderId="50" xfId="10" applyNumberFormat="1" applyFont="1" applyFill="1" applyBorder="1" applyAlignment="1">
      <alignment horizontal="center" vertical="center"/>
    </xf>
    <xf numFmtId="164" fontId="3" fillId="0" borderId="51" xfId="0" applyNumberFormat="1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3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4" fillId="0" borderId="2" xfId="10" applyNumberFormat="1" applyFont="1" applyFill="1" applyBorder="1" applyAlignment="1">
      <alignment horizontal="center" vertical="center"/>
    </xf>
    <xf numFmtId="1" fontId="14" fillId="0" borderId="5" xfId="10" applyNumberFormat="1" applyFont="1" applyFill="1" applyBorder="1" applyAlignment="1">
      <alignment horizontal="center" vertical="center"/>
    </xf>
    <xf numFmtId="1" fontId="14" fillId="0" borderId="17" xfId="10" applyNumberFormat="1" applyFont="1" applyFill="1" applyBorder="1" applyAlignment="1">
      <alignment horizontal="center" vertical="center"/>
    </xf>
    <xf numFmtId="1" fontId="14" fillId="0" borderId="50" xfId="10" applyNumberFormat="1" applyFont="1" applyFill="1" applyBorder="1" applyAlignment="1">
      <alignment horizontal="center" vertical="center"/>
    </xf>
    <xf numFmtId="164" fontId="3" fillId="3" borderId="2" xfId="10" applyNumberFormat="1" applyFont="1" applyFill="1" applyBorder="1" applyAlignment="1">
      <alignment horizontal="center" vertical="center"/>
    </xf>
    <xf numFmtId="164" fontId="3" fillId="3" borderId="5" xfId="10" applyNumberFormat="1" applyFont="1" applyFill="1" applyBorder="1" applyAlignment="1">
      <alignment horizontal="center" vertical="center"/>
    </xf>
    <xf numFmtId="164" fontId="3" fillId="3" borderId="8" xfId="10" applyNumberFormat="1" applyFont="1" applyFill="1" applyBorder="1" applyAlignment="1">
      <alignment horizontal="center" vertical="center"/>
    </xf>
    <xf numFmtId="164" fontId="3" fillId="3" borderId="17" xfId="10" applyNumberFormat="1" applyFont="1" applyFill="1" applyBorder="1" applyAlignment="1">
      <alignment horizontal="center" vertical="center"/>
    </xf>
    <xf numFmtId="164" fontId="3" fillId="3" borderId="20" xfId="10" applyNumberFormat="1" applyFont="1" applyFill="1" applyBorder="1" applyAlignment="1">
      <alignment horizontal="center" vertical="center"/>
    </xf>
    <xf numFmtId="164" fontId="3" fillId="3" borderId="50" xfId="0" applyNumberFormat="1" applyFont="1" applyFill="1" applyBorder="1" applyAlignment="1">
      <alignment horizontal="center" vertical="center"/>
    </xf>
    <xf numFmtId="164" fontId="3" fillId="0" borderId="2" xfId="10" applyNumberFormat="1" applyFont="1" applyFill="1" applyBorder="1" applyAlignment="1">
      <alignment horizontal="center" vertical="center"/>
    </xf>
    <xf numFmtId="164" fontId="3" fillId="0" borderId="5" xfId="10" applyNumberFormat="1" applyFont="1" applyFill="1" applyBorder="1" applyAlignment="1">
      <alignment horizontal="center" vertical="center"/>
    </xf>
    <xf numFmtId="164" fontId="3" fillId="0" borderId="8" xfId="10" applyNumberFormat="1" applyFont="1" applyFill="1" applyBorder="1" applyAlignment="1">
      <alignment horizontal="center" vertical="center"/>
    </xf>
    <xf numFmtId="164" fontId="3" fillId="0" borderId="17" xfId="10" applyNumberFormat="1" applyFont="1" applyFill="1" applyBorder="1" applyAlignment="1">
      <alignment horizontal="center" vertical="center"/>
    </xf>
    <xf numFmtId="164" fontId="3" fillId="0" borderId="20" xfId="10" applyNumberFormat="1" applyFont="1" applyFill="1" applyBorder="1" applyAlignment="1">
      <alignment horizontal="center" vertical="center"/>
    </xf>
    <xf numFmtId="164" fontId="3" fillId="0" borderId="50" xfId="0" applyNumberFormat="1" applyFont="1" applyFill="1" applyBorder="1" applyAlignment="1">
      <alignment horizontal="center" vertical="center"/>
    </xf>
    <xf numFmtId="164" fontId="3" fillId="3" borderId="2" xfId="3" applyNumberFormat="1" applyFont="1" applyFill="1" applyBorder="1" applyAlignment="1">
      <alignment horizontal="center" vertical="center"/>
    </xf>
    <xf numFmtId="164" fontId="3" fillId="3" borderId="5" xfId="3" applyNumberFormat="1" applyFont="1" applyFill="1" applyBorder="1" applyAlignment="1">
      <alignment horizontal="center" vertical="center"/>
    </xf>
    <xf numFmtId="164" fontId="3" fillId="3" borderId="17" xfId="3" applyNumberFormat="1" applyFont="1" applyFill="1" applyBorder="1" applyAlignment="1">
      <alignment horizontal="center" vertical="center"/>
    </xf>
    <xf numFmtId="164" fontId="3" fillId="3" borderId="20" xfId="3" applyNumberFormat="1" applyFont="1" applyFill="1" applyBorder="1" applyAlignment="1">
      <alignment horizontal="center" vertical="center"/>
    </xf>
    <xf numFmtId="164" fontId="3" fillId="3" borderId="8" xfId="3" applyNumberFormat="1" applyFont="1" applyFill="1" applyBorder="1" applyAlignment="1">
      <alignment horizontal="center" vertical="center"/>
    </xf>
    <xf numFmtId="164" fontId="3" fillId="3" borderId="50" xfId="3" applyNumberFormat="1" applyFont="1" applyFill="1" applyBorder="1" applyAlignment="1">
      <alignment horizontal="center" vertical="center"/>
    </xf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5" fontId="3" fillId="0" borderId="8" xfId="3" applyNumberFormat="1" applyFont="1" applyFill="1" applyBorder="1" applyAlignment="1">
      <alignment horizontal="center" vertical="center"/>
    </xf>
    <xf numFmtId="165" fontId="3" fillId="0" borderId="17" xfId="3" applyNumberFormat="1" applyFont="1" applyFill="1" applyBorder="1" applyAlignment="1">
      <alignment horizontal="center" vertical="center"/>
    </xf>
    <xf numFmtId="165" fontId="3" fillId="0" borderId="20" xfId="3" applyNumberFormat="1" applyFont="1" applyFill="1" applyBorder="1" applyAlignment="1">
      <alignment horizontal="center" vertical="center"/>
    </xf>
    <xf numFmtId="165" fontId="3" fillId="0" borderId="50" xfId="3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16" borderId="56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13" borderId="56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1" borderId="5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 wrapText="1"/>
    </xf>
    <xf numFmtId="1" fontId="3" fillId="21" borderId="21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14" borderId="22" xfId="0" applyNumberFormat="1" applyFont="1" applyFill="1" applyBorder="1" applyAlignment="1">
      <alignment horizontal="center" vertical="center"/>
    </xf>
    <xf numFmtId="1" fontId="3" fillId="14" borderId="40" xfId="0" applyNumberFormat="1" applyFont="1" applyFill="1" applyBorder="1" applyAlignment="1">
      <alignment horizontal="center" vertical="center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2" t="s">
        <v>18</v>
      </c>
      <c r="C4" s="503"/>
      <c r="D4" s="503"/>
      <c r="E4" s="503"/>
      <c r="F4" s="503"/>
      <c r="G4" s="503"/>
      <c r="H4" s="503"/>
      <c r="I4" s="503"/>
      <c r="J4" s="504"/>
      <c r="K4" s="502" t="s">
        <v>21</v>
      </c>
      <c r="L4" s="503"/>
      <c r="M4" s="503"/>
      <c r="N4" s="503"/>
      <c r="O4" s="503"/>
      <c r="P4" s="503"/>
      <c r="Q4" s="503"/>
      <c r="R4" s="503"/>
      <c r="S4" s="503"/>
      <c r="T4" s="50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2" t="s">
        <v>23</v>
      </c>
      <c r="C17" s="503"/>
      <c r="D17" s="503"/>
      <c r="E17" s="503"/>
      <c r="F17" s="50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241"/>
  <sheetViews>
    <sheetView showGridLines="0" topLeftCell="A210" zoomScale="75" zoomScaleNormal="75" workbookViewId="0">
      <selection activeCell="O225" sqref="O225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507" t="s">
        <v>53</v>
      </c>
      <c r="C9" s="508"/>
      <c r="D9" s="508"/>
      <c r="E9" s="508"/>
      <c r="F9" s="509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507" t="s">
        <v>53</v>
      </c>
      <c r="C22" s="508"/>
      <c r="D22" s="508"/>
      <c r="E22" s="508"/>
      <c r="F22" s="509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507" t="s">
        <v>53</v>
      </c>
      <c r="C35" s="508"/>
      <c r="D35" s="508"/>
      <c r="E35" s="508"/>
      <c r="F35" s="509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507" t="s">
        <v>53</v>
      </c>
      <c r="C48" s="508"/>
      <c r="D48" s="508"/>
      <c r="E48" s="508"/>
      <c r="F48" s="509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507" t="s">
        <v>53</v>
      </c>
      <c r="C61" s="508"/>
      <c r="D61" s="508"/>
      <c r="E61" s="508"/>
      <c r="F61" s="509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507" t="s">
        <v>53</v>
      </c>
      <c r="C74" s="508"/>
      <c r="D74" s="508"/>
      <c r="E74" s="508"/>
      <c r="F74" s="509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507" t="s">
        <v>53</v>
      </c>
      <c r="C87" s="508"/>
      <c r="D87" s="508"/>
      <c r="E87" s="508"/>
      <c r="F87" s="509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507" t="s">
        <v>53</v>
      </c>
      <c r="C100" s="508"/>
      <c r="D100" s="508"/>
      <c r="E100" s="508"/>
      <c r="F100" s="509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507" t="s">
        <v>53</v>
      </c>
      <c r="C113" s="508"/>
      <c r="D113" s="508"/>
      <c r="E113" s="508"/>
      <c r="F113" s="509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507" t="s">
        <v>53</v>
      </c>
      <c r="C126" s="508"/>
      <c r="D126" s="508"/>
      <c r="E126" s="508"/>
      <c r="F126" s="509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507" t="s">
        <v>53</v>
      </c>
      <c r="C139" s="508"/>
      <c r="D139" s="508"/>
      <c r="E139" s="508"/>
      <c r="F139" s="509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507" t="s">
        <v>53</v>
      </c>
      <c r="C152" s="508"/>
      <c r="D152" s="508"/>
      <c r="E152" s="508"/>
      <c r="F152" s="509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507" t="s">
        <v>53</v>
      </c>
      <c r="C165" s="508"/>
      <c r="D165" s="508"/>
      <c r="E165" s="508"/>
      <c r="F165" s="509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507" t="s">
        <v>53</v>
      </c>
      <c r="C178" s="508"/>
      <c r="D178" s="508"/>
      <c r="E178" s="508"/>
      <c r="F178" s="509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>
        <v>75.010000000000005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1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507" t="s">
        <v>53</v>
      </c>
      <c r="C191" s="508"/>
      <c r="D191" s="508"/>
      <c r="E191" s="508"/>
      <c r="F191" s="509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57" customFormat="1" x14ac:dyDescent="0.2">
      <c r="A193" s="311" t="s">
        <v>3</v>
      </c>
      <c r="B193" s="337">
        <v>2240</v>
      </c>
      <c r="C193" s="338">
        <v>2240</v>
      </c>
      <c r="D193" s="339">
        <v>2240</v>
      </c>
      <c r="E193" s="339">
        <v>2240</v>
      </c>
      <c r="F193" s="339">
        <v>2240</v>
      </c>
      <c r="G193" s="340">
        <v>2240</v>
      </c>
    </row>
    <row r="194" spans="1:10" s="457" customFormat="1" x14ac:dyDescent="0.2">
      <c r="A194" s="314" t="s">
        <v>6</v>
      </c>
      <c r="B194" s="341">
        <v>2482.25</v>
      </c>
      <c r="C194" s="342">
        <v>2646.7741935483873</v>
      </c>
      <c r="D194" s="342">
        <v>2654.2857142857142</v>
      </c>
      <c r="E194" s="342">
        <v>2738.2926829268295</v>
      </c>
      <c r="F194" s="342"/>
      <c r="G194" s="267">
        <v>2629.3197278911566</v>
      </c>
    </row>
    <row r="195" spans="1:10" s="457" customFormat="1" x14ac:dyDescent="0.2">
      <c r="A195" s="226" t="s">
        <v>7</v>
      </c>
      <c r="B195" s="343">
        <v>95</v>
      </c>
      <c r="C195" s="344">
        <v>100</v>
      </c>
      <c r="D195" s="345">
        <v>100</v>
      </c>
      <c r="E195" s="345">
        <v>100</v>
      </c>
      <c r="F195" s="345"/>
      <c r="G195" s="346">
        <v>95.238095238095241</v>
      </c>
    </row>
    <row r="196" spans="1:10" s="457" customFormat="1" x14ac:dyDescent="0.2">
      <c r="A196" s="226" t="s">
        <v>8</v>
      </c>
      <c r="B196" s="273">
        <v>4.5117544299059238E-2</v>
      </c>
      <c r="C196" s="274">
        <v>3.4365829345349583E-2</v>
      </c>
      <c r="D196" s="347">
        <v>2.2065425674411818E-2</v>
      </c>
      <c r="E196" s="347">
        <v>4.0713140205602828E-2</v>
      </c>
      <c r="F196" s="347"/>
      <c r="G196" s="348">
        <v>5.2218757897642402E-2</v>
      </c>
    </row>
    <row r="197" spans="1:10" s="457" customFormat="1" x14ac:dyDescent="0.2">
      <c r="A197" s="314" t="s">
        <v>1</v>
      </c>
      <c r="B197" s="278">
        <f t="shared" ref="B197:G197" si="43">B194/B193*100-100</f>
        <v>10.814732142857153</v>
      </c>
      <c r="C197" s="279">
        <f t="shared" si="43"/>
        <v>18.15956221198158</v>
      </c>
      <c r="D197" s="279">
        <f t="shared" si="43"/>
        <v>18.49489795918366</v>
      </c>
      <c r="E197" s="279">
        <f t="shared" si="43"/>
        <v>22.24520905923346</v>
      </c>
      <c r="F197" s="279">
        <f t="shared" si="43"/>
        <v>-100</v>
      </c>
      <c r="G197" s="282">
        <f t="shared" si="43"/>
        <v>17.380344995140916</v>
      </c>
    </row>
    <row r="198" spans="1:10" s="457" customFormat="1" ht="13.5" thickBot="1" x14ac:dyDescent="0.25">
      <c r="A198" s="226" t="s">
        <v>27</v>
      </c>
      <c r="B198" s="284">
        <f>B194-B181</f>
        <v>83.713414634146375</v>
      </c>
      <c r="C198" s="285">
        <f t="shared" ref="C198:G198" si="44">C194-C181</f>
        <v>144.8387096774195</v>
      </c>
      <c r="D198" s="285">
        <f t="shared" si="44"/>
        <v>90.183150183150246</v>
      </c>
      <c r="E198" s="285">
        <f t="shared" si="44"/>
        <v>83.065410199556936</v>
      </c>
      <c r="F198" s="285">
        <f t="shared" si="44"/>
        <v>0</v>
      </c>
      <c r="G198" s="288">
        <f t="shared" si="44"/>
        <v>95.57779240728587</v>
      </c>
    </row>
    <row r="199" spans="1:10" s="457" customFormat="1" x14ac:dyDescent="0.2">
      <c r="A199" s="328" t="s">
        <v>52</v>
      </c>
      <c r="B199" s="290">
        <v>364</v>
      </c>
      <c r="C199" s="291">
        <v>288</v>
      </c>
      <c r="D199" s="291">
        <v>368</v>
      </c>
      <c r="E199" s="291">
        <v>415</v>
      </c>
      <c r="F199" s="349"/>
      <c r="G199" s="350">
        <f>SUM(B199:F199)</f>
        <v>1435</v>
      </c>
      <c r="H199" s="457" t="s">
        <v>56</v>
      </c>
      <c r="I199" s="351">
        <f>G186-G199</f>
        <v>2</v>
      </c>
      <c r="J199" s="352">
        <f>I199/G186</f>
        <v>1.3917884481558804E-3</v>
      </c>
    </row>
    <row r="200" spans="1:10" s="457" customFormat="1" x14ac:dyDescent="0.2">
      <c r="A200" s="328" t="s">
        <v>28</v>
      </c>
      <c r="B200" s="229">
        <v>81</v>
      </c>
      <c r="C200" s="354">
        <v>80.5</v>
      </c>
      <c r="D200" s="354">
        <v>80.5</v>
      </c>
      <c r="E200" s="354">
        <v>80.5</v>
      </c>
      <c r="F200" s="354"/>
      <c r="G200" s="233"/>
      <c r="H200" s="457" t="s">
        <v>57</v>
      </c>
      <c r="I200" s="457">
        <v>77.61</v>
      </c>
    </row>
    <row r="201" spans="1:10" s="457" customFormat="1" ht="13.5" thickBot="1" x14ac:dyDescent="0.25">
      <c r="A201" s="331" t="s">
        <v>26</v>
      </c>
      <c r="B201" s="367">
        <f>B200-B187</f>
        <v>3</v>
      </c>
      <c r="C201" s="368">
        <f t="shared" ref="C201:F201" si="45">C200-C187</f>
        <v>3</v>
      </c>
      <c r="D201" s="368">
        <f t="shared" si="45"/>
        <v>3</v>
      </c>
      <c r="E201" s="368">
        <f t="shared" si="45"/>
        <v>3</v>
      </c>
      <c r="F201" s="368">
        <f t="shared" si="45"/>
        <v>0</v>
      </c>
      <c r="G201" s="234"/>
      <c r="H201" s="457" t="s">
        <v>26</v>
      </c>
      <c r="I201" s="457">
        <f>I200-I187</f>
        <v>2.5999999999999943</v>
      </c>
    </row>
    <row r="203" spans="1:10" ht="13.5" thickBot="1" x14ac:dyDescent="0.25"/>
    <row r="204" spans="1:10" s="464" customFormat="1" ht="13.5" thickBot="1" x14ac:dyDescent="0.25">
      <c r="A204" s="304" t="s">
        <v>123</v>
      </c>
      <c r="B204" s="507" t="s">
        <v>53</v>
      </c>
      <c r="C204" s="508"/>
      <c r="D204" s="508"/>
      <c r="E204" s="508"/>
      <c r="F204" s="509"/>
      <c r="G204" s="333" t="s">
        <v>0</v>
      </c>
    </row>
    <row r="205" spans="1:10" s="464" customFormat="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64" customFormat="1" x14ac:dyDescent="0.2">
      <c r="A206" s="311" t="s">
        <v>3</v>
      </c>
      <c r="B206" s="337">
        <v>2370</v>
      </c>
      <c r="C206" s="338">
        <v>2370</v>
      </c>
      <c r="D206" s="339">
        <v>2370</v>
      </c>
      <c r="E206" s="339">
        <v>2370</v>
      </c>
      <c r="F206" s="339">
        <v>2370</v>
      </c>
      <c r="G206" s="340">
        <v>2370</v>
      </c>
    </row>
    <row r="207" spans="1:10" s="464" customFormat="1" x14ac:dyDescent="0.2">
      <c r="A207" s="314" t="s">
        <v>6</v>
      </c>
      <c r="B207" s="341">
        <v>2572.8260869565215</v>
      </c>
      <c r="C207" s="342">
        <v>2707.9411764705883</v>
      </c>
      <c r="D207" s="342">
        <v>2777.037037037037</v>
      </c>
      <c r="E207" s="342">
        <v>2894.705882352941</v>
      </c>
      <c r="F207" s="342"/>
      <c r="G207" s="267">
        <v>2722.127659574468</v>
      </c>
    </row>
    <row r="208" spans="1:10" s="464" customFormat="1" x14ac:dyDescent="0.2">
      <c r="A208" s="226" t="s">
        <v>7</v>
      </c>
      <c r="B208" s="343">
        <v>100</v>
      </c>
      <c r="C208" s="344">
        <v>100</v>
      </c>
      <c r="D208" s="345">
        <v>100</v>
      </c>
      <c r="E208" s="345">
        <v>100</v>
      </c>
      <c r="F208" s="345"/>
      <c r="G208" s="346">
        <v>92.198581560283685</v>
      </c>
    </row>
    <row r="209" spans="1:11" s="464" customFormat="1" x14ac:dyDescent="0.2">
      <c r="A209" s="226" t="s">
        <v>8</v>
      </c>
      <c r="B209" s="273">
        <v>3.6105140784976494E-2</v>
      </c>
      <c r="C209" s="274">
        <v>1.92048568060788E-2</v>
      </c>
      <c r="D209" s="347">
        <v>2.2473351933624538E-2</v>
      </c>
      <c r="E209" s="347">
        <v>3.068482015850417E-2</v>
      </c>
      <c r="F209" s="347"/>
      <c r="G209" s="348">
        <v>5.3482668560400577E-2</v>
      </c>
    </row>
    <row r="210" spans="1:11" s="464" customFormat="1" x14ac:dyDescent="0.2">
      <c r="A210" s="314" t="s">
        <v>1</v>
      </c>
      <c r="B210" s="278">
        <f t="shared" ref="B210:G210" si="46">B207/B206*100-100</f>
        <v>8.5580627407815086</v>
      </c>
      <c r="C210" s="279">
        <f t="shared" si="46"/>
        <v>14.259121370067021</v>
      </c>
      <c r="D210" s="279">
        <f t="shared" si="46"/>
        <v>17.174558524769495</v>
      </c>
      <c r="E210" s="279">
        <f t="shared" si="46"/>
        <v>22.139488706875142</v>
      </c>
      <c r="F210" s="279">
        <f t="shared" si="46"/>
        <v>-100</v>
      </c>
      <c r="G210" s="282">
        <f t="shared" si="46"/>
        <v>14.857707155040842</v>
      </c>
    </row>
    <row r="211" spans="1:11" s="464" customFormat="1" ht="13.5" thickBot="1" x14ac:dyDescent="0.25">
      <c r="A211" s="226" t="s">
        <v>27</v>
      </c>
      <c r="B211" s="284">
        <f>B207-B194</f>
        <v>90.576086956521522</v>
      </c>
      <c r="C211" s="285">
        <f t="shared" ref="C211:G211" si="47">C207-C194</f>
        <v>61.166982922200987</v>
      </c>
      <c r="D211" s="285">
        <f t="shared" si="47"/>
        <v>122.75132275132273</v>
      </c>
      <c r="E211" s="285">
        <f t="shared" si="47"/>
        <v>156.41319942611153</v>
      </c>
      <c r="F211" s="285">
        <f t="shared" si="47"/>
        <v>0</v>
      </c>
      <c r="G211" s="288">
        <f t="shared" si="47"/>
        <v>92.807931683311381</v>
      </c>
    </row>
    <row r="212" spans="1:11" s="464" customFormat="1" x14ac:dyDescent="0.2">
      <c r="A212" s="328" t="s">
        <v>52</v>
      </c>
      <c r="B212" s="290">
        <v>405</v>
      </c>
      <c r="C212" s="291">
        <v>316</v>
      </c>
      <c r="D212" s="291">
        <v>252</v>
      </c>
      <c r="E212" s="291">
        <v>325</v>
      </c>
      <c r="F212" s="349"/>
      <c r="G212" s="350">
        <f>SUM(B212:F212)</f>
        <v>1298</v>
      </c>
      <c r="H212" s="464" t="s">
        <v>56</v>
      </c>
      <c r="I212" s="351">
        <f>G199-G212</f>
        <v>137</v>
      </c>
      <c r="J212" s="352">
        <f>I212/G199</f>
        <v>9.547038327526132E-2</v>
      </c>
      <c r="K212" s="376" t="s">
        <v>126</v>
      </c>
    </row>
    <row r="213" spans="1:11" s="464" customFormat="1" x14ac:dyDescent="0.2">
      <c r="A213" s="328" t="s">
        <v>28</v>
      </c>
      <c r="B213" s="229">
        <v>85</v>
      </c>
      <c r="C213" s="354">
        <v>84.5</v>
      </c>
      <c r="D213" s="354">
        <v>84.5</v>
      </c>
      <c r="E213" s="354">
        <v>84.5</v>
      </c>
      <c r="F213" s="354"/>
      <c r="G213" s="233"/>
      <c r="H213" s="464" t="s">
        <v>57</v>
      </c>
      <c r="I213" s="464">
        <v>80.63</v>
      </c>
    </row>
    <row r="214" spans="1:11" s="464" customFormat="1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68">
        <f t="shared" si="48"/>
        <v>4</v>
      </c>
      <c r="F214" s="368">
        <f t="shared" si="48"/>
        <v>0</v>
      </c>
      <c r="G214" s="234"/>
      <c r="H214" s="464" t="s">
        <v>26</v>
      </c>
      <c r="I214" s="464">
        <f>I213-I200</f>
        <v>3.019999999999996</v>
      </c>
    </row>
    <row r="216" spans="1:11" ht="13.5" thickBot="1" x14ac:dyDescent="0.25"/>
    <row r="217" spans="1:11" ht="13.5" thickBot="1" x14ac:dyDescent="0.25">
      <c r="A217" s="304" t="s">
        <v>127</v>
      </c>
      <c r="B217" s="507" t="s">
        <v>53</v>
      </c>
      <c r="C217" s="508"/>
      <c r="D217" s="508"/>
      <c r="E217" s="508"/>
      <c r="F217" s="509"/>
      <c r="G217" s="333" t="s">
        <v>0</v>
      </c>
      <c r="H217" s="467"/>
      <c r="I217" s="467"/>
      <c r="J217" s="467"/>
    </row>
    <row r="218" spans="1:1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67"/>
      <c r="I218" s="467"/>
      <c r="J218" s="467"/>
    </row>
    <row r="219" spans="1:11" x14ac:dyDescent="0.2">
      <c r="A219" s="311" t="s">
        <v>3</v>
      </c>
      <c r="B219" s="337">
        <v>2510</v>
      </c>
      <c r="C219" s="338">
        <v>2510</v>
      </c>
      <c r="D219" s="339">
        <v>2510</v>
      </c>
      <c r="E219" s="339">
        <v>2510</v>
      </c>
      <c r="F219" s="339">
        <v>2510</v>
      </c>
      <c r="G219" s="340">
        <v>2510</v>
      </c>
      <c r="H219" s="467"/>
      <c r="I219" s="467"/>
      <c r="J219" s="467"/>
    </row>
    <row r="220" spans="1:11" x14ac:dyDescent="0.2">
      <c r="A220" s="314" t="s">
        <v>6</v>
      </c>
      <c r="B220" s="341">
        <v>2661.6666666666665</v>
      </c>
      <c r="C220" s="342">
        <v>2737.9411764705883</v>
      </c>
      <c r="D220" s="342">
        <v>2817.5</v>
      </c>
      <c r="E220" s="342">
        <v>2911.2820512820513</v>
      </c>
      <c r="F220" s="342"/>
      <c r="G220" s="267">
        <v>2778.3916083916083</v>
      </c>
      <c r="H220" s="467"/>
      <c r="I220" s="467"/>
      <c r="J220" s="467"/>
    </row>
    <row r="221" spans="1:11" x14ac:dyDescent="0.2">
      <c r="A221" s="226" t="s">
        <v>7</v>
      </c>
      <c r="B221" s="343">
        <v>97.61904761904762</v>
      </c>
      <c r="C221" s="344">
        <v>100</v>
      </c>
      <c r="D221" s="345">
        <v>100</v>
      </c>
      <c r="E221" s="345">
        <v>100</v>
      </c>
      <c r="F221" s="345"/>
      <c r="G221" s="346">
        <v>97.2027972027972</v>
      </c>
      <c r="H221" s="467"/>
      <c r="I221" s="467"/>
      <c r="J221" s="467"/>
    </row>
    <row r="222" spans="1:11" x14ac:dyDescent="0.2">
      <c r="A222" s="226" t="s">
        <v>8</v>
      </c>
      <c r="B222" s="273">
        <v>3.8549866078673015E-2</v>
      </c>
      <c r="C222" s="274">
        <v>2.7798470821874074E-2</v>
      </c>
      <c r="D222" s="347">
        <v>2.3228005659640692E-2</v>
      </c>
      <c r="E222" s="347">
        <v>3.4666313293640762E-2</v>
      </c>
      <c r="F222" s="347"/>
      <c r="G222" s="348">
        <v>4.7738695027819238E-2</v>
      </c>
      <c r="H222" s="467"/>
      <c r="I222" s="467"/>
      <c r="J222" s="467"/>
    </row>
    <row r="223" spans="1:11" x14ac:dyDescent="0.2">
      <c r="A223" s="314" t="s">
        <v>1</v>
      </c>
      <c r="B223" s="278">
        <f t="shared" ref="B223:G223" si="49">B220/B219*100-100</f>
        <v>6.0424966799468791</v>
      </c>
      <c r="C223" s="279">
        <f t="shared" si="49"/>
        <v>9.0813217717365973</v>
      </c>
      <c r="D223" s="279">
        <f t="shared" si="49"/>
        <v>12.250996015936238</v>
      </c>
      <c r="E223" s="279">
        <f t="shared" si="49"/>
        <v>15.987332720400445</v>
      </c>
      <c r="F223" s="279">
        <f t="shared" si="49"/>
        <v>-100</v>
      </c>
      <c r="G223" s="282">
        <f t="shared" si="49"/>
        <v>10.692892764605901</v>
      </c>
      <c r="H223" s="467"/>
      <c r="I223" s="467"/>
      <c r="J223" s="467"/>
    </row>
    <row r="224" spans="1:11" ht="13.5" thickBot="1" x14ac:dyDescent="0.25">
      <c r="A224" s="226" t="s">
        <v>27</v>
      </c>
      <c r="B224" s="284">
        <f>B220-B207</f>
        <v>88.840579710144993</v>
      </c>
      <c r="C224" s="285">
        <f t="shared" ref="C224:G224" si="50">C220-C207</f>
        <v>30</v>
      </c>
      <c r="D224" s="285">
        <f t="shared" si="50"/>
        <v>40.462962962963047</v>
      </c>
      <c r="E224" s="285">
        <f t="shared" si="50"/>
        <v>16.576168929110281</v>
      </c>
      <c r="F224" s="285">
        <f t="shared" si="50"/>
        <v>0</v>
      </c>
      <c r="G224" s="288">
        <f t="shared" si="50"/>
        <v>56.263948817140317</v>
      </c>
      <c r="H224" s="467"/>
      <c r="I224" s="467"/>
      <c r="J224" s="467"/>
    </row>
    <row r="225" spans="1:11" x14ac:dyDescent="0.2">
      <c r="A225" s="328" t="s">
        <v>52</v>
      </c>
      <c r="B225" s="290">
        <v>403</v>
      </c>
      <c r="C225" s="291">
        <v>316</v>
      </c>
      <c r="D225" s="291">
        <v>252</v>
      </c>
      <c r="E225" s="291">
        <v>325</v>
      </c>
      <c r="F225" s="349"/>
      <c r="G225" s="350">
        <f>SUM(B225:F225)</f>
        <v>1296</v>
      </c>
      <c r="H225" s="467" t="s">
        <v>56</v>
      </c>
      <c r="I225" s="351">
        <f>G212-G225</f>
        <v>2</v>
      </c>
      <c r="J225" s="352">
        <f>I225/G212</f>
        <v>1.5408320493066256E-3</v>
      </c>
    </row>
    <row r="226" spans="1:11" x14ac:dyDescent="0.2">
      <c r="A226" s="328" t="s">
        <v>28</v>
      </c>
      <c r="B226" s="229">
        <v>90.5</v>
      </c>
      <c r="C226" s="354">
        <v>90</v>
      </c>
      <c r="D226" s="354">
        <v>90</v>
      </c>
      <c r="E226" s="354">
        <v>90.5</v>
      </c>
      <c r="F226" s="354"/>
      <c r="G226" s="233"/>
      <c r="H226" s="467" t="s">
        <v>57</v>
      </c>
      <c r="I226" s="467">
        <v>84.67</v>
      </c>
      <c r="J226" s="467"/>
    </row>
    <row r="227" spans="1:11" ht="13.5" thickBot="1" x14ac:dyDescent="0.25">
      <c r="A227" s="331" t="s">
        <v>26</v>
      </c>
      <c r="B227" s="367">
        <f>B226-B213</f>
        <v>5.5</v>
      </c>
      <c r="C227" s="368">
        <f t="shared" ref="C227:F227" si="51">C226-C213</f>
        <v>5.5</v>
      </c>
      <c r="D227" s="368">
        <f t="shared" si="51"/>
        <v>5.5</v>
      </c>
      <c r="E227" s="368">
        <f t="shared" si="51"/>
        <v>6</v>
      </c>
      <c r="F227" s="368">
        <f t="shared" si="51"/>
        <v>0</v>
      </c>
      <c r="G227" s="234"/>
      <c r="H227" s="467" t="s">
        <v>26</v>
      </c>
      <c r="I227" s="467">
        <f>I226-I213</f>
        <v>4.0400000000000063</v>
      </c>
      <c r="J227" s="467"/>
    </row>
    <row r="228" spans="1:11" x14ac:dyDescent="0.2">
      <c r="E228" s="299">
        <v>90.5</v>
      </c>
    </row>
    <row r="229" spans="1:11" ht="13.5" thickBot="1" x14ac:dyDescent="0.25"/>
    <row r="230" spans="1:11" s="468" customFormat="1" ht="13.5" thickBot="1" x14ac:dyDescent="0.25">
      <c r="A230" s="304" t="s">
        <v>131</v>
      </c>
      <c r="B230" s="507" t="s">
        <v>53</v>
      </c>
      <c r="C230" s="508"/>
      <c r="D230" s="508"/>
      <c r="E230" s="508"/>
      <c r="F230" s="509"/>
      <c r="G230" s="333" t="s">
        <v>0</v>
      </c>
    </row>
    <row r="231" spans="1:11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1" s="468" customFormat="1" x14ac:dyDescent="0.2">
      <c r="A232" s="311" t="s">
        <v>3</v>
      </c>
      <c r="B232" s="470">
        <v>2650</v>
      </c>
      <c r="C232" s="471">
        <v>2650</v>
      </c>
      <c r="D232" s="472">
        <v>2650</v>
      </c>
      <c r="E232" s="472">
        <v>2650</v>
      </c>
      <c r="F232" s="472">
        <v>2650</v>
      </c>
      <c r="G232" s="473">
        <v>2650</v>
      </c>
    </row>
    <row r="233" spans="1:11" s="468" customFormat="1" x14ac:dyDescent="0.2">
      <c r="A233" s="314" t="s">
        <v>6</v>
      </c>
      <c r="B233" s="341">
        <v>2770.67</v>
      </c>
      <c r="C233" s="342">
        <v>2801.8</v>
      </c>
      <c r="D233" s="342">
        <v>2873.1</v>
      </c>
      <c r="E233" s="342">
        <v>2987.88</v>
      </c>
      <c r="F233" s="342"/>
      <c r="G233" s="267">
        <v>2850.1</v>
      </c>
    </row>
    <row r="234" spans="1:11" s="468" customFormat="1" x14ac:dyDescent="0.2">
      <c r="A234" s="226" t="s">
        <v>7</v>
      </c>
      <c r="B234" s="343">
        <v>95.6</v>
      </c>
      <c r="C234" s="344">
        <v>97.1</v>
      </c>
      <c r="D234" s="345">
        <v>100</v>
      </c>
      <c r="E234" s="345">
        <v>100</v>
      </c>
      <c r="F234" s="345"/>
      <c r="G234" s="346">
        <v>93.62</v>
      </c>
    </row>
    <row r="235" spans="1:11" s="468" customFormat="1" x14ac:dyDescent="0.2">
      <c r="A235" s="226" t="s">
        <v>8</v>
      </c>
      <c r="B235" s="273">
        <v>5.2999999999999999E-2</v>
      </c>
      <c r="C235" s="274">
        <v>3.9E-2</v>
      </c>
      <c r="D235" s="347">
        <v>3.3000000000000002E-2</v>
      </c>
      <c r="E235" s="347">
        <v>3.5999999999999997E-2</v>
      </c>
      <c r="F235" s="347"/>
      <c r="G235" s="348">
        <v>5.0999999999999997E-2</v>
      </c>
    </row>
    <row r="236" spans="1:11" s="468" customFormat="1" x14ac:dyDescent="0.2">
      <c r="A236" s="314" t="s">
        <v>1</v>
      </c>
      <c r="B236" s="278">
        <f t="shared" ref="B236:G236" si="52">B233/B232*100-100</f>
        <v>4.5535849056603865</v>
      </c>
      <c r="C236" s="279">
        <f t="shared" si="52"/>
        <v>5.7283018867924511</v>
      </c>
      <c r="D236" s="279">
        <f t="shared" si="52"/>
        <v>8.4188679245282998</v>
      </c>
      <c r="E236" s="279">
        <f t="shared" si="52"/>
        <v>12.750188679245284</v>
      </c>
      <c r="F236" s="279">
        <f t="shared" si="52"/>
        <v>-100</v>
      </c>
      <c r="G236" s="282">
        <f t="shared" si="52"/>
        <v>7.5509433962264154</v>
      </c>
    </row>
    <row r="237" spans="1:11" s="468" customFormat="1" ht="13.5" thickBot="1" x14ac:dyDescent="0.25">
      <c r="A237" s="226" t="s">
        <v>27</v>
      </c>
      <c r="B237" s="284">
        <f>B233-B220</f>
        <v>109.00333333333356</v>
      </c>
      <c r="C237" s="285">
        <f t="shared" ref="C237:G237" si="53">C233-C220</f>
        <v>63.858823529411893</v>
      </c>
      <c r="D237" s="285">
        <f t="shared" si="53"/>
        <v>55.599999999999909</v>
      </c>
      <c r="E237" s="285">
        <f t="shared" si="53"/>
        <v>76.597948717948839</v>
      </c>
      <c r="F237" s="285">
        <f t="shared" si="53"/>
        <v>0</v>
      </c>
      <c r="G237" s="288">
        <f t="shared" si="53"/>
        <v>71.708391608391594</v>
      </c>
    </row>
    <row r="238" spans="1:11" s="468" customFormat="1" x14ac:dyDescent="0.2">
      <c r="A238" s="328" t="s">
        <v>52</v>
      </c>
      <c r="B238" s="290">
        <v>402</v>
      </c>
      <c r="C238" s="291">
        <v>315</v>
      </c>
      <c r="D238" s="291">
        <v>252</v>
      </c>
      <c r="E238" s="291">
        <v>325</v>
      </c>
      <c r="F238" s="349"/>
      <c r="G238" s="350">
        <f>SUM(B238:F238)</f>
        <v>1294</v>
      </c>
      <c r="H238" s="468" t="s">
        <v>56</v>
      </c>
      <c r="I238" s="351">
        <f>G225-G238</f>
        <v>2</v>
      </c>
      <c r="J238" s="352">
        <f>I238/G225</f>
        <v>1.5432098765432098E-3</v>
      </c>
      <c r="K238" s="446" t="s">
        <v>135</v>
      </c>
    </row>
    <row r="239" spans="1:11" s="468" customFormat="1" x14ac:dyDescent="0.2">
      <c r="A239" s="328" t="s">
        <v>28</v>
      </c>
      <c r="B239" s="229">
        <v>97</v>
      </c>
      <c r="C239" s="354">
        <v>97</v>
      </c>
      <c r="D239" s="354">
        <v>97</v>
      </c>
      <c r="E239" s="354">
        <v>97</v>
      </c>
      <c r="F239" s="354"/>
      <c r="G239" s="233"/>
      <c r="H239" s="468" t="s">
        <v>57</v>
      </c>
      <c r="I239" s="468">
        <v>90.29</v>
      </c>
    </row>
    <row r="240" spans="1:11" s="468" customFormat="1" ht="13.5" thickBot="1" x14ac:dyDescent="0.25">
      <c r="A240" s="331" t="s">
        <v>26</v>
      </c>
      <c r="B240" s="367">
        <f>B239-B226</f>
        <v>6.5</v>
      </c>
      <c r="C240" s="368">
        <f t="shared" ref="C240:F240" si="54">C239-C226</f>
        <v>7</v>
      </c>
      <c r="D240" s="368">
        <f t="shared" si="54"/>
        <v>7</v>
      </c>
      <c r="E240" s="368">
        <f t="shared" si="54"/>
        <v>6.5</v>
      </c>
      <c r="F240" s="368">
        <f t="shared" si="54"/>
        <v>0</v>
      </c>
      <c r="G240" s="234"/>
      <c r="H240" s="468" t="s">
        <v>26</v>
      </c>
      <c r="I240" s="468">
        <f>I239-I226</f>
        <v>5.6200000000000045</v>
      </c>
    </row>
    <row r="241" spans="5:5" x14ac:dyDescent="0.2">
      <c r="E241" s="299">
        <v>97.5</v>
      </c>
    </row>
  </sheetData>
  <mergeCells count="18">
    <mergeCell ref="B74:F74"/>
    <mergeCell ref="B178:F178"/>
    <mergeCell ref="B165:F165"/>
    <mergeCell ref="B152:F152"/>
    <mergeCell ref="B139:F139"/>
    <mergeCell ref="B126:F126"/>
    <mergeCell ref="B9:F9"/>
    <mergeCell ref="B22:F22"/>
    <mergeCell ref="B35:F35"/>
    <mergeCell ref="B48:F48"/>
    <mergeCell ref="B61:F61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263"/>
  <sheetViews>
    <sheetView showGridLines="0" topLeftCell="A230" zoomScale="73" zoomScaleNormal="73" workbookViewId="0">
      <selection activeCell="I263" sqref="I263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507" t="s">
        <v>50</v>
      </c>
      <c r="C9" s="508"/>
      <c r="D9" s="508"/>
      <c r="E9" s="508"/>
      <c r="F9" s="508"/>
      <c r="G9" s="509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507" t="s">
        <v>50</v>
      </c>
      <c r="C23" s="508"/>
      <c r="D23" s="508"/>
      <c r="E23" s="508"/>
      <c r="F23" s="508"/>
      <c r="G23" s="509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507" t="s">
        <v>50</v>
      </c>
      <c r="C39" s="508"/>
      <c r="D39" s="508"/>
      <c r="E39" s="508"/>
      <c r="F39" s="508"/>
      <c r="G39" s="508"/>
      <c r="H39" s="509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507" t="s">
        <v>50</v>
      </c>
      <c r="C53" s="508"/>
      <c r="D53" s="508"/>
      <c r="E53" s="508"/>
      <c r="F53" s="508"/>
      <c r="G53" s="508"/>
      <c r="H53" s="509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507" t="s">
        <v>50</v>
      </c>
      <c r="C67" s="508"/>
      <c r="D67" s="508"/>
      <c r="E67" s="508"/>
      <c r="F67" s="508"/>
      <c r="G67" s="508"/>
      <c r="H67" s="509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507" t="s">
        <v>50</v>
      </c>
      <c r="C81" s="508"/>
      <c r="D81" s="508"/>
      <c r="E81" s="508"/>
      <c r="F81" s="508"/>
      <c r="G81" s="508"/>
      <c r="H81" s="509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507" t="s">
        <v>50</v>
      </c>
      <c r="C95" s="508"/>
      <c r="D95" s="508"/>
      <c r="E95" s="508"/>
      <c r="F95" s="508"/>
      <c r="G95" s="508"/>
      <c r="H95" s="509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507" t="s">
        <v>50</v>
      </c>
      <c r="C109" s="508"/>
      <c r="D109" s="508"/>
      <c r="E109" s="508"/>
      <c r="F109" s="508"/>
      <c r="G109" s="508"/>
      <c r="H109" s="509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507" t="s">
        <v>50</v>
      </c>
      <c r="C123" s="508"/>
      <c r="D123" s="508"/>
      <c r="E123" s="508"/>
      <c r="F123" s="508"/>
      <c r="G123" s="508"/>
      <c r="H123" s="509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507" t="s">
        <v>50</v>
      </c>
      <c r="C137" s="508"/>
      <c r="D137" s="508"/>
      <c r="E137" s="508"/>
      <c r="F137" s="508"/>
      <c r="G137" s="508"/>
      <c r="H137" s="509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507" t="s">
        <v>50</v>
      </c>
      <c r="C151" s="508"/>
      <c r="D151" s="508"/>
      <c r="E151" s="508"/>
      <c r="F151" s="508"/>
      <c r="G151" s="508"/>
      <c r="H151" s="509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507" t="s">
        <v>50</v>
      </c>
      <c r="C166" s="508"/>
      <c r="D166" s="508"/>
      <c r="E166" s="508"/>
      <c r="F166" s="508"/>
      <c r="G166" s="508"/>
      <c r="H166" s="509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507" t="s">
        <v>50</v>
      </c>
      <c r="C180" s="508"/>
      <c r="D180" s="508"/>
      <c r="E180" s="508"/>
      <c r="F180" s="508"/>
      <c r="G180" s="508"/>
      <c r="H180" s="509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507" t="s">
        <v>50</v>
      </c>
      <c r="C194" s="508"/>
      <c r="D194" s="508"/>
      <c r="E194" s="508"/>
      <c r="F194" s="508"/>
      <c r="G194" s="508"/>
      <c r="H194" s="509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67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>
        <v>62.04</v>
      </c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3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2.0899999999999963</v>
      </c>
    </row>
    <row r="206" spans="1:12" x14ac:dyDescent="0.2">
      <c r="C206" s="299">
        <v>67</v>
      </c>
    </row>
    <row r="207" spans="1:12" s="462" customFormat="1" x14ac:dyDescent="0.2"/>
    <row r="208" spans="1:12" ht="13.5" thickBot="1" x14ac:dyDescent="0.25">
      <c r="B208" s="299">
        <v>65.12</v>
      </c>
      <c r="C208" s="463">
        <v>65.12</v>
      </c>
      <c r="D208" s="299">
        <v>65.12</v>
      </c>
      <c r="E208" s="299">
        <v>65.12</v>
      </c>
      <c r="F208" s="299">
        <v>65.12</v>
      </c>
      <c r="G208" s="299">
        <v>65.12</v>
      </c>
      <c r="H208" s="299">
        <v>65.12</v>
      </c>
    </row>
    <row r="209" spans="1:12" ht="13.5" thickBot="1" x14ac:dyDescent="0.25">
      <c r="A209" s="304" t="s">
        <v>118</v>
      </c>
      <c r="B209" s="507" t="s">
        <v>50</v>
      </c>
      <c r="C209" s="508"/>
      <c r="D209" s="508"/>
      <c r="E209" s="508"/>
      <c r="F209" s="508"/>
      <c r="G209" s="508"/>
      <c r="H209" s="509"/>
      <c r="I209" s="332" t="s">
        <v>0</v>
      </c>
      <c r="J209" s="227"/>
      <c r="K209" s="457"/>
    </row>
    <row r="210" spans="1:12" x14ac:dyDescent="0.2">
      <c r="A210" s="226" t="s">
        <v>54</v>
      </c>
      <c r="B210" s="305">
        <v>1</v>
      </c>
      <c r="C210" s="306">
        <v>2</v>
      </c>
      <c r="D210" s="307">
        <v>3</v>
      </c>
      <c r="E210" s="306">
        <v>4</v>
      </c>
      <c r="F210" s="306">
        <v>5</v>
      </c>
      <c r="G210" s="307">
        <v>6</v>
      </c>
      <c r="H210" s="302">
        <v>7</v>
      </c>
      <c r="I210" s="308"/>
      <c r="J210" s="309"/>
      <c r="K210" s="457"/>
    </row>
    <row r="211" spans="1:12" x14ac:dyDescent="0.2">
      <c r="A211" s="226" t="s">
        <v>2</v>
      </c>
      <c r="B211" s="362">
        <v>1</v>
      </c>
      <c r="C211" s="334">
        <v>2</v>
      </c>
      <c r="D211" s="253">
        <v>3</v>
      </c>
      <c r="E211" s="255">
        <v>4</v>
      </c>
      <c r="F211" s="398">
        <v>5</v>
      </c>
      <c r="G211" s="399">
        <v>6</v>
      </c>
      <c r="H211" s="400">
        <v>7</v>
      </c>
      <c r="I211" s="303" t="s">
        <v>0</v>
      </c>
      <c r="J211" s="246"/>
      <c r="K211" s="310"/>
    </row>
    <row r="212" spans="1:12" x14ac:dyDescent="0.2">
      <c r="A212" s="311" t="s">
        <v>3</v>
      </c>
      <c r="B212" s="257">
        <v>1685</v>
      </c>
      <c r="C212" s="258">
        <v>1685</v>
      </c>
      <c r="D212" s="258">
        <v>1685</v>
      </c>
      <c r="E212" s="258">
        <v>1685</v>
      </c>
      <c r="F212" s="258">
        <v>1685</v>
      </c>
      <c r="G212" s="258">
        <v>1685</v>
      </c>
      <c r="H212" s="259">
        <v>1685</v>
      </c>
      <c r="I212" s="312">
        <v>1685</v>
      </c>
      <c r="J212" s="313"/>
      <c r="K212" s="310"/>
    </row>
    <row r="213" spans="1:12" x14ac:dyDescent="0.2">
      <c r="A213" s="314" t="s">
        <v>6</v>
      </c>
      <c r="B213" s="263">
        <v>1605.3846153846155</v>
      </c>
      <c r="C213" s="264">
        <v>1623.3333333333333</v>
      </c>
      <c r="D213" s="264">
        <v>1688.8636363636363</v>
      </c>
      <c r="E213" s="264">
        <v>1744.7169811320755</v>
      </c>
      <c r="F213" s="315">
        <v>1758.032786885246</v>
      </c>
      <c r="G213" s="315">
        <v>1823.7037037037037</v>
      </c>
      <c r="H213" s="265">
        <v>1915.8461538461538</v>
      </c>
      <c r="I213" s="316">
        <v>1776.3636363636363</v>
      </c>
      <c r="J213" s="317"/>
      <c r="K213" s="310"/>
    </row>
    <row r="214" spans="1:12" x14ac:dyDescent="0.2">
      <c r="A214" s="226" t="s">
        <v>7</v>
      </c>
      <c r="B214" s="268">
        <v>100</v>
      </c>
      <c r="C214" s="269">
        <v>100</v>
      </c>
      <c r="D214" s="269">
        <v>100</v>
      </c>
      <c r="E214" s="269">
        <v>100</v>
      </c>
      <c r="F214" s="318">
        <v>100</v>
      </c>
      <c r="G214" s="318">
        <v>100</v>
      </c>
      <c r="H214" s="270">
        <v>98.461538461538467</v>
      </c>
      <c r="I214" s="319">
        <v>89.610389610389603</v>
      </c>
      <c r="J214" s="390"/>
      <c r="K214" s="310"/>
    </row>
    <row r="215" spans="1:12" x14ac:dyDescent="0.2">
      <c r="A215" s="226" t="s">
        <v>8</v>
      </c>
      <c r="B215" s="273">
        <v>2.4749729890071272E-2</v>
      </c>
      <c r="C215" s="274">
        <v>3.0663623250653142E-2</v>
      </c>
      <c r="D215" s="274">
        <v>2.666653573495719E-2</v>
      </c>
      <c r="E215" s="274">
        <v>2.5911521542352555E-2</v>
      </c>
      <c r="F215" s="321">
        <v>2.4282313782369763E-2</v>
      </c>
      <c r="G215" s="321">
        <v>2.7483596299909929E-2</v>
      </c>
      <c r="H215" s="275">
        <v>3.8058881751326622E-2</v>
      </c>
      <c r="I215" s="322">
        <v>5.9603794012433764E-2</v>
      </c>
      <c r="J215" s="323"/>
      <c r="K215" s="324"/>
    </row>
    <row r="216" spans="1:12" x14ac:dyDescent="0.2">
      <c r="A216" s="314" t="s">
        <v>1</v>
      </c>
      <c r="B216" s="278">
        <f t="shared" ref="B216:I216" si="45">B213/B212*100-100</f>
        <v>-4.7249486418625821</v>
      </c>
      <c r="C216" s="279">
        <f t="shared" si="45"/>
        <v>-3.6597428288823011</v>
      </c>
      <c r="D216" s="279">
        <f t="shared" si="45"/>
        <v>0.22929592662531206</v>
      </c>
      <c r="E216" s="279">
        <f t="shared" si="45"/>
        <v>3.54403448855048</v>
      </c>
      <c r="F216" s="279">
        <f t="shared" si="45"/>
        <v>4.3342900228632573</v>
      </c>
      <c r="G216" s="279">
        <f t="shared" si="45"/>
        <v>8.2316738103088198</v>
      </c>
      <c r="H216" s="280">
        <f t="shared" si="45"/>
        <v>13.700068477516552</v>
      </c>
      <c r="I216" s="282">
        <f t="shared" si="45"/>
        <v>5.4221742649042284</v>
      </c>
      <c r="J216" s="323"/>
      <c r="K216" s="324"/>
    </row>
    <row r="217" spans="1:12" ht="13.5" thickBot="1" x14ac:dyDescent="0.25">
      <c r="A217" s="226" t="s">
        <v>27</v>
      </c>
      <c r="B217" s="284">
        <f t="shared" ref="B217:I217" si="46">B213-B198</f>
        <v>-3.9257294429708054</v>
      </c>
      <c r="C217" s="285">
        <f t="shared" si="46"/>
        <v>-58.888888888888914</v>
      </c>
      <c r="D217" s="285">
        <f t="shared" si="46"/>
        <v>55.171328671328638</v>
      </c>
      <c r="E217" s="285">
        <f t="shared" si="46"/>
        <v>92.75269541778971</v>
      </c>
      <c r="F217" s="285">
        <f t="shared" si="46"/>
        <v>110.16044645971397</v>
      </c>
      <c r="G217" s="285">
        <f t="shared" si="46"/>
        <v>132.56734006733996</v>
      </c>
      <c r="H217" s="286">
        <f t="shared" si="46"/>
        <v>181.0185676392573</v>
      </c>
      <c r="I217" s="326">
        <f t="shared" si="46"/>
        <v>115.2842712842712</v>
      </c>
      <c r="J217" s="327"/>
      <c r="K217" s="324"/>
    </row>
    <row r="218" spans="1:12" x14ac:dyDescent="0.2">
      <c r="A218" s="328" t="s">
        <v>51</v>
      </c>
      <c r="B218" s="290">
        <v>156</v>
      </c>
      <c r="C218" s="291">
        <v>226</v>
      </c>
      <c r="D218" s="291">
        <v>540</v>
      </c>
      <c r="E218" s="291">
        <v>658</v>
      </c>
      <c r="F218" s="291">
        <v>703</v>
      </c>
      <c r="G218" s="291">
        <v>685</v>
      </c>
      <c r="H218" s="292">
        <v>828</v>
      </c>
      <c r="I218" s="293">
        <f>SUM(B218:H218)</f>
        <v>3796</v>
      </c>
      <c r="J218" s="329" t="s">
        <v>56</v>
      </c>
      <c r="K218" s="330">
        <f>I203-I218</f>
        <v>64</v>
      </c>
      <c r="L218" s="376" t="s">
        <v>120</v>
      </c>
    </row>
    <row r="219" spans="1:12" x14ac:dyDescent="0.2">
      <c r="A219" s="328" t="s">
        <v>28</v>
      </c>
      <c r="B219" s="229">
        <v>72</v>
      </c>
      <c r="C219" s="354">
        <v>71.5</v>
      </c>
      <c r="D219" s="354">
        <v>70.5</v>
      </c>
      <c r="E219" s="354">
        <v>69.5</v>
      </c>
      <c r="F219" s="354">
        <v>69</v>
      </c>
      <c r="G219" s="354">
        <v>67.5</v>
      </c>
      <c r="H219" s="230">
        <v>67</v>
      </c>
      <c r="I219" s="233"/>
      <c r="J219" s="227" t="s">
        <v>57</v>
      </c>
      <c r="K219" s="457">
        <v>65.12</v>
      </c>
      <c r="L219" s="438" t="s">
        <v>122</v>
      </c>
    </row>
    <row r="220" spans="1:12" ht="13.5" thickBot="1" x14ac:dyDescent="0.25">
      <c r="A220" s="331" t="s">
        <v>26</v>
      </c>
      <c r="B220" s="231">
        <f t="shared" ref="B220:H220" si="47">B219-B208</f>
        <v>6.8799999999999955</v>
      </c>
      <c r="C220" s="232">
        <f t="shared" si="47"/>
        <v>6.3799999999999955</v>
      </c>
      <c r="D220" s="232">
        <f t="shared" si="47"/>
        <v>5.3799999999999955</v>
      </c>
      <c r="E220" s="232">
        <f t="shared" si="47"/>
        <v>4.3799999999999955</v>
      </c>
      <c r="F220" s="232">
        <f t="shared" si="47"/>
        <v>3.8799999999999955</v>
      </c>
      <c r="G220" s="232">
        <f t="shared" si="47"/>
        <v>2.3799999999999955</v>
      </c>
      <c r="H220" s="238">
        <f t="shared" si="47"/>
        <v>1.8799999999999955</v>
      </c>
      <c r="I220" s="234"/>
      <c r="J220" s="457" t="s">
        <v>26</v>
      </c>
      <c r="K220" s="457">
        <f>K219-K204</f>
        <v>3.0800000000000054</v>
      </c>
    </row>
    <row r="221" spans="1:12" x14ac:dyDescent="0.2">
      <c r="B221" s="299">
        <v>72</v>
      </c>
      <c r="C221" s="299">
        <v>71.5</v>
      </c>
      <c r="D221" s="299">
        <v>70.5</v>
      </c>
      <c r="F221" s="299">
        <v>69</v>
      </c>
      <c r="H221" s="299">
        <v>67</v>
      </c>
    </row>
    <row r="222" spans="1:12" ht="13.5" thickBot="1" x14ac:dyDescent="0.25">
      <c r="C222" s="462"/>
      <c r="D222" s="462"/>
      <c r="E222" s="462"/>
      <c r="F222" s="462"/>
      <c r="G222" s="462"/>
      <c r="H222" s="462"/>
    </row>
    <row r="223" spans="1:12" ht="13.5" thickBot="1" x14ac:dyDescent="0.25">
      <c r="A223" s="304" t="s">
        <v>123</v>
      </c>
      <c r="B223" s="507" t="s">
        <v>50</v>
      </c>
      <c r="C223" s="508"/>
      <c r="D223" s="508"/>
      <c r="E223" s="508"/>
      <c r="F223" s="508"/>
      <c r="G223" s="508"/>
      <c r="H223" s="509"/>
      <c r="I223" s="332" t="s">
        <v>0</v>
      </c>
      <c r="J223" s="227"/>
      <c r="K223" s="464"/>
    </row>
    <row r="224" spans="1:12" x14ac:dyDescent="0.2">
      <c r="A224" s="226" t="s">
        <v>54</v>
      </c>
      <c r="B224" s="305">
        <v>1</v>
      </c>
      <c r="C224" s="306">
        <v>2</v>
      </c>
      <c r="D224" s="307">
        <v>3</v>
      </c>
      <c r="E224" s="306">
        <v>4</v>
      </c>
      <c r="F224" s="306">
        <v>5</v>
      </c>
      <c r="G224" s="307">
        <v>6</v>
      </c>
      <c r="H224" s="302">
        <v>7</v>
      </c>
      <c r="I224" s="308"/>
      <c r="J224" s="309"/>
      <c r="K224" s="464"/>
    </row>
    <row r="225" spans="1:12" x14ac:dyDescent="0.2">
      <c r="A225" s="226" t="s">
        <v>2</v>
      </c>
      <c r="B225" s="362">
        <v>1</v>
      </c>
      <c r="C225" s="334">
        <v>2</v>
      </c>
      <c r="D225" s="253">
        <v>3</v>
      </c>
      <c r="E225" s="255">
        <v>4</v>
      </c>
      <c r="F225" s="398">
        <v>5</v>
      </c>
      <c r="G225" s="399">
        <v>6</v>
      </c>
      <c r="H225" s="400">
        <v>7</v>
      </c>
      <c r="I225" s="303" t="s">
        <v>0</v>
      </c>
      <c r="J225" s="246"/>
      <c r="K225" s="310"/>
    </row>
    <row r="226" spans="1:12" x14ac:dyDescent="0.2">
      <c r="A226" s="311" t="s">
        <v>3</v>
      </c>
      <c r="B226" s="257">
        <v>1800</v>
      </c>
      <c r="C226" s="258">
        <v>1800</v>
      </c>
      <c r="D226" s="258">
        <v>1800</v>
      </c>
      <c r="E226" s="258">
        <v>1800</v>
      </c>
      <c r="F226" s="258">
        <v>1800</v>
      </c>
      <c r="G226" s="258">
        <v>1800</v>
      </c>
      <c r="H226" s="259">
        <v>1800</v>
      </c>
      <c r="I226" s="312">
        <v>1800</v>
      </c>
      <c r="J226" s="313"/>
      <c r="K226" s="310"/>
    </row>
    <row r="227" spans="1:12" x14ac:dyDescent="0.2">
      <c r="A227" s="314" t="s">
        <v>6</v>
      </c>
      <c r="B227" s="263">
        <v>1778.6666666666667</v>
      </c>
      <c r="C227" s="264">
        <v>1808.3333333333333</v>
      </c>
      <c r="D227" s="264">
        <v>1857.2727272727273</v>
      </c>
      <c r="E227" s="264">
        <v>1815.9259259259259</v>
      </c>
      <c r="F227" s="315">
        <v>1930.1785714285713</v>
      </c>
      <c r="G227" s="315">
        <v>1981.4814814814815</v>
      </c>
      <c r="H227" s="265">
        <v>2085.909090909091</v>
      </c>
      <c r="I227" s="316">
        <v>1927.5895765472312</v>
      </c>
      <c r="J227" s="317"/>
      <c r="K227" s="310"/>
    </row>
    <row r="228" spans="1:12" x14ac:dyDescent="0.2">
      <c r="A228" s="226" t="s">
        <v>7</v>
      </c>
      <c r="B228" s="268">
        <v>100</v>
      </c>
      <c r="C228" s="269">
        <v>100</v>
      </c>
      <c r="D228" s="269">
        <v>95.454545454545453</v>
      </c>
      <c r="E228" s="269">
        <v>100</v>
      </c>
      <c r="F228" s="318">
        <v>100</v>
      </c>
      <c r="G228" s="318">
        <v>98.148148148148152</v>
      </c>
      <c r="H228" s="270">
        <v>95.454545454545453</v>
      </c>
      <c r="I228" s="319">
        <v>87.296416938110752</v>
      </c>
      <c r="J228" s="390"/>
      <c r="K228" s="310"/>
    </row>
    <row r="229" spans="1:12" x14ac:dyDescent="0.2">
      <c r="A229" s="226" t="s">
        <v>8</v>
      </c>
      <c r="B229" s="273">
        <v>3.5962482207829764E-2</v>
      </c>
      <c r="C229" s="274">
        <v>3.3700470596833586E-2</v>
      </c>
      <c r="D229" s="274">
        <v>4.158532234509861E-2</v>
      </c>
      <c r="E229" s="274">
        <v>3.8932241893152648E-2</v>
      </c>
      <c r="F229" s="321">
        <v>3.1261888358315074E-2</v>
      </c>
      <c r="G229" s="321">
        <v>3.712904272410248E-2</v>
      </c>
      <c r="H229" s="275">
        <v>5.0515428206908512E-2</v>
      </c>
      <c r="I229" s="322">
        <v>6.7391784488128867E-2</v>
      </c>
      <c r="J229" s="323"/>
      <c r="K229" s="324"/>
    </row>
    <row r="230" spans="1:12" x14ac:dyDescent="0.2">
      <c r="A230" s="314" t="s">
        <v>1</v>
      </c>
      <c r="B230" s="278">
        <f t="shared" ref="B230:I230" si="48">B227/B226*100-100</f>
        <v>-1.1851851851851762</v>
      </c>
      <c r="C230" s="279">
        <f t="shared" si="48"/>
        <v>0.4629629629629477</v>
      </c>
      <c r="D230" s="279">
        <f t="shared" si="48"/>
        <v>3.1818181818181728</v>
      </c>
      <c r="E230" s="279">
        <f t="shared" si="48"/>
        <v>0.88477366255143863</v>
      </c>
      <c r="F230" s="279">
        <f t="shared" si="48"/>
        <v>7.232142857142847</v>
      </c>
      <c r="G230" s="279">
        <f t="shared" si="48"/>
        <v>10.08230452674897</v>
      </c>
      <c r="H230" s="280">
        <f t="shared" si="48"/>
        <v>15.883838383838381</v>
      </c>
      <c r="I230" s="282">
        <f t="shared" si="48"/>
        <v>7.0883098081795168</v>
      </c>
      <c r="J230" s="323"/>
      <c r="K230" s="324"/>
    </row>
    <row r="231" spans="1:12" ht="13.5" thickBot="1" x14ac:dyDescent="0.25">
      <c r="A231" s="226" t="s">
        <v>27</v>
      </c>
      <c r="B231" s="284">
        <f>B227-B213</f>
        <v>173.28205128205127</v>
      </c>
      <c r="C231" s="285">
        <f t="shared" ref="C231:I231" si="49">C227-C213</f>
        <v>185</v>
      </c>
      <c r="D231" s="285">
        <f t="shared" si="49"/>
        <v>168.40909090909099</v>
      </c>
      <c r="E231" s="285">
        <f t="shared" si="49"/>
        <v>71.208944793850378</v>
      </c>
      <c r="F231" s="285">
        <f t="shared" si="49"/>
        <v>172.14578454332536</v>
      </c>
      <c r="G231" s="285">
        <f t="shared" si="49"/>
        <v>157.77777777777783</v>
      </c>
      <c r="H231" s="286">
        <f t="shared" si="49"/>
        <v>170.06293706293718</v>
      </c>
      <c r="I231" s="326">
        <f t="shared" si="49"/>
        <v>151.22594018359496</v>
      </c>
      <c r="J231" s="327"/>
      <c r="K231" s="324"/>
    </row>
    <row r="232" spans="1:12" x14ac:dyDescent="0.2">
      <c r="A232" s="328" t="s">
        <v>51</v>
      </c>
      <c r="B232" s="290">
        <v>155</v>
      </c>
      <c r="C232" s="291">
        <v>226</v>
      </c>
      <c r="D232" s="291">
        <v>540</v>
      </c>
      <c r="E232" s="291">
        <v>657</v>
      </c>
      <c r="F232" s="291">
        <v>703</v>
      </c>
      <c r="G232" s="291">
        <v>685</v>
      </c>
      <c r="H232" s="292">
        <v>827</v>
      </c>
      <c r="I232" s="293">
        <f>SUM(B232:H232)</f>
        <v>3793</v>
      </c>
      <c r="J232" s="329" t="s">
        <v>56</v>
      </c>
      <c r="K232" s="330">
        <f>I218-I232</f>
        <v>3</v>
      </c>
      <c r="L232" s="352">
        <f>K232/I218</f>
        <v>7.9030558482613277E-4</v>
      </c>
    </row>
    <row r="233" spans="1:12" x14ac:dyDescent="0.2">
      <c r="A233" s="328" t="s">
        <v>28</v>
      </c>
      <c r="B233" s="229">
        <v>77.5</v>
      </c>
      <c r="C233" s="354">
        <v>76.5</v>
      </c>
      <c r="D233" s="354">
        <v>75.5</v>
      </c>
      <c r="E233" s="354">
        <v>75</v>
      </c>
      <c r="F233" s="354">
        <v>74</v>
      </c>
      <c r="G233" s="354">
        <v>72.5</v>
      </c>
      <c r="H233" s="230">
        <v>72</v>
      </c>
      <c r="I233" s="233"/>
      <c r="J233" s="227" t="s">
        <v>57</v>
      </c>
      <c r="K233" s="464">
        <v>68.91</v>
      </c>
    </row>
    <row r="234" spans="1:12" ht="13.5" thickBot="1" x14ac:dyDescent="0.25">
      <c r="A234" s="331" t="s">
        <v>26</v>
      </c>
      <c r="B234" s="231">
        <f>B233-B219</f>
        <v>5.5</v>
      </c>
      <c r="C234" s="232">
        <f t="shared" ref="C234:H234" si="50">C233-C219</f>
        <v>5</v>
      </c>
      <c r="D234" s="232">
        <f t="shared" si="50"/>
        <v>5</v>
      </c>
      <c r="E234" s="232">
        <f t="shared" si="50"/>
        <v>5.5</v>
      </c>
      <c r="F234" s="232">
        <f t="shared" si="50"/>
        <v>5</v>
      </c>
      <c r="G234" s="232">
        <f t="shared" si="50"/>
        <v>5</v>
      </c>
      <c r="H234" s="238">
        <f t="shared" si="50"/>
        <v>5</v>
      </c>
      <c r="I234" s="234"/>
      <c r="J234" s="464" t="s">
        <v>26</v>
      </c>
      <c r="K234" s="464">
        <f>K233-K219</f>
        <v>3.789999999999992</v>
      </c>
    </row>
    <row r="235" spans="1:12" x14ac:dyDescent="0.2">
      <c r="C235" s="299">
        <v>76.5</v>
      </c>
      <c r="D235" s="299">
        <v>75.5</v>
      </c>
      <c r="F235" s="299">
        <v>74</v>
      </c>
      <c r="G235" s="299">
        <v>72.5</v>
      </c>
      <c r="H235" s="299">
        <v>72</v>
      </c>
    </row>
    <row r="236" spans="1:12" ht="13.5" thickBot="1" x14ac:dyDescent="0.25">
      <c r="D236" s="466"/>
      <c r="E236" s="466"/>
      <c r="F236" s="466"/>
      <c r="G236" s="466"/>
      <c r="H236" s="466"/>
    </row>
    <row r="237" spans="1:12" s="467" customFormat="1" ht="13.5" thickBot="1" x14ac:dyDescent="0.25">
      <c r="A237" s="304" t="s">
        <v>127</v>
      </c>
      <c r="B237" s="507" t="s">
        <v>50</v>
      </c>
      <c r="C237" s="508"/>
      <c r="D237" s="508"/>
      <c r="E237" s="508"/>
      <c r="F237" s="508"/>
      <c r="G237" s="508"/>
      <c r="H237" s="509"/>
      <c r="I237" s="332" t="s">
        <v>0</v>
      </c>
      <c r="J237" s="227"/>
    </row>
    <row r="238" spans="1:12" s="467" customFormat="1" x14ac:dyDescent="0.2">
      <c r="A238" s="226" t="s">
        <v>54</v>
      </c>
      <c r="B238" s="305">
        <v>1</v>
      </c>
      <c r="C238" s="306">
        <v>2</v>
      </c>
      <c r="D238" s="307">
        <v>3</v>
      </c>
      <c r="E238" s="306">
        <v>4</v>
      </c>
      <c r="F238" s="306">
        <v>5</v>
      </c>
      <c r="G238" s="307">
        <v>6</v>
      </c>
      <c r="H238" s="302">
        <v>7</v>
      </c>
      <c r="I238" s="308"/>
      <c r="J238" s="309"/>
    </row>
    <row r="239" spans="1:12" s="467" customFormat="1" x14ac:dyDescent="0.2">
      <c r="A239" s="226" t="s">
        <v>2</v>
      </c>
      <c r="B239" s="362">
        <v>1</v>
      </c>
      <c r="C239" s="334">
        <v>2</v>
      </c>
      <c r="D239" s="253">
        <v>3</v>
      </c>
      <c r="E239" s="255">
        <v>4</v>
      </c>
      <c r="F239" s="398">
        <v>5</v>
      </c>
      <c r="G239" s="399">
        <v>6</v>
      </c>
      <c r="H239" s="400">
        <v>7</v>
      </c>
      <c r="I239" s="303" t="s">
        <v>0</v>
      </c>
      <c r="J239" s="246"/>
      <c r="K239" s="310"/>
    </row>
    <row r="240" spans="1:12" s="467" customFormat="1" x14ac:dyDescent="0.2">
      <c r="A240" s="311" t="s">
        <v>3</v>
      </c>
      <c r="B240" s="257">
        <v>1925</v>
      </c>
      <c r="C240" s="258">
        <v>1925</v>
      </c>
      <c r="D240" s="258">
        <v>1925</v>
      </c>
      <c r="E240" s="258">
        <v>1925</v>
      </c>
      <c r="F240" s="258">
        <v>1925</v>
      </c>
      <c r="G240" s="258">
        <v>1925</v>
      </c>
      <c r="H240" s="259">
        <v>1925</v>
      </c>
      <c r="I240" s="312">
        <v>1925</v>
      </c>
      <c r="J240" s="313"/>
      <c r="K240" s="310"/>
    </row>
    <row r="241" spans="1:12" s="467" customFormat="1" x14ac:dyDescent="0.2">
      <c r="A241" s="314" t="s">
        <v>6</v>
      </c>
      <c r="B241" s="263">
        <v>1880.7142857142858</v>
      </c>
      <c r="C241" s="264">
        <v>1955</v>
      </c>
      <c r="D241" s="264">
        <v>1952.1428571428571</v>
      </c>
      <c r="E241" s="264">
        <v>1991.851851851852</v>
      </c>
      <c r="F241" s="315">
        <v>2023.1578947368421</v>
      </c>
      <c r="G241" s="315">
        <v>2054.0384615384614</v>
      </c>
      <c r="H241" s="265">
        <v>2092.5</v>
      </c>
      <c r="I241" s="316">
        <v>2016.6006600660066</v>
      </c>
      <c r="J241" s="317"/>
      <c r="K241" s="310"/>
    </row>
    <row r="242" spans="1:12" s="467" customFormat="1" x14ac:dyDescent="0.2">
      <c r="A242" s="226" t="s">
        <v>7</v>
      </c>
      <c r="B242" s="268">
        <v>92.857142857142861</v>
      </c>
      <c r="C242" s="269">
        <v>100</v>
      </c>
      <c r="D242" s="269">
        <v>92.857142857142861</v>
      </c>
      <c r="E242" s="269">
        <v>98.148148148148152</v>
      </c>
      <c r="F242" s="318">
        <v>98.245614035087726</v>
      </c>
      <c r="G242" s="318">
        <v>96.15384615384616</v>
      </c>
      <c r="H242" s="270">
        <v>96.875</v>
      </c>
      <c r="I242" s="319">
        <v>93.729372937293732</v>
      </c>
      <c r="J242" s="390"/>
      <c r="K242" s="310"/>
    </row>
    <row r="243" spans="1:12" s="467" customFormat="1" x14ac:dyDescent="0.2">
      <c r="A243" s="226" t="s">
        <v>8</v>
      </c>
      <c r="B243" s="273">
        <v>6.0272626688973555E-2</v>
      </c>
      <c r="C243" s="274">
        <v>4.2381225343176183E-2</v>
      </c>
      <c r="D243" s="274">
        <v>4.9432392729717181E-2</v>
      </c>
      <c r="E243" s="274">
        <v>4.4413852402785725E-2</v>
      </c>
      <c r="F243" s="321">
        <v>4.2136105841314012E-2</v>
      </c>
      <c r="G243" s="321">
        <v>4.4428304783594559E-2</v>
      </c>
      <c r="H243" s="275">
        <v>4.782704635901576E-2</v>
      </c>
      <c r="I243" s="322">
        <v>5.4090797228309728E-2</v>
      </c>
      <c r="J243" s="323"/>
      <c r="K243" s="324"/>
    </row>
    <row r="244" spans="1:12" s="467" customFormat="1" x14ac:dyDescent="0.2">
      <c r="A244" s="314" t="s">
        <v>1</v>
      </c>
      <c r="B244" s="278">
        <f t="shared" ref="B244:I244" si="51">B241/B240*100-100</f>
        <v>-2.3005565862708579</v>
      </c>
      <c r="C244" s="279">
        <f t="shared" si="51"/>
        <v>1.5584415584415581</v>
      </c>
      <c r="D244" s="279">
        <f t="shared" si="51"/>
        <v>1.4100185528756981</v>
      </c>
      <c r="E244" s="279">
        <f t="shared" si="51"/>
        <v>3.4728234728234781</v>
      </c>
      <c r="F244" s="279">
        <f t="shared" si="51"/>
        <v>5.0991114149008894</v>
      </c>
      <c r="G244" s="279">
        <f t="shared" si="51"/>
        <v>6.7032967032967008</v>
      </c>
      <c r="H244" s="280">
        <f t="shared" si="51"/>
        <v>8.7012987012986969</v>
      </c>
      <c r="I244" s="282">
        <f t="shared" si="51"/>
        <v>4.758475847584748</v>
      </c>
      <c r="J244" s="323"/>
      <c r="K244" s="324"/>
    </row>
    <row r="245" spans="1:12" s="467" customFormat="1" ht="13.5" thickBot="1" x14ac:dyDescent="0.25">
      <c r="A245" s="226" t="s">
        <v>27</v>
      </c>
      <c r="B245" s="284">
        <f>B241-B227</f>
        <v>102.04761904761904</v>
      </c>
      <c r="C245" s="285">
        <f t="shared" ref="C245:I245" si="52">C241-C227</f>
        <v>146.66666666666674</v>
      </c>
      <c r="D245" s="285">
        <f t="shared" si="52"/>
        <v>94.870129870129858</v>
      </c>
      <c r="E245" s="285">
        <f t="shared" si="52"/>
        <v>175.92592592592609</v>
      </c>
      <c r="F245" s="285">
        <f t="shared" si="52"/>
        <v>92.97932330827075</v>
      </c>
      <c r="G245" s="285">
        <f t="shared" si="52"/>
        <v>72.55698005697991</v>
      </c>
      <c r="H245" s="286">
        <f t="shared" si="52"/>
        <v>6.5909090909090082</v>
      </c>
      <c r="I245" s="326">
        <f t="shared" si="52"/>
        <v>89.011083518775422</v>
      </c>
      <c r="J245" s="327"/>
      <c r="K245" s="324"/>
    </row>
    <row r="246" spans="1:12" s="467" customFormat="1" x14ac:dyDescent="0.2">
      <c r="A246" s="328" t="s">
        <v>51</v>
      </c>
      <c r="B246" s="290">
        <v>153</v>
      </c>
      <c r="C246" s="291">
        <v>226</v>
      </c>
      <c r="D246" s="291">
        <v>539</v>
      </c>
      <c r="E246" s="291">
        <v>656</v>
      </c>
      <c r="F246" s="291">
        <v>703</v>
      </c>
      <c r="G246" s="291">
        <v>684</v>
      </c>
      <c r="H246" s="292">
        <v>826</v>
      </c>
      <c r="I246" s="293">
        <f>SUM(B246:H246)</f>
        <v>3787</v>
      </c>
      <c r="J246" s="329" t="s">
        <v>56</v>
      </c>
      <c r="K246" s="330">
        <f>I232-I246</f>
        <v>6</v>
      </c>
      <c r="L246" s="352">
        <f>K246/I232</f>
        <v>1.5818613234906407E-3</v>
      </c>
    </row>
    <row r="247" spans="1:12" s="467" customFormat="1" x14ac:dyDescent="0.2">
      <c r="A247" s="328" t="s">
        <v>28</v>
      </c>
      <c r="B247" s="229">
        <v>84.5</v>
      </c>
      <c r="C247" s="354">
        <v>83</v>
      </c>
      <c r="D247" s="354">
        <v>82</v>
      </c>
      <c r="E247" s="354">
        <v>81.5</v>
      </c>
      <c r="F247" s="354">
        <v>80.5</v>
      </c>
      <c r="G247" s="354">
        <v>79.5</v>
      </c>
      <c r="H247" s="230">
        <v>79</v>
      </c>
      <c r="I247" s="233"/>
      <c r="J247" s="227" t="s">
        <v>57</v>
      </c>
      <c r="K247" s="467">
        <v>74.09</v>
      </c>
    </row>
    <row r="248" spans="1:12" s="467" customFormat="1" ht="13.5" thickBot="1" x14ac:dyDescent="0.25">
      <c r="A248" s="331" t="s">
        <v>26</v>
      </c>
      <c r="B248" s="231">
        <f>B247-B233</f>
        <v>7</v>
      </c>
      <c r="C248" s="232">
        <f t="shared" ref="C248:H248" si="53">C247-C233</f>
        <v>6.5</v>
      </c>
      <c r="D248" s="232">
        <f t="shared" si="53"/>
        <v>6.5</v>
      </c>
      <c r="E248" s="232">
        <f t="shared" si="53"/>
        <v>6.5</v>
      </c>
      <c r="F248" s="232">
        <f t="shared" si="53"/>
        <v>6.5</v>
      </c>
      <c r="G248" s="232">
        <f t="shared" si="53"/>
        <v>7</v>
      </c>
      <c r="H248" s="238">
        <f t="shared" si="53"/>
        <v>7</v>
      </c>
      <c r="I248" s="234"/>
      <c r="J248" s="467" t="s">
        <v>26</v>
      </c>
      <c r="K248" s="467">
        <f>K247-K233</f>
        <v>5.1800000000000068</v>
      </c>
    </row>
    <row r="249" spans="1:12" x14ac:dyDescent="0.2">
      <c r="D249" s="299">
        <v>82</v>
      </c>
      <c r="F249" s="299">
        <v>80.5</v>
      </c>
    </row>
    <row r="250" spans="1:12" ht="13.5" thickBot="1" x14ac:dyDescent="0.25"/>
    <row r="251" spans="1:12" s="468" customFormat="1" ht="13.5" thickBot="1" x14ac:dyDescent="0.25">
      <c r="A251" s="304" t="s">
        <v>131</v>
      </c>
      <c r="B251" s="507" t="s">
        <v>50</v>
      </c>
      <c r="C251" s="508"/>
      <c r="D251" s="508"/>
      <c r="E251" s="508"/>
      <c r="F251" s="508"/>
      <c r="G251" s="508"/>
      <c r="H251" s="509"/>
      <c r="I251" s="332" t="s">
        <v>0</v>
      </c>
      <c r="J251" s="227"/>
    </row>
    <row r="252" spans="1:12" s="468" customFormat="1" x14ac:dyDescent="0.2">
      <c r="A252" s="226" t="s">
        <v>54</v>
      </c>
      <c r="B252" s="305">
        <v>1</v>
      </c>
      <c r="C252" s="306">
        <v>2</v>
      </c>
      <c r="D252" s="307">
        <v>3</v>
      </c>
      <c r="E252" s="306">
        <v>4</v>
      </c>
      <c r="F252" s="306">
        <v>5</v>
      </c>
      <c r="G252" s="307">
        <v>6</v>
      </c>
      <c r="H252" s="302">
        <v>7</v>
      </c>
      <c r="I252" s="308"/>
      <c r="J252" s="309"/>
    </row>
    <row r="253" spans="1:12" s="468" customFormat="1" x14ac:dyDescent="0.2">
      <c r="A253" s="226" t="s">
        <v>2</v>
      </c>
      <c r="B253" s="362">
        <v>1</v>
      </c>
      <c r="C253" s="334">
        <v>2</v>
      </c>
      <c r="D253" s="253">
        <v>3</v>
      </c>
      <c r="E253" s="255">
        <v>4</v>
      </c>
      <c r="F253" s="398">
        <v>5</v>
      </c>
      <c r="G253" s="399">
        <v>6</v>
      </c>
      <c r="H253" s="400">
        <v>7</v>
      </c>
      <c r="I253" s="303" t="s">
        <v>0</v>
      </c>
      <c r="J253" s="246"/>
      <c r="K253" s="310"/>
    </row>
    <row r="254" spans="1:12" s="468" customFormat="1" x14ac:dyDescent="0.2">
      <c r="A254" s="311" t="s">
        <v>3</v>
      </c>
      <c r="B254" s="474">
        <v>2070</v>
      </c>
      <c r="C254" s="475">
        <v>2070</v>
      </c>
      <c r="D254" s="475">
        <v>2070</v>
      </c>
      <c r="E254" s="475">
        <v>2070</v>
      </c>
      <c r="F254" s="475">
        <v>2070</v>
      </c>
      <c r="G254" s="475">
        <v>2070</v>
      </c>
      <c r="H254" s="476">
        <v>2070</v>
      </c>
      <c r="I254" s="477">
        <v>2070</v>
      </c>
      <c r="J254" s="313"/>
      <c r="K254" s="310"/>
    </row>
    <row r="255" spans="1:12" s="468" customFormat="1" x14ac:dyDescent="0.2">
      <c r="A255" s="314" t="s">
        <v>6</v>
      </c>
      <c r="B255" s="263">
        <v>2050</v>
      </c>
      <c r="C255" s="264">
        <v>2010.5</v>
      </c>
      <c r="D255" s="264">
        <v>2101.6999999999998</v>
      </c>
      <c r="E255" s="264">
        <v>2148.4899999999998</v>
      </c>
      <c r="F255" s="315">
        <v>2167.02</v>
      </c>
      <c r="G255" s="315">
        <v>2243.8200000000002</v>
      </c>
      <c r="H255" s="265">
        <v>2234.1999999999998</v>
      </c>
      <c r="I255" s="316">
        <v>2165.6999999999998</v>
      </c>
      <c r="J255" s="317"/>
      <c r="K255" s="310"/>
    </row>
    <row r="256" spans="1:12" s="468" customFormat="1" x14ac:dyDescent="0.2">
      <c r="A256" s="226" t="s">
        <v>7</v>
      </c>
      <c r="B256" s="268">
        <v>80</v>
      </c>
      <c r="C256" s="269">
        <v>94.7</v>
      </c>
      <c r="D256" s="269">
        <v>88.1</v>
      </c>
      <c r="E256" s="269">
        <v>84.91</v>
      </c>
      <c r="F256" s="318">
        <v>96.5</v>
      </c>
      <c r="G256" s="318">
        <v>94.5</v>
      </c>
      <c r="H256" s="270">
        <v>84.2</v>
      </c>
      <c r="I256" s="319">
        <v>86.24</v>
      </c>
      <c r="J256" s="390"/>
      <c r="K256" s="310"/>
    </row>
    <row r="257" spans="1:19" s="468" customFormat="1" x14ac:dyDescent="0.2">
      <c r="A257" s="226" t="s">
        <v>8</v>
      </c>
      <c r="B257" s="273">
        <v>7.1999999999999995E-2</v>
      </c>
      <c r="C257" s="274">
        <v>4.7E-2</v>
      </c>
      <c r="D257" s="274">
        <v>6.2E-2</v>
      </c>
      <c r="E257" s="274">
        <v>6.5000000000000002E-2</v>
      </c>
      <c r="F257" s="321">
        <v>0.05</v>
      </c>
      <c r="G257" s="321">
        <v>5.6000000000000001E-2</v>
      </c>
      <c r="H257" s="275">
        <v>7.4999999999999997E-2</v>
      </c>
      <c r="I257" s="322">
        <v>7.0000000000000007E-2</v>
      </c>
      <c r="J257" s="323"/>
      <c r="K257" s="324"/>
    </row>
    <row r="258" spans="1:19" s="468" customFormat="1" x14ac:dyDescent="0.2">
      <c r="A258" s="314" t="s">
        <v>1</v>
      </c>
      <c r="B258" s="278">
        <f t="shared" ref="B258:I258" si="54">B255/B254*100-100</f>
        <v>-0.96618357487923845</v>
      </c>
      <c r="C258" s="279">
        <f t="shared" si="54"/>
        <v>-2.8743961352656981</v>
      </c>
      <c r="D258" s="279">
        <f t="shared" si="54"/>
        <v>1.5314009661835541</v>
      </c>
      <c r="E258" s="279">
        <f t="shared" si="54"/>
        <v>3.7917874396135289</v>
      </c>
      <c r="F258" s="279">
        <f t="shared" si="54"/>
        <v>4.686956521739134</v>
      </c>
      <c r="G258" s="279">
        <f t="shared" si="54"/>
        <v>8.3971014492753682</v>
      </c>
      <c r="H258" s="280">
        <f t="shared" si="54"/>
        <v>7.9323671497584485</v>
      </c>
      <c r="I258" s="282">
        <f t="shared" si="54"/>
        <v>4.6231884057970944</v>
      </c>
      <c r="J258" s="323"/>
      <c r="K258" s="324"/>
    </row>
    <row r="259" spans="1:19" s="468" customFormat="1" ht="13.5" thickBot="1" x14ac:dyDescent="0.25">
      <c r="A259" s="226" t="s">
        <v>27</v>
      </c>
      <c r="B259" s="284">
        <f>B255-B241</f>
        <v>169.28571428571422</v>
      </c>
      <c r="C259" s="285">
        <f t="shared" ref="C259:I259" si="55">C255-C241</f>
        <v>55.5</v>
      </c>
      <c r="D259" s="285">
        <f t="shared" si="55"/>
        <v>149.55714285714271</v>
      </c>
      <c r="E259" s="285">
        <f t="shared" si="55"/>
        <v>156.63814814814782</v>
      </c>
      <c r="F259" s="285">
        <f t="shared" si="55"/>
        <v>143.8621052631579</v>
      </c>
      <c r="G259" s="285">
        <f t="shared" si="55"/>
        <v>189.78153846153873</v>
      </c>
      <c r="H259" s="286">
        <f t="shared" si="55"/>
        <v>141.69999999999982</v>
      </c>
      <c r="I259" s="326">
        <f t="shared" si="55"/>
        <v>149.09933993399318</v>
      </c>
      <c r="J259" s="327"/>
      <c r="K259" s="324"/>
    </row>
    <row r="260" spans="1:19" s="468" customFormat="1" x14ac:dyDescent="0.2">
      <c r="A260" s="328" t="s">
        <v>51</v>
      </c>
      <c r="B260" s="526">
        <v>152</v>
      </c>
      <c r="C260" s="527">
        <v>226</v>
      </c>
      <c r="D260" s="527">
        <v>539</v>
      </c>
      <c r="E260" s="528">
        <v>656</v>
      </c>
      <c r="F260" s="528">
        <v>703</v>
      </c>
      <c r="G260" s="528">
        <v>684</v>
      </c>
      <c r="H260" s="529">
        <v>824</v>
      </c>
      <c r="I260" s="293">
        <f>SUM(B260:H260)</f>
        <v>3784</v>
      </c>
      <c r="J260" s="329" t="s">
        <v>56</v>
      </c>
      <c r="K260" s="330">
        <f>I246-I260</f>
        <v>3</v>
      </c>
      <c r="L260" s="352">
        <f>K260/I246</f>
        <v>7.9218378663850012E-4</v>
      </c>
      <c r="M260" s="469" t="s">
        <v>132</v>
      </c>
      <c r="S260" s="380" t="s">
        <v>136</v>
      </c>
    </row>
    <row r="261" spans="1:19" s="468" customFormat="1" x14ac:dyDescent="0.2">
      <c r="A261" s="328" t="s">
        <v>28</v>
      </c>
      <c r="B261" s="229">
        <v>91.5</v>
      </c>
      <c r="C261" s="354">
        <v>90.5</v>
      </c>
      <c r="D261" s="354">
        <v>89</v>
      </c>
      <c r="E261" s="354">
        <v>88</v>
      </c>
      <c r="F261" s="354">
        <v>87</v>
      </c>
      <c r="G261" s="354">
        <v>86</v>
      </c>
      <c r="H261" s="230">
        <v>86</v>
      </c>
      <c r="I261" s="233"/>
      <c r="J261" s="227" t="s">
        <v>57</v>
      </c>
      <c r="K261" s="468">
        <v>80.760000000000005</v>
      </c>
      <c r="M261" s="376" t="s">
        <v>133</v>
      </c>
    </row>
    <row r="262" spans="1:19" s="468" customFormat="1" ht="13.5" thickBot="1" x14ac:dyDescent="0.25">
      <c r="A262" s="331" t="s">
        <v>26</v>
      </c>
      <c r="B262" s="231">
        <f>B261-B247</f>
        <v>7</v>
      </c>
      <c r="C262" s="232">
        <f t="shared" ref="C262:H262" si="56">C261-C247</f>
        <v>7.5</v>
      </c>
      <c r="D262" s="232">
        <f t="shared" si="56"/>
        <v>7</v>
      </c>
      <c r="E262" s="232">
        <f t="shared" si="56"/>
        <v>6.5</v>
      </c>
      <c r="F262" s="232">
        <f t="shared" si="56"/>
        <v>6.5</v>
      </c>
      <c r="G262" s="232">
        <f t="shared" si="56"/>
        <v>6.5</v>
      </c>
      <c r="H262" s="238">
        <f t="shared" si="56"/>
        <v>7</v>
      </c>
      <c r="I262" s="234"/>
      <c r="J262" s="468" t="s">
        <v>26</v>
      </c>
      <c r="K262" s="468">
        <f>K261-K247</f>
        <v>6.6700000000000017</v>
      </c>
      <c r="M262" s="446" t="s">
        <v>134</v>
      </c>
    </row>
    <row r="263" spans="1:19" x14ac:dyDescent="0.2">
      <c r="B263" s="299" t="s">
        <v>67</v>
      </c>
      <c r="C263" s="299" t="s">
        <v>67</v>
      </c>
      <c r="D263" s="299">
        <v>88.5</v>
      </c>
      <c r="H263" s="299">
        <v>85.5</v>
      </c>
    </row>
  </sheetData>
  <mergeCells count="18">
    <mergeCell ref="B81:H81"/>
    <mergeCell ref="B194:H194"/>
    <mergeCell ref="B180:H180"/>
    <mergeCell ref="B166:H166"/>
    <mergeCell ref="B151:H151"/>
    <mergeCell ref="B137:H137"/>
    <mergeCell ref="B9:G9"/>
    <mergeCell ref="B23:G23"/>
    <mergeCell ref="B39:H39"/>
    <mergeCell ref="B53:H53"/>
    <mergeCell ref="B67:H67"/>
    <mergeCell ref="B209:H209"/>
    <mergeCell ref="B251:H251"/>
    <mergeCell ref="B123:H123"/>
    <mergeCell ref="B109:H109"/>
    <mergeCell ref="B95:H95"/>
    <mergeCell ref="B237:H237"/>
    <mergeCell ref="B223:H2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40"/>
  <sheetViews>
    <sheetView showGridLines="0" topLeftCell="A208" zoomScale="75" zoomScaleNormal="75" workbookViewId="0">
      <selection activeCell="D241" sqref="D241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507" t="s">
        <v>53</v>
      </c>
      <c r="C9" s="508"/>
      <c r="D9" s="508"/>
      <c r="E9" s="508"/>
      <c r="F9" s="509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507" t="s">
        <v>53</v>
      </c>
      <c r="C22" s="508"/>
      <c r="D22" s="508"/>
      <c r="E22" s="508"/>
      <c r="F22" s="509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507" t="s">
        <v>53</v>
      </c>
      <c r="C35" s="508"/>
      <c r="D35" s="508"/>
      <c r="E35" s="508"/>
      <c r="F35" s="509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507" t="s">
        <v>53</v>
      </c>
      <c r="C48" s="508"/>
      <c r="D48" s="508"/>
      <c r="E48" s="508"/>
      <c r="F48" s="509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507" t="s">
        <v>53</v>
      </c>
      <c r="C61" s="508"/>
      <c r="D61" s="508"/>
      <c r="E61" s="508"/>
      <c r="F61" s="509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507" t="s">
        <v>53</v>
      </c>
      <c r="C74" s="508"/>
      <c r="D74" s="508"/>
      <c r="E74" s="508"/>
      <c r="F74" s="509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507" t="s">
        <v>53</v>
      </c>
      <c r="C87" s="508"/>
      <c r="D87" s="508"/>
      <c r="E87" s="508"/>
      <c r="F87" s="509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507" t="s">
        <v>53</v>
      </c>
      <c r="C100" s="508"/>
      <c r="D100" s="508"/>
      <c r="E100" s="508"/>
      <c r="F100" s="509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507" t="s">
        <v>53</v>
      </c>
      <c r="C113" s="508"/>
      <c r="D113" s="508"/>
      <c r="E113" s="508"/>
      <c r="F113" s="509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507" t="s">
        <v>53</v>
      </c>
      <c r="C126" s="508"/>
      <c r="D126" s="508"/>
      <c r="E126" s="508"/>
      <c r="F126" s="509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507" t="s">
        <v>53</v>
      </c>
      <c r="C139" s="508"/>
      <c r="D139" s="508"/>
      <c r="E139" s="508"/>
      <c r="F139" s="509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507" t="s">
        <v>53</v>
      </c>
      <c r="C152" s="508"/>
      <c r="D152" s="508"/>
      <c r="E152" s="508"/>
      <c r="F152" s="509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507" t="s">
        <v>53</v>
      </c>
      <c r="C165" s="508"/>
      <c r="D165" s="508"/>
      <c r="E165" s="508"/>
      <c r="F165" s="509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507" t="s">
        <v>53</v>
      </c>
      <c r="C178" s="508"/>
      <c r="D178" s="508"/>
      <c r="E178" s="508"/>
      <c r="F178" s="509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>
        <v>72.53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2.019999999999996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507" t="s">
        <v>53</v>
      </c>
      <c r="C191" s="508"/>
      <c r="D191" s="508"/>
      <c r="E191" s="508"/>
      <c r="F191" s="509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1" s="457" customFormat="1" x14ac:dyDescent="0.2">
      <c r="A193" s="311" t="s">
        <v>75</v>
      </c>
      <c r="B193" s="337">
        <v>2290</v>
      </c>
      <c r="C193" s="338">
        <v>2290</v>
      </c>
      <c r="D193" s="339">
        <v>2290</v>
      </c>
      <c r="E193" s="339">
        <v>2290</v>
      </c>
      <c r="F193" s="339">
        <v>2290</v>
      </c>
      <c r="G193" s="340">
        <v>2290</v>
      </c>
    </row>
    <row r="194" spans="1:11" s="457" customFormat="1" x14ac:dyDescent="0.2">
      <c r="A194" s="314" t="s">
        <v>6</v>
      </c>
      <c r="B194" s="341">
        <v>2622.6666666666665</v>
      </c>
      <c r="C194" s="342">
        <v>2598.6363636363635</v>
      </c>
      <c r="D194" s="342">
        <v>2760</v>
      </c>
      <c r="E194" s="342"/>
      <c r="F194" s="342"/>
      <c r="G194" s="267">
        <v>2654.1509433962265</v>
      </c>
    </row>
    <row r="195" spans="1:11" s="457" customFormat="1" x14ac:dyDescent="0.2">
      <c r="A195" s="226" t="s">
        <v>7</v>
      </c>
      <c r="B195" s="343">
        <v>100</v>
      </c>
      <c r="C195" s="344">
        <v>81.818181818181813</v>
      </c>
      <c r="D195" s="391">
        <v>87.5</v>
      </c>
      <c r="E195" s="391"/>
      <c r="F195" s="391"/>
      <c r="G195" s="272">
        <v>83.018867924528308</v>
      </c>
      <c r="H195" s="389"/>
    </row>
    <row r="196" spans="1:11" s="457" customFormat="1" x14ac:dyDescent="0.2">
      <c r="A196" s="226" t="s">
        <v>8</v>
      </c>
      <c r="B196" s="273">
        <v>3.9928723349447651E-2</v>
      </c>
      <c r="C196" s="274">
        <v>6.9299114659120906E-2</v>
      </c>
      <c r="D196" s="347">
        <v>6.412634065372412E-2</v>
      </c>
      <c r="E196" s="347"/>
      <c r="F196" s="347"/>
      <c r="G196" s="348">
        <v>6.6298274043855174E-2</v>
      </c>
    </row>
    <row r="197" spans="1:11" s="457" customFormat="1" x14ac:dyDescent="0.2">
      <c r="A197" s="314" t="s">
        <v>1</v>
      </c>
      <c r="B197" s="278">
        <f t="shared" ref="B197:G197" si="43">B194/B193*100-100</f>
        <v>14.526928675400285</v>
      </c>
      <c r="C197" s="279">
        <f t="shared" si="43"/>
        <v>13.47757046447002</v>
      </c>
      <c r="D197" s="279">
        <f t="shared" si="43"/>
        <v>20.524017467248896</v>
      </c>
      <c r="E197" s="279">
        <f t="shared" si="43"/>
        <v>-100</v>
      </c>
      <c r="F197" s="279">
        <f t="shared" si="43"/>
        <v>-100</v>
      </c>
      <c r="G197" s="282">
        <f t="shared" si="43"/>
        <v>15.901787921232597</v>
      </c>
    </row>
    <row r="198" spans="1:11" s="457" customFormat="1" ht="13.5" thickBot="1" x14ac:dyDescent="0.25">
      <c r="A198" s="226" t="s">
        <v>27</v>
      </c>
      <c r="B198" s="284">
        <f>B194-B181</f>
        <v>136</v>
      </c>
      <c r="C198" s="285">
        <f t="shared" ref="C198:G198" si="44">C194-C181</f>
        <v>-10</v>
      </c>
      <c r="D198" s="285">
        <f t="shared" si="44"/>
        <v>48.823529411764866</v>
      </c>
      <c r="E198" s="285">
        <f t="shared" si="44"/>
        <v>0</v>
      </c>
      <c r="F198" s="285">
        <f t="shared" si="44"/>
        <v>0</v>
      </c>
      <c r="G198" s="288">
        <f t="shared" si="44"/>
        <v>47.113906359189514</v>
      </c>
    </row>
    <row r="199" spans="1:11" s="457" customFormat="1" x14ac:dyDescent="0.2">
      <c r="A199" s="328" t="s">
        <v>52</v>
      </c>
      <c r="B199" s="290">
        <v>140</v>
      </c>
      <c r="C199" s="291">
        <v>189</v>
      </c>
      <c r="D199" s="291">
        <v>149</v>
      </c>
      <c r="E199" s="291"/>
      <c r="F199" s="349"/>
      <c r="G199" s="350">
        <f>SUM(B199:F199)</f>
        <v>478</v>
      </c>
      <c r="H199" s="457" t="s">
        <v>56</v>
      </c>
      <c r="I199" s="351">
        <f>G186-G199</f>
        <v>0</v>
      </c>
      <c r="J199" s="352">
        <f>I199/G186</f>
        <v>0</v>
      </c>
      <c r="K199" s="376" t="s">
        <v>121</v>
      </c>
    </row>
    <row r="200" spans="1:11" s="457" customFormat="1" x14ac:dyDescent="0.2">
      <c r="A200" s="328" t="s">
        <v>28</v>
      </c>
      <c r="B200" s="354">
        <v>79</v>
      </c>
      <c r="C200" s="354">
        <v>79</v>
      </c>
      <c r="D200" s="354">
        <v>78.5</v>
      </c>
      <c r="E200" s="354"/>
      <c r="F200" s="354"/>
      <c r="G200" s="233"/>
      <c r="H200" s="457" t="s">
        <v>57</v>
      </c>
      <c r="I200" s="457">
        <v>75.099999999999994</v>
      </c>
    </row>
    <row r="201" spans="1:11" s="457" customFormat="1" ht="13.5" thickBot="1" x14ac:dyDescent="0.25">
      <c r="A201" s="331" t="s">
        <v>26</v>
      </c>
      <c r="B201" s="367">
        <f>B200-B187</f>
        <v>3.5</v>
      </c>
      <c r="C201" s="368">
        <f t="shared" ref="C201:F201" si="45">C200-C187</f>
        <v>4</v>
      </c>
      <c r="D201" s="368">
        <f t="shared" si="45"/>
        <v>3.5</v>
      </c>
      <c r="E201" s="370">
        <f t="shared" si="45"/>
        <v>0</v>
      </c>
      <c r="F201" s="370">
        <f t="shared" si="45"/>
        <v>0</v>
      </c>
      <c r="G201" s="234"/>
      <c r="H201" s="457" t="s">
        <v>26</v>
      </c>
      <c r="I201" s="457">
        <f>I200-I187</f>
        <v>2.5699999999999932</v>
      </c>
    </row>
    <row r="202" spans="1:11" x14ac:dyDescent="0.2">
      <c r="C202" s="299">
        <v>79</v>
      </c>
    </row>
    <row r="203" spans="1:11" ht="13.5" thickBot="1" x14ac:dyDescent="0.25"/>
    <row r="204" spans="1:11" ht="13.5" thickBot="1" x14ac:dyDescent="0.25">
      <c r="A204" s="304" t="s">
        <v>123</v>
      </c>
      <c r="B204" s="507" t="s">
        <v>53</v>
      </c>
      <c r="C204" s="508"/>
      <c r="D204" s="508"/>
      <c r="E204" s="508"/>
      <c r="F204" s="509"/>
      <c r="G204" s="333" t="s">
        <v>0</v>
      </c>
      <c r="H204" s="464"/>
      <c r="I204" s="464"/>
      <c r="J204" s="464"/>
    </row>
    <row r="205" spans="1:1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  <c r="H205" s="464"/>
      <c r="I205" s="464"/>
      <c r="J205" s="464"/>
    </row>
    <row r="206" spans="1:11" x14ac:dyDescent="0.2">
      <c r="A206" s="311" t="s">
        <v>75</v>
      </c>
      <c r="B206" s="337">
        <v>2420</v>
      </c>
      <c r="C206" s="338">
        <v>2420</v>
      </c>
      <c r="D206" s="339">
        <v>2420</v>
      </c>
      <c r="E206" s="339">
        <v>2420</v>
      </c>
      <c r="F206" s="339">
        <v>2420</v>
      </c>
      <c r="G206" s="340">
        <v>2420</v>
      </c>
      <c r="H206" s="464"/>
      <c r="I206" s="464"/>
      <c r="J206" s="464"/>
    </row>
    <row r="207" spans="1:11" x14ac:dyDescent="0.2">
      <c r="A207" s="314" t="s">
        <v>6</v>
      </c>
      <c r="B207" s="341">
        <v>2726.4285714285716</v>
      </c>
      <c r="C207" s="342">
        <v>2833.6842105263158</v>
      </c>
      <c r="D207" s="342">
        <v>2957.3333333333335</v>
      </c>
      <c r="E207" s="342"/>
      <c r="F207" s="342"/>
      <c r="G207" s="267">
        <v>2841.0416666666665</v>
      </c>
      <c r="H207" s="464"/>
      <c r="I207" s="464"/>
      <c r="J207" s="464"/>
    </row>
    <row r="208" spans="1:11" x14ac:dyDescent="0.2">
      <c r="A208" s="226" t="s">
        <v>7</v>
      </c>
      <c r="B208" s="343">
        <v>100</v>
      </c>
      <c r="C208" s="344">
        <v>100</v>
      </c>
      <c r="D208" s="391">
        <v>100</v>
      </c>
      <c r="E208" s="391"/>
      <c r="F208" s="391"/>
      <c r="G208" s="272">
        <v>95.833333333333329</v>
      </c>
      <c r="H208" s="389"/>
      <c r="I208" s="464"/>
      <c r="J208" s="464"/>
    </row>
    <row r="209" spans="1:10" x14ac:dyDescent="0.2">
      <c r="A209" s="226" t="s">
        <v>8</v>
      </c>
      <c r="B209" s="273">
        <v>2.2120357797026539E-2</v>
      </c>
      <c r="C209" s="274">
        <v>2.4932873988928062E-2</v>
      </c>
      <c r="D209" s="347">
        <v>3.7133456178379605E-2</v>
      </c>
      <c r="E209" s="347"/>
      <c r="F209" s="347"/>
      <c r="G209" s="348">
        <v>4.2942474384961495E-2</v>
      </c>
      <c r="H209" s="464"/>
      <c r="I209" s="464"/>
      <c r="J209" s="464"/>
    </row>
    <row r="210" spans="1:10" x14ac:dyDescent="0.2">
      <c r="A210" s="314" t="s">
        <v>1</v>
      </c>
      <c r="B210" s="278">
        <f t="shared" ref="B210:G210" si="46">B207/B206*100-100</f>
        <v>12.662337662337663</v>
      </c>
      <c r="C210" s="279">
        <f t="shared" si="46"/>
        <v>17.094388864723783</v>
      </c>
      <c r="D210" s="279">
        <f t="shared" si="46"/>
        <v>22.203856749311285</v>
      </c>
      <c r="E210" s="279">
        <f t="shared" si="46"/>
        <v>-100</v>
      </c>
      <c r="F210" s="279">
        <f t="shared" si="46"/>
        <v>-100</v>
      </c>
      <c r="G210" s="282">
        <f t="shared" si="46"/>
        <v>17.398415977961434</v>
      </c>
      <c r="H210" s="464"/>
      <c r="I210" s="464"/>
      <c r="J210" s="464"/>
    </row>
    <row r="211" spans="1:10" ht="13.5" thickBot="1" x14ac:dyDescent="0.25">
      <c r="A211" s="226" t="s">
        <v>27</v>
      </c>
      <c r="B211" s="284">
        <f>B207-B194</f>
        <v>103.76190476190504</v>
      </c>
      <c r="C211" s="285">
        <f t="shared" ref="C211:G211" si="47">C207-C194</f>
        <v>235.04784688995233</v>
      </c>
      <c r="D211" s="285">
        <f t="shared" si="47"/>
        <v>197.33333333333348</v>
      </c>
      <c r="E211" s="285">
        <f t="shared" si="47"/>
        <v>0</v>
      </c>
      <c r="F211" s="285">
        <f t="shared" si="47"/>
        <v>0</v>
      </c>
      <c r="G211" s="288">
        <f t="shared" si="47"/>
        <v>186.89072327044005</v>
      </c>
      <c r="H211" s="464"/>
      <c r="I211" s="464"/>
      <c r="J211" s="464"/>
    </row>
    <row r="212" spans="1:10" x14ac:dyDescent="0.2">
      <c r="A212" s="328" t="s">
        <v>52</v>
      </c>
      <c r="B212" s="290">
        <v>117</v>
      </c>
      <c r="C212" s="291">
        <v>163</v>
      </c>
      <c r="D212" s="291">
        <v>133</v>
      </c>
      <c r="E212" s="291"/>
      <c r="F212" s="349"/>
      <c r="G212" s="350">
        <f>SUM(B212:F212)</f>
        <v>413</v>
      </c>
      <c r="H212" s="464" t="s">
        <v>56</v>
      </c>
      <c r="I212" s="351">
        <f>G199-G212</f>
        <v>65</v>
      </c>
      <c r="J212" s="352">
        <f>I212/G199</f>
        <v>0.13598326359832635</v>
      </c>
    </row>
    <row r="213" spans="1:10" x14ac:dyDescent="0.2">
      <c r="A213" s="328" t="s">
        <v>28</v>
      </c>
      <c r="B213" s="354">
        <v>83</v>
      </c>
      <c r="C213" s="354">
        <v>83</v>
      </c>
      <c r="D213" s="354">
        <v>82.5</v>
      </c>
      <c r="E213" s="354"/>
      <c r="F213" s="354"/>
      <c r="G213" s="233"/>
      <c r="H213" s="464" t="s">
        <v>57</v>
      </c>
      <c r="I213" s="464">
        <v>78.8</v>
      </c>
      <c r="J213" s="464"/>
    </row>
    <row r="214" spans="1:10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70">
        <f t="shared" si="48"/>
        <v>0</v>
      </c>
      <c r="F214" s="370">
        <f t="shared" si="48"/>
        <v>0</v>
      </c>
      <c r="G214" s="234"/>
      <c r="H214" s="464" t="s">
        <v>26</v>
      </c>
      <c r="I214" s="464">
        <f>I213-I200</f>
        <v>3.7000000000000028</v>
      </c>
      <c r="J214" s="464"/>
    </row>
    <row r="216" spans="1:10" ht="13.5" thickBot="1" x14ac:dyDescent="0.25"/>
    <row r="217" spans="1:10" s="467" customFormat="1" ht="13.5" thickBot="1" x14ac:dyDescent="0.25">
      <c r="A217" s="304" t="s">
        <v>127</v>
      </c>
      <c r="B217" s="507" t="s">
        <v>53</v>
      </c>
      <c r="C217" s="508"/>
      <c r="D217" s="508"/>
      <c r="E217" s="508"/>
      <c r="F217" s="509"/>
      <c r="G217" s="333" t="s">
        <v>0</v>
      </c>
    </row>
    <row r="218" spans="1:10" s="467" customFormat="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</row>
    <row r="219" spans="1:10" s="467" customFormat="1" x14ac:dyDescent="0.2">
      <c r="A219" s="311" t="s">
        <v>75</v>
      </c>
      <c r="B219" s="337">
        <v>2560</v>
      </c>
      <c r="C219" s="338">
        <v>2560</v>
      </c>
      <c r="D219" s="339">
        <v>2560</v>
      </c>
      <c r="E219" s="339">
        <v>2560</v>
      </c>
      <c r="F219" s="339">
        <v>2560</v>
      </c>
      <c r="G219" s="340">
        <v>2560</v>
      </c>
    </row>
    <row r="220" spans="1:10" s="467" customFormat="1" x14ac:dyDescent="0.2">
      <c r="A220" s="314" t="s">
        <v>6</v>
      </c>
      <c r="B220" s="341">
        <v>2776.3636363636365</v>
      </c>
      <c r="C220" s="342">
        <v>2852.7777777777778</v>
      </c>
      <c r="D220" s="342">
        <v>2940</v>
      </c>
      <c r="E220" s="342"/>
      <c r="F220" s="342"/>
      <c r="G220" s="267">
        <v>2865.1111111111113</v>
      </c>
    </row>
    <row r="221" spans="1:10" s="467" customFormat="1" x14ac:dyDescent="0.2">
      <c r="A221" s="226" t="s">
        <v>7</v>
      </c>
      <c r="B221" s="343">
        <v>100</v>
      </c>
      <c r="C221" s="344">
        <v>94.444444444444443</v>
      </c>
      <c r="D221" s="391">
        <v>93.75</v>
      </c>
      <c r="E221" s="391"/>
      <c r="F221" s="391"/>
      <c r="G221" s="272">
        <v>95.555555555555557</v>
      </c>
      <c r="H221" s="389"/>
    </row>
    <row r="222" spans="1:10" s="467" customFormat="1" x14ac:dyDescent="0.2">
      <c r="A222" s="226" t="s">
        <v>8</v>
      </c>
      <c r="B222" s="273">
        <v>3.3128067766710755E-2</v>
      </c>
      <c r="C222" s="274">
        <v>4.3653921558873501E-2</v>
      </c>
      <c r="D222" s="347">
        <v>3.5714285714285712E-2</v>
      </c>
      <c r="E222" s="347"/>
      <c r="F222" s="347"/>
      <c r="G222" s="348">
        <v>4.4384952131500226E-2</v>
      </c>
    </row>
    <row r="223" spans="1:10" s="467" customFormat="1" x14ac:dyDescent="0.2">
      <c r="A223" s="314" t="s">
        <v>1</v>
      </c>
      <c r="B223" s="278">
        <f t="shared" ref="B223:G223" si="49">B220/B219*100-100</f>
        <v>8.4517045454545467</v>
      </c>
      <c r="C223" s="279">
        <f t="shared" si="49"/>
        <v>11.436631944444443</v>
      </c>
      <c r="D223" s="279">
        <f t="shared" si="49"/>
        <v>14.84375</v>
      </c>
      <c r="E223" s="279">
        <f t="shared" si="49"/>
        <v>-100</v>
      </c>
      <c r="F223" s="279">
        <f t="shared" si="49"/>
        <v>-100</v>
      </c>
      <c r="G223" s="282">
        <f t="shared" si="49"/>
        <v>11.918402777777786</v>
      </c>
    </row>
    <row r="224" spans="1:10" s="467" customFormat="1" ht="13.5" thickBot="1" x14ac:dyDescent="0.25">
      <c r="A224" s="226" t="s">
        <v>27</v>
      </c>
      <c r="B224" s="284">
        <f>B220-B207</f>
        <v>49.935064935064929</v>
      </c>
      <c r="C224" s="285">
        <f t="shared" ref="C224:G224" si="50">C220-C207</f>
        <v>19.093567251461991</v>
      </c>
      <c r="D224" s="285">
        <f t="shared" si="50"/>
        <v>-17.333333333333485</v>
      </c>
      <c r="E224" s="285">
        <f t="shared" si="50"/>
        <v>0</v>
      </c>
      <c r="F224" s="285">
        <f t="shared" si="50"/>
        <v>0</v>
      </c>
      <c r="G224" s="288">
        <f t="shared" si="50"/>
        <v>24.069444444444798</v>
      </c>
    </row>
    <row r="225" spans="1:10" s="467" customFormat="1" x14ac:dyDescent="0.2">
      <c r="A225" s="328" t="s">
        <v>52</v>
      </c>
      <c r="B225" s="290">
        <v>117</v>
      </c>
      <c r="C225" s="291">
        <v>163</v>
      </c>
      <c r="D225" s="291">
        <v>133</v>
      </c>
      <c r="E225" s="291"/>
      <c r="F225" s="349"/>
      <c r="G225" s="350">
        <f>SUM(B225:F225)</f>
        <v>413</v>
      </c>
      <c r="H225" s="467" t="s">
        <v>56</v>
      </c>
      <c r="I225" s="351">
        <f>G212-G225</f>
        <v>0</v>
      </c>
      <c r="J225" s="352">
        <f>I225/G212</f>
        <v>0</v>
      </c>
    </row>
    <row r="226" spans="1:10" s="467" customFormat="1" x14ac:dyDescent="0.2">
      <c r="A226" s="328" t="s">
        <v>28</v>
      </c>
      <c r="B226" s="354">
        <v>88</v>
      </c>
      <c r="C226" s="354">
        <v>88</v>
      </c>
      <c r="D226" s="354">
        <v>87.5</v>
      </c>
      <c r="E226" s="354"/>
      <c r="F226" s="354"/>
      <c r="G226" s="233"/>
      <c r="H226" s="467" t="s">
        <v>57</v>
      </c>
      <c r="I226" s="467">
        <v>82.84</v>
      </c>
    </row>
    <row r="227" spans="1:10" s="467" customFormat="1" ht="13.5" thickBot="1" x14ac:dyDescent="0.25">
      <c r="A227" s="331" t="s">
        <v>26</v>
      </c>
      <c r="B227" s="367">
        <f>B226-B213</f>
        <v>5</v>
      </c>
      <c r="C227" s="368">
        <f t="shared" ref="C227:F227" si="51">C226-C213</f>
        <v>5</v>
      </c>
      <c r="D227" s="368">
        <f t="shared" si="51"/>
        <v>5</v>
      </c>
      <c r="E227" s="370">
        <f t="shared" si="51"/>
        <v>0</v>
      </c>
      <c r="F227" s="370">
        <f t="shared" si="51"/>
        <v>0</v>
      </c>
      <c r="G227" s="234"/>
      <c r="H227" s="467" t="s">
        <v>26</v>
      </c>
      <c r="I227" s="467">
        <f>I226-I213</f>
        <v>4.0400000000000063</v>
      </c>
    </row>
    <row r="229" spans="1:10" ht="13.5" thickBot="1" x14ac:dyDescent="0.25"/>
    <row r="230" spans="1:10" s="468" customFormat="1" ht="13.5" thickBot="1" x14ac:dyDescent="0.25">
      <c r="A230" s="304" t="s">
        <v>131</v>
      </c>
      <c r="B230" s="507" t="s">
        <v>53</v>
      </c>
      <c r="C230" s="508"/>
      <c r="D230" s="508"/>
      <c r="E230" s="508"/>
      <c r="F230" s="509"/>
      <c r="G230" s="333" t="s">
        <v>0</v>
      </c>
    </row>
    <row r="231" spans="1:10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0" s="468" customFormat="1" x14ac:dyDescent="0.2">
      <c r="A232" s="311" t="s">
        <v>75</v>
      </c>
      <c r="B232" s="470">
        <v>2710</v>
      </c>
      <c r="C232" s="471">
        <v>2710</v>
      </c>
      <c r="D232" s="472">
        <v>2710</v>
      </c>
      <c r="E232" s="472">
        <v>2710</v>
      </c>
      <c r="F232" s="472">
        <v>2710</v>
      </c>
      <c r="G232" s="473">
        <v>2710</v>
      </c>
    </row>
    <row r="233" spans="1:10" s="468" customFormat="1" x14ac:dyDescent="0.2">
      <c r="A233" s="314" t="s">
        <v>6</v>
      </c>
      <c r="B233" s="341">
        <v>2812</v>
      </c>
      <c r="C233" s="342">
        <v>2949.4736842105262</v>
      </c>
      <c r="D233" s="342">
        <v>3071.3333333333335</v>
      </c>
      <c r="E233" s="342"/>
      <c r="F233" s="342"/>
      <c r="G233" s="267">
        <v>2949.5833333333335</v>
      </c>
    </row>
    <row r="234" spans="1:10" s="468" customFormat="1" x14ac:dyDescent="0.2">
      <c r="A234" s="226" t="s">
        <v>7</v>
      </c>
      <c r="B234" s="343">
        <v>100</v>
      </c>
      <c r="C234" s="344">
        <v>100</v>
      </c>
      <c r="D234" s="391">
        <v>86.666666666666671</v>
      </c>
      <c r="E234" s="391"/>
      <c r="F234" s="391"/>
      <c r="G234" s="272">
        <v>97.916666666666671</v>
      </c>
      <c r="H234" s="389"/>
    </row>
    <row r="235" spans="1:10" s="468" customFormat="1" x14ac:dyDescent="0.2">
      <c r="A235" s="226" t="s">
        <v>8</v>
      </c>
      <c r="B235" s="273">
        <v>2.3416895637488378E-2</v>
      </c>
      <c r="C235" s="274">
        <v>2.8610083478328989E-2</v>
      </c>
      <c r="D235" s="347">
        <v>5.0044682020132306E-2</v>
      </c>
      <c r="E235" s="347"/>
      <c r="F235" s="347"/>
      <c r="G235" s="348">
        <v>4.9022700782642391E-2</v>
      </c>
    </row>
    <row r="236" spans="1:10" s="468" customFormat="1" x14ac:dyDescent="0.2">
      <c r="A236" s="314" t="s">
        <v>1</v>
      </c>
      <c r="B236" s="278">
        <f t="shared" ref="B236:G236" si="52">B233/B232*100-100</f>
        <v>3.7638376383763728</v>
      </c>
      <c r="C236" s="279">
        <f t="shared" si="52"/>
        <v>8.8366673140415628</v>
      </c>
      <c r="D236" s="279">
        <f t="shared" si="52"/>
        <v>13.333333333333329</v>
      </c>
      <c r="E236" s="279">
        <f t="shared" si="52"/>
        <v>-100</v>
      </c>
      <c r="F236" s="279">
        <f t="shared" si="52"/>
        <v>-100</v>
      </c>
      <c r="G236" s="282">
        <f t="shared" si="52"/>
        <v>8.8407134071340749</v>
      </c>
    </row>
    <row r="237" spans="1:10" s="468" customFormat="1" ht="13.5" thickBot="1" x14ac:dyDescent="0.25">
      <c r="A237" s="226" t="s">
        <v>27</v>
      </c>
      <c r="B237" s="284">
        <f>B233-B220</f>
        <v>35.636363636363512</v>
      </c>
      <c r="C237" s="285">
        <f t="shared" ref="C237:G237" si="53">C233-C220</f>
        <v>96.695906432748416</v>
      </c>
      <c r="D237" s="285">
        <f t="shared" si="53"/>
        <v>131.33333333333348</v>
      </c>
      <c r="E237" s="285">
        <f t="shared" si="53"/>
        <v>0</v>
      </c>
      <c r="F237" s="285">
        <f t="shared" si="53"/>
        <v>0</v>
      </c>
      <c r="G237" s="288">
        <f t="shared" si="53"/>
        <v>84.472222222222172</v>
      </c>
    </row>
    <row r="238" spans="1:10" s="468" customFormat="1" x14ac:dyDescent="0.2">
      <c r="A238" s="328" t="s">
        <v>52</v>
      </c>
      <c r="B238" s="290">
        <v>117</v>
      </c>
      <c r="C238" s="291">
        <v>163</v>
      </c>
      <c r="D238" s="291">
        <v>133</v>
      </c>
      <c r="E238" s="291"/>
      <c r="F238" s="349"/>
      <c r="G238" s="350">
        <f>SUM(B238:F238)</f>
        <v>413</v>
      </c>
      <c r="H238" s="468" t="s">
        <v>56</v>
      </c>
      <c r="I238" s="351">
        <f>G225-G238</f>
        <v>0</v>
      </c>
      <c r="J238" s="352">
        <f>I238/G225</f>
        <v>0</v>
      </c>
    </row>
    <row r="239" spans="1:10" s="468" customFormat="1" x14ac:dyDescent="0.2">
      <c r="A239" s="328" t="s">
        <v>28</v>
      </c>
      <c r="B239" s="354">
        <v>95</v>
      </c>
      <c r="C239" s="354">
        <v>94.5</v>
      </c>
      <c r="D239" s="354">
        <v>93.5</v>
      </c>
      <c r="E239" s="354"/>
      <c r="F239" s="354"/>
      <c r="G239" s="233"/>
      <c r="H239" s="468" t="s">
        <v>57</v>
      </c>
      <c r="I239" s="468">
        <v>87.82</v>
      </c>
    </row>
    <row r="240" spans="1:10" s="468" customFormat="1" ht="13.5" thickBot="1" x14ac:dyDescent="0.25">
      <c r="A240" s="331" t="s">
        <v>26</v>
      </c>
      <c r="B240" s="367">
        <f>B239-B226</f>
        <v>7</v>
      </c>
      <c r="C240" s="368">
        <f t="shared" ref="C240:F240" si="54">C239-C226</f>
        <v>6.5</v>
      </c>
      <c r="D240" s="368">
        <f t="shared" si="54"/>
        <v>6</v>
      </c>
      <c r="E240" s="370">
        <f t="shared" si="54"/>
        <v>0</v>
      </c>
      <c r="F240" s="370">
        <f t="shared" si="54"/>
        <v>0</v>
      </c>
      <c r="G240" s="234"/>
      <c r="H240" s="468" t="s">
        <v>26</v>
      </c>
      <c r="I240" s="468">
        <f>I239-I226</f>
        <v>4.9799999999999898</v>
      </c>
    </row>
  </sheetData>
  <mergeCells count="18">
    <mergeCell ref="B74:F74"/>
    <mergeCell ref="B178:F178"/>
    <mergeCell ref="B165:F165"/>
    <mergeCell ref="B152:F152"/>
    <mergeCell ref="B139:F139"/>
    <mergeCell ref="B126:F126"/>
    <mergeCell ref="B9:F9"/>
    <mergeCell ref="B22:F22"/>
    <mergeCell ref="B35:F35"/>
    <mergeCell ref="B48:F48"/>
    <mergeCell ref="B61:F61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2" t="s">
        <v>18</v>
      </c>
      <c r="C4" s="503"/>
      <c r="D4" s="503"/>
      <c r="E4" s="503"/>
      <c r="F4" s="503"/>
      <c r="G4" s="503"/>
      <c r="H4" s="503"/>
      <c r="I4" s="503"/>
      <c r="J4" s="504"/>
      <c r="K4" s="502" t="s">
        <v>21</v>
      </c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2" t="s">
        <v>23</v>
      </c>
      <c r="C17" s="503"/>
      <c r="D17" s="503"/>
      <c r="E17" s="503"/>
      <c r="F17" s="5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2" t="s">
        <v>18</v>
      </c>
      <c r="C4" s="503"/>
      <c r="D4" s="503"/>
      <c r="E4" s="503"/>
      <c r="F4" s="503"/>
      <c r="G4" s="503"/>
      <c r="H4" s="503"/>
      <c r="I4" s="503"/>
      <c r="J4" s="504"/>
      <c r="K4" s="502" t="s">
        <v>21</v>
      </c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2" t="s">
        <v>23</v>
      </c>
      <c r="C17" s="503"/>
      <c r="D17" s="503"/>
      <c r="E17" s="503"/>
      <c r="F17" s="5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2" t="s">
        <v>18</v>
      </c>
      <c r="C4" s="503"/>
      <c r="D4" s="503"/>
      <c r="E4" s="503"/>
      <c r="F4" s="503"/>
      <c r="G4" s="503"/>
      <c r="H4" s="503"/>
      <c r="I4" s="503"/>
      <c r="J4" s="504"/>
      <c r="K4" s="502" t="s">
        <v>21</v>
      </c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2" t="s">
        <v>23</v>
      </c>
      <c r="C17" s="503"/>
      <c r="D17" s="503"/>
      <c r="E17" s="503"/>
      <c r="F17" s="5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5" t="s">
        <v>42</v>
      </c>
      <c r="B1" s="50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5" t="s">
        <v>42</v>
      </c>
      <c r="B1" s="50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6" t="s">
        <v>42</v>
      </c>
      <c r="B1" s="50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5" t="s">
        <v>42</v>
      </c>
      <c r="B1" s="50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264"/>
  <sheetViews>
    <sheetView showGridLines="0" tabSelected="1" topLeftCell="A231" zoomScale="75" zoomScaleNormal="75" workbookViewId="0">
      <selection activeCell="AA264" sqref="AA264"/>
    </sheetView>
  </sheetViews>
  <sheetFormatPr baseColWidth="10" defaultRowHeight="12.75" x14ac:dyDescent="0.2"/>
  <cols>
    <col min="1" max="1" width="16.28515625" style="237" bestFit="1" customWidth="1"/>
    <col min="2" max="13" width="8.140625" style="237" customWidth="1"/>
    <col min="14" max="14" width="8.140625" style="355" customWidth="1"/>
    <col min="15" max="18" width="8.140625" style="237" customWidth="1"/>
    <col min="19" max="20" width="8.140625" style="355" customWidth="1"/>
    <col min="21" max="28" width="8.140625" style="237" customWidth="1"/>
    <col min="29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510"/>
      <c r="G2" s="510"/>
      <c r="H2" s="510"/>
      <c r="I2" s="510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515" t="s">
        <v>65</v>
      </c>
      <c r="C9" s="516"/>
      <c r="D9" s="516"/>
      <c r="E9" s="516"/>
      <c r="F9" s="516"/>
      <c r="G9" s="516"/>
      <c r="H9" s="516"/>
      <c r="I9" s="517"/>
      <c r="J9" s="511" t="s">
        <v>63</v>
      </c>
      <c r="K9" s="512"/>
      <c r="L9" s="512"/>
      <c r="M9" s="512"/>
      <c r="N9" s="512"/>
      <c r="O9" s="514"/>
      <c r="P9" s="511" t="s">
        <v>64</v>
      </c>
      <c r="Q9" s="512"/>
      <c r="R9" s="512"/>
      <c r="S9" s="512"/>
      <c r="T9" s="512"/>
      <c r="U9" s="513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515" t="s">
        <v>65</v>
      </c>
      <c r="C23" s="516"/>
      <c r="D23" s="516"/>
      <c r="E23" s="516"/>
      <c r="F23" s="516"/>
      <c r="G23" s="516"/>
      <c r="H23" s="516"/>
      <c r="I23" s="517"/>
      <c r="J23" s="511" t="s">
        <v>63</v>
      </c>
      <c r="K23" s="512"/>
      <c r="L23" s="512"/>
      <c r="M23" s="512"/>
      <c r="N23" s="512"/>
      <c r="O23" s="514"/>
      <c r="P23" s="511" t="s">
        <v>64</v>
      </c>
      <c r="Q23" s="512"/>
      <c r="R23" s="512"/>
      <c r="S23" s="512"/>
      <c r="T23" s="512"/>
      <c r="U23" s="513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515" t="s">
        <v>65</v>
      </c>
      <c r="C37" s="516"/>
      <c r="D37" s="516"/>
      <c r="E37" s="516"/>
      <c r="F37" s="516"/>
      <c r="G37" s="516"/>
      <c r="H37" s="516"/>
      <c r="I37" s="517"/>
      <c r="J37" s="511" t="s">
        <v>63</v>
      </c>
      <c r="K37" s="512"/>
      <c r="L37" s="512"/>
      <c r="M37" s="512"/>
      <c r="N37" s="512"/>
      <c r="O37" s="514"/>
      <c r="P37" s="511" t="s">
        <v>64</v>
      </c>
      <c r="Q37" s="512"/>
      <c r="R37" s="512"/>
      <c r="S37" s="512"/>
      <c r="T37" s="512"/>
      <c r="U37" s="513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521" t="s">
        <v>72</v>
      </c>
      <c r="X39" s="522"/>
      <c r="Y39" s="522"/>
      <c r="Z39" s="522"/>
      <c r="AA39" s="522"/>
      <c r="AB39" s="518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521"/>
      <c r="X40" s="522"/>
      <c r="Y40" s="522"/>
      <c r="Z40" s="522"/>
      <c r="AA40" s="522"/>
      <c r="AB40" s="518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521"/>
      <c r="X41" s="522"/>
      <c r="Y41" s="522"/>
      <c r="Z41" s="522"/>
      <c r="AA41" s="522"/>
      <c r="AB41" s="518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523" t="s">
        <v>73</v>
      </c>
      <c r="X42" s="524"/>
      <c r="Y42" s="524"/>
      <c r="Z42" s="524"/>
      <c r="AA42" s="524"/>
      <c r="AB42" s="518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519" t="s">
        <v>79</v>
      </c>
      <c r="X43" s="520"/>
      <c r="Y43" s="520"/>
      <c r="Z43" s="520"/>
      <c r="AA43" s="520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519"/>
      <c r="X44" s="520"/>
      <c r="Y44" s="520"/>
      <c r="Z44" s="520"/>
      <c r="AA44" s="520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507" t="s">
        <v>65</v>
      </c>
      <c r="C53" s="508"/>
      <c r="D53" s="508"/>
      <c r="E53" s="508"/>
      <c r="F53" s="508"/>
      <c r="G53" s="508"/>
      <c r="H53" s="508"/>
      <c r="I53" s="508"/>
      <c r="J53" s="508"/>
      <c r="K53" s="508"/>
      <c r="L53" s="509"/>
      <c r="M53" s="507" t="s">
        <v>63</v>
      </c>
      <c r="N53" s="508"/>
      <c r="O53" s="508"/>
      <c r="P53" s="508"/>
      <c r="Q53" s="508"/>
      <c r="R53" s="508"/>
      <c r="S53" s="509"/>
      <c r="T53" s="507" t="s">
        <v>64</v>
      </c>
      <c r="U53" s="508"/>
      <c r="V53" s="508"/>
      <c r="W53" s="508"/>
      <c r="X53" s="508"/>
      <c r="Y53" s="508"/>
      <c r="Z53" s="509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507" t="s">
        <v>65</v>
      </c>
      <c r="C67" s="508"/>
      <c r="D67" s="508"/>
      <c r="E67" s="508"/>
      <c r="F67" s="508"/>
      <c r="G67" s="508"/>
      <c r="H67" s="508"/>
      <c r="I67" s="508"/>
      <c r="J67" s="508"/>
      <c r="K67" s="508"/>
      <c r="L67" s="509"/>
      <c r="M67" s="507" t="s">
        <v>63</v>
      </c>
      <c r="N67" s="508"/>
      <c r="O67" s="508"/>
      <c r="P67" s="508"/>
      <c r="Q67" s="508"/>
      <c r="R67" s="508"/>
      <c r="S67" s="509"/>
      <c r="T67" s="507" t="s">
        <v>64</v>
      </c>
      <c r="U67" s="508"/>
      <c r="V67" s="508"/>
      <c r="W67" s="508"/>
      <c r="X67" s="508"/>
      <c r="Y67" s="508"/>
      <c r="Z67" s="509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507" t="s">
        <v>65</v>
      </c>
      <c r="C81" s="508"/>
      <c r="D81" s="508"/>
      <c r="E81" s="508"/>
      <c r="F81" s="508"/>
      <c r="G81" s="508"/>
      <c r="H81" s="508"/>
      <c r="I81" s="508"/>
      <c r="J81" s="508"/>
      <c r="K81" s="508"/>
      <c r="L81" s="509"/>
      <c r="M81" s="507" t="s">
        <v>63</v>
      </c>
      <c r="N81" s="508"/>
      <c r="O81" s="508"/>
      <c r="P81" s="508"/>
      <c r="Q81" s="508"/>
      <c r="R81" s="508"/>
      <c r="S81" s="509"/>
      <c r="T81" s="507" t="s">
        <v>64</v>
      </c>
      <c r="U81" s="508"/>
      <c r="V81" s="508"/>
      <c r="W81" s="508"/>
      <c r="X81" s="508"/>
      <c r="Y81" s="508"/>
      <c r="Z81" s="509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507" t="s">
        <v>65</v>
      </c>
      <c r="C97" s="508"/>
      <c r="D97" s="508"/>
      <c r="E97" s="508"/>
      <c r="F97" s="508"/>
      <c r="G97" s="508"/>
      <c r="H97" s="508"/>
      <c r="I97" s="508"/>
      <c r="J97" s="508"/>
      <c r="K97" s="508"/>
      <c r="L97" s="509"/>
      <c r="M97" s="507" t="s">
        <v>63</v>
      </c>
      <c r="N97" s="508"/>
      <c r="O97" s="508"/>
      <c r="P97" s="508"/>
      <c r="Q97" s="508"/>
      <c r="R97" s="508"/>
      <c r="S97" s="509"/>
      <c r="T97" s="507" t="s">
        <v>64</v>
      </c>
      <c r="U97" s="508"/>
      <c r="V97" s="508"/>
      <c r="W97" s="508"/>
      <c r="X97" s="508"/>
      <c r="Y97" s="508"/>
      <c r="Z97" s="509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507" t="s">
        <v>65</v>
      </c>
      <c r="C111" s="508"/>
      <c r="D111" s="508"/>
      <c r="E111" s="508"/>
      <c r="F111" s="508"/>
      <c r="G111" s="508"/>
      <c r="H111" s="508"/>
      <c r="I111" s="508"/>
      <c r="J111" s="508"/>
      <c r="K111" s="508"/>
      <c r="L111" s="509"/>
      <c r="M111" s="507" t="s">
        <v>63</v>
      </c>
      <c r="N111" s="508"/>
      <c r="O111" s="508"/>
      <c r="P111" s="508"/>
      <c r="Q111" s="508"/>
      <c r="R111" s="508"/>
      <c r="S111" s="509"/>
      <c r="T111" s="507" t="s">
        <v>64</v>
      </c>
      <c r="U111" s="508"/>
      <c r="V111" s="508"/>
      <c r="W111" s="508"/>
      <c r="X111" s="508"/>
      <c r="Y111" s="508"/>
      <c r="Z111" s="509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507" t="s">
        <v>65</v>
      </c>
      <c r="C125" s="508"/>
      <c r="D125" s="508"/>
      <c r="E125" s="508"/>
      <c r="F125" s="508"/>
      <c r="G125" s="508"/>
      <c r="H125" s="508"/>
      <c r="I125" s="508"/>
      <c r="J125" s="508"/>
      <c r="K125" s="508"/>
      <c r="L125" s="509"/>
      <c r="M125" s="507" t="s">
        <v>63</v>
      </c>
      <c r="N125" s="508"/>
      <c r="O125" s="508"/>
      <c r="P125" s="508"/>
      <c r="Q125" s="508"/>
      <c r="R125" s="508"/>
      <c r="S125" s="509"/>
      <c r="T125" s="507" t="s">
        <v>64</v>
      </c>
      <c r="U125" s="508"/>
      <c r="V125" s="508"/>
      <c r="W125" s="508"/>
      <c r="X125" s="508"/>
      <c r="Y125" s="508"/>
      <c r="Z125" s="509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507" t="s">
        <v>53</v>
      </c>
      <c r="C139" s="508"/>
      <c r="D139" s="508"/>
      <c r="E139" s="509"/>
      <c r="F139" s="508" t="s">
        <v>65</v>
      </c>
      <c r="G139" s="508"/>
      <c r="H139" s="508"/>
      <c r="I139" s="508"/>
      <c r="J139" s="508"/>
      <c r="K139" s="508"/>
      <c r="L139" s="509"/>
      <c r="M139" s="507" t="s">
        <v>63</v>
      </c>
      <c r="N139" s="508"/>
      <c r="O139" s="508"/>
      <c r="P139" s="508"/>
      <c r="Q139" s="508"/>
      <c r="R139" s="508"/>
      <c r="S139" s="509"/>
      <c r="T139" s="507" t="s">
        <v>64</v>
      </c>
      <c r="U139" s="508"/>
      <c r="V139" s="508"/>
      <c r="W139" s="508"/>
      <c r="X139" s="508"/>
      <c r="Y139" s="508"/>
      <c r="Z139" s="509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507" t="s">
        <v>53</v>
      </c>
      <c r="C153" s="508"/>
      <c r="D153" s="508"/>
      <c r="E153" s="509"/>
      <c r="F153" s="508" t="s">
        <v>65</v>
      </c>
      <c r="G153" s="508"/>
      <c r="H153" s="508"/>
      <c r="I153" s="508"/>
      <c r="J153" s="508"/>
      <c r="K153" s="508"/>
      <c r="L153" s="509"/>
      <c r="M153" s="507" t="s">
        <v>63</v>
      </c>
      <c r="N153" s="508"/>
      <c r="O153" s="508"/>
      <c r="P153" s="508"/>
      <c r="Q153" s="508"/>
      <c r="R153" s="508"/>
      <c r="S153" s="509"/>
      <c r="T153" s="507" t="s">
        <v>64</v>
      </c>
      <c r="U153" s="508"/>
      <c r="V153" s="508"/>
      <c r="W153" s="508"/>
      <c r="X153" s="508"/>
      <c r="Y153" s="508"/>
      <c r="Z153" s="509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2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2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2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2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2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2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2" s="437" customFormat="1" ht="13.5" thickBot="1" x14ac:dyDescent="0.25">
      <c r="A167" s="304" t="s">
        <v>101</v>
      </c>
      <c r="B167" s="507" t="s">
        <v>53</v>
      </c>
      <c r="C167" s="508"/>
      <c r="D167" s="508"/>
      <c r="E167" s="509"/>
      <c r="F167" s="508" t="s">
        <v>65</v>
      </c>
      <c r="G167" s="508"/>
      <c r="H167" s="508"/>
      <c r="I167" s="508"/>
      <c r="J167" s="508"/>
      <c r="K167" s="508"/>
      <c r="L167" s="509"/>
      <c r="M167" s="507" t="s">
        <v>63</v>
      </c>
      <c r="N167" s="508"/>
      <c r="O167" s="508"/>
      <c r="P167" s="508"/>
      <c r="Q167" s="508"/>
      <c r="R167" s="508"/>
      <c r="S167" s="509"/>
      <c r="T167" s="450"/>
      <c r="U167" s="508" t="s">
        <v>64</v>
      </c>
      <c r="V167" s="508"/>
      <c r="W167" s="508"/>
      <c r="X167" s="508"/>
      <c r="Y167" s="508"/>
      <c r="Z167" s="508"/>
      <c r="AA167" s="509"/>
      <c r="AB167" s="372" t="s">
        <v>55</v>
      </c>
    </row>
    <row r="168" spans="1:32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74"/>
      <c r="U168" s="365">
        <v>1</v>
      </c>
      <c r="V168" s="250">
        <v>2</v>
      </c>
      <c r="W168" s="250">
        <v>3</v>
      </c>
      <c r="X168" s="250">
        <v>4</v>
      </c>
      <c r="Y168" s="250">
        <v>5</v>
      </c>
      <c r="Z168" s="250">
        <v>6</v>
      </c>
      <c r="AA168" s="356">
        <v>7</v>
      </c>
      <c r="AB168" s="374"/>
    </row>
    <row r="169" spans="1:32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452"/>
      <c r="U169" s="254">
        <v>1</v>
      </c>
      <c r="V169" s="353">
        <v>2</v>
      </c>
      <c r="W169" s="253">
        <v>3</v>
      </c>
      <c r="X169" s="335">
        <v>4</v>
      </c>
      <c r="Y169" s="398">
        <v>5</v>
      </c>
      <c r="Z169" s="399">
        <v>6</v>
      </c>
      <c r="AA169" s="400">
        <v>7</v>
      </c>
      <c r="AB169" s="226" t="s">
        <v>0</v>
      </c>
    </row>
    <row r="170" spans="1:32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312"/>
      <c r="U170" s="260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258">
        <v>1270</v>
      </c>
      <c r="AA170" s="357">
        <v>1270</v>
      </c>
      <c r="AB170" s="261">
        <v>1270</v>
      </c>
    </row>
    <row r="171" spans="1:32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316"/>
      <c r="U171" s="266">
        <v>1159.3333333333333</v>
      </c>
      <c r="V171" s="264">
        <v>1231.0714285714287</v>
      </c>
      <c r="W171" s="264">
        <v>1256.1538461538462</v>
      </c>
      <c r="X171" s="264">
        <v>1287.5925925925926</v>
      </c>
      <c r="Y171" s="264">
        <v>1325.6923076923076</v>
      </c>
      <c r="Z171" s="264">
        <v>1343.2558139534883</v>
      </c>
      <c r="AA171" s="315">
        <v>1424.375</v>
      </c>
      <c r="AB171" s="267">
        <v>1283.4828496042217</v>
      </c>
    </row>
    <row r="172" spans="1:32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453"/>
      <c r="U172" s="271">
        <v>100</v>
      </c>
      <c r="V172" s="269">
        <v>100</v>
      </c>
      <c r="W172" s="269">
        <v>100</v>
      </c>
      <c r="X172" s="269">
        <v>100</v>
      </c>
      <c r="Y172" s="269">
        <v>100</v>
      </c>
      <c r="Z172" s="269">
        <v>97.674418604651166</v>
      </c>
      <c r="AA172" s="318">
        <v>100</v>
      </c>
      <c r="AB172" s="272">
        <v>88.214599824098499</v>
      </c>
    </row>
    <row r="173" spans="1:32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322"/>
      <c r="U173" s="276">
        <v>4.0880673000979632E-2</v>
      </c>
      <c r="V173" s="274">
        <v>3.0108334305082102E-2</v>
      </c>
      <c r="W173" s="274">
        <v>3.1308813303525113E-2</v>
      </c>
      <c r="X173" s="274">
        <v>2.391138026255453E-2</v>
      </c>
      <c r="Y173" s="274">
        <v>2.3144854798314636E-2</v>
      </c>
      <c r="Z173" s="274">
        <v>2.8210129391967161E-2</v>
      </c>
      <c r="AA173" s="321">
        <v>2.915553591993017E-2</v>
      </c>
      <c r="AB173" s="277">
        <v>6.4146446120674119E-2</v>
      </c>
    </row>
    <row r="174" spans="1:32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B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2"/>
      <c r="U174" s="281">
        <f t="shared" si="85"/>
        <v>-8.7139107611548638</v>
      </c>
      <c r="V174" s="279">
        <f t="shared" si="85"/>
        <v>-3.065241844769389</v>
      </c>
      <c r="W174" s="279">
        <f t="shared" si="85"/>
        <v>-1.0902483343428315</v>
      </c>
      <c r="X174" s="279">
        <f t="shared" si="85"/>
        <v>1.3852435112277703</v>
      </c>
      <c r="Y174" s="279">
        <f t="shared" si="85"/>
        <v>4.3852210781344638</v>
      </c>
      <c r="Z174" s="279">
        <f t="shared" si="85"/>
        <v>5.7681743270463244</v>
      </c>
      <c r="AA174" s="358">
        <f t="shared" si="85"/>
        <v>12.155511811023615</v>
      </c>
      <c r="AB174" s="282">
        <f t="shared" si="85"/>
        <v>1.0616417011198251</v>
      </c>
    </row>
    <row r="175" spans="1:32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54"/>
      <c r="U175" s="408">
        <f t="shared" ref="U175:AB175" si="96">U171-T157</f>
        <v>-14.11494252873581</v>
      </c>
      <c r="V175" s="403">
        <f t="shared" si="96"/>
        <v>55.808270676691791</v>
      </c>
      <c r="W175" s="403">
        <f t="shared" si="96"/>
        <v>68.110367892976683</v>
      </c>
      <c r="X175" s="403">
        <f t="shared" si="96"/>
        <v>106.13425925925935</v>
      </c>
      <c r="Y175" s="403">
        <f t="shared" si="96"/>
        <v>120.46503496503487</v>
      </c>
      <c r="Z175" s="403">
        <f t="shared" si="96"/>
        <v>108.4939091915835</v>
      </c>
      <c r="AA175" s="409">
        <f t="shared" si="96"/>
        <v>195.3125</v>
      </c>
      <c r="AB175" s="410">
        <f t="shared" si="96"/>
        <v>88.671943711521635</v>
      </c>
      <c r="AC175" s="394"/>
      <c r="AD175" s="395"/>
      <c r="AE175" s="395"/>
      <c r="AF175" s="435" t="s">
        <v>106</v>
      </c>
    </row>
    <row r="176" spans="1:32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3"/>
      <c r="U176" s="429">
        <v>381</v>
      </c>
      <c r="V176" s="291">
        <v>539</v>
      </c>
      <c r="W176" s="291">
        <v>571</v>
      </c>
      <c r="X176" s="291">
        <v>562</v>
      </c>
      <c r="Y176" s="291">
        <v>670</v>
      </c>
      <c r="Z176" s="291">
        <v>499</v>
      </c>
      <c r="AA176" s="292">
        <v>348</v>
      </c>
      <c r="AB176" s="373">
        <f>SUM(B176:AA176)</f>
        <v>12919</v>
      </c>
      <c r="AC176" s="227" t="s">
        <v>56</v>
      </c>
      <c r="AD176" s="294">
        <f>AA162-AB176</f>
        <v>8</v>
      </c>
      <c r="AE176" s="295">
        <f>AD176/AA162</f>
        <v>6.1885975090895029E-4</v>
      </c>
      <c r="AF176" s="376" t="s">
        <v>103</v>
      </c>
    </row>
    <row r="177" spans="1:32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55"/>
      <c r="U177" s="430">
        <v>54</v>
      </c>
      <c r="V177" s="240">
        <v>53</v>
      </c>
      <c r="W177" s="240">
        <v>52</v>
      </c>
      <c r="X177" s="240">
        <v>51.5</v>
      </c>
      <c r="Y177" s="240">
        <v>51</v>
      </c>
      <c r="Z177" s="240">
        <v>50.5</v>
      </c>
      <c r="AA177" s="243">
        <v>50</v>
      </c>
      <c r="AB177" s="233"/>
      <c r="AC177" s="227" t="s">
        <v>57</v>
      </c>
      <c r="AD177" s="227">
        <v>49.65</v>
      </c>
      <c r="AE177" s="227"/>
      <c r="AF177" s="438" t="s">
        <v>104</v>
      </c>
    </row>
    <row r="178" spans="1:32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56"/>
      <c r="U178" s="431">
        <f t="shared" ref="U178:AA178" si="98">U177-U166</f>
        <v>4.7999999999999972</v>
      </c>
      <c r="V178" s="241">
        <f t="shared" si="98"/>
        <v>3.7999999999999972</v>
      </c>
      <c r="W178" s="241">
        <f t="shared" si="98"/>
        <v>2.7999999999999972</v>
      </c>
      <c r="X178" s="241">
        <f t="shared" si="98"/>
        <v>2.2999999999999972</v>
      </c>
      <c r="Y178" s="241">
        <f t="shared" si="98"/>
        <v>1.7999999999999972</v>
      </c>
      <c r="Z178" s="241">
        <f t="shared" si="98"/>
        <v>1.2999999999999972</v>
      </c>
      <c r="AA178" s="245">
        <f t="shared" si="98"/>
        <v>0.79999999999999716</v>
      </c>
      <c r="AB178" s="234"/>
      <c r="AC178" s="227" t="s">
        <v>26</v>
      </c>
      <c r="AD178" s="227">
        <f>AD177-AC163</f>
        <v>1.75</v>
      </c>
      <c r="AE178" s="227"/>
    </row>
    <row r="179" spans="1:32" x14ac:dyDescent="0.2">
      <c r="D179" s="380" t="s">
        <v>109</v>
      </c>
      <c r="G179" s="237">
        <v>54.5</v>
      </c>
      <c r="T179" s="451"/>
      <c r="U179" s="355"/>
      <c r="V179" s="237">
        <v>53</v>
      </c>
    </row>
    <row r="180" spans="1:32" s="443" customFormat="1" x14ac:dyDescent="0.2"/>
    <row r="181" spans="1:32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2" s="442" customFormat="1" ht="13.5" thickBot="1" x14ac:dyDescent="0.25">
      <c r="A182" s="304" t="s">
        <v>110</v>
      </c>
      <c r="B182" s="507" t="s">
        <v>53</v>
      </c>
      <c r="C182" s="508"/>
      <c r="D182" s="508"/>
      <c r="E182" s="509"/>
      <c r="F182" s="507" t="s">
        <v>65</v>
      </c>
      <c r="G182" s="508"/>
      <c r="H182" s="508"/>
      <c r="I182" s="508"/>
      <c r="J182" s="508"/>
      <c r="K182" s="508"/>
      <c r="L182" s="508"/>
      <c r="M182" s="509"/>
      <c r="N182" s="507" t="s">
        <v>63</v>
      </c>
      <c r="O182" s="508"/>
      <c r="P182" s="508"/>
      <c r="Q182" s="508"/>
      <c r="R182" s="508"/>
      <c r="S182" s="508"/>
      <c r="T182" s="509"/>
      <c r="U182" s="507" t="s">
        <v>64</v>
      </c>
      <c r="V182" s="508"/>
      <c r="W182" s="508"/>
      <c r="X182" s="508"/>
      <c r="Y182" s="508"/>
      <c r="Z182" s="508"/>
      <c r="AA182" s="509"/>
      <c r="AB182" s="372" t="s">
        <v>55</v>
      </c>
    </row>
    <row r="183" spans="1:32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2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2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2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2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2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2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2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U186-U171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2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AB176-AB191</f>
        <v>31</v>
      </c>
      <c r="AE191" s="295">
        <f>AD191/AB176</f>
        <v>2.3995665299171762E-3</v>
      </c>
    </row>
    <row r="192" spans="1:32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U192-U177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AD192-AD177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507" t="s">
        <v>53</v>
      </c>
      <c r="C196" s="508"/>
      <c r="D196" s="508"/>
      <c r="E196" s="509"/>
      <c r="F196" s="507" t="s">
        <v>65</v>
      </c>
      <c r="G196" s="508"/>
      <c r="H196" s="508"/>
      <c r="I196" s="508"/>
      <c r="J196" s="508"/>
      <c r="K196" s="508"/>
      <c r="L196" s="508"/>
      <c r="M196" s="509"/>
      <c r="N196" s="507" t="s">
        <v>63</v>
      </c>
      <c r="O196" s="508"/>
      <c r="P196" s="508"/>
      <c r="Q196" s="508"/>
      <c r="R196" s="508"/>
      <c r="S196" s="508"/>
      <c r="T196" s="509"/>
      <c r="U196" s="507" t="s">
        <v>64</v>
      </c>
      <c r="V196" s="508"/>
      <c r="W196" s="508"/>
      <c r="X196" s="508"/>
      <c r="Y196" s="508"/>
      <c r="Z196" s="508"/>
      <c r="AA196" s="509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60.5</v>
      </c>
      <c r="C206" s="240">
        <v>59.5</v>
      </c>
      <c r="D206" s="240">
        <v>58.5</v>
      </c>
      <c r="E206" s="243">
        <v>57.5</v>
      </c>
      <c r="F206" s="430">
        <v>63</v>
      </c>
      <c r="G206" s="240">
        <v>62.5</v>
      </c>
      <c r="H206" s="240">
        <v>62</v>
      </c>
      <c r="I206" s="240">
        <v>62</v>
      </c>
      <c r="J206" s="240">
        <v>61</v>
      </c>
      <c r="K206" s="240">
        <v>61</v>
      </c>
      <c r="L206" s="240">
        <v>60.5</v>
      </c>
      <c r="M206" s="243">
        <v>59.5</v>
      </c>
      <c r="N206" s="242">
        <v>62.5</v>
      </c>
      <c r="O206" s="240">
        <v>61</v>
      </c>
      <c r="P206" s="240">
        <v>60.5</v>
      </c>
      <c r="Q206" s="240">
        <v>59.5</v>
      </c>
      <c r="R206" s="240">
        <v>59.5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>
        <v>54.69</v>
      </c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5.5</v>
      </c>
      <c r="C207" s="241">
        <f t="shared" si="119"/>
        <v>5.5</v>
      </c>
      <c r="D207" s="241">
        <f t="shared" si="119"/>
        <v>5.5</v>
      </c>
      <c r="E207" s="245">
        <f t="shared" si="119"/>
        <v>5.5</v>
      </c>
      <c r="F207" s="431">
        <f t="shared" si="119"/>
        <v>5</v>
      </c>
      <c r="G207" s="241">
        <f t="shared" si="119"/>
        <v>5.5</v>
      </c>
      <c r="H207" s="241">
        <f t="shared" si="119"/>
        <v>5.5</v>
      </c>
      <c r="I207" s="241">
        <f t="shared" si="119"/>
        <v>5.5</v>
      </c>
      <c r="J207" s="241">
        <f t="shared" si="119"/>
        <v>5.5</v>
      </c>
      <c r="K207" s="241">
        <f t="shared" si="119"/>
        <v>5.5</v>
      </c>
      <c r="L207" s="241">
        <f t="shared" si="119"/>
        <v>5.5</v>
      </c>
      <c r="M207" s="245">
        <f t="shared" si="119"/>
        <v>5</v>
      </c>
      <c r="N207" s="244">
        <f t="shared" si="119"/>
        <v>5.5</v>
      </c>
      <c r="O207" s="241">
        <f t="shared" si="119"/>
        <v>5</v>
      </c>
      <c r="P207" s="241">
        <f t="shared" si="119"/>
        <v>5.5</v>
      </c>
      <c r="Q207" s="241">
        <f t="shared" si="119"/>
        <v>5</v>
      </c>
      <c r="R207" s="241">
        <f t="shared" si="119"/>
        <v>5.5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2.3599999999999994</v>
      </c>
      <c r="AE207" s="227"/>
    </row>
    <row r="208" spans="1:31" x14ac:dyDescent="0.2">
      <c r="B208" s="237">
        <v>60.5</v>
      </c>
      <c r="C208" s="237">
        <v>59.5</v>
      </c>
      <c r="D208" s="237">
        <v>58.5</v>
      </c>
      <c r="E208" s="237">
        <v>57.5</v>
      </c>
      <c r="G208" s="237">
        <v>62.5</v>
      </c>
      <c r="H208" s="237">
        <v>62</v>
      </c>
      <c r="I208" s="237">
        <v>62</v>
      </c>
      <c r="J208" s="237">
        <v>61</v>
      </c>
      <c r="K208" s="237">
        <v>61</v>
      </c>
      <c r="L208" s="237">
        <v>60.5</v>
      </c>
      <c r="N208" s="355">
        <v>62.5</v>
      </c>
      <c r="P208" s="237">
        <v>60.5</v>
      </c>
      <c r="R208" s="237">
        <v>59.5</v>
      </c>
    </row>
    <row r="209" spans="1:32" ht="13.5" thickBot="1" x14ac:dyDescent="0.25"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32" s="457" customFormat="1" ht="13.5" thickBot="1" x14ac:dyDescent="0.25">
      <c r="A210" s="304" t="s">
        <v>118</v>
      </c>
      <c r="B210" s="507" t="s">
        <v>53</v>
      </c>
      <c r="C210" s="508"/>
      <c r="D210" s="508"/>
      <c r="E210" s="508"/>
      <c r="F210" s="509"/>
      <c r="G210" s="507" t="s">
        <v>65</v>
      </c>
      <c r="H210" s="508"/>
      <c r="I210" s="508"/>
      <c r="J210" s="508"/>
      <c r="K210" s="508"/>
      <c r="L210" s="508"/>
      <c r="M210" s="508"/>
      <c r="N210" s="509"/>
      <c r="O210" s="507" t="s">
        <v>63</v>
      </c>
      <c r="P210" s="508"/>
      <c r="Q210" s="508"/>
      <c r="R210" s="508"/>
      <c r="S210" s="508"/>
      <c r="T210" s="509"/>
      <c r="U210" s="508" t="s">
        <v>64</v>
      </c>
      <c r="V210" s="508"/>
      <c r="W210" s="508"/>
      <c r="X210" s="508"/>
      <c r="Y210" s="508"/>
      <c r="Z210" s="508"/>
      <c r="AA210" s="509"/>
      <c r="AB210" s="372" t="s">
        <v>55</v>
      </c>
    </row>
    <row r="211" spans="1:32" s="457" customFormat="1" x14ac:dyDescent="0.2">
      <c r="A211" s="226" t="s">
        <v>54</v>
      </c>
      <c r="B211" s="249">
        <v>1</v>
      </c>
      <c r="C211" s="250">
        <v>2</v>
      </c>
      <c r="D211" s="250">
        <v>3</v>
      </c>
      <c r="E211" s="356">
        <v>4</v>
      </c>
      <c r="F211" s="251">
        <v>5</v>
      </c>
      <c r="G211" s="365">
        <v>1</v>
      </c>
      <c r="H211" s="250">
        <v>2</v>
      </c>
      <c r="I211" s="250">
        <v>3</v>
      </c>
      <c r="J211" s="250">
        <v>4</v>
      </c>
      <c r="K211" s="250">
        <v>5</v>
      </c>
      <c r="L211" s="250">
        <v>6</v>
      </c>
      <c r="M211" s="356">
        <v>7</v>
      </c>
      <c r="N211" s="251">
        <v>8</v>
      </c>
      <c r="O211" s="249">
        <v>1</v>
      </c>
      <c r="P211" s="250">
        <v>2</v>
      </c>
      <c r="Q211" s="250">
        <v>3</v>
      </c>
      <c r="R211" s="250">
        <v>4</v>
      </c>
      <c r="S211" s="250">
        <v>5</v>
      </c>
      <c r="T211" s="251">
        <v>6</v>
      </c>
      <c r="U211" s="365">
        <v>1</v>
      </c>
      <c r="V211" s="250">
        <v>2</v>
      </c>
      <c r="W211" s="250">
        <v>3</v>
      </c>
      <c r="X211" s="250">
        <v>4</v>
      </c>
      <c r="Y211" s="250">
        <v>5</v>
      </c>
      <c r="Z211" s="250">
        <v>6</v>
      </c>
      <c r="AA211" s="356">
        <v>7</v>
      </c>
      <c r="AB211" s="374"/>
    </row>
    <row r="212" spans="1:32" s="457" customFormat="1" x14ac:dyDescent="0.2">
      <c r="A212" s="226" t="s">
        <v>2</v>
      </c>
      <c r="B212" s="434">
        <v>1</v>
      </c>
      <c r="C212" s="399">
        <v>2</v>
      </c>
      <c r="D212" s="400">
        <v>3</v>
      </c>
      <c r="E212" s="255">
        <v>4</v>
      </c>
      <c r="F212" s="460">
        <v>4</v>
      </c>
      <c r="G212" s="252">
        <v>1</v>
      </c>
      <c r="H212" s="353">
        <v>2</v>
      </c>
      <c r="I212" s="253">
        <v>3</v>
      </c>
      <c r="J212" s="335">
        <v>4</v>
      </c>
      <c r="K212" s="398">
        <v>5</v>
      </c>
      <c r="L212" s="399">
        <v>6</v>
      </c>
      <c r="M212" s="400">
        <v>7</v>
      </c>
      <c r="N212" s="444">
        <v>8</v>
      </c>
      <c r="O212" s="252">
        <v>1</v>
      </c>
      <c r="P212" s="353">
        <v>2</v>
      </c>
      <c r="Q212" s="253">
        <v>3</v>
      </c>
      <c r="R212" s="335">
        <v>4</v>
      </c>
      <c r="S212" s="398">
        <v>5</v>
      </c>
      <c r="T212" s="461">
        <v>6</v>
      </c>
      <c r="U212" s="254">
        <v>1</v>
      </c>
      <c r="V212" s="353">
        <v>2</v>
      </c>
      <c r="W212" s="253">
        <v>3</v>
      </c>
      <c r="X212" s="335">
        <v>4</v>
      </c>
      <c r="Y212" s="398">
        <v>5</v>
      </c>
      <c r="Z212" s="399">
        <v>6</v>
      </c>
      <c r="AA212" s="400">
        <v>7</v>
      </c>
      <c r="AB212" s="226" t="s">
        <v>0</v>
      </c>
    </row>
    <row r="213" spans="1:32" s="457" customFormat="1" x14ac:dyDescent="0.2">
      <c r="A213" s="311" t="s">
        <v>75</v>
      </c>
      <c r="B213" s="257">
        <v>1590</v>
      </c>
      <c r="C213" s="258">
        <v>1590</v>
      </c>
      <c r="D213" s="258">
        <v>1590</v>
      </c>
      <c r="E213" s="357">
        <v>1590</v>
      </c>
      <c r="F213" s="259">
        <v>1590</v>
      </c>
      <c r="G213" s="260">
        <v>1590</v>
      </c>
      <c r="H213" s="258">
        <v>1590</v>
      </c>
      <c r="I213" s="258">
        <v>1590</v>
      </c>
      <c r="J213" s="258">
        <v>1590</v>
      </c>
      <c r="K213" s="258">
        <v>1590</v>
      </c>
      <c r="L213" s="258">
        <v>1590</v>
      </c>
      <c r="M213" s="357">
        <v>1590</v>
      </c>
      <c r="N213" s="259">
        <v>1590</v>
      </c>
      <c r="O213" s="257">
        <v>1590</v>
      </c>
      <c r="P213" s="258">
        <v>1590</v>
      </c>
      <c r="Q213" s="258">
        <v>1590</v>
      </c>
      <c r="R213" s="258">
        <v>1590</v>
      </c>
      <c r="S213" s="258">
        <v>1590</v>
      </c>
      <c r="T213" s="259">
        <v>1590</v>
      </c>
      <c r="U213" s="260">
        <v>1590</v>
      </c>
      <c r="V213" s="258">
        <v>1590</v>
      </c>
      <c r="W213" s="258">
        <v>1590</v>
      </c>
      <c r="X213" s="258">
        <v>1590</v>
      </c>
      <c r="Y213" s="258">
        <v>1590</v>
      </c>
      <c r="Z213" s="258">
        <v>1590</v>
      </c>
      <c r="AA213" s="357">
        <v>1590</v>
      </c>
      <c r="AB213" s="261">
        <v>1590</v>
      </c>
    </row>
    <row r="214" spans="1:32" s="457" customFormat="1" x14ac:dyDescent="0.2">
      <c r="A214" s="314" t="s">
        <v>6</v>
      </c>
      <c r="B214" s="263">
        <v>1491.25</v>
      </c>
      <c r="C214" s="264">
        <v>1546.4705882352941</v>
      </c>
      <c r="D214" s="264">
        <v>1607.4</v>
      </c>
      <c r="E214" s="315">
        <v>1643.6363636363637</v>
      </c>
      <c r="F214" s="265">
        <v>1617.3529411764705</v>
      </c>
      <c r="G214" s="266">
        <v>1582.1428571428571</v>
      </c>
      <c r="H214" s="264">
        <v>1526.8</v>
      </c>
      <c r="I214" s="264">
        <v>1538</v>
      </c>
      <c r="J214" s="264">
        <v>1546.3636363636363</v>
      </c>
      <c r="K214" s="264">
        <v>1565.5</v>
      </c>
      <c r="L214" s="264">
        <v>1562.7659574468084</v>
      </c>
      <c r="M214" s="315">
        <v>1578.8888888888889</v>
      </c>
      <c r="N214" s="265">
        <v>1630.2222222222222</v>
      </c>
      <c r="O214" s="263">
        <v>1537.2222222222222</v>
      </c>
      <c r="P214" s="264">
        <v>1496.5116279069769</v>
      </c>
      <c r="Q214" s="264">
        <v>1588.5454545454545</v>
      </c>
      <c r="R214" s="264">
        <v>1567.3333333333333</v>
      </c>
      <c r="S214" s="264">
        <v>1612.741935483871</v>
      </c>
      <c r="T214" s="265">
        <v>1652.2222222222222</v>
      </c>
      <c r="U214" s="266">
        <v>1519.375</v>
      </c>
      <c r="V214" s="264">
        <v>1543.2692307692307</v>
      </c>
      <c r="W214" s="264">
        <v>1571.5555555555557</v>
      </c>
      <c r="X214" s="264">
        <v>1558.695652173913</v>
      </c>
      <c r="Y214" s="264">
        <v>1583.0188679245282</v>
      </c>
      <c r="Z214" s="264">
        <v>1610.4651162790697</v>
      </c>
      <c r="AA214" s="315">
        <v>1668.9285714285713</v>
      </c>
      <c r="AB214" s="267">
        <v>1577.3364928909953</v>
      </c>
    </row>
    <row r="215" spans="1:32" s="457" customFormat="1" x14ac:dyDescent="0.2">
      <c r="A215" s="226" t="s">
        <v>7</v>
      </c>
      <c r="B215" s="268">
        <v>100</v>
      </c>
      <c r="C215" s="269">
        <v>100</v>
      </c>
      <c r="D215" s="269">
        <v>100</v>
      </c>
      <c r="E215" s="318">
        <v>96.969696969696969</v>
      </c>
      <c r="F215" s="270">
        <v>91.17647058823529</v>
      </c>
      <c r="G215" s="271">
        <v>100</v>
      </c>
      <c r="H215" s="269">
        <v>92</v>
      </c>
      <c r="I215" s="269">
        <v>100</v>
      </c>
      <c r="J215" s="269">
        <v>100</v>
      </c>
      <c r="K215" s="269">
        <v>96.666666666666671</v>
      </c>
      <c r="L215" s="269">
        <v>100</v>
      </c>
      <c r="M215" s="318">
        <v>100</v>
      </c>
      <c r="N215" s="270">
        <v>100</v>
      </c>
      <c r="O215" s="268">
        <v>94.444444444444443</v>
      </c>
      <c r="P215" s="269">
        <v>86.04651162790698</v>
      </c>
      <c r="Q215" s="269">
        <v>90.909090909090907</v>
      </c>
      <c r="R215" s="269">
        <v>95</v>
      </c>
      <c r="S215" s="269">
        <v>95.161290322580641</v>
      </c>
      <c r="T215" s="270">
        <v>97.222222222222229</v>
      </c>
      <c r="U215" s="271">
        <v>100</v>
      </c>
      <c r="V215" s="269">
        <v>92.307692307692307</v>
      </c>
      <c r="W215" s="269">
        <v>97.777777777777771</v>
      </c>
      <c r="X215" s="269">
        <v>100</v>
      </c>
      <c r="Y215" s="269">
        <v>98.113207547169807</v>
      </c>
      <c r="Z215" s="269">
        <v>93.023255813953483</v>
      </c>
      <c r="AA215" s="318">
        <v>85.714285714285708</v>
      </c>
      <c r="AB215" s="272">
        <v>94.312796208530813</v>
      </c>
    </row>
    <row r="216" spans="1:32" s="457" customFormat="1" x14ac:dyDescent="0.2">
      <c r="A216" s="226" t="s">
        <v>8</v>
      </c>
      <c r="B216" s="273">
        <v>3.7477097914682574E-2</v>
      </c>
      <c r="C216" s="274">
        <v>3.4355894811950519E-2</v>
      </c>
      <c r="D216" s="274">
        <v>3.597160477689814E-2</v>
      </c>
      <c r="E216" s="321">
        <v>5.0322740592010501E-2</v>
      </c>
      <c r="F216" s="275">
        <v>5.7812967857941863E-2</v>
      </c>
      <c r="G216" s="276">
        <v>4.7429854318972384E-2</v>
      </c>
      <c r="H216" s="274">
        <v>5.3682173426719694E-2</v>
      </c>
      <c r="I216" s="274">
        <v>4.2360452214557504E-2</v>
      </c>
      <c r="J216" s="274">
        <v>4.4335988033505448E-2</v>
      </c>
      <c r="K216" s="274">
        <v>4.7306993307654324E-2</v>
      </c>
      <c r="L216" s="274">
        <v>4.129499262651766E-2</v>
      </c>
      <c r="M216" s="321">
        <v>3.6669655891867124E-2</v>
      </c>
      <c r="N216" s="275">
        <v>3.4903855188112169E-2</v>
      </c>
      <c r="O216" s="273">
        <v>6.5513564370527716E-2</v>
      </c>
      <c r="P216" s="274">
        <v>6.1865658687155288E-2</v>
      </c>
      <c r="Q216" s="274">
        <v>5.5381215959953226E-2</v>
      </c>
      <c r="R216" s="274">
        <v>5.1212850681350633E-2</v>
      </c>
      <c r="S216" s="274">
        <v>4.7564928906371477E-2</v>
      </c>
      <c r="T216" s="275">
        <v>4.8295720536031803E-2</v>
      </c>
      <c r="U216" s="276">
        <v>4.9140802468805075E-2</v>
      </c>
      <c r="V216" s="274">
        <v>5.3760625646528365E-2</v>
      </c>
      <c r="W216" s="274">
        <v>4.1345728281756651E-2</v>
      </c>
      <c r="X216" s="274">
        <v>4.6372049338007412E-2</v>
      </c>
      <c r="Y216" s="274">
        <v>4.5114135363119465E-2</v>
      </c>
      <c r="Z216" s="274">
        <v>5.1777763601331933E-2</v>
      </c>
      <c r="AA216" s="321">
        <v>6.1384578448104042E-2</v>
      </c>
      <c r="AB216" s="277">
        <v>5.4578985303085158E-2</v>
      </c>
    </row>
    <row r="217" spans="1:32" s="457" customFormat="1" x14ac:dyDescent="0.2">
      <c r="A217" s="314" t="s">
        <v>1</v>
      </c>
      <c r="B217" s="278">
        <f>B214/B213*100-100</f>
        <v>-6.2106918238993671</v>
      </c>
      <c r="C217" s="279">
        <f t="shared" ref="C217:F217" si="120">C214/C213*100-100</f>
        <v>-2.7376988531261617</v>
      </c>
      <c r="D217" s="279">
        <f t="shared" si="120"/>
        <v>1.0943396226415132</v>
      </c>
      <c r="E217" s="279">
        <f t="shared" ref="E217" si="121">E214/E213*100-100</f>
        <v>3.373356203544887</v>
      </c>
      <c r="F217" s="280">
        <f t="shared" si="120"/>
        <v>1.7203107658157535</v>
      </c>
      <c r="G217" s="281">
        <f>G214/G213*100-100</f>
        <v>-0.49415992812220111</v>
      </c>
      <c r="H217" s="279">
        <f t="shared" ref="H217:O217" si="122">H214/H213*100-100</f>
        <v>-3.9748427672955984</v>
      </c>
      <c r="I217" s="279">
        <f t="shared" si="122"/>
        <v>-3.2704402515723245</v>
      </c>
      <c r="J217" s="279">
        <f t="shared" si="122"/>
        <v>-2.744425385934818</v>
      </c>
      <c r="K217" s="279">
        <f t="shared" si="122"/>
        <v>-1.5408805031446633</v>
      </c>
      <c r="L217" s="279">
        <f t="shared" si="122"/>
        <v>-1.7128328649805979</v>
      </c>
      <c r="M217" s="279">
        <f t="shared" si="122"/>
        <v>-0.69881201956673067</v>
      </c>
      <c r="N217" s="280">
        <f t="shared" si="122"/>
        <v>2.529699510831577</v>
      </c>
      <c r="O217" s="278">
        <f t="shared" si="122"/>
        <v>-3.3193570929419991</v>
      </c>
      <c r="P217" s="279">
        <f>P214/P213*100-100</f>
        <v>-5.8797718297498847</v>
      </c>
      <c r="Q217" s="279">
        <f t="shared" ref="Q217:AB217" si="123">Q214/Q213*100-100</f>
        <v>-9.1480846197839583E-2</v>
      </c>
      <c r="R217" s="279">
        <f t="shared" si="123"/>
        <v>-1.4255765199161488</v>
      </c>
      <c r="S217" s="279">
        <f t="shared" si="123"/>
        <v>1.4303104077906283</v>
      </c>
      <c r="T217" s="280">
        <f t="shared" si="123"/>
        <v>3.9133473095737088</v>
      </c>
      <c r="U217" s="281">
        <f t="shared" si="123"/>
        <v>-4.441823899371073</v>
      </c>
      <c r="V217" s="279">
        <f t="shared" si="123"/>
        <v>-2.9390420899854917</v>
      </c>
      <c r="W217" s="279">
        <f t="shared" si="123"/>
        <v>-1.1600279524807746</v>
      </c>
      <c r="X217" s="279">
        <f t="shared" si="123"/>
        <v>-1.9688269073010645</v>
      </c>
      <c r="Y217" s="279">
        <f t="shared" si="123"/>
        <v>-0.43906491040702633</v>
      </c>
      <c r="Z217" s="279">
        <f t="shared" si="123"/>
        <v>1.2871142313880313</v>
      </c>
      <c r="AA217" s="358">
        <f t="shared" si="123"/>
        <v>4.964061096136561</v>
      </c>
      <c r="AB217" s="282">
        <f t="shared" si="123"/>
        <v>-0.7964469879877214</v>
      </c>
    </row>
    <row r="218" spans="1:32" s="457" customFormat="1" ht="13.5" thickBot="1" x14ac:dyDescent="0.25">
      <c r="A218" s="432" t="s">
        <v>27</v>
      </c>
      <c r="B218" s="402">
        <f>B214-B200</f>
        <v>103.125</v>
      </c>
      <c r="C218" s="403">
        <f>C214-C200</f>
        <v>104.27546628407458</v>
      </c>
      <c r="D218" s="403">
        <f>D214-D200</f>
        <v>117.20769230769247</v>
      </c>
      <c r="E218" s="403">
        <f>E214-E200</f>
        <v>94.242424242424249</v>
      </c>
      <c r="F218" s="404">
        <f>F214-T200</f>
        <v>59.852941176470495</v>
      </c>
      <c r="G218" s="408">
        <f t="shared" ref="G218:T218" si="124">G214-F200</f>
        <v>212.85714285714289</v>
      </c>
      <c r="H218" s="403">
        <f t="shared" si="124"/>
        <v>150</v>
      </c>
      <c r="I218" s="403">
        <f t="shared" si="124"/>
        <v>155.5</v>
      </c>
      <c r="J218" s="403">
        <f t="shared" si="124"/>
        <v>99.841897233201507</v>
      </c>
      <c r="K218" s="403">
        <f t="shared" si="124"/>
        <v>114.17647058823536</v>
      </c>
      <c r="L218" s="403">
        <f t="shared" si="124"/>
        <v>94.584139264990199</v>
      </c>
      <c r="M218" s="403">
        <f t="shared" si="124"/>
        <v>60.591016548463358</v>
      </c>
      <c r="N218" s="404">
        <f t="shared" si="124"/>
        <v>98.622222222222263</v>
      </c>
      <c r="O218" s="405">
        <f t="shared" si="124"/>
        <v>157.81045751633974</v>
      </c>
      <c r="P218" s="406">
        <f t="shared" si="124"/>
        <v>58.685540950455106</v>
      </c>
      <c r="Q218" s="406">
        <f t="shared" si="124"/>
        <v>161.50841750841755</v>
      </c>
      <c r="R218" s="406">
        <f t="shared" si="124"/>
        <v>89.392156862744969</v>
      </c>
      <c r="S218" s="406">
        <f t="shared" si="124"/>
        <v>128.21068548387098</v>
      </c>
      <c r="T218" s="407">
        <f t="shared" si="124"/>
        <v>124.97222222222217</v>
      </c>
      <c r="U218" s="408">
        <f t="shared" ref="U218:AB218" si="125">U214-U200</f>
        <v>57.762096774193651</v>
      </c>
      <c r="V218" s="403">
        <f t="shared" si="125"/>
        <v>67.099018003273159</v>
      </c>
      <c r="W218" s="403">
        <f t="shared" si="125"/>
        <v>95.741602067183521</v>
      </c>
      <c r="X218" s="403">
        <f t="shared" si="125"/>
        <v>70.028985507246261</v>
      </c>
      <c r="Y218" s="403">
        <f t="shared" si="125"/>
        <v>71.054582210242415</v>
      </c>
      <c r="Z218" s="403">
        <f t="shared" si="125"/>
        <v>83.24289405684749</v>
      </c>
      <c r="AA218" s="409">
        <f t="shared" si="125"/>
        <v>102.05357142857133</v>
      </c>
      <c r="AB218" s="410">
        <f t="shared" si="125"/>
        <v>100.48276704002933</v>
      </c>
      <c r="AC218" s="394"/>
      <c r="AD218" s="395"/>
      <c r="AE218" s="395"/>
    </row>
    <row r="219" spans="1:32" s="457" customFormat="1" x14ac:dyDescent="0.2">
      <c r="A219" s="433" t="s">
        <v>51</v>
      </c>
      <c r="B219" s="290">
        <v>201</v>
      </c>
      <c r="C219" s="291">
        <v>464</v>
      </c>
      <c r="D219" s="291">
        <v>637</v>
      </c>
      <c r="E219" s="458">
        <v>425</v>
      </c>
      <c r="F219" s="292">
        <v>399</v>
      </c>
      <c r="G219" s="429">
        <v>148</v>
      </c>
      <c r="H219" s="291">
        <v>299</v>
      </c>
      <c r="I219" s="291">
        <v>446</v>
      </c>
      <c r="J219" s="291">
        <v>564</v>
      </c>
      <c r="K219" s="291">
        <v>771</v>
      </c>
      <c r="L219" s="291">
        <v>557</v>
      </c>
      <c r="M219" s="291">
        <v>569</v>
      </c>
      <c r="N219" s="292">
        <v>545</v>
      </c>
      <c r="O219" s="290">
        <v>213</v>
      </c>
      <c r="P219" s="291">
        <v>492</v>
      </c>
      <c r="Q219" s="291">
        <v>637</v>
      </c>
      <c r="R219" s="291">
        <v>680</v>
      </c>
      <c r="S219" s="291">
        <v>760</v>
      </c>
      <c r="T219" s="292">
        <v>434</v>
      </c>
      <c r="U219" s="429">
        <v>378</v>
      </c>
      <c r="V219" s="291">
        <v>537</v>
      </c>
      <c r="W219" s="291">
        <v>568</v>
      </c>
      <c r="X219" s="291">
        <v>559</v>
      </c>
      <c r="Y219" s="291">
        <v>663</v>
      </c>
      <c r="Z219" s="291">
        <v>496</v>
      </c>
      <c r="AA219" s="292">
        <v>342</v>
      </c>
      <c r="AB219" s="373">
        <f>SUM(B219:AA219)</f>
        <v>12784</v>
      </c>
      <c r="AC219" s="227" t="s">
        <v>56</v>
      </c>
      <c r="AD219" s="294">
        <f>AB205-AB219</f>
        <v>99</v>
      </c>
      <c r="AE219" s="295">
        <f>AD219/AB205</f>
        <v>7.6845455251106105E-3</v>
      </c>
      <c r="AF219" s="376" t="s">
        <v>119</v>
      </c>
    </row>
    <row r="220" spans="1:32" s="457" customFormat="1" x14ac:dyDescent="0.2">
      <c r="A220" s="328" t="s">
        <v>28</v>
      </c>
      <c r="B220" s="242">
        <v>67</v>
      </c>
      <c r="C220" s="240">
        <v>66</v>
      </c>
      <c r="D220" s="240">
        <f>D206+6</f>
        <v>64.5</v>
      </c>
      <c r="E220" s="459">
        <v>64</v>
      </c>
      <c r="F220" s="243">
        <v>64</v>
      </c>
      <c r="G220" s="430">
        <v>68.5</v>
      </c>
      <c r="H220" s="240">
        <v>68.5</v>
      </c>
      <c r="I220" s="240">
        <f>I206+6</f>
        <v>68</v>
      </c>
      <c r="J220" s="240">
        <v>68</v>
      </c>
      <c r="K220" s="240">
        <v>67.5</v>
      </c>
      <c r="L220" s="240">
        <v>67.5</v>
      </c>
      <c r="M220" s="240">
        <v>67</v>
      </c>
      <c r="N220" s="243">
        <v>66</v>
      </c>
      <c r="O220" s="242">
        <v>68.5</v>
      </c>
      <c r="P220" s="240">
        <v>67</v>
      </c>
      <c r="Q220" s="240">
        <v>66.5</v>
      </c>
      <c r="R220" s="240">
        <v>66</v>
      </c>
      <c r="S220" s="240">
        <v>65.5</v>
      </c>
      <c r="T220" s="243">
        <v>64</v>
      </c>
      <c r="U220" s="430">
        <f t="shared" ref="U220" si="126">U206+6</f>
        <v>67.5</v>
      </c>
      <c r="V220" s="240">
        <v>67</v>
      </c>
      <c r="W220" s="240">
        <v>66.5</v>
      </c>
      <c r="X220" s="240">
        <v>65.5</v>
      </c>
      <c r="Y220" s="240">
        <v>65</v>
      </c>
      <c r="Z220" s="240">
        <v>64.5</v>
      </c>
      <c r="AA220" s="243">
        <v>64</v>
      </c>
      <c r="AB220" s="233"/>
      <c r="AC220" s="227" t="s">
        <v>57</v>
      </c>
      <c r="AD220" s="227">
        <v>59.92</v>
      </c>
      <c r="AE220" s="227"/>
    </row>
    <row r="221" spans="1:32" s="457" customFormat="1" ht="13.5" thickBot="1" x14ac:dyDescent="0.25">
      <c r="A221" s="331" t="s">
        <v>26</v>
      </c>
      <c r="B221" s="244">
        <f>B220-B206</f>
        <v>6.5</v>
      </c>
      <c r="C221" s="241">
        <f>C220-C206</f>
        <v>6.5</v>
      </c>
      <c r="D221" s="241">
        <f>D220-D206</f>
        <v>6</v>
      </c>
      <c r="E221" s="241">
        <f>E220-E206</f>
        <v>6.5</v>
      </c>
      <c r="F221" s="245">
        <f>F220-E206</f>
        <v>6.5</v>
      </c>
      <c r="G221" s="431">
        <f t="shared" ref="G221:T221" si="127">G220-F206</f>
        <v>5.5</v>
      </c>
      <c r="H221" s="241">
        <f t="shared" si="127"/>
        <v>6</v>
      </c>
      <c r="I221" s="241">
        <f t="shared" si="127"/>
        <v>6</v>
      </c>
      <c r="J221" s="241">
        <f t="shared" si="127"/>
        <v>6</v>
      </c>
      <c r="K221" s="241">
        <f t="shared" si="127"/>
        <v>6.5</v>
      </c>
      <c r="L221" s="241">
        <f t="shared" si="127"/>
        <v>6.5</v>
      </c>
      <c r="M221" s="241">
        <f t="shared" si="127"/>
        <v>6.5</v>
      </c>
      <c r="N221" s="245">
        <f t="shared" si="127"/>
        <v>6.5</v>
      </c>
      <c r="O221" s="244">
        <f t="shared" si="127"/>
        <v>6</v>
      </c>
      <c r="P221" s="241">
        <f t="shared" si="127"/>
        <v>6</v>
      </c>
      <c r="Q221" s="241">
        <f t="shared" si="127"/>
        <v>6</v>
      </c>
      <c r="R221" s="241">
        <f t="shared" si="127"/>
        <v>6.5</v>
      </c>
      <c r="S221" s="241">
        <f t="shared" si="127"/>
        <v>6</v>
      </c>
      <c r="T221" s="245">
        <f t="shared" si="127"/>
        <v>6</v>
      </c>
      <c r="U221" s="431">
        <f t="shared" ref="U221:AA221" si="128">U220-U206</f>
        <v>6</v>
      </c>
      <c r="V221" s="241">
        <f t="shared" si="128"/>
        <v>6.5</v>
      </c>
      <c r="W221" s="241">
        <f t="shared" si="128"/>
        <v>6.5</v>
      </c>
      <c r="X221" s="241">
        <f t="shared" si="128"/>
        <v>6.5</v>
      </c>
      <c r="Y221" s="241">
        <f t="shared" si="128"/>
        <v>6.5</v>
      </c>
      <c r="Z221" s="241">
        <f t="shared" si="128"/>
        <v>6.5</v>
      </c>
      <c r="AA221" s="245">
        <f t="shared" si="128"/>
        <v>6.5</v>
      </c>
      <c r="AB221" s="234"/>
      <c r="AC221" s="227" t="s">
        <v>26</v>
      </c>
      <c r="AD221" s="227">
        <f>AD220-AD206</f>
        <v>5.230000000000004</v>
      </c>
      <c r="AE221" s="227"/>
    </row>
    <row r="222" spans="1:32" x14ac:dyDescent="0.2">
      <c r="B222" s="237">
        <v>67</v>
      </c>
      <c r="C222" s="237">
        <v>66</v>
      </c>
      <c r="E222" s="237">
        <v>64</v>
      </c>
      <c r="F222" s="237">
        <v>64</v>
      </c>
      <c r="K222" s="237">
        <v>67.5</v>
      </c>
      <c r="L222" s="237">
        <v>67.5</v>
      </c>
      <c r="M222" s="237">
        <v>67</v>
      </c>
      <c r="N222" s="355">
        <v>66</v>
      </c>
      <c r="P222" s="237" t="s">
        <v>67</v>
      </c>
      <c r="R222" s="237">
        <v>66</v>
      </c>
      <c r="V222" s="237">
        <v>67</v>
      </c>
      <c r="W222" s="237">
        <v>66.5</v>
      </c>
      <c r="X222" s="237">
        <v>65.5</v>
      </c>
      <c r="Y222" s="237">
        <v>65</v>
      </c>
      <c r="Z222" s="237">
        <v>64.5</v>
      </c>
      <c r="AA222" s="237">
        <v>64</v>
      </c>
    </row>
    <row r="223" spans="1:32" ht="13.5" thickBot="1" x14ac:dyDescent="0.25">
      <c r="C223" s="462"/>
      <c r="D223" s="462"/>
      <c r="E223" s="462"/>
    </row>
    <row r="224" spans="1:32" s="464" customFormat="1" ht="13.5" thickBot="1" x14ac:dyDescent="0.25">
      <c r="A224" s="304" t="s">
        <v>123</v>
      </c>
      <c r="B224" s="507" t="s">
        <v>53</v>
      </c>
      <c r="C224" s="508"/>
      <c r="D224" s="508"/>
      <c r="E224" s="508"/>
      <c r="F224" s="509"/>
      <c r="G224" s="507" t="s">
        <v>65</v>
      </c>
      <c r="H224" s="508"/>
      <c r="I224" s="508"/>
      <c r="J224" s="508"/>
      <c r="K224" s="508"/>
      <c r="L224" s="508"/>
      <c r="M224" s="508"/>
      <c r="N224" s="509"/>
      <c r="O224" s="507" t="s">
        <v>63</v>
      </c>
      <c r="P224" s="508"/>
      <c r="Q224" s="508"/>
      <c r="R224" s="508"/>
      <c r="S224" s="508"/>
      <c r="T224" s="509"/>
      <c r="U224" s="508" t="s">
        <v>64</v>
      </c>
      <c r="V224" s="508"/>
      <c r="W224" s="508"/>
      <c r="X224" s="508"/>
      <c r="Y224" s="508"/>
      <c r="Z224" s="508"/>
      <c r="AA224" s="509"/>
      <c r="AB224" s="372" t="s">
        <v>55</v>
      </c>
    </row>
    <row r="225" spans="1:33" s="464" customFormat="1" x14ac:dyDescent="0.2">
      <c r="A225" s="226" t="s">
        <v>54</v>
      </c>
      <c r="B225" s="249">
        <v>1</v>
      </c>
      <c r="C225" s="250">
        <v>2</v>
      </c>
      <c r="D225" s="250">
        <v>3</v>
      </c>
      <c r="E225" s="356">
        <v>4</v>
      </c>
      <c r="F225" s="251">
        <v>5</v>
      </c>
      <c r="G225" s="365">
        <v>1</v>
      </c>
      <c r="H225" s="250">
        <v>2</v>
      </c>
      <c r="I225" s="250">
        <v>3</v>
      </c>
      <c r="J225" s="250">
        <v>4</v>
      </c>
      <c r="K225" s="250">
        <v>5</v>
      </c>
      <c r="L225" s="250">
        <v>6</v>
      </c>
      <c r="M225" s="356">
        <v>7</v>
      </c>
      <c r="N225" s="251">
        <v>8</v>
      </c>
      <c r="O225" s="249">
        <v>1</v>
      </c>
      <c r="P225" s="250">
        <v>2</v>
      </c>
      <c r="Q225" s="250">
        <v>3</v>
      </c>
      <c r="R225" s="250">
        <v>4</v>
      </c>
      <c r="S225" s="250">
        <v>5</v>
      </c>
      <c r="T225" s="251">
        <v>6</v>
      </c>
      <c r="U225" s="365">
        <v>1</v>
      </c>
      <c r="V225" s="250">
        <v>2</v>
      </c>
      <c r="W225" s="250">
        <v>3</v>
      </c>
      <c r="X225" s="250">
        <v>4</v>
      </c>
      <c r="Y225" s="250">
        <v>5</v>
      </c>
      <c r="Z225" s="250">
        <v>6</v>
      </c>
      <c r="AA225" s="356">
        <v>7</v>
      </c>
      <c r="AB225" s="374"/>
      <c r="AF225" s="510" t="s">
        <v>125</v>
      </c>
      <c r="AG225" s="510"/>
    </row>
    <row r="226" spans="1:33" s="464" customFormat="1" x14ac:dyDescent="0.2">
      <c r="A226" s="226" t="s">
        <v>2</v>
      </c>
      <c r="B226" s="434">
        <v>1</v>
      </c>
      <c r="C226" s="399">
        <v>2</v>
      </c>
      <c r="D226" s="400">
        <v>3</v>
      </c>
      <c r="E226" s="255">
        <v>4</v>
      </c>
      <c r="F226" s="460">
        <v>4</v>
      </c>
      <c r="G226" s="252">
        <v>1</v>
      </c>
      <c r="H226" s="353">
        <v>2</v>
      </c>
      <c r="I226" s="253">
        <v>3</v>
      </c>
      <c r="J226" s="335">
        <v>4</v>
      </c>
      <c r="K226" s="398">
        <v>5</v>
      </c>
      <c r="L226" s="399">
        <v>6</v>
      </c>
      <c r="M226" s="400">
        <v>7</v>
      </c>
      <c r="N226" s="444">
        <v>8</v>
      </c>
      <c r="O226" s="252">
        <v>1</v>
      </c>
      <c r="P226" s="353">
        <v>2</v>
      </c>
      <c r="Q226" s="253">
        <v>3</v>
      </c>
      <c r="R226" s="335">
        <v>4</v>
      </c>
      <c r="S226" s="398">
        <v>5</v>
      </c>
      <c r="T226" s="461">
        <v>6</v>
      </c>
      <c r="U226" s="254">
        <v>1</v>
      </c>
      <c r="V226" s="353">
        <v>2</v>
      </c>
      <c r="W226" s="253">
        <v>3</v>
      </c>
      <c r="X226" s="335">
        <v>4</v>
      </c>
      <c r="Y226" s="398">
        <v>5</v>
      </c>
      <c r="Z226" s="399">
        <v>6</v>
      </c>
      <c r="AA226" s="400">
        <v>7</v>
      </c>
      <c r="AB226" s="226" t="s">
        <v>0</v>
      </c>
      <c r="AF226" s="464" t="s">
        <v>124</v>
      </c>
      <c r="AG226" s="464" t="s">
        <v>28</v>
      </c>
    </row>
    <row r="227" spans="1:33" s="464" customFormat="1" x14ac:dyDescent="0.2">
      <c r="A227" s="311" t="s">
        <v>75</v>
      </c>
      <c r="B227" s="257">
        <v>1710</v>
      </c>
      <c r="C227" s="258">
        <v>1710</v>
      </c>
      <c r="D227" s="258">
        <v>1710</v>
      </c>
      <c r="E227" s="357">
        <v>1710</v>
      </c>
      <c r="F227" s="259">
        <v>1710</v>
      </c>
      <c r="G227" s="260">
        <v>1710</v>
      </c>
      <c r="H227" s="258">
        <v>1710</v>
      </c>
      <c r="I227" s="258">
        <v>1710</v>
      </c>
      <c r="J227" s="258">
        <v>1710</v>
      </c>
      <c r="K227" s="258">
        <v>1710</v>
      </c>
      <c r="L227" s="258">
        <v>1710</v>
      </c>
      <c r="M227" s="357">
        <v>1710</v>
      </c>
      <c r="N227" s="259">
        <v>1710</v>
      </c>
      <c r="O227" s="257">
        <v>1710</v>
      </c>
      <c r="P227" s="258">
        <v>1710</v>
      </c>
      <c r="Q227" s="258">
        <v>1710</v>
      </c>
      <c r="R227" s="258">
        <v>1710</v>
      </c>
      <c r="S227" s="258">
        <v>1710</v>
      </c>
      <c r="T227" s="259">
        <v>1710</v>
      </c>
      <c r="U227" s="260">
        <v>1710</v>
      </c>
      <c r="V227" s="258">
        <v>1710</v>
      </c>
      <c r="W227" s="258">
        <v>1710</v>
      </c>
      <c r="X227" s="258">
        <v>1710</v>
      </c>
      <c r="Y227" s="258">
        <v>1710</v>
      </c>
      <c r="Z227" s="258">
        <v>1710</v>
      </c>
      <c r="AA227" s="357">
        <v>1710</v>
      </c>
      <c r="AB227" s="261">
        <v>1710</v>
      </c>
      <c r="AF227" s="464">
        <v>1</v>
      </c>
      <c r="AG227" s="464">
        <v>77</v>
      </c>
    </row>
    <row r="228" spans="1:33" s="464" customFormat="1" x14ac:dyDescent="0.2">
      <c r="A228" s="314" t="s">
        <v>6</v>
      </c>
      <c r="B228" s="263">
        <v>1620.4545454545455</v>
      </c>
      <c r="C228" s="264">
        <v>1695.4285714285713</v>
      </c>
      <c r="D228" s="264">
        <v>1737.8947368421052</v>
      </c>
      <c r="E228" s="315">
        <v>1770</v>
      </c>
      <c r="F228" s="265">
        <v>1886.5</v>
      </c>
      <c r="G228" s="266">
        <v>1717.8571428571429</v>
      </c>
      <c r="H228" s="264">
        <v>1671.9230769230769</v>
      </c>
      <c r="I228" s="264">
        <v>1688.1081081081081</v>
      </c>
      <c r="J228" s="264">
        <v>1728.2978723404256</v>
      </c>
      <c r="K228" s="264">
        <v>1739.5081967213114</v>
      </c>
      <c r="L228" s="264">
        <v>1758.2222222222222</v>
      </c>
      <c r="M228" s="315">
        <v>1763.4782608695652</v>
      </c>
      <c r="N228" s="265">
        <v>1675.1111111111111</v>
      </c>
      <c r="O228" s="263">
        <v>1588.125</v>
      </c>
      <c r="P228" s="264">
        <v>1669.0384615384614</v>
      </c>
      <c r="Q228" s="264">
        <v>1719.5</v>
      </c>
      <c r="R228" s="264">
        <v>1755.686274509804</v>
      </c>
      <c r="S228" s="264">
        <v>1789.8113207547169</v>
      </c>
      <c r="T228" s="265">
        <v>1865.3333333333333</v>
      </c>
      <c r="U228" s="266">
        <v>1607.0588235294117</v>
      </c>
      <c r="V228" s="264">
        <v>1632.2727272727273</v>
      </c>
      <c r="W228" s="264">
        <v>1677.7777777777778</v>
      </c>
      <c r="X228" s="264">
        <v>1660.2272727272727</v>
      </c>
      <c r="Y228" s="264">
        <v>1766.2</v>
      </c>
      <c r="Z228" s="264">
        <v>1798.9130434782608</v>
      </c>
      <c r="AA228" s="315">
        <v>1860</v>
      </c>
      <c r="AB228" s="267">
        <v>1737.6398104265402</v>
      </c>
      <c r="AF228" s="464">
        <v>2</v>
      </c>
      <c r="AG228" s="464">
        <v>76.5</v>
      </c>
    </row>
    <row r="229" spans="1:33" s="464" customFormat="1" x14ac:dyDescent="0.2">
      <c r="A229" s="226" t="s">
        <v>7</v>
      </c>
      <c r="B229" s="268">
        <v>100</v>
      </c>
      <c r="C229" s="269">
        <v>100</v>
      </c>
      <c r="D229" s="269">
        <v>100</v>
      </c>
      <c r="E229" s="318">
        <v>100</v>
      </c>
      <c r="F229" s="270">
        <v>97.5</v>
      </c>
      <c r="G229" s="271">
        <v>64.285714285714292</v>
      </c>
      <c r="H229" s="269">
        <v>76.92307692307692</v>
      </c>
      <c r="I229" s="269">
        <v>97.297297297297291</v>
      </c>
      <c r="J229" s="269">
        <v>95.744680851063833</v>
      </c>
      <c r="K229" s="269">
        <v>96.721311475409834</v>
      </c>
      <c r="L229" s="269">
        <v>97.777777777777771</v>
      </c>
      <c r="M229" s="318">
        <v>95.652173913043484</v>
      </c>
      <c r="N229" s="270">
        <v>100</v>
      </c>
      <c r="O229" s="268">
        <v>100</v>
      </c>
      <c r="P229" s="269">
        <v>100</v>
      </c>
      <c r="Q229" s="269">
        <v>100</v>
      </c>
      <c r="R229" s="269">
        <v>98.039215686274517</v>
      </c>
      <c r="S229" s="269">
        <v>100</v>
      </c>
      <c r="T229" s="270">
        <v>100</v>
      </c>
      <c r="U229" s="271">
        <v>100</v>
      </c>
      <c r="V229" s="269">
        <v>100</v>
      </c>
      <c r="W229" s="269">
        <v>97.777777777777771</v>
      </c>
      <c r="X229" s="269">
        <v>100</v>
      </c>
      <c r="Y229" s="269">
        <v>100</v>
      </c>
      <c r="Z229" s="269">
        <v>100</v>
      </c>
      <c r="AA229" s="318">
        <v>98.412698412698418</v>
      </c>
      <c r="AB229" s="272">
        <v>91.753554502369667</v>
      </c>
      <c r="AF229" s="464">
        <v>3</v>
      </c>
      <c r="AG229" s="464">
        <v>75.5</v>
      </c>
    </row>
    <row r="230" spans="1:33" s="464" customFormat="1" x14ac:dyDescent="0.2">
      <c r="A230" s="226" t="s">
        <v>8</v>
      </c>
      <c r="B230" s="273">
        <v>3.6814599574772996E-2</v>
      </c>
      <c r="C230" s="274">
        <v>2.4024648988467928E-2</v>
      </c>
      <c r="D230" s="274">
        <v>2.7187139083314257E-2</v>
      </c>
      <c r="E230" s="321">
        <v>2.1712292041367747E-2</v>
      </c>
      <c r="F230" s="275">
        <v>4.1865585847411887E-2</v>
      </c>
      <c r="G230" s="276">
        <v>9.0908273607302692E-2</v>
      </c>
      <c r="H230" s="274">
        <v>6.6334410660569457E-2</v>
      </c>
      <c r="I230" s="274">
        <v>4.8612128631056073E-2</v>
      </c>
      <c r="J230" s="274">
        <v>4.0446297976423816E-2</v>
      </c>
      <c r="K230" s="274">
        <v>4.8762290072187429E-2</v>
      </c>
      <c r="L230" s="274">
        <v>4.6659420859245487E-2</v>
      </c>
      <c r="M230" s="321">
        <v>4.784308174200106E-2</v>
      </c>
      <c r="N230" s="275">
        <v>4.0344270335069578E-2</v>
      </c>
      <c r="O230" s="273">
        <v>3.4360406637202474E-2</v>
      </c>
      <c r="P230" s="274">
        <v>3.2653417674324128E-2</v>
      </c>
      <c r="Q230" s="274">
        <v>2.2257663545518593E-2</v>
      </c>
      <c r="R230" s="274">
        <v>2.3907238168880483E-2</v>
      </c>
      <c r="S230" s="274">
        <v>3.2059015553382031E-2</v>
      </c>
      <c r="T230" s="275">
        <v>3.6052952717422426E-2</v>
      </c>
      <c r="U230" s="276">
        <v>3.7259849723472606E-2</v>
      </c>
      <c r="V230" s="274">
        <v>4.1218850160966693E-2</v>
      </c>
      <c r="W230" s="274">
        <v>2.9087853841180931E-2</v>
      </c>
      <c r="X230" s="274">
        <v>2.9937556459465598E-2</v>
      </c>
      <c r="Y230" s="274">
        <v>2.1422240816187505E-2</v>
      </c>
      <c r="Z230" s="274">
        <v>2.9305821152483313E-2</v>
      </c>
      <c r="AA230" s="321">
        <v>4.1578826524652925E-2</v>
      </c>
      <c r="AB230" s="277">
        <v>5.7099785043217006E-2</v>
      </c>
      <c r="AF230" s="464">
        <v>4</v>
      </c>
      <c r="AG230" s="464">
        <v>74.5</v>
      </c>
    </row>
    <row r="231" spans="1:33" s="464" customFormat="1" x14ac:dyDescent="0.2">
      <c r="A231" s="314" t="s">
        <v>1</v>
      </c>
      <c r="B231" s="278">
        <f>B228/B227*100-100</f>
        <v>-5.2365762892078607</v>
      </c>
      <c r="C231" s="279">
        <f t="shared" ref="C231:F231" si="129">C228/C227*100-100</f>
        <v>-0.85213032581454229</v>
      </c>
      <c r="D231" s="279">
        <f t="shared" si="129"/>
        <v>1.6312711603570449</v>
      </c>
      <c r="E231" s="279">
        <f t="shared" si="129"/>
        <v>3.5087719298245759</v>
      </c>
      <c r="F231" s="280">
        <f t="shared" si="129"/>
        <v>10.32163742690058</v>
      </c>
      <c r="G231" s="281">
        <f>G228/G227*100-100</f>
        <v>0.45948203842939961</v>
      </c>
      <c r="H231" s="279">
        <f t="shared" ref="H231:O231" si="130">H228/H227*100-100</f>
        <v>-2.2267206477732771</v>
      </c>
      <c r="I231" s="279">
        <f t="shared" si="130"/>
        <v>-1.2802275960170704</v>
      </c>
      <c r="J231" s="279">
        <f t="shared" si="130"/>
        <v>1.0700510140599704</v>
      </c>
      <c r="K231" s="279">
        <f t="shared" si="130"/>
        <v>1.725625539257976</v>
      </c>
      <c r="L231" s="279">
        <f t="shared" si="130"/>
        <v>2.8200129954515774</v>
      </c>
      <c r="M231" s="279">
        <f t="shared" si="130"/>
        <v>3.1273836765827667</v>
      </c>
      <c r="N231" s="280">
        <f t="shared" si="130"/>
        <v>-2.0402858999350286</v>
      </c>
      <c r="O231" s="278">
        <f t="shared" si="130"/>
        <v>-7.1271929824561369</v>
      </c>
      <c r="P231" s="279">
        <f>P228/P227*100-100</f>
        <v>-2.3954116059379231</v>
      </c>
      <c r="Q231" s="279">
        <f t="shared" ref="Q231:AB231" si="131">Q228/Q227*100-100</f>
        <v>0.55555555555555713</v>
      </c>
      <c r="R231" s="279">
        <f t="shared" si="131"/>
        <v>2.6717119596376619</v>
      </c>
      <c r="S231" s="279">
        <f t="shared" si="131"/>
        <v>4.6673286991062497</v>
      </c>
      <c r="T231" s="280">
        <f t="shared" si="131"/>
        <v>9.0838206627680336</v>
      </c>
      <c r="U231" s="281">
        <f t="shared" si="131"/>
        <v>-6.0199518403852892</v>
      </c>
      <c r="V231" s="279">
        <f t="shared" si="131"/>
        <v>-4.5454545454545467</v>
      </c>
      <c r="W231" s="279">
        <f t="shared" si="131"/>
        <v>-1.8843404808316961</v>
      </c>
      <c r="X231" s="279">
        <f t="shared" si="131"/>
        <v>-2.910685805422645</v>
      </c>
      <c r="Y231" s="279">
        <f t="shared" si="131"/>
        <v>3.2865497076023331</v>
      </c>
      <c r="Z231" s="279">
        <f t="shared" si="131"/>
        <v>5.1995931858632076</v>
      </c>
      <c r="AA231" s="358">
        <f t="shared" si="131"/>
        <v>8.7719298245614112</v>
      </c>
      <c r="AB231" s="282">
        <f t="shared" si="131"/>
        <v>1.6163631828385974</v>
      </c>
      <c r="AF231" s="465">
        <v>5</v>
      </c>
      <c r="AG231" s="464">
        <v>73.5</v>
      </c>
    </row>
    <row r="232" spans="1:33" s="464" customFormat="1" ht="13.5" thickBot="1" x14ac:dyDescent="0.25">
      <c r="A232" s="432" t="s">
        <v>27</v>
      </c>
      <c r="B232" s="402">
        <f>B228-B214</f>
        <v>129.2045454545455</v>
      </c>
      <c r="C232" s="403">
        <f>C228-C214</f>
        <v>148.95798319327719</v>
      </c>
      <c r="D232" s="403">
        <f>D228-D214</f>
        <v>130.49473684210511</v>
      </c>
      <c r="E232" s="403">
        <f>E228-E214</f>
        <v>126.36363636363626</v>
      </c>
      <c r="F232" s="404">
        <f>F228-T214</f>
        <v>234.27777777777783</v>
      </c>
      <c r="G232" s="408">
        <f t="shared" ref="G232" si="132">G228-F214</f>
        <v>100.5042016806724</v>
      </c>
      <c r="H232" s="403">
        <f t="shared" ref="H232" si="133">H228-G214</f>
        <v>89.780219780219795</v>
      </c>
      <c r="I232" s="403">
        <f t="shared" ref="I232" si="134">I228-H214</f>
        <v>161.30810810810817</v>
      </c>
      <c r="J232" s="403">
        <f t="shared" ref="J232" si="135">J228-I214</f>
        <v>190.29787234042556</v>
      </c>
      <c r="K232" s="403">
        <f t="shared" ref="K232" si="136">K228-J214</f>
        <v>193.14456035767512</v>
      </c>
      <c r="L232" s="403">
        <f t="shared" ref="L232" si="137">L228-K214</f>
        <v>192.72222222222217</v>
      </c>
      <c r="M232" s="403">
        <f t="shared" ref="M232" si="138">M228-L214</f>
        <v>200.7123034227568</v>
      </c>
      <c r="N232" s="404">
        <f t="shared" ref="N232" si="139">N228-M214</f>
        <v>96.222222222222172</v>
      </c>
      <c r="O232" s="405">
        <f t="shared" ref="O232" si="140">O228-N214</f>
        <v>-42.097222222222172</v>
      </c>
      <c r="P232" s="406">
        <f t="shared" ref="P232" si="141">P228-O214</f>
        <v>131.81623931623926</v>
      </c>
      <c r="Q232" s="406">
        <f t="shared" ref="Q232" si="142">Q228-P214</f>
        <v>222.98837209302314</v>
      </c>
      <c r="R232" s="406">
        <f t="shared" ref="R232" si="143">R228-Q214</f>
        <v>167.14081996434948</v>
      </c>
      <c r="S232" s="406">
        <f t="shared" ref="S232" si="144">S228-R214</f>
        <v>222.47798742138366</v>
      </c>
      <c r="T232" s="407">
        <f t="shared" ref="T232" si="145">T228-S214</f>
        <v>252.59139784946228</v>
      </c>
      <c r="U232" s="408">
        <f t="shared" ref="U232:AB232" si="146">U228-U214</f>
        <v>87.683823529411711</v>
      </c>
      <c r="V232" s="403">
        <f t="shared" si="146"/>
        <v>89.003496503496535</v>
      </c>
      <c r="W232" s="403">
        <f t="shared" si="146"/>
        <v>106.22222222222217</v>
      </c>
      <c r="X232" s="403">
        <f t="shared" si="146"/>
        <v>101.53162055335974</v>
      </c>
      <c r="Y232" s="403">
        <f t="shared" si="146"/>
        <v>183.18113207547185</v>
      </c>
      <c r="Z232" s="403">
        <f t="shared" si="146"/>
        <v>188.4479271991911</v>
      </c>
      <c r="AA232" s="409">
        <f t="shared" si="146"/>
        <v>191.07142857142867</v>
      </c>
      <c r="AB232" s="410">
        <f t="shared" si="146"/>
        <v>160.30331753554492</v>
      </c>
      <c r="AC232" s="394"/>
      <c r="AD232" s="395"/>
      <c r="AE232" s="395"/>
      <c r="AF232" s="465">
        <v>6</v>
      </c>
      <c r="AG232" s="464">
        <v>72.5</v>
      </c>
    </row>
    <row r="233" spans="1:33" s="464" customFormat="1" x14ac:dyDescent="0.2">
      <c r="A233" s="433" t="s">
        <v>51</v>
      </c>
      <c r="B233" s="290">
        <v>251</v>
      </c>
      <c r="C233" s="291">
        <v>458</v>
      </c>
      <c r="D233" s="291">
        <v>447</v>
      </c>
      <c r="E233" s="458">
        <v>468</v>
      </c>
      <c r="F233" s="292">
        <v>502</v>
      </c>
      <c r="G233" s="429">
        <v>148</v>
      </c>
      <c r="H233" s="291">
        <v>298</v>
      </c>
      <c r="I233" s="291">
        <v>445</v>
      </c>
      <c r="J233" s="291">
        <v>564</v>
      </c>
      <c r="K233" s="291">
        <v>771</v>
      </c>
      <c r="L233" s="291">
        <v>557</v>
      </c>
      <c r="M233" s="291">
        <v>568</v>
      </c>
      <c r="N233" s="292">
        <v>545</v>
      </c>
      <c r="O233" s="290">
        <v>370</v>
      </c>
      <c r="P233" s="291">
        <v>617</v>
      </c>
      <c r="Q233" s="291">
        <v>490</v>
      </c>
      <c r="R233" s="291">
        <v>504</v>
      </c>
      <c r="S233" s="291">
        <v>637</v>
      </c>
      <c r="T233" s="292">
        <v>596</v>
      </c>
      <c r="U233" s="429">
        <v>192</v>
      </c>
      <c r="V233" s="291">
        <v>254</v>
      </c>
      <c r="W233" s="291">
        <v>574</v>
      </c>
      <c r="X233" s="291">
        <v>534</v>
      </c>
      <c r="Y233" s="291">
        <v>635</v>
      </c>
      <c r="Z233" s="291">
        <v>593</v>
      </c>
      <c r="AA233" s="292">
        <v>760</v>
      </c>
      <c r="AB233" s="373">
        <f>SUM(B233:AA233)</f>
        <v>12778</v>
      </c>
      <c r="AC233" s="227" t="s">
        <v>56</v>
      </c>
      <c r="AD233" s="294">
        <f>AB219-AB233</f>
        <v>6</v>
      </c>
      <c r="AE233" s="295">
        <f>AD233/AB219</f>
        <v>4.6933667083854817E-4</v>
      </c>
      <c r="AF233" s="465">
        <v>7</v>
      </c>
      <c r="AG233" s="464">
        <v>71.5</v>
      </c>
    </row>
    <row r="234" spans="1:33" s="464" customFormat="1" x14ac:dyDescent="0.2">
      <c r="A234" s="328" t="s">
        <v>28</v>
      </c>
      <c r="B234" s="242">
        <f>B220+7</f>
        <v>74</v>
      </c>
      <c r="C234" s="240">
        <f t="shared" ref="C234:Q234" si="147">C220+7</f>
        <v>73</v>
      </c>
      <c r="D234" s="240">
        <f t="shared" si="147"/>
        <v>71.5</v>
      </c>
      <c r="E234" s="459">
        <f t="shared" si="147"/>
        <v>71</v>
      </c>
      <c r="F234" s="243">
        <v>70</v>
      </c>
      <c r="G234" s="430">
        <v>75.5</v>
      </c>
      <c r="H234" s="240">
        <v>75.5</v>
      </c>
      <c r="I234" s="240">
        <v>75</v>
      </c>
      <c r="J234" s="240">
        <v>75</v>
      </c>
      <c r="K234" s="240">
        <v>74.5</v>
      </c>
      <c r="L234" s="240">
        <v>74.5</v>
      </c>
      <c r="M234" s="240">
        <v>73.5</v>
      </c>
      <c r="N234" s="243">
        <v>73.5</v>
      </c>
      <c r="O234" s="242">
        <v>76</v>
      </c>
      <c r="P234" s="240">
        <f t="shared" si="147"/>
        <v>74</v>
      </c>
      <c r="Q234" s="240">
        <f t="shared" si="147"/>
        <v>73.5</v>
      </c>
      <c r="R234" s="240">
        <v>72.5</v>
      </c>
      <c r="S234" s="240">
        <v>72</v>
      </c>
      <c r="T234" s="243">
        <v>70.5</v>
      </c>
      <c r="U234" s="430">
        <v>75</v>
      </c>
      <c r="V234" s="240">
        <v>74.5</v>
      </c>
      <c r="W234" s="240">
        <v>74</v>
      </c>
      <c r="X234" s="240">
        <v>73</v>
      </c>
      <c r="Y234" s="240">
        <v>71.5</v>
      </c>
      <c r="Z234" s="240">
        <v>71</v>
      </c>
      <c r="AA234" s="243">
        <v>70.5</v>
      </c>
      <c r="AB234" s="233"/>
      <c r="AC234" s="227" t="s">
        <v>57</v>
      </c>
      <c r="AD234" s="227">
        <v>66.22</v>
      </c>
      <c r="AE234" s="227"/>
      <c r="AF234" s="376" t="s">
        <v>129</v>
      </c>
    </row>
    <row r="235" spans="1:33" s="464" customFormat="1" ht="13.5" thickBot="1" x14ac:dyDescent="0.25">
      <c r="A235" s="331" t="s">
        <v>26</v>
      </c>
      <c r="B235" s="244">
        <f>B234-B220</f>
        <v>7</v>
      </c>
      <c r="C235" s="241">
        <f>C234-C220</f>
        <v>7</v>
      </c>
      <c r="D235" s="241">
        <f>D234-D220</f>
        <v>7</v>
      </c>
      <c r="E235" s="241">
        <f>E234-E220</f>
        <v>7</v>
      </c>
      <c r="F235" s="245">
        <f>F234-F220</f>
        <v>6</v>
      </c>
      <c r="G235" s="431">
        <f t="shared" ref="G235:AA235" si="148">G234-G220</f>
        <v>7</v>
      </c>
      <c r="H235" s="241">
        <f t="shared" si="148"/>
        <v>7</v>
      </c>
      <c r="I235" s="241">
        <f t="shared" si="148"/>
        <v>7</v>
      </c>
      <c r="J235" s="241">
        <f t="shared" si="148"/>
        <v>7</v>
      </c>
      <c r="K235" s="241">
        <f t="shared" si="148"/>
        <v>7</v>
      </c>
      <c r="L235" s="241">
        <f t="shared" si="148"/>
        <v>7</v>
      </c>
      <c r="M235" s="241">
        <f t="shared" si="148"/>
        <v>6.5</v>
      </c>
      <c r="N235" s="245">
        <f t="shared" si="148"/>
        <v>7.5</v>
      </c>
      <c r="O235" s="244">
        <f t="shared" si="148"/>
        <v>7.5</v>
      </c>
      <c r="P235" s="241">
        <f t="shared" si="148"/>
        <v>7</v>
      </c>
      <c r="Q235" s="241">
        <f t="shared" si="148"/>
        <v>7</v>
      </c>
      <c r="R235" s="241">
        <f t="shared" si="148"/>
        <v>6.5</v>
      </c>
      <c r="S235" s="241">
        <f t="shared" si="148"/>
        <v>6.5</v>
      </c>
      <c r="T235" s="245">
        <f t="shared" si="148"/>
        <v>6.5</v>
      </c>
      <c r="U235" s="431">
        <f t="shared" si="148"/>
        <v>7.5</v>
      </c>
      <c r="V235" s="241">
        <f t="shared" si="148"/>
        <v>7.5</v>
      </c>
      <c r="W235" s="241">
        <f t="shared" si="148"/>
        <v>7.5</v>
      </c>
      <c r="X235" s="241">
        <f t="shared" si="148"/>
        <v>7.5</v>
      </c>
      <c r="Y235" s="241">
        <f t="shared" si="148"/>
        <v>6.5</v>
      </c>
      <c r="Z235" s="241">
        <f t="shared" si="148"/>
        <v>6.5</v>
      </c>
      <c r="AA235" s="245">
        <f t="shared" si="148"/>
        <v>6.5</v>
      </c>
      <c r="AB235" s="234"/>
      <c r="AC235" s="227" t="s">
        <v>26</v>
      </c>
      <c r="AD235" s="227">
        <f>AD234-AD220</f>
        <v>6.2999999999999972</v>
      </c>
      <c r="AE235" s="227"/>
    </row>
    <row r="236" spans="1:33" x14ac:dyDescent="0.2">
      <c r="G236" s="237">
        <v>75.5</v>
      </c>
      <c r="H236" s="237">
        <v>75.5</v>
      </c>
      <c r="I236" s="237">
        <v>75</v>
      </c>
      <c r="J236" s="237">
        <v>75</v>
      </c>
      <c r="K236" s="237">
        <v>74.5</v>
      </c>
      <c r="L236" s="237">
        <v>74.5</v>
      </c>
      <c r="M236" s="237">
        <v>73.5</v>
      </c>
      <c r="N236" s="355">
        <v>73.5</v>
      </c>
      <c r="O236" s="237" t="s">
        <v>90</v>
      </c>
      <c r="U236" s="237" t="s">
        <v>90</v>
      </c>
      <c r="V236" s="237">
        <v>74.5</v>
      </c>
      <c r="W236" s="237">
        <v>74</v>
      </c>
      <c r="X236" s="237">
        <v>73</v>
      </c>
    </row>
    <row r="237" spans="1:33" ht="13.5" thickBot="1" x14ac:dyDescent="0.25">
      <c r="H237" s="466"/>
      <c r="I237" s="466"/>
      <c r="J237" s="466"/>
      <c r="K237" s="466"/>
      <c r="L237" s="466"/>
      <c r="M237" s="466"/>
      <c r="N237" s="466"/>
    </row>
    <row r="238" spans="1:33" s="467" customFormat="1" ht="13.5" thickBot="1" x14ac:dyDescent="0.25">
      <c r="A238" s="304" t="s">
        <v>127</v>
      </c>
      <c r="B238" s="507" t="s">
        <v>53</v>
      </c>
      <c r="C238" s="508"/>
      <c r="D238" s="508"/>
      <c r="E238" s="508"/>
      <c r="F238" s="509"/>
      <c r="G238" s="507" t="s">
        <v>65</v>
      </c>
      <c r="H238" s="508"/>
      <c r="I238" s="508"/>
      <c r="J238" s="508"/>
      <c r="K238" s="508"/>
      <c r="L238" s="508"/>
      <c r="M238" s="508"/>
      <c r="N238" s="509"/>
      <c r="O238" s="507" t="s">
        <v>63</v>
      </c>
      <c r="P238" s="508"/>
      <c r="Q238" s="508"/>
      <c r="R238" s="508"/>
      <c r="S238" s="508"/>
      <c r="T238" s="509"/>
      <c r="U238" s="508" t="s">
        <v>64</v>
      </c>
      <c r="V238" s="508"/>
      <c r="W238" s="508"/>
      <c r="X238" s="508"/>
      <c r="Y238" s="508"/>
      <c r="Z238" s="508"/>
      <c r="AA238" s="509"/>
      <c r="AB238" s="372" t="s">
        <v>55</v>
      </c>
    </row>
    <row r="239" spans="1:33" s="467" customFormat="1" x14ac:dyDescent="0.2">
      <c r="A239" s="226" t="s">
        <v>54</v>
      </c>
      <c r="B239" s="249">
        <v>1</v>
      </c>
      <c r="C239" s="250">
        <v>2</v>
      </c>
      <c r="D239" s="250">
        <v>3</v>
      </c>
      <c r="E239" s="356">
        <v>4</v>
      </c>
      <c r="F239" s="251">
        <v>5</v>
      </c>
      <c r="G239" s="365">
        <v>1</v>
      </c>
      <c r="H239" s="250">
        <v>2</v>
      </c>
      <c r="I239" s="250">
        <v>3</v>
      </c>
      <c r="J239" s="250">
        <v>4</v>
      </c>
      <c r="K239" s="250">
        <v>5</v>
      </c>
      <c r="L239" s="250">
        <v>6</v>
      </c>
      <c r="M239" s="356">
        <v>7</v>
      </c>
      <c r="N239" s="251">
        <v>8</v>
      </c>
      <c r="O239" s="249">
        <v>1</v>
      </c>
      <c r="P239" s="250">
        <v>2</v>
      </c>
      <c r="Q239" s="250">
        <v>3</v>
      </c>
      <c r="R239" s="250">
        <v>4</v>
      </c>
      <c r="S239" s="250">
        <v>5</v>
      </c>
      <c r="T239" s="251">
        <v>6</v>
      </c>
      <c r="U239" s="365">
        <v>1</v>
      </c>
      <c r="V239" s="250">
        <v>2</v>
      </c>
      <c r="W239" s="250">
        <v>3</v>
      </c>
      <c r="X239" s="250">
        <v>4</v>
      </c>
      <c r="Y239" s="250">
        <v>5</v>
      </c>
      <c r="Z239" s="250">
        <v>6</v>
      </c>
      <c r="AA239" s="356">
        <v>7</v>
      </c>
      <c r="AB239" s="374"/>
      <c r="AF239" s="510"/>
      <c r="AG239" s="510"/>
    </row>
    <row r="240" spans="1:33" s="467" customFormat="1" x14ac:dyDescent="0.2">
      <c r="A240" s="226" t="s">
        <v>2</v>
      </c>
      <c r="B240" s="434">
        <v>1</v>
      </c>
      <c r="C240" s="399">
        <v>2</v>
      </c>
      <c r="D240" s="400">
        <v>3</v>
      </c>
      <c r="E240" s="255">
        <v>4</v>
      </c>
      <c r="F240" s="460">
        <v>4</v>
      </c>
      <c r="G240" s="252">
        <v>1</v>
      </c>
      <c r="H240" s="353">
        <v>2</v>
      </c>
      <c r="I240" s="253">
        <v>3</v>
      </c>
      <c r="J240" s="335">
        <v>4</v>
      </c>
      <c r="K240" s="398">
        <v>5</v>
      </c>
      <c r="L240" s="399">
        <v>6</v>
      </c>
      <c r="M240" s="400">
        <v>7</v>
      </c>
      <c r="N240" s="444">
        <v>8</v>
      </c>
      <c r="O240" s="252">
        <v>1</v>
      </c>
      <c r="P240" s="353">
        <v>2</v>
      </c>
      <c r="Q240" s="253">
        <v>3</v>
      </c>
      <c r="R240" s="335">
        <v>4</v>
      </c>
      <c r="S240" s="398">
        <v>5</v>
      </c>
      <c r="T240" s="461">
        <v>6</v>
      </c>
      <c r="U240" s="254">
        <v>1</v>
      </c>
      <c r="V240" s="353">
        <v>2</v>
      </c>
      <c r="W240" s="253">
        <v>3</v>
      </c>
      <c r="X240" s="335">
        <v>4</v>
      </c>
      <c r="Y240" s="398">
        <v>5</v>
      </c>
      <c r="Z240" s="399">
        <v>6</v>
      </c>
      <c r="AA240" s="400">
        <v>7</v>
      </c>
      <c r="AB240" s="226" t="s">
        <v>0</v>
      </c>
    </row>
    <row r="241" spans="1:35" s="467" customFormat="1" x14ac:dyDescent="0.2">
      <c r="A241" s="311" t="s">
        <v>75</v>
      </c>
      <c r="B241" s="257">
        <v>1840</v>
      </c>
      <c r="C241" s="258">
        <v>1840</v>
      </c>
      <c r="D241" s="258">
        <v>1840</v>
      </c>
      <c r="E241" s="357">
        <v>1840</v>
      </c>
      <c r="F241" s="259">
        <v>1840</v>
      </c>
      <c r="G241" s="260">
        <v>1840</v>
      </c>
      <c r="H241" s="258">
        <v>1840</v>
      </c>
      <c r="I241" s="258">
        <v>1840</v>
      </c>
      <c r="J241" s="258">
        <v>1840</v>
      </c>
      <c r="K241" s="258">
        <v>1840</v>
      </c>
      <c r="L241" s="258">
        <v>1840</v>
      </c>
      <c r="M241" s="357">
        <v>1840</v>
      </c>
      <c r="N241" s="259">
        <v>1840</v>
      </c>
      <c r="O241" s="257">
        <v>1840</v>
      </c>
      <c r="P241" s="258">
        <v>1840</v>
      </c>
      <c r="Q241" s="258">
        <v>1840</v>
      </c>
      <c r="R241" s="258">
        <v>1840</v>
      </c>
      <c r="S241" s="258">
        <v>1840</v>
      </c>
      <c r="T241" s="259">
        <v>1840</v>
      </c>
      <c r="U241" s="260">
        <v>1840</v>
      </c>
      <c r="V241" s="258">
        <v>1840</v>
      </c>
      <c r="W241" s="258">
        <v>1840</v>
      </c>
      <c r="X241" s="258">
        <v>1840</v>
      </c>
      <c r="Y241" s="258">
        <v>1840</v>
      </c>
      <c r="Z241" s="258">
        <v>1840</v>
      </c>
      <c r="AA241" s="357">
        <v>1840</v>
      </c>
      <c r="AB241" s="261">
        <v>1840</v>
      </c>
    </row>
    <row r="242" spans="1:35" s="467" customFormat="1" x14ac:dyDescent="0.2">
      <c r="A242" s="314" t="s">
        <v>6</v>
      </c>
      <c r="B242" s="263">
        <v>1820</v>
      </c>
      <c r="C242" s="264">
        <v>1785.2380952380952</v>
      </c>
      <c r="D242" s="264">
        <v>1815</v>
      </c>
      <c r="E242" s="315">
        <v>1865.4285714285713</v>
      </c>
      <c r="F242" s="265">
        <v>1935.1851851851852</v>
      </c>
      <c r="G242" s="266">
        <v>1738.0769230769231</v>
      </c>
      <c r="H242" s="264">
        <v>1766.5625</v>
      </c>
      <c r="I242" s="264">
        <v>1785</v>
      </c>
      <c r="J242" s="264">
        <v>1843.5714285714287</v>
      </c>
      <c r="K242" s="264">
        <v>1842.5</v>
      </c>
      <c r="L242" s="264">
        <v>1880.2083333333333</v>
      </c>
      <c r="M242" s="315">
        <v>1913</v>
      </c>
      <c r="N242" s="265">
        <v>1976.6666666666667</v>
      </c>
      <c r="O242" s="263">
        <v>1806.7741935483871</v>
      </c>
      <c r="P242" s="264">
        <v>1804.6938775510205</v>
      </c>
      <c r="Q242" s="264">
        <v>1826.9230769230769</v>
      </c>
      <c r="R242" s="264">
        <v>1848.3720930232557</v>
      </c>
      <c r="S242" s="264">
        <v>1868.3636363636363</v>
      </c>
      <c r="T242" s="265">
        <v>1973.125</v>
      </c>
      <c r="U242" s="266">
        <v>1773.1818181818182</v>
      </c>
      <c r="V242" s="264">
        <v>1798.9473684210527</v>
      </c>
      <c r="W242" s="264">
        <v>1790.8333333333333</v>
      </c>
      <c r="X242" s="264">
        <v>1834.7826086956522</v>
      </c>
      <c r="Y242" s="264">
        <v>1870.5555555555557</v>
      </c>
      <c r="Z242" s="264">
        <v>1896.6666666666667</v>
      </c>
      <c r="AA242" s="315">
        <v>1940.3333333333333</v>
      </c>
      <c r="AB242" s="267">
        <v>1858.2620817843865</v>
      </c>
    </row>
    <row r="243" spans="1:35" s="467" customFormat="1" x14ac:dyDescent="0.2">
      <c r="A243" s="226" t="s">
        <v>7</v>
      </c>
      <c r="B243" s="268">
        <v>92</v>
      </c>
      <c r="C243" s="269">
        <v>100</v>
      </c>
      <c r="D243" s="269">
        <v>100</v>
      </c>
      <c r="E243" s="318">
        <v>100</v>
      </c>
      <c r="F243" s="270">
        <v>96.296296296296291</v>
      </c>
      <c r="G243" s="271">
        <v>100</v>
      </c>
      <c r="H243" s="269">
        <v>100</v>
      </c>
      <c r="I243" s="269">
        <v>100</v>
      </c>
      <c r="J243" s="269">
        <v>100</v>
      </c>
      <c r="K243" s="269">
        <v>97.5</v>
      </c>
      <c r="L243" s="269">
        <v>100</v>
      </c>
      <c r="M243" s="318">
        <v>98</v>
      </c>
      <c r="N243" s="270">
        <v>98.245614035087726</v>
      </c>
      <c r="O243" s="268">
        <v>96.774193548387103</v>
      </c>
      <c r="P243" s="269">
        <v>100</v>
      </c>
      <c r="Q243" s="269">
        <v>100</v>
      </c>
      <c r="R243" s="269">
        <v>100</v>
      </c>
      <c r="S243" s="269">
        <v>100</v>
      </c>
      <c r="T243" s="270">
        <v>97.916666666666671</v>
      </c>
      <c r="U243" s="271">
        <v>100</v>
      </c>
      <c r="V243" s="269">
        <v>100</v>
      </c>
      <c r="W243" s="269">
        <v>100</v>
      </c>
      <c r="X243" s="269">
        <v>97.826086956521735</v>
      </c>
      <c r="Y243" s="269">
        <v>100</v>
      </c>
      <c r="Z243" s="269">
        <v>100</v>
      </c>
      <c r="AA243" s="318">
        <v>96.666666666666671</v>
      </c>
      <c r="AB243" s="272">
        <v>94.237918215613377</v>
      </c>
    </row>
    <row r="244" spans="1:35" s="467" customFormat="1" x14ac:dyDescent="0.2">
      <c r="A244" s="226" t="s">
        <v>8</v>
      </c>
      <c r="B244" s="273">
        <v>5.4303952090575106E-2</v>
      </c>
      <c r="C244" s="274">
        <v>3.8172406124295531E-2</v>
      </c>
      <c r="D244" s="274">
        <v>3.8827054434471521E-2</v>
      </c>
      <c r="E244" s="321">
        <v>3.455985729436023E-2</v>
      </c>
      <c r="F244" s="275">
        <v>4.5483043194594466E-2</v>
      </c>
      <c r="G244" s="276">
        <v>3.4888477272135919E-2</v>
      </c>
      <c r="H244" s="274">
        <v>3.8041952362397234E-2</v>
      </c>
      <c r="I244" s="274">
        <v>2.7552262707151262E-2</v>
      </c>
      <c r="J244" s="274">
        <v>3.5664044962320653E-2</v>
      </c>
      <c r="K244" s="274">
        <v>3.4704659044255431E-2</v>
      </c>
      <c r="L244" s="274">
        <v>2.4117228653382627E-2</v>
      </c>
      <c r="M244" s="321">
        <v>2.9612146446980757E-2</v>
      </c>
      <c r="N244" s="275">
        <v>3.1831920427411335E-2</v>
      </c>
      <c r="O244" s="273">
        <v>4.809445798194327E-2</v>
      </c>
      <c r="P244" s="274">
        <v>3.7865682841446285E-2</v>
      </c>
      <c r="Q244" s="274">
        <v>4.0245231647489645E-2</v>
      </c>
      <c r="R244" s="274">
        <v>3.4075961698416299E-2</v>
      </c>
      <c r="S244" s="274">
        <v>3.1154811337951532E-2</v>
      </c>
      <c r="T244" s="275">
        <v>4.5626486445440019E-2</v>
      </c>
      <c r="U244" s="276">
        <v>4.3398000376895986E-2</v>
      </c>
      <c r="V244" s="274">
        <v>4.8724776527948557E-2</v>
      </c>
      <c r="W244" s="274">
        <v>4.4348429165682331E-2</v>
      </c>
      <c r="X244" s="274">
        <v>4.327094676971964E-2</v>
      </c>
      <c r="Y244" s="274">
        <v>3.4956569066804485E-2</v>
      </c>
      <c r="Z244" s="274">
        <v>2.9491988700742395E-2</v>
      </c>
      <c r="AA244" s="321">
        <v>4.7626620465634067E-2</v>
      </c>
      <c r="AB244" s="277">
        <v>5.1350876613009883E-2</v>
      </c>
      <c r="AF244" s="525" t="s">
        <v>130</v>
      </c>
      <c r="AG244" s="525"/>
      <c r="AH244" s="525"/>
      <c r="AI244" s="525"/>
    </row>
    <row r="245" spans="1:35" s="467" customFormat="1" ht="12.75" customHeight="1" x14ac:dyDescent="0.2">
      <c r="A245" s="314" t="s">
        <v>1</v>
      </c>
      <c r="B245" s="278">
        <f>B242/B241*100-100</f>
        <v>-1.0869565217391397</v>
      </c>
      <c r="C245" s="279">
        <f t="shared" ref="C245:F245" si="149">C242/C241*100-100</f>
        <v>-2.9761904761904816</v>
      </c>
      <c r="D245" s="279">
        <f t="shared" si="149"/>
        <v>-1.3586956521739069</v>
      </c>
      <c r="E245" s="279">
        <f t="shared" si="149"/>
        <v>1.3819875776397481</v>
      </c>
      <c r="F245" s="280">
        <f t="shared" si="149"/>
        <v>5.1731078904992103</v>
      </c>
      <c r="G245" s="281">
        <f>G242/G241*100-100</f>
        <v>-5.5392976588628784</v>
      </c>
      <c r="H245" s="279">
        <f t="shared" ref="H245:O245" si="150">H242/H241*100-100</f>
        <v>-3.9911684782608603</v>
      </c>
      <c r="I245" s="279">
        <f t="shared" si="150"/>
        <v>-2.9891304347826093</v>
      </c>
      <c r="J245" s="279">
        <f t="shared" si="150"/>
        <v>0.19409937888200091</v>
      </c>
      <c r="K245" s="279">
        <f t="shared" si="150"/>
        <v>0.13586956521737648</v>
      </c>
      <c r="L245" s="279">
        <f t="shared" si="150"/>
        <v>2.185235507246361</v>
      </c>
      <c r="M245" s="279">
        <f t="shared" si="150"/>
        <v>3.9673913043478279</v>
      </c>
      <c r="N245" s="280">
        <f t="shared" si="150"/>
        <v>7.4275362318840621</v>
      </c>
      <c r="O245" s="278">
        <f t="shared" si="150"/>
        <v>-1.8057503506311434</v>
      </c>
      <c r="P245" s="279">
        <f>P242/P241*100-100</f>
        <v>-1.9188110026619398</v>
      </c>
      <c r="Q245" s="279">
        <f t="shared" ref="Q245:AB245" si="151">Q242/Q241*100-100</f>
        <v>-0.71070234113712161</v>
      </c>
      <c r="R245" s="279">
        <f t="shared" si="151"/>
        <v>0.45500505561173554</v>
      </c>
      <c r="S245" s="279">
        <f t="shared" si="151"/>
        <v>1.5415019762845787</v>
      </c>
      <c r="T245" s="280">
        <f t="shared" si="151"/>
        <v>7.2350543478260931</v>
      </c>
      <c r="U245" s="281">
        <f t="shared" si="151"/>
        <v>-3.6314229249011873</v>
      </c>
      <c r="V245" s="279">
        <f t="shared" si="151"/>
        <v>-2.2311212814645245</v>
      </c>
      <c r="W245" s="279">
        <f t="shared" si="151"/>
        <v>-2.6721014492753596</v>
      </c>
      <c r="X245" s="279">
        <f t="shared" si="151"/>
        <v>-0.28355387523629361</v>
      </c>
      <c r="Y245" s="279">
        <f t="shared" si="151"/>
        <v>1.6606280193236671</v>
      </c>
      <c r="Z245" s="279">
        <f t="shared" si="151"/>
        <v>3.0797101449275317</v>
      </c>
      <c r="AA245" s="358">
        <f t="shared" si="151"/>
        <v>5.4528985507246404</v>
      </c>
      <c r="AB245" s="282">
        <f t="shared" si="151"/>
        <v>0.99250444480361466</v>
      </c>
      <c r="AF245" s="525"/>
      <c r="AG245" s="525"/>
      <c r="AH245" s="525"/>
      <c r="AI245" s="525"/>
    </row>
    <row r="246" spans="1:35" s="467" customFormat="1" ht="13.5" thickBot="1" x14ac:dyDescent="0.25">
      <c r="A246" s="432" t="s">
        <v>27</v>
      </c>
      <c r="B246" s="402">
        <f>B242-B228</f>
        <v>199.5454545454545</v>
      </c>
      <c r="C246" s="403">
        <f>C242-C228</f>
        <v>89.809523809523853</v>
      </c>
      <c r="D246" s="403">
        <f>D242-D228</f>
        <v>77.105263157894797</v>
      </c>
      <c r="E246" s="403">
        <f>E242-E228</f>
        <v>95.428571428571331</v>
      </c>
      <c r="F246" s="404">
        <f>F242-T228</f>
        <v>69.851851851851961</v>
      </c>
      <c r="G246" s="408">
        <f t="shared" ref="G246" si="152">G242-F228</f>
        <v>-148.42307692307691</v>
      </c>
      <c r="H246" s="403">
        <f t="shared" ref="H246" si="153">H242-G228</f>
        <v>48.70535714285711</v>
      </c>
      <c r="I246" s="403">
        <f t="shared" ref="I246" si="154">I242-H228</f>
        <v>113.07692307692309</v>
      </c>
      <c r="J246" s="403">
        <f t="shared" ref="J246" si="155">J242-I228</f>
        <v>155.46332046332054</v>
      </c>
      <c r="K246" s="403">
        <f t="shared" ref="K246" si="156">K242-J228</f>
        <v>114.20212765957444</v>
      </c>
      <c r="L246" s="403">
        <f t="shared" ref="L246" si="157">L242-K228</f>
        <v>140.70013661202188</v>
      </c>
      <c r="M246" s="403">
        <f t="shared" ref="M246" si="158">M242-L228</f>
        <v>154.77777777777783</v>
      </c>
      <c r="N246" s="404">
        <f t="shared" ref="N246" si="159">N242-M228</f>
        <v>213.1884057971015</v>
      </c>
      <c r="O246" s="405">
        <f t="shared" ref="O246" si="160">O242-N228</f>
        <v>131.66308243727599</v>
      </c>
      <c r="P246" s="406">
        <f t="shared" ref="P246" si="161">P242-O228</f>
        <v>216.56887755102048</v>
      </c>
      <c r="Q246" s="406">
        <f t="shared" ref="Q246" si="162">Q242-P228</f>
        <v>157.88461538461547</v>
      </c>
      <c r="R246" s="406">
        <f t="shared" ref="R246" si="163">R242-Q228</f>
        <v>128.87209302325573</v>
      </c>
      <c r="S246" s="406">
        <f t="shared" ref="S246" si="164">S242-R228</f>
        <v>112.67736185383228</v>
      </c>
      <c r="T246" s="407">
        <f t="shared" ref="T246" si="165">T242-S228</f>
        <v>183.31367924528308</v>
      </c>
      <c r="U246" s="408">
        <f t="shared" ref="U246:AB246" si="166">U242-U228</f>
        <v>166.12299465240653</v>
      </c>
      <c r="V246" s="403">
        <f t="shared" si="166"/>
        <v>166.67464114832546</v>
      </c>
      <c r="W246" s="403">
        <f t="shared" si="166"/>
        <v>113.05555555555543</v>
      </c>
      <c r="X246" s="403">
        <f t="shared" si="166"/>
        <v>174.5553359683795</v>
      </c>
      <c r="Y246" s="403">
        <f t="shared" si="166"/>
        <v>104.35555555555561</v>
      </c>
      <c r="Z246" s="403">
        <f t="shared" si="166"/>
        <v>97.753623188405982</v>
      </c>
      <c r="AA246" s="409">
        <f t="shared" si="166"/>
        <v>80.333333333333258</v>
      </c>
      <c r="AB246" s="410">
        <f t="shared" si="166"/>
        <v>120.62227135784633</v>
      </c>
      <c r="AC246" s="394"/>
      <c r="AD246" s="395"/>
      <c r="AE246" s="395"/>
      <c r="AF246" s="525"/>
      <c r="AG246" s="525"/>
      <c r="AH246" s="525"/>
      <c r="AI246" s="525"/>
    </row>
    <row r="247" spans="1:35" s="467" customFormat="1" x14ac:dyDescent="0.2">
      <c r="A247" s="433" t="s">
        <v>51</v>
      </c>
      <c r="B247" s="290">
        <v>251</v>
      </c>
      <c r="C247" s="291">
        <v>458</v>
      </c>
      <c r="D247" s="291">
        <v>447</v>
      </c>
      <c r="E247" s="458">
        <v>468</v>
      </c>
      <c r="F247" s="292">
        <v>502</v>
      </c>
      <c r="G247" s="429">
        <v>310</v>
      </c>
      <c r="H247" s="291">
        <v>359</v>
      </c>
      <c r="I247" s="291">
        <v>382</v>
      </c>
      <c r="J247" s="291">
        <v>497</v>
      </c>
      <c r="K247" s="291">
        <v>499</v>
      </c>
      <c r="L247" s="291">
        <v>577</v>
      </c>
      <c r="M247" s="291">
        <v>586</v>
      </c>
      <c r="N247" s="292">
        <v>682</v>
      </c>
      <c r="O247" s="290">
        <v>366</v>
      </c>
      <c r="P247" s="291">
        <v>617</v>
      </c>
      <c r="Q247" s="291">
        <v>490</v>
      </c>
      <c r="R247" s="291">
        <v>504</v>
      </c>
      <c r="S247" s="291">
        <v>637</v>
      </c>
      <c r="T247" s="292">
        <v>596</v>
      </c>
      <c r="U247" s="429">
        <v>191</v>
      </c>
      <c r="V247" s="291">
        <v>254</v>
      </c>
      <c r="W247" s="291">
        <v>574</v>
      </c>
      <c r="X247" s="291">
        <v>534</v>
      </c>
      <c r="Y247" s="291">
        <v>635</v>
      </c>
      <c r="Z247" s="291">
        <v>593</v>
      </c>
      <c r="AA247" s="292">
        <v>760</v>
      </c>
      <c r="AB247" s="373">
        <f>SUM(B247:AA247)</f>
        <v>12769</v>
      </c>
      <c r="AC247" s="227" t="s">
        <v>56</v>
      </c>
      <c r="AD247" s="294">
        <f>AB233-AB247</f>
        <v>9</v>
      </c>
      <c r="AE247" s="295">
        <f>AD247/AB233</f>
        <v>7.0433557677257788E-4</v>
      </c>
      <c r="AF247" s="522" t="s">
        <v>128</v>
      </c>
      <c r="AG247" s="522"/>
      <c r="AH247" s="522"/>
      <c r="AI247" s="522"/>
    </row>
    <row r="248" spans="1:35" s="467" customFormat="1" x14ac:dyDescent="0.2">
      <c r="A248" s="328" t="s">
        <v>28</v>
      </c>
      <c r="B248" s="242">
        <v>81.5</v>
      </c>
      <c r="C248" s="240">
        <v>81</v>
      </c>
      <c r="D248" s="240">
        <v>79.5</v>
      </c>
      <c r="E248" s="459">
        <v>79</v>
      </c>
      <c r="F248" s="243">
        <v>78</v>
      </c>
      <c r="G248" s="430">
        <v>84</v>
      </c>
      <c r="H248" s="240">
        <v>83.5</v>
      </c>
      <c r="I248" s="240">
        <v>83</v>
      </c>
      <c r="J248" s="240">
        <v>83</v>
      </c>
      <c r="K248" s="240">
        <v>82.5</v>
      </c>
      <c r="L248" s="240">
        <v>82</v>
      </c>
      <c r="M248" s="240">
        <v>81</v>
      </c>
      <c r="N248" s="243">
        <v>81</v>
      </c>
      <c r="O248" s="242">
        <v>84</v>
      </c>
      <c r="P248" s="240">
        <v>82</v>
      </c>
      <c r="Q248" s="240">
        <v>81.5</v>
      </c>
      <c r="R248" s="240">
        <v>80.5</v>
      </c>
      <c r="S248" s="240">
        <v>80</v>
      </c>
      <c r="T248" s="243">
        <v>78</v>
      </c>
      <c r="U248" s="430">
        <v>83</v>
      </c>
      <c r="V248" s="240">
        <v>82.5</v>
      </c>
      <c r="W248" s="240">
        <v>82</v>
      </c>
      <c r="X248" s="240">
        <v>81</v>
      </c>
      <c r="Y248" s="240">
        <v>79.5</v>
      </c>
      <c r="Z248" s="240">
        <v>79</v>
      </c>
      <c r="AA248" s="243">
        <v>78.5</v>
      </c>
      <c r="AB248" s="233"/>
      <c r="AC248" s="227" t="s">
        <v>57</v>
      </c>
      <c r="AD248" s="227">
        <v>73.03</v>
      </c>
      <c r="AE248" s="227"/>
      <c r="AF248" s="522"/>
      <c r="AG248" s="522"/>
      <c r="AH248" s="522"/>
      <c r="AI248" s="522"/>
    </row>
    <row r="249" spans="1:35" s="467" customFormat="1" ht="13.5" thickBot="1" x14ac:dyDescent="0.25">
      <c r="A249" s="331" t="s">
        <v>26</v>
      </c>
      <c r="B249" s="244">
        <f>B248-B234</f>
        <v>7.5</v>
      </c>
      <c r="C249" s="241">
        <f>C248-C234</f>
        <v>8</v>
      </c>
      <c r="D249" s="241">
        <f>D248-D234</f>
        <v>8</v>
      </c>
      <c r="E249" s="241">
        <f>E248-E234</f>
        <v>8</v>
      </c>
      <c r="F249" s="245">
        <f>F248-F234</f>
        <v>8</v>
      </c>
      <c r="G249" s="431">
        <f t="shared" ref="G249:AA249" si="167">G248-G234</f>
        <v>8.5</v>
      </c>
      <c r="H249" s="241">
        <f t="shared" si="167"/>
        <v>8</v>
      </c>
      <c r="I249" s="241">
        <f t="shared" si="167"/>
        <v>8</v>
      </c>
      <c r="J249" s="241">
        <f t="shared" si="167"/>
        <v>8</v>
      </c>
      <c r="K249" s="241">
        <f t="shared" si="167"/>
        <v>8</v>
      </c>
      <c r="L249" s="241">
        <f t="shared" si="167"/>
        <v>7.5</v>
      </c>
      <c r="M249" s="241">
        <f t="shared" si="167"/>
        <v>7.5</v>
      </c>
      <c r="N249" s="245">
        <f t="shared" si="167"/>
        <v>7.5</v>
      </c>
      <c r="O249" s="244">
        <f t="shared" si="167"/>
        <v>8</v>
      </c>
      <c r="P249" s="241">
        <f t="shared" si="167"/>
        <v>8</v>
      </c>
      <c r="Q249" s="241">
        <f t="shared" si="167"/>
        <v>8</v>
      </c>
      <c r="R249" s="241">
        <f t="shared" si="167"/>
        <v>8</v>
      </c>
      <c r="S249" s="241">
        <f t="shared" si="167"/>
        <v>8</v>
      </c>
      <c r="T249" s="245">
        <f t="shared" si="167"/>
        <v>7.5</v>
      </c>
      <c r="U249" s="431">
        <f t="shared" si="167"/>
        <v>8</v>
      </c>
      <c r="V249" s="241">
        <f t="shared" si="167"/>
        <v>8</v>
      </c>
      <c r="W249" s="241">
        <f t="shared" si="167"/>
        <v>8</v>
      </c>
      <c r="X249" s="241">
        <f t="shared" si="167"/>
        <v>8</v>
      </c>
      <c r="Y249" s="241">
        <f t="shared" si="167"/>
        <v>8</v>
      </c>
      <c r="Z249" s="241">
        <f t="shared" si="167"/>
        <v>8</v>
      </c>
      <c r="AA249" s="245">
        <f t="shared" si="167"/>
        <v>8</v>
      </c>
      <c r="AB249" s="234"/>
      <c r="AC249" s="227" t="s">
        <v>26</v>
      </c>
      <c r="AD249" s="227">
        <f>AD248-AD234</f>
        <v>6.8100000000000023</v>
      </c>
      <c r="AE249" s="227"/>
      <c r="AF249" s="522"/>
      <c r="AG249" s="522"/>
      <c r="AH249" s="522"/>
      <c r="AI249" s="522"/>
    </row>
    <row r="250" spans="1:35" x14ac:dyDescent="0.2">
      <c r="B250" s="237">
        <v>81.5</v>
      </c>
      <c r="G250" s="237" t="s">
        <v>90</v>
      </c>
      <c r="N250" s="355" t="s">
        <v>90</v>
      </c>
      <c r="AF250" s="467"/>
    </row>
    <row r="251" spans="1:35" ht="13.5" thickBot="1" x14ac:dyDescent="0.25"/>
    <row r="252" spans="1:35" s="468" customFormat="1" ht="13.5" thickBot="1" x14ac:dyDescent="0.25">
      <c r="A252" s="304" t="s">
        <v>131</v>
      </c>
      <c r="B252" s="507" t="s">
        <v>53</v>
      </c>
      <c r="C252" s="508"/>
      <c r="D252" s="508"/>
      <c r="E252" s="508"/>
      <c r="F252" s="509"/>
      <c r="G252" s="507" t="s">
        <v>65</v>
      </c>
      <c r="H252" s="508"/>
      <c r="I252" s="508"/>
      <c r="J252" s="508"/>
      <c r="K252" s="508"/>
      <c r="L252" s="508"/>
      <c r="M252" s="508"/>
      <c r="N252" s="509"/>
      <c r="O252" s="507" t="s">
        <v>63</v>
      </c>
      <c r="P252" s="508"/>
      <c r="Q252" s="508"/>
      <c r="R252" s="508"/>
      <c r="S252" s="508"/>
      <c r="T252" s="509"/>
      <c r="U252" s="508" t="s">
        <v>64</v>
      </c>
      <c r="V252" s="508"/>
      <c r="W252" s="508"/>
      <c r="X252" s="508"/>
      <c r="Y252" s="508"/>
      <c r="Z252" s="508"/>
      <c r="AA252" s="509"/>
      <c r="AB252" s="372" t="s">
        <v>55</v>
      </c>
    </row>
    <row r="253" spans="1:35" s="468" customFormat="1" x14ac:dyDescent="0.2">
      <c r="A253" s="226" t="s">
        <v>54</v>
      </c>
      <c r="B253" s="249">
        <v>1</v>
      </c>
      <c r="C253" s="250">
        <v>2</v>
      </c>
      <c r="D253" s="250">
        <v>3</v>
      </c>
      <c r="E253" s="356">
        <v>4</v>
      </c>
      <c r="F253" s="251">
        <v>5</v>
      </c>
      <c r="G253" s="365">
        <v>1</v>
      </c>
      <c r="H253" s="250">
        <v>2</v>
      </c>
      <c r="I253" s="250">
        <v>3</v>
      </c>
      <c r="J253" s="250">
        <v>4</v>
      </c>
      <c r="K253" s="250">
        <v>5</v>
      </c>
      <c r="L253" s="250">
        <v>6</v>
      </c>
      <c r="M253" s="356">
        <v>7</v>
      </c>
      <c r="N253" s="251">
        <v>8</v>
      </c>
      <c r="O253" s="249">
        <v>1</v>
      </c>
      <c r="P253" s="250">
        <v>2</v>
      </c>
      <c r="Q253" s="250">
        <v>3</v>
      </c>
      <c r="R253" s="250">
        <v>4</v>
      </c>
      <c r="S253" s="250">
        <v>5</v>
      </c>
      <c r="T253" s="251">
        <v>6</v>
      </c>
      <c r="U253" s="365">
        <v>1</v>
      </c>
      <c r="V253" s="250">
        <v>2</v>
      </c>
      <c r="W253" s="250">
        <v>3</v>
      </c>
      <c r="X253" s="250">
        <v>4</v>
      </c>
      <c r="Y253" s="250">
        <v>5</v>
      </c>
      <c r="Z253" s="250">
        <v>6</v>
      </c>
      <c r="AA253" s="356">
        <v>7</v>
      </c>
      <c r="AB253" s="374"/>
      <c r="AF253" s="510"/>
      <c r="AG253" s="510"/>
    </row>
    <row r="254" spans="1:35" s="468" customFormat="1" x14ac:dyDescent="0.2">
      <c r="A254" s="226" t="s">
        <v>2</v>
      </c>
      <c r="B254" s="434">
        <v>1</v>
      </c>
      <c r="C254" s="399">
        <v>2</v>
      </c>
      <c r="D254" s="400">
        <v>3</v>
      </c>
      <c r="E254" s="255">
        <v>4</v>
      </c>
      <c r="F254" s="460">
        <v>4</v>
      </c>
      <c r="G254" s="252">
        <v>1</v>
      </c>
      <c r="H254" s="353">
        <v>2</v>
      </c>
      <c r="I254" s="253">
        <v>3</v>
      </c>
      <c r="J254" s="335">
        <v>4</v>
      </c>
      <c r="K254" s="398">
        <v>5</v>
      </c>
      <c r="L254" s="399">
        <v>6</v>
      </c>
      <c r="M254" s="400">
        <v>7</v>
      </c>
      <c r="N254" s="444">
        <v>8</v>
      </c>
      <c r="O254" s="252">
        <v>1</v>
      </c>
      <c r="P254" s="353">
        <v>2</v>
      </c>
      <c r="Q254" s="253">
        <v>3</v>
      </c>
      <c r="R254" s="335">
        <v>4</v>
      </c>
      <c r="S254" s="398">
        <v>5</v>
      </c>
      <c r="T254" s="461">
        <v>6</v>
      </c>
      <c r="U254" s="254">
        <v>1</v>
      </c>
      <c r="V254" s="353">
        <v>2</v>
      </c>
      <c r="W254" s="253">
        <v>3</v>
      </c>
      <c r="X254" s="335">
        <v>4</v>
      </c>
      <c r="Y254" s="398">
        <v>5</v>
      </c>
      <c r="Z254" s="399">
        <v>6</v>
      </c>
      <c r="AA254" s="400">
        <v>7</v>
      </c>
      <c r="AB254" s="226" t="s">
        <v>0</v>
      </c>
    </row>
    <row r="255" spans="1:35" s="468" customFormat="1" x14ac:dyDescent="0.2">
      <c r="A255" s="311" t="s">
        <v>75</v>
      </c>
      <c r="B255" s="257">
        <v>1980</v>
      </c>
      <c r="C255" s="258">
        <v>1980</v>
      </c>
      <c r="D255" s="258">
        <v>1980</v>
      </c>
      <c r="E255" s="357">
        <v>1980</v>
      </c>
      <c r="F255" s="259">
        <v>1980</v>
      </c>
      <c r="G255" s="260">
        <v>1980</v>
      </c>
      <c r="H255" s="258">
        <v>1980</v>
      </c>
      <c r="I255" s="258">
        <v>1980</v>
      </c>
      <c r="J255" s="258">
        <v>1980</v>
      </c>
      <c r="K255" s="258">
        <v>1980</v>
      </c>
      <c r="L255" s="258">
        <v>1980</v>
      </c>
      <c r="M255" s="357">
        <v>1980</v>
      </c>
      <c r="N255" s="259">
        <v>1980</v>
      </c>
      <c r="O255" s="257">
        <v>1980</v>
      </c>
      <c r="P255" s="258">
        <v>1980</v>
      </c>
      <c r="Q255" s="258">
        <v>1980</v>
      </c>
      <c r="R255" s="258">
        <v>1980</v>
      </c>
      <c r="S255" s="258">
        <v>1980</v>
      </c>
      <c r="T255" s="259">
        <v>1980</v>
      </c>
      <c r="U255" s="260">
        <v>1980</v>
      </c>
      <c r="V255" s="258">
        <v>1980</v>
      </c>
      <c r="W255" s="258">
        <v>1980</v>
      </c>
      <c r="X255" s="258">
        <v>1980</v>
      </c>
      <c r="Y255" s="258">
        <v>1980</v>
      </c>
      <c r="Z255" s="258">
        <v>1980</v>
      </c>
      <c r="AA255" s="357">
        <v>1980</v>
      </c>
      <c r="AB255" s="261">
        <v>1980</v>
      </c>
    </row>
    <row r="256" spans="1:35" s="468" customFormat="1" x14ac:dyDescent="0.2">
      <c r="A256" s="314" t="s">
        <v>6</v>
      </c>
      <c r="B256" s="478">
        <v>1908.5</v>
      </c>
      <c r="C256" s="479">
        <v>1944.7368421052631</v>
      </c>
      <c r="D256" s="479">
        <v>2021.3157894736842</v>
      </c>
      <c r="E256" s="480">
        <v>1999.5</v>
      </c>
      <c r="F256" s="481">
        <v>2116.2790697674418</v>
      </c>
      <c r="G256" s="482">
        <v>1883.5714285714287</v>
      </c>
      <c r="H256" s="479">
        <v>1951.5151515151515</v>
      </c>
      <c r="I256" s="479">
        <v>1972</v>
      </c>
      <c r="J256" s="479">
        <v>2016.0975609756097</v>
      </c>
      <c r="K256" s="479">
        <v>2019.7560975609756</v>
      </c>
      <c r="L256" s="479">
        <v>2028.6666666666667</v>
      </c>
      <c r="M256" s="480">
        <v>2075.6521739130435</v>
      </c>
      <c r="N256" s="481">
        <v>2125.0943396226417</v>
      </c>
      <c r="O256" s="478">
        <v>1928.0645161290322</v>
      </c>
      <c r="P256" s="479">
        <v>1952.5490196078431</v>
      </c>
      <c r="Q256" s="479">
        <v>1978</v>
      </c>
      <c r="R256" s="479">
        <v>2010.2380952380952</v>
      </c>
      <c r="S256" s="479">
        <v>2079.0384615384614</v>
      </c>
      <c r="T256" s="481">
        <v>2039.1836734693877</v>
      </c>
      <c r="U256" s="482">
        <v>1944.1176470588234</v>
      </c>
      <c r="V256" s="479">
        <v>1940.8695652173913</v>
      </c>
      <c r="W256" s="479">
        <v>1961.6981132075471</v>
      </c>
      <c r="X256" s="479">
        <v>1959.090909090909</v>
      </c>
      <c r="Y256" s="479">
        <v>2031.7307692307693</v>
      </c>
      <c r="Z256" s="479">
        <v>2054</v>
      </c>
      <c r="AA256" s="480">
        <v>2106.1538461538462</v>
      </c>
      <c r="AB256" s="483">
        <v>2014.1502347417841</v>
      </c>
    </row>
    <row r="257" spans="1:31" s="468" customFormat="1" x14ac:dyDescent="0.2">
      <c r="A257" s="226" t="s">
        <v>7</v>
      </c>
      <c r="B257" s="484">
        <v>95</v>
      </c>
      <c r="C257" s="485">
        <v>100</v>
      </c>
      <c r="D257" s="485">
        <v>97.368421052631575</v>
      </c>
      <c r="E257" s="486">
        <v>100</v>
      </c>
      <c r="F257" s="487">
        <v>100</v>
      </c>
      <c r="G257" s="488">
        <v>96.428571428571431</v>
      </c>
      <c r="H257" s="485">
        <v>100</v>
      </c>
      <c r="I257" s="485">
        <v>100</v>
      </c>
      <c r="J257" s="485">
        <v>100</v>
      </c>
      <c r="K257" s="485">
        <v>97.560975609756099</v>
      </c>
      <c r="L257" s="485">
        <v>100</v>
      </c>
      <c r="M257" s="486">
        <v>100</v>
      </c>
      <c r="N257" s="487">
        <v>90.566037735849051</v>
      </c>
      <c r="O257" s="484">
        <v>100</v>
      </c>
      <c r="P257" s="485">
        <v>98.039215686274517</v>
      </c>
      <c r="Q257" s="485">
        <v>100</v>
      </c>
      <c r="R257" s="485">
        <v>100</v>
      </c>
      <c r="S257" s="485">
        <v>94.230769230769226</v>
      </c>
      <c r="T257" s="487">
        <v>97.959183673469383</v>
      </c>
      <c r="U257" s="488">
        <v>88.235294117647058</v>
      </c>
      <c r="V257" s="485">
        <v>91.304347826086953</v>
      </c>
      <c r="W257" s="485">
        <v>98.113207547169807</v>
      </c>
      <c r="X257" s="485">
        <v>97.727272727272734</v>
      </c>
      <c r="Y257" s="485">
        <v>98.07692307692308</v>
      </c>
      <c r="Z257" s="485">
        <v>96</v>
      </c>
      <c r="AA257" s="486">
        <v>100</v>
      </c>
      <c r="AB257" s="489">
        <v>93.521126760563376</v>
      </c>
    </row>
    <row r="258" spans="1:31" s="468" customFormat="1" x14ac:dyDescent="0.2">
      <c r="A258" s="226" t="s">
        <v>8</v>
      </c>
      <c r="B258" s="496">
        <v>5.8400519235917339E-2</v>
      </c>
      <c r="C258" s="497">
        <v>4.0139068037669826E-2</v>
      </c>
      <c r="D258" s="497">
        <v>3.7986668234029637E-2</v>
      </c>
      <c r="E258" s="498">
        <v>3.1787460706643775E-2</v>
      </c>
      <c r="F258" s="499">
        <v>4.1219485791748833E-2</v>
      </c>
      <c r="G258" s="500">
        <v>5.178940616174723E-2</v>
      </c>
      <c r="H258" s="497">
        <v>3.5750049606044887E-2</v>
      </c>
      <c r="I258" s="497">
        <v>2.6941569156047031E-2</v>
      </c>
      <c r="J258" s="497">
        <v>3.4933810609810427E-2</v>
      </c>
      <c r="K258" s="497">
        <v>4.0526261776620172E-2</v>
      </c>
      <c r="L258" s="497">
        <v>2.6588023143172899E-2</v>
      </c>
      <c r="M258" s="498">
        <v>3.2078018098739683E-2</v>
      </c>
      <c r="N258" s="499">
        <v>4.8366938336425504E-2</v>
      </c>
      <c r="O258" s="496">
        <v>5.9420024752502368E-2</v>
      </c>
      <c r="P258" s="497">
        <v>4.2267665558853688E-2</v>
      </c>
      <c r="Q258" s="497">
        <v>3.7377351646662331E-2</v>
      </c>
      <c r="R258" s="497">
        <v>3.5250371172506657E-2</v>
      </c>
      <c r="S258" s="497">
        <v>3.6046727181856204E-2</v>
      </c>
      <c r="T258" s="499">
        <v>4.6341284499128173E-2</v>
      </c>
      <c r="U258" s="500">
        <v>5.8675541603082922E-2</v>
      </c>
      <c r="V258" s="497">
        <v>4.8664246763314135E-2</v>
      </c>
      <c r="W258" s="497">
        <v>4.1740372572639864E-2</v>
      </c>
      <c r="X258" s="497">
        <v>3.8977737242132576E-2</v>
      </c>
      <c r="Y258" s="497">
        <v>4.1738380036227332E-2</v>
      </c>
      <c r="Z258" s="497">
        <v>4.5180556019942281E-2</v>
      </c>
      <c r="AA258" s="498">
        <v>4.6823010974605873E-2</v>
      </c>
      <c r="AB258" s="501">
        <v>5.2008105259413989E-2</v>
      </c>
    </row>
    <row r="259" spans="1:31" s="468" customFormat="1" ht="12.75" customHeight="1" x14ac:dyDescent="0.2">
      <c r="A259" s="314" t="s">
        <v>1</v>
      </c>
      <c r="B259" s="490">
        <f>B256/B255*100-100</f>
        <v>-3.6111111111111143</v>
      </c>
      <c r="C259" s="491">
        <f t="shared" ref="C259:F259" si="168">C256/C255*100-100</f>
        <v>-1.7809675704412626</v>
      </c>
      <c r="D259" s="491">
        <f t="shared" si="168"/>
        <v>2.0866560340244433</v>
      </c>
      <c r="E259" s="491">
        <f t="shared" si="168"/>
        <v>0.98484848484847021</v>
      </c>
      <c r="F259" s="492">
        <f t="shared" si="168"/>
        <v>6.8827813013859611</v>
      </c>
      <c r="G259" s="493">
        <f>G256/G255*100-100</f>
        <v>-4.8701298701298725</v>
      </c>
      <c r="H259" s="491">
        <f t="shared" ref="H259:O259" si="169">H256/H255*100-100</f>
        <v>-1.4386287113559888</v>
      </c>
      <c r="I259" s="491">
        <f t="shared" si="169"/>
        <v>-0.40404040404040131</v>
      </c>
      <c r="J259" s="491">
        <f t="shared" si="169"/>
        <v>1.8231091401823107</v>
      </c>
      <c r="K259" s="491">
        <f t="shared" si="169"/>
        <v>2.0078837152007907</v>
      </c>
      <c r="L259" s="491">
        <f t="shared" si="169"/>
        <v>2.4579124579124709</v>
      </c>
      <c r="M259" s="491">
        <f t="shared" si="169"/>
        <v>4.8309178743961354</v>
      </c>
      <c r="N259" s="492">
        <f t="shared" si="169"/>
        <v>7.3279969506384646</v>
      </c>
      <c r="O259" s="490">
        <f t="shared" si="169"/>
        <v>-2.623004235907473</v>
      </c>
      <c r="P259" s="491">
        <f>P256/P255*100-100</f>
        <v>-1.3864131511190436</v>
      </c>
      <c r="Q259" s="491">
        <f t="shared" ref="Q259:AB259" si="170">Q256/Q255*100-100</f>
        <v>-0.10101010101010388</v>
      </c>
      <c r="R259" s="491">
        <f t="shared" si="170"/>
        <v>1.5271765271765361</v>
      </c>
      <c r="S259" s="491">
        <f t="shared" si="170"/>
        <v>5.0019425019425086</v>
      </c>
      <c r="T259" s="492">
        <f t="shared" si="170"/>
        <v>2.9890744176458384</v>
      </c>
      <c r="U259" s="493">
        <f t="shared" si="170"/>
        <v>-1.8122400475341749</v>
      </c>
      <c r="V259" s="491">
        <f t="shared" si="170"/>
        <v>-1.9762845849802346</v>
      </c>
      <c r="W259" s="491">
        <f t="shared" si="170"/>
        <v>-0.92433771679056065</v>
      </c>
      <c r="X259" s="491">
        <f t="shared" si="170"/>
        <v>-1.0560146923783407</v>
      </c>
      <c r="Y259" s="491">
        <f t="shared" si="170"/>
        <v>2.6126651126651126</v>
      </c>
      <c r="Z259" s="491">
        <f t="shared" si="170"/>
        <v>3.7373737373737299</v>
      </c>
      <c r="AA259" s="494">
        <f t="shared" si="170"/>
        <v>6.3714063714063656</v>
      </c>
      <c r="AB259" s="495">
        <f t="shared" si="170"/>
        <v>1.7247593303931268</v>
      </c>
    </row>
    <row r="260" spans="1:31" s="468" customFormat="1" ht="13.5" thickBot="1" x14ac:dyDescent="0.25">
      <c r="A260" s="432" t="s">
        <v>27</v>
      </c>
      <c r="B260" s="402">
        <f>B256-B242</f>
        <v>88.5</v>
      </c>
      <c r="C260" s="403">
        <f>C256-C242</f>
        <v>159.49874686716794</v>
      </c>
      <c r="D260" s="403">
        <f>D256-D242</f>
        <v>206.31578947368416</v>
      </c>
      <c r="E260" s="403">
        <f>E256-E242</f>
        <v>134.07142857142867</v>
      </c>
      <c r="F260" s="404">
        <f>F256-T242</f>
        <v>143.1540697674418</v>
      </c>
      <c r="G260" s="408">
        <f t="shared" ref="G260" si="171">G256-F242</f>
        <v>-51.61375661375655</v>
      </c>
      <c r="H260" s="403">
        <f t="shared" ref="H260" si="172">H256-G242</f>
        <v>213.43822843822841</v>
      </c>
      <c r="I260" s="403">
        <f t="shared" ref="I260" si="173">I256-H242</f>
        <v>205.4375</v>
      </c>
      <c r="J260" s="403">
        <f t="shared" ref="J260" si="174">J256-I242</f>
        <v>231.09756097560967</v>
      </c>
      <c r="K260" s="403">
        <f t="shared" ref="K260" si="175">K256-J242</f>
        <v>176.18466898954694</v>
      </c>
      <c r="L260" s="403">
        <f t="shared" ref="L260" si="176">L256-K242</f>
        <v>186.16666666666674</v>
      </c>
      <c r="M260" s="403">
        <f t="shared" ref="M260" si="177">M256-L242</f>
        <v>195.44384057971024</v>
      </c>
      <c r="N260" s="404">
        <f t="shared" ref="N260" si="178">N256-M242</f>
        <v>212.09433962264166</v>
      </c>
      <c r="O260" s="405">
        <f t="shared" ref="O260" si="179">O256-N242</f>
        <v>-48.602150537634543</v>
      </c>
      <c r="P260" s="406">
        <f t="shared" ref="P260" si="180">P256-O242</f>
        <v>145.77482605945602</v>
      </c>
      <c r="Q260" s="406">
        <f t="shared" ref="Q260" si="181">Q256-P242</f>
        <v>173.30612244897952</v>
      </c>
      <c r="R260" s="406">
        <f t="shared" ref="R260" si="182">R256-Q242</f>
        <v>183.31501831501828</v>
      </c>
      <c r="S260" s="406">
        <f t="shared" ref="S260" si="183">S256-R242</f>
        <v>230.6663685152057</v>
      </c>
      <c r="T260" s="407">
        <f t="shared" ref="T260" si="184">T256-S242</f>
        <v>170.82003710575145</v>
      </c>
      <c r="U260" s="408">
        <f t="shared" ref="U260:AB260" si="185">U256-U242</f>
        <v>170.93582887700518</v>
      </c>
      <c r="V260" s="403">
        <f t="shared" si="185"/>
        <v>141.92219679633854</v>
      </c>
      <c r="W260" s="403">
        <f t="shared" si="185"/>
        <v>170.86477987421381</v>
      </c>
      <c r="X260" s="403">
        <f t="shared" si="185"/>
        <v>124.30830039525677</v>
      </c>
      <c r="Y260" s="403">
        <f t="shared" si="185"/>
        <v>161.17521367521363</v>
      </c>
      <c r="Z260" s="403">
        <f t="shared" si="185"/>
        <v>157.33333333333326</v>
      </c>
      <c r="AA260" s="409">
        <f t="shared" si="185"/>
        <v>165.82051282051293</v>
      </c>
      <c r="AB260" s="410">
        <f t="shared" si="185"/>
        <v>155.88815295739755</v>
      </c>
      <c r="AC260" s="394"/>
      <c r="AD260" s="395"/>
      <c r="AE260" s="395"/>
    </row>
    <row r="261" spans="1:31" s="468" customFormat="1" x14ac:dyDescent="0.2">
      <c r="A261" s="433" t="s">
        <v>51</v>
      </c>
      <c r="B261" s="290">
        <v>251</v>
      </c>
      <c r="C261" s="291">
        <v>458</v>
      </c>
      <c r="D261" s="291">
        <v>447</v>
      </c>
      <c r="E261" s="458">
        <v>468</v>
      </c>
      <c r="F261" s="292">
        <v>502</v>
      </c>
      <c r="G261" s="429">
        <v>310</v>
      </c>
      <c r="H261" s="291">
        <v>359</v>
      </c>
      <c r="I261" s="291">
        <v>382</v>
      </c>
      <c r="J261" s="291">
        <v>497</v>
      </c>
      <c r="K261" s="291">
        <v>499</v>
      </c>
      <c r="L261" s="291">
        <v>577</v>
      </c>
      <c r="M261" s="291">
        <v>586</v>
      </c>
      <c r="N261" s="292">
        <v>682</v>
      </c>
      <c r="O261" s="290">
        <v>366</v>
      </c>
      <c r="P261" s="291">
        <v>617</v>
      </c>
      <c r="Q261" s="291">
        <v>490</v>
      </c>
      <c r="R261" s="291">
        <v>504</v>
      </c>
      <c r="S261" s="291">
        <v>637</v>
      </c>
      <c r="T261" s="292">
        <v>596</v>
      </c>
      <c r="U261" s="429">
        <v>191</v>
      </c>
      <c r="V261" s="291">
        <v>254</v>
      </c>
      <c r="W261" s="291">
        <v>574</v>
      </c>
      <c r="X261" s="291">
        <v>534</v>
      </c>
      <c r="Y261" s="291">
        <v>635</v>
      </c>
      <c r="Z261" s="291">
        <v>593</v>
      </c>
      <c r="AA261" s="292">
        <v>760</v>
      </c>
      <c r="AB261" s="373">
        <f>SUM(B261:AA261)</f>
        <v>12769</v>
      </c>
      <c r="AC261" s="227" t="s">
        <v>56</v>
      </c>
      <c r="AD261" s="294">
        <f>AB247-AB261</f>
        <v>0</v>
      </c>
      <c r="AE261" s="295">
        <f>AD261/AB247</f>
        <v>0</v>
      </c>
    </row>
    <row r="262" spans="1:31" s="468" customFormat="1" x14ac:dyDescent="0.2">
      <c r="A262" s="328" t="s">
        <v>28</v>
      </c>
      <c r="B262" s="242">
        <v>89</v>
      </c>
      <c r="C262" s="240">
        <v>88</v>
      </c>
      <c r="D262" s="240">
        <v>86.5</v>
      </c>
      <c r="E262" s="459">
        <v>86</v>
      </c>
      <c r="F262" s="243">
        <v>85</v>
      </c>
      <c r="G262" s="430">
        <v>91.5</v>
      </c>
      <c r="H262" s="240">
        <v>90.5</v>
      </c>
      <c r="I262" s="240">
        <v>90</v>
      </c>
      <c r="J262" s="240">
        <v>90</v>
      </c>
      <c r="K262" s="240">
        <v>89.5</v>
      </c>
      <c r="L262" s="240">
        <v>89</v>
      </c>
      <c r="M262" s="240">
        <v>88</v>
      </c>
      <c r="N262" s="243">
        <v>88</v>
      </c>
      <c r="O262" s="242">
        <v>91.5</v>
      </c>
      <c r="P262" s="240">
        <v>89.5</v>
      </c>
      <c r="Q262" s="240">
        <v>88.5</v>
      </c>
      <c r="R262" s="240">
        <v>87.5</v>
      </c>
      <c r="S262" s="240">
        <v>87</v>
      </c>
      <c r="T262" s="243">
        <v>85.5</v>
      </c>
      <c r="U262" s="430">
        <v>90</v>
      </c>
      <c r="V262" s="240">
        <v>90</v>
      </c>
      <c r="W262" s="240">
        <v>89</v>
      </c>
      <c r="X262" s="240">
        <v>88.5</v>
      </c>
      <c r="Y262" s="240">
        <v>86.5</v>
      </c>
      <c r="Z262" s="240">
        <v>86</v>
      </c>
      <c r="AA262" s="243">
        <v>85.5</v>
      </c>
      <c r="AB262" s="233"/>
      <c r="AC262" s="227" t="s">
        <v>57</v>
      </c>
      <c r="AD262" s="227">
        <v>80.88</v>
      </c>
      <c r="AE262" s="227"/>
    </row>
    <row r="263" spans="1:31" s="468" customFormat="1" ht="13.5" thickBot="1" x14ac:dyDescent="0.25">
      <c r="A263" s="331" t="s">
        <v>26</v>
      </c>
      <c r="B263" s="244">
        <f>B262-B248</f>
        <v>7.5</v>
      </c>
      <c r="C263" s="241">
        <f>C262-C248</f>
        <v>7</v>
      </c>
      <c r="D263" s="241">
        <f>D262-D248</f>
        <v>7</v>
      </c>
      <c r="E263" s="241">
        <f>E262-E248</f>
        <v>7</v>
      </c>
      <c r="F263" s="245">
        <f>F262-F248</f>
        <v>7</v>
      </c>
      <c r="G263" s="431">
        <f t="shared" ref="G263:AA263" si="186">G262-G248</f>
        <v>7.5</v>
      </c>
      <c r="H263" s="241">
        <f t="shared" si="186"/>
        <v>7</v>
      </c>
      <c r="I263" s="241">
        <f t="shared" si="186"/>
        <v>7</v>
      </c>
      <c r="J263" s="241">
        <f t="shared" si="186"/>
        <v>7</v>
      </c>
      <c r="K263" s="241">
        <f t="shared" si="186"/>
        <v>7</v>
      </c>
      <c r="L263" s="241">
        <f t="shared" si="186"/>
        <v>7</v>
      </c>
      <c r="M263" s="241">
        <f t="shared" si="186"/>
        <v>7</v>
      </c>
      <c r="N263" s="245">
        <f t="shared" si="186"/>
        <v>7</v>
      </c>
      <c r="O263" s="244">
        <f t="shared" si="186"/>
        <v>7.5</v>
      </c>
      <c r="P263" s="241">
        <f t="shared" si="186"/>
        <v>7.5</v>
      </c>
      <c r="Q263" s="241">
        <f t="shared" si="186"/>
        <v>7</v>
      </c>
      <c r="R263" s="241">
        <f t="shared" si="186"/>
        <v>7</v>
      </c>
      <c r="S263" s="241">
        <f t="shared" si="186"/>
        <v>7</v>
      </c>
      <c r="T263" s="245">
        <f t="shared" si="186"/>
        <v>7.5</v>
      </c>
      <c r="U263" s="431">
        <f t="shared" si="186"/>
        <v>7</v>
      </c>
      <c r="V263" s="241">
        <f t="shared" si="186"/>
        <v>7.5</v>
      </c>
      <c r="W263" s="241">
        <f t="shared" si="186"/>
        <v>7</v>
      </c>
      <c r="X263" s="241">
        <f t="shared" si="186"/>
        <v>7.5</v>
      </c>
      <c r="Y263" s="241">
        <f t="shared" si="186"/>
        <v>7</v>
      </c>
      <c r="Z263" s="241">
        <f t="shared" si="186"/>
        <v>7</v>
      </c>
      <c r="AA263" s="245">
        <f t="shared" si="186"/>
        <v>7</v>
      </c>
      <c r="AB263" s="234"/>
      <c r="AC263" s="227" t="s">
        <v>26</v>
      </c>
      <c r="AD263" s="227">
        <f>AD262-AD248</f>
        <v>7.8499999999999943</v>
      </c>
      <c r="AE263" s="227"/>
    </row>
    <row r="264" spans="1:31" x14ac:dyDescent="0.2">
      <c r="C264" s="237">
        <v>88.5</v>
      </c>
      <c r="T264" s="355" t="s">
        <v>67</v>
      </c>
    </row>
  </sheetData>
  <mergeCells count="73">
    <mergeCell ref="AF247:AI249"/>
    <mergeCell ref="AF244:AI246"/>
    <mergeCell ref="AF225:AG225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AF239:AG239"/>
    <mergeCell ref="G210:N210"/>
    <mergeCell ref="U210:AA210"/>
    <mergeCell ref="O210:T210"/>
    <mergeCell ref="B210:F210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B111:L111"/>
    <mergeCell ref="M111:S111"/>
    <mergeCell ref="B125:L125"/>
    <mergeCell ref="M125:S125"/>
    <mergeCell ref="T125:Z125"/>
    <mergeCell ref="B139:E139"/>
    <mergeCell ref="F139:L139"/>
    <mergeCell ref="B153:E153"/>
    <mergeCell ref="F153:L153"/>
    <mergeCell ref="M153:S153"/>
    <mergeCell ref="T153:Z153"/>
    <mergeCell ref="M139:S139"/>
    <mergeCell ref="T139:Z139"/>
    <mergeCell ref="U196:AA196"/>
    <mergeCell ref="B182:E182"/>
    <mergeCell ref="N182:T182"/>
    <mergeCell ref="U182:AA182"/>
    <mergeCell ref="B167:E167"/>
    <mergeCell ref="F167:L167"/>
    <mergeCell ref="M167:S167"/>
    <mergeCell ref="F182:M182"/>
    <mergeCell ref="B196:E196"/>
    <mergeCell ref="F196:M196"/>
    <mergeCell ref="N196:T196"/>
    <mergeCell ref="U167:AA167"/>
    <mergeCell ref="B252:F252"/>
    <mergeCell ref="G252:N252"/>
    <mergeCell ref="O252:T252"/>
    <mergeCell ref="U252:AA252"/>
    <mergeCell ref="AF253:AG2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2022-12-04T21:51:36Z</dcterms:modified>
</cp:coreProperties>
</file>