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PROPUESTA APAREO" sheetId="252" r:id="rId9"/>
    <sheet name="CEPA 9 MODULO 1" sheetId="248" r:id="rId10"/>
    <sheet name="CEPA 7 MODULO 1" sheetId="249" r:id="rId11"/>
    <sheet name="CEPA 4 MODULO 1" sheetId="250" r:id="rId12"/>
    <sheet name="CEPA 1 MODULO 1" sheetId="251" r:id="rId13"/>
  </sheets>
  <calcPr calcId="162913"/>
</workbook>
</file>

<file path=xl/calcChain.xml><?xml version="1.0" encoding="utf-8"?>
<calcChain xmlns="http://schemas.openxmlformats.org/spreadsheetml/2006/main"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I304" i="251" s="1"/>
  <c r="J304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L330" i="250" s="1"/>
  <c r="M330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I304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AD331" i="248" s="1"/>
  <c r="AE331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M20" i="252" l="1"/>
  <c r="AK20" i="252"/>
  <c r="S23" i="252"/>
  <c r="AC20" i="252"/>
  <c r="AA20" i="252"/>
  <c r="I23" i="252"/>
  <c r="Q23" i="252"/>
  <c r="G23" i="252" l="1"/>
  <c r="J316" i="250" l="1"/>
  <c r="I292" i="251" l="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AA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D305" i="248" l="1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K260" i="250" s="1"/>
  <c r="L260" i="250" s="1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I238" i="249" s="1"/>
  <c r="J238" i="249" s="1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 s="1"/>
  <c r="AE205" i="248" s="1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 s="1"/>
  <c r="AE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 s="1"/>
  <c r="AD148" i="248" s="1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18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K104" i="250" s="1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K76" i="250" s="1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Z5" i="235" s="1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30" i="249"/>
  <c r="J30" i="249" s="1"/>
  <c r="H3" i="238"/>
  <c r="I235" i="248"/>
  <c r="C249" i="248"/>
  <c r="I82" i="251"/>
  <c r="J82" i="251"/>
  <c r="G4" i="240" l="1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G5" i="240"/>
  <c r="I69" i="251"/>
  <c r="J69" i="251" s="1"/>
  <c r="B249" i="248"/>
  <c r="I225" i="249"/>
  <c r="J225" i="249" s="1"/>
  <c r="K246" i="250"/>
  <c r="L246" i="250" s="1"/>
  <c r="G4" i="239"/>
  <c r="G5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G6" i="239"/>
  <c r="H5" i="239"/>
  <c r="D3" i="239"/>
  <c r="B4" i="239"/>
  <c r="I225" i="251"/>
  <c r="J225" i="251" s="1"/>
  <c r="I212" i="251"/>
  <c r="J212" i="251" s="1"/>
  <c r="D234" i="248"/>
  <c r="D221" i="248"/>
  <c r="G5" i="238"/>
  <c r="H4" i="238"/>
  <c r="H5" i="240"/>
  <c r="G6" i="240"/>
  <c r="F205" i="250"/>
  <c r="F191" i="250"/>
  <c r="Z5" i="236"/>
  <c r="AD261" i="248"/>
  <c r="AE261" i="248" s="1"/>
  <c r="AD247" i="248"/>
  <c r="AE247" i="248" s="1"/>
  <c r="G6" i="237" l="1"/>
  <c r="H5" i="237"/>
  <c r="H4" i="239"/>
  <c r="D4" i="238"/>
  <c r="H6" i="240"/>
  <c r="G7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<sst xmlns="http://schemas.openxmlformats.org/spreadsheetml/2006/main" count="2160" uniqueCount="176">
  <si>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</si>
  <si>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</si>
  <si>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</si>
  <si>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</si>
  <si>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</si>
  <si>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</si>
  <si>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</si>
  <si>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</si>
  <si>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</si>
  <si>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</si>
  <si>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</si>
  <si>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</si>
  <si>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</si>
  <si>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</si>
  <si>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</si>
  <si>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</si>
  <si>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</si>
  <si>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</si>
  <si>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</si>
  <si>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</si>
  <si>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</si>
  <si>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</si>
  <si>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</si>
  <si>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</si>
  <si>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</si>
  <si>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</si>
  <si>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</si>
  <si>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</si>
  <si>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</si>
  <si>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</si>
  <si>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</si>
  <si>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</si>
  <si>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</si>
  <si>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</si>
  <si>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</si>
  <si>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</si>
  <si>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</si>
  <si>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</si>
  <si>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</si>
  <si>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</si>
  <si>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</si>
  <si>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</si>
  <si>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</si>
  <si>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</si>
  <si>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</si>
  <si>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</si>
  <si>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</si>
  <si>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</si>
  <si>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</si>
  <si>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</si>
  <si>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</si>
  <si>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</si>
  <si>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</si>
  <si>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</si>
  <si>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</si>
  <si>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</si>
  <si>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</si>
  <si>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</si>
  <si>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</si>
  <si>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</si>
  <si>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</si>
  <si>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</si>
  <si>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</si>
  <si>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</si>
  <si>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</si>
  <si>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</si>
  <si>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</si>
  <si>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</si>
  <si>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</si>
  <si>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</si>
  <si>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</si>
  <si>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</si>
  <si>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</si>
  <si>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</si>
  <si>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</si>
  <si>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</si>
  <si>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</si>
  <si>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</si>
  <si>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</si>
  <si>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</si>
  <si>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</si>
  <si>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</si>
  <si>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</si>
  <si>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</si>
  <si>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</si>
  <si>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</si>
  <si>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</si>
  <si>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</si>
  <si>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</si>
  <si>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</si>
  <si>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</si>
  <si>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</si>
  <si>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</si>
  <si>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</si>
  <si>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</si>
  <si>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</si>
  <si>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</si>
  <si>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</si>
  <si>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</si>
  <si>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</si>
  <si>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</si>
  <si>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</si>
  <si>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</si>
  <si>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</si>
  <si>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</si>
  <si>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</si>
  <si>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</si>
  <si>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</si>
  <si>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</si>
  <si>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</si>
  <si>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</si>
  <si>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</si>
  <si>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</si>
  <si>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</si>
  <si>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</si>
  <si>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</si>
  <si>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</si>
  <si>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</si>
  <si>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</si>
  <si>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</si>
  <si>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</si>
  <si>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</si>
  <si>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</si>
  <si>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</si>
  <si>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</si>
  <si>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</si>
  <si>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</si>
  <si>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</si>
  <si>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</si>
  <si>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</si>
  <si>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</si>
  <si>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</si>
  <si>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</si>
  <si>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</si>
  <si>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</si>
  <si>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</si>
  <si>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</si>
  <si>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</si>
  <si>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</si>
  <si>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</si>
  <si>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</si>
  <si>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</si>
  <si>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</si>
  <si>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</si>
  <si>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</si>
  <si>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</si>
  <si>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</si>
  <si>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</si>
  <si>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</si>
  <si>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</si>
  <si>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</si>
  <si>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</si>
  <si>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</si>
  <si>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</si>
  <si>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</si>
  <si>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</si>
  <si>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</si>
  <si>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</si>
  <si>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</si>
  <si>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</si>
  <si>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</si>
  <si>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</si>
  <si>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</si>
  <si>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</si>
  <si>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</si>
  <si>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SALDO DE AVES</t>
  </si>
  <si>
    <t>DIF PESO</t>
  </si>
  <si>
    <t>GRAMOS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</si>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</sst>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26"/>
      <name val="Arial"/>
      <family val="2"/>
    </font>
    <font>
      <b/>
      <sz val="1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31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10" fontId="7" fillId="2" borderId="7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1" fontId="16" fillId="0" borderId="36" xfId="0" applyNumberFormat="1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37"/>
  <sheetViews>
    <sheetView showGridLines="0" tabSelected="1" topLeftCell="A301" zoomScale="75" zoomScaleNormal="75" workbookViewId="0">
      <selection activeCell="AA334" sqref="AA334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614"/>
      <c r="G2" s="614"/>
      <c r="H2" s="614"/>
      <c r="I2" s="614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624" t="s">
        <v>65</v>
      </c>
      <c r="C9" s="625"/>
      <c r="D9" s="625"/>
      <c r="E9" s="625"/>
      <c r="F9" s="625"/>
      <c r="G9" s="625"/>
      <c r="H9" s="625"/>
      <c r="I9" s="626"/>
      <c r="J9" s="627" t="s">
        <v>63</v>
      </c>
      <c r="K9" s="628"/>
      <c r="L9" s="628"/>
      <c r="M9" s="628"/>
      <c r="N9" s="628"/>
      <c r="O9" s="629"/>
      <c r="P9" s="627" t="s">
        <v>64</v>
      </c>
      <c r="Q9" s="628"/>
      <c r="R9" s="628"/>
      <c r="S9" s="628"/>
      <c r="T9" s="628"/>
      <c r="U9" s="630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624" t="s">
        <v>65</v>
      </c>
      <c r="C23" s="625"/>
      <c r="D23" s="625"/>
      <c r="E23" s="625"/>
      <c r="F23" s="625"/>
      <c r="G23" s="625"/>
      <c r="H23" s="625"/>
      <c r="I23" s="626"/>
      <c r="J23" s="627" t="s">
        <v>63</v>
      </c>
      <c r="K23" s="628"/>
      <c r="L23" s="628"/>
      <c r="M23" s="628"/>
      <c r="N23" s="628"/>
      <c r="O23" s="629"/>
      <c r="P23" s="627" t="s">
        <v>64</v>
      </c>
      <c r="Q23" s="628"/>
      <c r="R23" s="628"/>
      <c r="S23" s="628"/>
      <c r="T23" s="628"/>
      <c r="U23" s="630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624" t="s">
        <v>65</v>
      </c>
      <c r="C37" s="625"/>
      <c r="D37" s="625"/>
      <c r="E37" s="625"/>
      <c r="F37" s="625"/>
      <c r="G37" s="625"/>
      <c r="H37" s="625"/>
      <c r="I37" s="626"/>
      <c r="J37" s="627" t="s">
        <v>63</v>
      </c>
      <c r="K37" s="628"/>
      <c r="L37" s="628"/>
      <c r="M37" s="628"/>
      <c r="N37" s="628"/>
      <c r="O37" s="629"/>
      <c r="P37" s="627" t="s">
        <v>64</v>
      </c>
      <c r="Q37" s="628"/>
      <c r="R37" s="628"/>
      <c r="S37" s="628"/>
      <c r="T37" s="628"/>
      <c r="U37" s="630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621" t="s">
        <v>72</v>
      </c>
      <c r="X39" s="612"/>
      <c r="Y39" s="612"/>
      <c r="Z39" s="612"/>
      <c r="AA39" s="612"/>
      <c r="AB39" s="618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621"/>
      <c r="X40" s="612"/>
      <c r="Y40" s="612"/>
      <c r="Z40" s="612"/>
      <c r="AA40" s="612"/>
      <c r="AB40" s="618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621"/>
      <c r="X41" s="612"/>
      <c r="Y41" s="612"/>
      <c r="Z41" s="612"/>
      <c r="AA41" s="612"/>
      <c r="AB41" s="618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622" t="s">
        <v>73</v>
      </c>
      <c r="X42" s="623"/>
      <c r="Y42" s="623"/>
      <c r="Z42" s="623"/>
      <c r="AA42" s="623"/>
      <c r="AB42" s="618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619" t="s">
        <v>79</v>
      </c>
      <c r="X43" s="620"/>
      <c r="Y43" s="620"/>
      <c r="Z43" s="620"/>
      <c r="AA43" s="620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619"/>
      <c r="X44" s="620"/>
      <c r="Y44" s="620"/>
      <c r="Z44" s="620"/>
      <c r="AA44" s="620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617" t="s">
        <v>65</v>
      </c>
      <c r="C53" s="615"/>
      <c r="D53" s="615"/>
      <c r="E53" s="615"/>
      <c r="F53" s="615"/>
      <c r="G53" s="615"/>
      <c r="H53" s="615"/>
      <c r="I53" s="615"/>
      <c r="J53" s="615"/>
      <c r="K53" s="615"/>
      <c r="L53" s="616"/>
      <c r="M53" s="617" t="s">
        <v>63</v>
      </c>
      <c r="N53" s="615"/>
      <c r="O53" s="615"/>
      <c r="P53" s="615"/>
      <c r="Q53" s="615"/>
      <c r="R53" s="615"/>
      <c r="S53" s="616"/>
      <c r="T53" s="617" t="s">
        <v>64</v>
      </c>
      <c r="U53" s="615"/>
      <c r="V53" s="615"/>
      <c r="W53" s="615"/>
      <c r="X53" s="615"/>
      <c r="Y53" s="615"/>
      <c r="Z53" s="616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617" t="s">
        <v>65</v>
      </c>
      <c r="C67" s="615"/>
      <c r="D67" s="615"/>
      <c r="E67" s="615"/>
      <c r="F67" s="615"/>
      <c r="G67" s="615"/>
      <c r="H67" s="615"/>
      <c r="I67" s="615"/>
      <c r="J67" s="615"/>
      <c r="K67" s="615"/>
      <c r="L67" s="616"/>
      <c r="M67" s="617" t="s">
        <v>63</v>
      </c>
      <c r="N67" s="615"/>
      <c r="O67" s="615"/>
      <c r="P67" s="615"/>
      <c r="Q67" s="615"/>
      <c r="R67" s="615"/>
      <c r="S67" s="616"/>
      <c r="T67" s="617" t="s">
        <v>64</v>
      </c>
      <c r="U67" s="615"/>
      <c r="V67" s="615"/>
      <c r="W67" s="615"/>
      <c r="X67" s="615"/>
      <c r="Y67" s="615"/>
      <c r="Z67" s="616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617" t="s">
        <v>65</v>
      </c>
      <c r="C81" s="615"/>
      <c r="D81" s="615"/>
      <c r="E81" s="615"/>
      <c r="F81" s="615"/>
      <c r="G81" s="615"/>
      <c r="H81" s="615"/>
      <c r="I81" s="615"/>
      <c r="J81" s="615"/>
      <c r="K81" s="615"/>
      <c r="L81" s="616"/>
      <c r="M81" s="617" t="s">
        <v>63</v>
      </c>
      <c r="N81" s="615"/>
      <c r="O81" s="615"/>
      <c r="P81" s="615"/>
      <c r="Q81" s="615"/>
      <c r="R81" s="615"/>
      <c r="S81" s="616"/>
      <c r="T81" s="617" t="s">
        <v>64</v>
      </c>
      <c r="U81" s="615"/>
      <c r="V81" s="615"/>
      <c r="W81" s="615"/>
      <c r="X81" s="615"/>
      <c r="Y81" s="615"/>
      <c r="Z81" s="616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617" t="s">
        <v>65</v>
      </c>
      <c r="C97" s="615"/>
      <c r="D97" s="615"/>
      <c r="E97" s="615"/>
      <c r="F97" s="615"/>
      <c r="G97" s="615"/>
      <c r="H97" s="615"/>
      <c r="I97" s="615"/>
      <c r="J97" s="615"/>
      <c r="K97" s="615"/>
      <c r="L97" s="616"/>
      <c r="M97" s="617" t="s">
        <v>63</v>
      </c>
      <c r="N97" s="615"/>
      <c r="O97" s="615"/>
      <c r="P97" s="615"/>
      <c r="Q97" s="615"/>
      <c r="R97" s="615"/>
      <c r="S97" s="616"/>
      <c r="T97" s="617" t="s">
        <v>64</v>
      </c>
      <c r="U97" s="615"/>
      <c r="V97" s="615"/>
      <c r="W97" s="615"/>
      <c r="X97" s="615"/>
      <c r="Y97" s="615"/>
      <c r="Z97" s="616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617" t="s">
        <v>65</v>
      </c>
      <c r="C111" s="615"/>
      <c r="D111" s="615"/>
      <c r="E111" s="615"/>
      <c r="F111" s="615"/>
      <c r="G111" s="615"/>
      <c r="H111" s="615"/>
      <c r="I111" s="615"/>
      <c r="J111" s="615"/>
      <c r="K111" s="615"/>
      <c r="L111" s="616"/>
      <c r="M111" s="617" t="s">
        <v>63</v>
      </c>
      <c r="N111" s="615"/>
      <c r="O111" s="615"/>
      <c r="P111" s="615"/>
      <c r="Q111" s="615"/>
      <c r="R111" s="615"/>
      <c r="S111" s="616"/>
      <c r="T111" s="617" t="s">
        <v>64</v>
      </c>
      <c r="U111" s="615"/>
      <c r="V111" s="615"/>
      <c r="W111" s="615"/>
      <c r="X111" s="615"/>
      <c r="Y111" s="615"/>
      <c r="Z111" s="616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617" t="s">
        <v>65</v>
      </c>
      <c r="C125" s="615"/>
      <c r="D125" s="615"/>
      <c r="E125" s="615"/>
      <c r="F125" s="615"/>
      <c r="G125" s="615"/>
      <c r="H125" s="615"/>
      <c r="I125" s="615"/>
      <c r="J125" s="615"/>
      <c r="K125" s="615"/>
      <c r="L125" s="616"/>
      <c r="M125" s="617" t="s">
        <v>63</v>
      </c>
      <c r="N125" s="615"/>
      <c r="O125" s="615"/>
      <c r="P125" s="615"/>
      <c r="Q125" s="615"/>
      <c r="R125" s="615"/>
      <c r="S125" s="616"/>
      <c r="T125" s="617" t="s">
        <v>64</v>
      </c>
      <c r="U125" s="615"/>
      <c r="V125" s="615"/>
      <c r="W125" s="615"/>
      <c r="X125" s="615"/>
      <c r="Y125" s="615"/>
      <c r="Z125" s="616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617" t="s">
        <v>53</v>
      </c>
      <c r="C139" s="615"/>
      <c r="D139" s="615"/>
      <c r="E139" s="616"/>
      <c r="F139" s="615" t="s">
        <v>65</v>
      </c>
      <c r="G139" s="615"/>
      <c r="H139" s="615"/>
      <c r="I139" s="615"/>
      <c r="J139" s="615"/>
      <c r="K139" s="615"/>
      <c r="L139" s="616"/>
      <c r="M139" s="617" t="s">
        <v>63</v>
      </c>
      <c r="N139" s="615"/>
      <c r="O139" s="615"/>
      <c r="P139" s="615"/>
      <c r="Q139" s="615"/>
      <c r="R139" s="615"/>
      <c r="S139" s="616"/>
      <c r="T139" s="617" t="s">
        <v>64</v>
      </c>
      <c r="U139" s="615"/>
      <c r="V139" s="615"/>
      <c r="W139" s="615"/>
      <c r="X139" s="615"/>
      <c r="Y139" s="615"/>
      <c r="Z139" s="616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617" t="s">
        <v>53</v>
      </c>
      <c r="C153" s="615"/>
      <c r="D153" s="615"/>
      <c r="E153" s="616"/>
      <c r="F153" s="615" t="s">
        <v>65</v>
      </c>
      <c r="G153" s="615"/>
      <c r="H153" s="615"/>
      <c r="I153" s="615"/>
      <c r="J153" s="615"/>
      <c r="K153" s="615"/>
      <c r="L153" s="616"/>
      <c r="M153" s="617" t="s">
        <v>63</v>
      </c>
      <c r="N153" s="615"/>
      <c r="O153" s="615"/>
      <c r="P153" s="615"/>
      <c r="Q153" s="615"/>
      <c r="R153" s="615"/>
      <c r="S153" s="616"/>
      <c r="T153" s="617" t="s">
        <v>64</v>
      </c>
      <c r="U153" s="615"/>
      <c r="V153" s="615"/>
      <c r="W153" s="615"/>
      <c r="X153" s="615"/>
      <c r="Y153" s="615"/>
      <c r="Z153" s="616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617" t="s">
        <v>53</v>
      </c>
      <c r="C167" s="615"/>
      <c r="D167" s="615"/>
      <c r="E167" s="616"/>
      <c r="F167" s="615" t="s">
        <v>65</v>
      </c>
      <c r="G167" s="615"/>
      <c r="H167" s="615"/>
      <c r="I167" s="615"/>
      <c r="J167" s="615"/>
      <c r="K167" s="615"/>
      <c r="L167" s="616"/>
      <c r="M167" s="617" t="s">
        <v>63</v>
      </c>
      <c r="N167" s="615"/>
      <c r="O167" s="615"/>
      <c r="P167" s="615"/>
      <c r="Q167" s="615"/>
      <c r="R167" s="615"/>
      <c r="S167" s="616"/>
      <c r="T167" s="450"/>
      <c r="U167" s="615" t="s">
        <v>64</v>
      </c>
      <c r="V167" s="615"/>
      <c r="W167" s="615"/>
      <c r="X167" s="615"/>
      <c r="Y167" s="615"/>
      <c r="Z167" s="615"/>
      <c r="AA167" s="616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617" t="s">
        <v>53</v>
      </c>
      <c r="C182" s="615"/>
      <c r="D182" s="615"/>
      <c r="E182" s="616"/>
      <c r="F182" s="617" t="s">
        <v>65</v>
      </c>
      <c r="G182" s="615"/>
      <c r="H182" s="615"/>
      <c r="I182" s="615"/>
      <c r="J182" s="615"/>
      <c r="K182" s="615"/>
      <c r="L182" s="615"/>
      <c r="M182" s="616"/>
      <c r="N182" s="617" t="s">
        <v>63</v>
      </c>
      <c r="O182" s="615"/>
      <c r="P182" s="615"/>
      <c r="Q182" s="615"/>
      <c r="R182" s="615"/>
      <c r="S182" s="615"/>
      <c r="T182" s="616"/>
      <c r="U182" s="617" t="s">
        <v>64</v>
      </c>
      <c r="V182" s="615"/>
      <c r="W182" s="615"/>
      <c r="X182" s="615"/>
      <c r="Y182" s="615"/>
      <c r="Z182" s="615"/>
      <c r="AA182" s="616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617" t="s">
        <v>53</v>
      </c>
      <c r="C196" s="615"/>
      <c r="D196" s="615"/>
      <c r="E196" s="616"/>
      <c r="F196" s="617" t="s">
        <v>65</v>
      </c>
      <c r="G196" s="615"/>
      <c r="H196" s="615"/>
      <c r="I196" s="615"/>
      <c r="J196" s="615"/>
      <c r="K196" s="615"/>
      <c r="L196" s="615"/>
      <c r="M196" s="616"/>
      <c r="N196" s="617" t="s">
        <v>63</v>
      </c>
      <c r="O196" s="615"/>
      <c r="P196" s="615"/>
      <c r="Q196" s="615"/>
      <c r="R196" s="615"/>
      <c r="S196" s="615"/>
      <c r="T196" s="616"/>
      <c r="U196" s="617" t="s">
        <v>64</v>
      </c>
      <c r="V196" s="615"/>
      <c r="W196" s="615"/>
      <c r="X196" s="615"/>
      <c r="Y196" s="615"/>
      <c r="Z196" s="615"/>
      <c r="AA196" s="616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617" t="s">
        <v>53</v>
      </c>
      <c r="C210" s="615"/>
      <c r="D210" s="615"/>
      <c r="E210" s="615"/>
      <c r="F210" s="616"/>
      <c r="G210" s="617" t="s">
        <v>65</v>
      </c>
      <c r="H210" s="615"/>
      <c r="I210" s="615"/>
      <c r="J210" s="615"/>
      <c r="K210" s="615"/>
      <c r="L210" s="615"/>
      <c r="M210" s="615"/>
      <c r="N210" s="616"/>
      <c r="O210" s="617" t="s">
        <v>63</v>
      </c>
      <c r="P210" s="615"/>
      <c r="Q210" s="615"/>
      <c r="R210" s="615"/>
      <c r="S210" s="615"/>
      <c r="T210" s="616"/>
      <c r="U210" s="615" t="s">
        <v>64</v>
      </c>
      <c r="V210" s="615"/>
      <c r="W210" s="615"/>
      <c r="X210" s="615"/>
      <c r="Y210" s="615"/>
      <c r="Z210" s="615"/>
      <c r="AA210" s="616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617" t="s">
        <v>53</v>
      </c>
      <c r="C224" s="615"/>
      <c r="D224" s="615"/>
      <c r="E224" s="615"/>
      <c r="F224" s="616"/>
      <c r="G224" s="617" t="s">
        <v>65</v>
      </c>
      <c r="H224" s="615"/>
      <c r="I224" s="615"/>
      <c r="J224" s="615"/>
      <c r="K224" s="615"/>
      <c r="L224" s="615"/>
      <c r="M224" s="615"/>
      <c r="N224" s="616"/>
      <c r="O224" s="617" t="s">
        <v>63</v>
      </c>
      <c r="P224" s="615"/>
      <c r="Q224" s="615"/>
      <c r="R224" s="615"/>
      <c r="S224" s="615"/>
      <c r="T224" s="616"/>
      <c r="U224" s="615" t="s">
        <v>64</v>
      </c>
      <c r="V224" s="615"/>
      <c r="W224" s="615"/>
      <c r="X224" s="615"/>
      <c r="Y224" s="615"/>
      <c r="Z224" s="615"/>
      <c r="AA224" s="616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614" t="s">
        <v>125</v>
      </c>
      <c r="AG225" s="614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617" t="s">
        <v>53</v>
      </c>
      <c r="C238" s="615"/>
      <c r="D238" s="615"/>
      <c r="E238" s="615"/>
      <c r="F238" s="616"/>
      <c r="G238" s="617" t="s">
        <v>65</v>
      </c>
      <c r="H238" s="615"/>
      <c r="I238" s="615"/>
      <c r="J238" s="615"/>
      <c r="K238" s="615"/>
      <c r="L238" s="615"/>
      <c r="M238" s="615"/>
      <c r="N238" s="616"/>
      <c r="O238" s="617" t="s">
        <v>63</v>
      </c>
      <c r="P238" s="615"/>
      <c r="Q238" s="615"/>
      <c r="R238" s="615"/>
      <c r="S238" s="615"/>
      <c r="T238" s="616"/>
      <c r="U238" s="615" t="s">
        <v>64</v>
      </c>
      <c r="V238" s="615"/>
      <c r="W238" s="615"/>
      <c r="X238" s="615"/>
      <c r="Y238" s="615"/>
      <c r="Z238" s="615"/>
      <c r="AA238" s="616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614"/>
      <c r="AG239" s="614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613" t="s">
        <v>130</v>
      </c>
      <c r="AG244" s="613"/>
      <c r="AH244" s="613"/>
      <c r="AI244" s="613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613"/>
      <c r="AG245" s="613"/>
      <c r="AH245" s="613"/>
      <c r="AI245" s="613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613"/>
      <c r="AG246" s="613"/>
      <c r="AH246" s="613"/>
      <c r="AI246" s="613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612" t="s">
        <v>128</v>
      </c>
      <c r="AG247" s="612"/>
      <c r="AH247" s="612"/>
      <c r="AI247" s="612"/>
    </row>
    <row r="248" spans="1:35" s="467" customFormat="1" x14ac:dyDescent="0.2">
      <c r="A248" s="328" t="s">
        <v>28</v>
      </c>
      <c r="B248" s="242">
        <v>81.5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612"/>
      <c r="AG248" s="612"/>
      <c r="AH248" s="612"/>
      <c r="AI248" s="612"/>
    </row>
    <row r="249" spans="1:35" s="467" customFormat="1" ht="13.5" thickBot="1" x14ac:dyDescent="0.25">
      <c r="A249" s="331" t="s">
        <v>26</v>
      </c>
      <c r="B249" s="244">
        <f>B248-B234</f>
        <v>7.5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612"/>
      <c r="AG249" s="612"/>
      <c r="AH249" s="612"/>
      <c r="AI249" s="612"/>
    </row>
    <row r="250" spans="1:35" x14ac:dyDescent="0.2">
      <c r="B250" s="237">
        <v>81.5</v>
      </c>
      <c r="G250" s="237" t="s">
        <v>90</v>
      </c>
      <c r="N250" s="355" t="s">
        <v>90</v>
      </c>
      <c r="AF250" s="467"/>
    </row>
    <row r="251" spans="1:35" ht="13.5" thickBot="1" x14ac:dyDescent="0.25"/>
    <row r="252" spans="1:35" s="468" customFormat="1" ht="13.5" thickBot="1" x14ac:dyDescent="0.25">
      <c r="A252" s="304" t="s">
        <v>131</v>
      </c>
      <c r="B252" s="617" t="s">
        <v>53</v>
      </c>
      <c r="C252" s="615"/>
      <c r="D252" s="615"/>
      <c r="E252" s="615"/>
      <c r="F252" s="616"/>
      <c r="G252" s="617" t="s">
        <v>65</v>
      </c>
      <c r="H252" s="615"/>
      <c r="I252" s="615"/>
      <c r="J252" s="615"/>
      <c r="K252" s="615"/>
      <c r="L252" s="615"/>
      <c r="M252" s="615"/>
      <c r="N252" s="616"/>
      <c r="O252" s="617" t="s">
        <v>63</v>
      </c>
      <c r="P252" s="615"/>
      <c r="Q252" s="615"/>
      <c r="R252" s="615"/>
      <c r="S252" s="615"/>
      <c r="T252" s="616"/>
      <c r="U252" s="615" t="s">
        <v>64</v>
      </c>
      <c r="V252" s="615"/>
      <c r="W252" s="615"/>
      <c r="X252" s="615"/>
      <c r="Y252" s="615"/>
      <c r="Z252" s="615"/>
      <c r="AA252" s="616"/>
      <c r="AB252" s="372" t="s">
        <v>55</v>
      </c>
    </row>
    <row r="253" spans="1:35" s="468" customFormat="1" x14ac:dyDescent="0.2">
      <c r="A253" s="226" t="s">
        <v>54</v>
      </c>
      <c r="B253" s="249">
        <v>1</v>
      </c>
      <c r="C253" s="250">
        <v>2</v>
      </c>
      <c r="D253" s="250">
        <v>3</v>
      </c>
      <c r="E253" s="356">
        <v>4</v>
      </c>
      <c r="F253" s="251">
        <v>5</v>
      </c>
      <c r="G253" s="365">
        <v>1</v>
      </c>
      <c r="H253" s="250">
        <v>2</v>
      </c>
      <c r="I253" s="250">
        <v>3</v>
      </c>
      <c r="J253" s="250">
        <v>4</v>
      </c>
      <c r="K253" s="250">
        <v>5</v>
      </c>
      <c r="L253" s="250">
        <v>6</v>
      </c>
      <c r="M253" s="356">
        <v>7</v>
      </c>
      <c r="N253" s="251">
        <v>8</v>
      </c>
      <c r="O253" s="249">
        <v>1</v>
      </c>
      <c r="P253" s="250">
        <v>2</v>
      </c>
      <c r="Q253" s="250">
        <v>3</v>
      </c>
      <c r="R253" s="250">
        <v>4</v>
      </c>
      <c r="S253" s="250">
        <v>5</v>
      </c>
      <c r="T253" s="251">
        <v>6</v>
      </c>
      <c r="U253" s="365">
        <v>1</v>
      </c>
      <c r="V253" s="250">
        <v>2</v>
      </c>
      <c r="W253" s="250">
        <v>3</v>
      </c>
      <c r="X253" s="250">
        <v>4</v>
      </c>
      <c r="Y253" s="250">
        <v>5</v>
      </c>
      <c r="Z253" s="250">
        <v>6</v>
      </c>
      <c r="AA253" s="356">
        <v>7</v>
      </c>
      <c r="AB253" s="374"/>
      <c r="AF253" s="614"/>
      <c r="AG253" s="614"/>
    </row>
    <row r="254" spans="1:35" s="468" customFormat="1" x14ac:dyDescent="0.2">
      <c r="A254" s="226" t="s">
        <v>2</v>
      </c>
      <c r="B254" s="434">
        <v>1</v>
      </c>
      <c r="C254" s="399">
        <v>2</v>
      </c>
      <c r="D254" s="400">
        <v>3</v>
      </c>
      <c r="E254" s="255">
        <v>4</v>
      </c>
      <c r="F254" s="460">
        <v>4</v>
      </c>
      <c r="G254" s="252">
        <v>1</v>
      </c>
      <c r="H254" s="353">
        <v>2</v>
      </c>
      <c r="I254" s="253">
        <v>3</v>
      </c>
      <c r="J254" s="335">
        <v>4</v>
      </c>
      <c r="K254" s="398">
        <v>5</v>
      </c>
      <c r="L254" s="399">
        <v>6</v>
      </c>
      <c r="M254" s="400">
        <v>7</v>
      </c>
      <c r="N254" s="444">
        <v>8</v>
      </c>
      <c r="O254" s="252">
        <v>1</v>
      </c>
      <c r="P254" s="353">
        <v>2</v>
      </c>
      <c r="Q254" s="253">
        <v>3</v>
      </c>
      <c r="R254" s="335">
        <v>4</v>
      </c>
      <c r="S254" s="398">
        <v>5</v>
      </c>
      <c r="T254" s="461">
        <v>6</v>
      </c>
      <c r="U254" s="254">
        <v>1</v>
      </c>
      <c r="V254" s="353">
        <v>2</v>
      </c>
      <c r="W254" s="253">
        <v>3</v>
      </c>
      <c r="X254" s="335">
        <v>4</v>
      </c>
      <c r="Y254" s="398">
        <v>5</v>
      </c>
      <c r="Z254" s="399">
        <v>6</v>
      </c>
      <c r="AA254" s="400">
        <v>7</v>
      </c>
      <c r="AB254" s="226" t="s">
        <v>0</v>
      </c>
    </row>
    <row r="255" spans="1:35" s="468" customFormat="1" x14ac:dyDescent="0.2">
      <c r="A255" s="311" t="s">
        <v>75</v>
      </c>
      <c r="B255" s="257">
        <v>1980</v>
      </c>
      <c r="C255" s="258">
        <v>1980</v>
      </c>
      <c r="D255" s="258">
        <v>1980</v>
      </c>
      <c r="E255" s="357">
        <v>1980</v>
      </c>
      <c r="F255" s="259">
        <v>1980</v>
      </c>
      <c r="G255" s="260">
        <v>1980</v>
      </c>
      <c r="H255" s="258">
        <v>1980</v>
      </c>
      <c r="I255" s="258">
        <v>1980</v>
      </c>
      <c r="J255" s="258">
        <v>1980</v>
      </c>
      <c r="K255" s="258">
        <v>1980</v>
      </c>
      <c r="L255" s="258">
        <v>1980</v>
      </c>
      <c r="M255" s="357">
        <v>1980</v>
      </c>
      <c r="N255" s="259">
        <v>1980</v>
      </c>
      <c r="O255" s="257">
        <v>1980</v>
      </c>
      <c r="P255" s="258">
        <v>1980</v>
      </c>
      <c r="Q255" s="258">
        <v>1980</v>
      </c>
      <c r="R255" s="258">
        <v>1980</v>
      </c>
      <c r="S255" s="258">
        <v>1980</v>
      </c>
      <c r="T255" s="259">
        <v>1980</v>
      </c>
      <c r="U255" s="260">
        <v>1980</v>
      </c>
      <c r="V255" s="258">
        <v>1980</v>
      </c>
      <c r="W255" s="258">
        <v>1980</v>
      </c>
      <c r="X255" s="258">
        <v>1980</v>
      </c>
      <c r="Y255" s="258">
        <v>1980</v>
      </c>
      <c r="Z255" s="258">
        <v>1980</v>
      </c>
      <c r="AA255" s="357">
        <v>1980</v>
      </c>
      <c r="AB255" s="261">
        <v>1980</v>
      </c>
    </row>
    <row r="256" spans="1:35" s="468" customFormat="1" x14ac:dyDescent="0.2">
      <c r="A256" s="314" t="s">
        <v>6</v>
      </c>
      <c r="B256" s="478">
        <v>1908.5</v>
      </c>
      <c r="C256" s="479">
        <v>1944.7368421052631</v>
      </c>
      <c r="D256" s="479">
        <v>2021.3157894736842</v>
      </c>
      <c r="E256" s="480">
        <v>1999.5</v>
      </c>
      <c r="F256" s="481">
        <v>2116.2790697674418</v>
      </c>
      <c r="G256" s="482">
        <v>1883.5714285714287</v>
      </c>
      <c r="H256" s="479">
        <v>1951.5151515151515</v>
      </c>
      <c r="I256" s="479">
        <v>1972</v>
      </c>
      <c r="J256" s="479">
        <v>2016.0975609756097</v>
      </c>
      <c r="K256" s="479">
        <v>2019.7560975609756</v>
      </c>
      <c r="L256" s="479">
        <v>2028.6666666666667</v>
      </c>
      <c r="M256" s="480">
        <v>2075.6521739130435</v>
      </c>
      <c r="N256" s="481">
        <v>2125.0943396226417</v>
      </c>
      <c r="O256" s="478">
        <v>1928.0645161290322</v>
      </c>
      <c r="P256" s="479">
        <v>1952.5490196078431</v>
      </c>
      <c r="Q256" s="479">
        <v>1978</v>
      </c>
      <c r="R256" s="479">
        <v>2010.2380952380952</v>
      </c>
      <c r="S256" s="479">
        <v>2079.0384615384614</v>
      </c>
      <c r="T256" s="481">
        <v>2039.1836734693877</v>
      </c>
      <c r="U256" s="482">
        <v>1944.1176470588234</v>
      </c>
      <c r="V256" s="479">
        <v>1940.8695652173913</v>
      </c>
      <c r="W256" s="479">
        <v>1961.6981132075471</v>
      </c>
      <c r="X256" s="479">
        <v>1959.090909090909</v>
      </c>
      <c r="Y256" s="479">
        <v>2031.7307692307693</v>
      </c>
      <c r="Z256" s="479">
        <v>2054</v>
      </c>
      <c r="AA256" s="480">
        <v>2106.1538461538462</v>
      </c>
      <c r="AB256" s="483">
        <v>2014.1502347417841</v>
      </c>
    </row>
    <row r="257" spans="1:33" s="468" customFormat="1" x14ac:dyDescent="0.2">
      <c r="A257" s="226" t="s">
        <v>7</v>
      </c>
      <c r="B257" s="484">
        <v>95</v>
      </c>
      <c r="C257" s="485">
        <v>100</v>
      </c>
      <c r="D257" s="485">
        <v>97.368421052631575</v>
      </c>
      <c r="E257" s="486">
        <v>100</v>
      </c>
      <c r="F257" s="487">
        <v>100</v>
      </c>
      <c r="G257" s="488">
        <v>96.428571428571431</v>
      </c>
      <c r="H257" s="485">
        <v>100</v>
      </c>
      <c r="I257" s="485">
        <v>100</v>
      </c>
      <c r="J257" s="485">
        <v>100</v>
      </c>
      <c r="K257" s="485">
        <v>97.560975609756099</v>
      </c>
      <c r="L257" s="485">
        <v>100</v>
      </c>
      <c r="M257" s="486">
        <v>100</v>
      </c>
      <c r="N257" s="487">
        <v>90.566037735849051</v>
      </c>
      <c r="O257" s="484">
        <v>100</v>
      </c>
      <c r="P257" s="485">
        <v>98.039215686274517</v>
      </c>
      <c r="Q257" s="485">
        <v>100</v>
      </c>
      <c r="R257" s="485">
        <v>100</v>
      </c>
      <c r="S257" s="485">
        <v>94.230769230769226</v>
      </c>
      <c r="T257" s="487">
        <v>97.959183673469383</v>
      </c>
      <c r="U257" s="488">
        <v>88.235294117647058</v>
      </c>
      <c r="V257" s="485">
        <v>91.304347826086953</v>
      </c>
      <c r="W257" s="485">
        <v>98.113207547169807</v>
      </c>
      <c r="X257" s="485">
        <v>97.727272727272734</v>
      </c>
      <c r="Y257" s="485">
        <v>98.07692307692308</v>
      </c>
      <c r="Z257" s="485">
        <v>96</v>
      </c>
      <c r="AA257" s="486">
        <v>100</v>
      </c>
      <c r="AB257" s="489">
        <v>93.521126760563376</v>
      </c>
    </row>
    <row r="258" spans="1:33" s="468" customFormat="1" x14ac:dyDescent="0.2">
      <c r="A258" s="226" t="s">
        <v>8</v>
      </c>
      <c r="B258" s="496">
        <v>5.8400519235917339E-2</v>
      </c>
      <c r="C258" s="497">
        <v>4.0139068037669826E-2</v>
      </c>
      <c r="D258" s="497">
        <v>3.7986668234029637E-2</v>
      </c>
      <c r="E258" s="498">
        <v>3.1787460706643775E-2</v>
      </c>
      <c r="F258" s="499">
        <v>4.1219485791748833E-2</v>
      </c>
      <c r="G258" s="500">
        <v>5.178940616174723E-2</v>
      </c>
      <c r="H258" s="497">
        <v>3.5750049606044887E-2</v>
      </c>
      <c r="I258" s="497">
        <v>2.6941569156047031E-2</v>
      </c>
      <c r="J258" s="497">
        <v>3.4933810609810427E-2</v>
      </c>
      <c r="K258" s="497">
        <v>4.0526261776620172E-2</v>
      </c>
      <c r="L258" s="497">
        <v>2.6588023143172899E-2</v>
      </c>
      <c r="M258" s="498">
        <v>3.2078018098739683E-2</v>
      </c>
      <c r="N258" s="499">
        <v>4.8366938336425504E-2</v>
      </c>
      <c r="O258" s="496">
        <v>5.9420024752502368E-2</v>
      </c>
      <c r="P258" s="497">
        <v>4.2267665558853688E-2</v>
      </c>
      <c r="Q258" s="497">
        <v>3.7377351646662331E-2</v>
      </c>
      <c r="R258" s="497">
        <v>3.5250371172506657E-2</v>
      </c>
      <c r="S258" s="497">
        <v>3.6046727181856204E-2</v>
      </c>
      <c r="T258" s="499">
        <v>4.6341284499128173E-2</v>
      </c>
      <c r="U258" s="500">
        <v>5.8675541603082922E-2</v>
      </c>
      <c r="V258" s="497">
        <v>4.8664246763314135E-2</v>
      </c>
      <c r="W258" s="497">
        <v>4.1740372572639864E-2</v>
      </c>
      <c r="X258" s="497">
        <v>3.8977737242132576E-2</v>
      </c>
      <c r="Y258" s="497">
        <v>4.1738380036227332E-2</v>
      </c>
      <c r="Z258" s="497">
        <v>4.5180556019942281E-2</v>
      </c>
      <c r="AA258" s="498">
        <v>4.6823010974605873E-2</v>
      </c>
      <c r="AB258" s="501">
        <v>5.2008105259413989E-2</v>
      </c>
    </row>
    <row r="259" spans="1:33" s="468" customFormat="1" ht="12.75" customHeight="1" x14ac:dyDescent="0.2">
      <c r="A259" s="314" t="s">
        <v>1</v>
      </c>
      <c r="B259" s="490">
        <f>B256/B255*100-100</f>
        <v>-3.6111111111111143</v>
      </c>
      <c r="C259" s="491">
        <f t="shared" ref="C259:F259" si="168">C256/C255*100-100</f>
        <v>-1.7809675704412626</v>
      </c>
      <c r="D259" s="491">
        <f t="shared" si="168"/>
        <v>2.0866560340244433</v>
      </c>
      <c r="E259" s="491">
        <f t="shared" si="168"/>
        <v>0.98484848484847021</v>
      </c>
      <c r="F259" s="492">
        <f t="shared" si="168"/>
        <v>6.8827813013859611</v>
      </c>
      <c r="G259" s="493">
        <f>G256/G255*100-100</f>
        <v>-4.8701298701298725</v>
      </c>
      <c r="H259" s="491">
        <f t="shared" ref="H259:O259" si="169">H256/H255*100-100</f>
        <v>-1.4386287113559888</v>
      </c>
      <c r="I259" s="491">
        <f t="shared" si="169"/>
        <v>-0.40404040404040131</v>
      </c>
      <c r="J259" s="491">
        <f t="shared" si="169"/>
        <v>1.8231091401823107</v>
      </c>
      <c r="K259" s="491">
        <f t="shared" si="169"/>
        <v>2.0078837152007907</v>
      </c>
      <c r="L259" s="491">
        <f t="shared" si="169"/>
        <v>2.4579124579124709</v>
      </c>
      <c r="M259" s="491">
        <f t="shared" si="169"/>
        <v>4.8309178743961354</v>
      </c>
      <c r="N259" s="492">
        <f t="shared" si="169"/>
        <v>7.3279969506384646</v>
      </c>
      <c r="O259" s="490">
        <f t="shared" si="169"/>
        <v>-2.623004235907473</v>
      </c>
      <c r="P259" s="491">
        <f>P256/P255*100-100</f>
        <v>-1.3864131511190436</v>
      </c>
      <c r="Q259" s="491">
        <f t="shared" ref="Q259:AB259" si="170">Q256/Q255*100-100</f>
        <v>-0.10101010101010388</v>
      </c>
      <c r="R259" s="491">
        <f t="shared" si="170"/>
        <v>1.5271765271765361</v>
      </c>
      <c r="S259" s="491">
        <f t="shared" si="170"/>
        <v>5.0019425019425086</v>
      </c>
      <c r="T259" s="492">
        <f t="shared" si="170"/>
        <v>2.9890744176458384</v>
      </c>
      <c r="U259" s="493">
        <f t="shared" si="170"/>
        <v>-1.8122400475341749</v>
      </c>
      <c r="V259" s="491">
        <f t="shared" si="170"/>
        <v>-1.9762845849802346</v>
      </c>
      <c r="W259" s="491">
        <f t="shared" si="170"/>
        <v>-0.92433771679056065</v>
      </c>
      <c r="X259" s="491">
        <f t="shared" si="170"/>
        <v>-1.0560146923783407</v>
      </c>
      <c r="Y259" s="491">
        <f t="shared" si="170"/>
        <v>2.6126651126651126</v>
      </c>
      <c r="Z259" s="491">
        <f t="shared" si="170"/>
        <v>3.7373737373737299</v>
      </c>
      <c r="AA259" s="494">
        <f t="shared" si="170"/>
        <v>6.3714063714063656</v>
      </c>
      <c r="AB259" s="495">
        <f t="shared" si="170"/>
        <v>1.7247593303931268</v>
      </c>
    </row>
    <row r="260" spans="1:33" s="468" customFormat="1" ht="13.5" thickBot="1" x14ac:dyDescent="0.25">
      <c r="A260" s="432" t="s">
        <v>27</v>
      </c>
      <c r="B260" s="402">
        <f>B256-B242</f>
        <v>88.5</v>
      </c>
      <c r="C260" s="403">
        <f>C256-C242</f>
        <v>159.49874686716794</v>
      </c>
      <c r="D260" s="403">
        <f>D256-D242</f>
        <v>206.31578947368416</v>
      </c>
      <c r="E260" s="403">
        <f>E256-E242</f>
        <v>134.07142857142867</v>
      </c>
      <c r="F260" s="404">
        <f>F256-T242</f>
        <v>143.1540697674418</v>
      </c>
      <c r="G260" s="408">
        <f t="shared" ref="G260" si="171">G256-F242</f>
        <v>-51.61375661375655</v>
      </c>
      <c r="H260" s="403">
        <f t="shared" ref="H260" si="172">H256-G242</f>
        <v>213.43822843822841</v>
      </c>
      <c r="I260" s="403">
        <f t="shared" ref="I260" si="173">I256-H242</f>
        <v>205.4375</v>
      </c>
      <c r="J260" s="403">
        <f t="shared" ref="J260" si="174">J256-I242</f>
        <v>231.09756097560967</v>
      </c>
      <c r="K260" s="403">
        <f t="shared" ref="K260" si="175">K256-J242</f>
        <v>176.18466898954694</v>
      </c>
      <c r="L260" s="403">
        <f t="shared" ref="L260" si="176">L256-K242</f>
        <v>186.16666666666674</v>
      </c>
      <c r="M260" s="403">
        <f t="shared" ref="M260" si="177">M256-L242</f>
        <v>195.44384057971024</v>
      </c>
      <c r="N260" s="404">
        <f t="shared" ref="N260" si="178">N256-M242</f>
        <v>212.09433962264166</v>
      </c>
      <c r="O260" s="405">
        <f t="shared" ref="O260" si="179">O256-N242</f>
        <v>-48.602150537634543</v>
      </c>
      <c r="P260" s="406">
        <f t="shared" ref="P260" si="180">P256-O242</f>
        <v>145.77482605945602</v>
      </c>
      <c r="Q260" s="406">
        <f t="shared" ref="Q260" si="181">Q256-P242</f>
        <v>173.30612244897952</v>
      </c>
      <c r="R260" s="406">
        <f t="shared" ref="R260" si="182">R256-Q242</f>
        <v>183.31501831501828</v>
      </c>
      <c r="S260" s="406">
        <f t="shared" ref="S260" si="183">S256-R242</f>
        <v>230.6663685152057</v>
      </c>
      <c r="T260" s="407">
        <f t="shared" ref="T260" si="184">T256-S242</f>
        <v>170.82003710575145</v>
      </c>
      <c r="U260" s="408">
        <f t="shared" ref="U260:AB260" si="185">U256-U242</f>
        <v>170.93582887700518</v>
      </c>
      <c r="V260" s="403">
        <f t="shared" si="185"/>
        <v>141.92219679633854</v>
      </c>
      <c r="W260" s="403">
        <f t="shared" si="185"/>
        <v>170.86477987421381</v>
      </c>
      <c r="X260" s="403">
        <f t="shared" si="185"/>
        <v>124.30830039525677</v>
      </c>
      <c r="Y260" s="403">
        <f t="shared" si="185"/>
        <v>161.17521367521363</v>
      </c>
      <c r="Z260" s="403">
        <f t="shared" si="185"/>
        <v>157.33333333333326</v>
      </c>
      <c r="AA260" s="409">
        <f t="shared" si="185"/>
        <v>165.82051282051293</v>
      </c>
      <c r="AB260" s="410">
        <f t="shared" si="185"/>
        <v>155.88815295739755</v>
      </c>
      <c r="AC260" s="394"/>
      <c r="AD260" s="395"/>
      <c r="AE260" s="395"/>
    </row>
    <row r="261" spans="1:33" s="468" customFormat="1" x14ac:dyDescent="0.2">
      <c r="A261" s="433" t="s">
        <v>51</v>
      </c>
      <c r="B261" s="290">
        <v>251</v>
      </c>
      <c r="C261" s="291">
        <v>458</v>
      </c>
      <c r="D261" s="291">
        <v>447</v>
      </c>
      <c r="E261" s="458">
        <v>468</v>
      </c>
      <c r="F261" s="292">
        <v>502</v>
      </c>
      <c r="G261" s="429">
        <v>310</v>
      </c>
      <c r="H261" s="291">
        <v>359</v>
      </c>
      <c r="I261" s="291">
        <v>382</v>
      </c>
      <c r="J261" s="291">
        <v>497</v>
      </c>
      <c r="K261" s="291">
        <v>499</v>
      </c>
      <c r="L261" s="291">
        <v>577</v>
      </c>
      <c r="M261" s="291">
        <v>586</v>
      </c>
      <c r="N261" s="292">
        <v>682</v>
      </c>
      <c r="O261" s="290">
        <v>366</v>
      </c>
      <c r="P261" s="291">
        <v>617</v>
      </c>
      <c r="Q261" s="291">
        <v>490</v>
      </c>
      <c r="R261" s="291">
        <v>504</v>
      </c>
      <c r="S261" s="291">
        <v>637</v>
      </c>
      <c r="T261" s="292">
        <v>596</v>
      </c>
      <c r="U261" s="429">
        <v>191</v>
      </c>
      <c r="V261" s="291">
        <v>254</v>
      </c>
      <c r="W261" s="291">
        <v>574</v>
      </c>
      <c r="X261" s="291">
        <v>534</v>
      </c>
      <c r="Y261" s="291">
        <v>635</v>
      </c>
      <c r="Z261" s="291">
        <v>593</v>
      </c>
      <c r="AA261" s="292">
        <v>760</v>
      </c>
      <c r="AB261" s="373">
        <f>SUM(B261:AA261)</f>
        <v>12769</v>
      </c>
      <c r="AC261" s="227" t="s">
        <v>56</v>
      </c>
      <c r="AD261" s="294">
        <f>AB247-AB261</f>
        <v>0</v>
      </c>
      <c r="AE261" s="295">
        <f>AD261/AB247</f>
        <v>0</v>
      </c>
    </row>
    <row r="262" spans="1:33" s="468" customFormat="1" x14ac:dyDescent="0.2">
      <c r="A262" s="328" t="s">
        <v>28</v>
      </c>
      <c r="B262" s="242">
        <v>89</v>
      </c>
      <c r="C262" s="240">
        <v>88.5</v>
      </c>
      <c r="D262" s="240">
        <v>86.5</v>
      </c>
      <c r="E262" s="459">
        <v>86</v>
      </c>
      <c r="F262" s="243">
        <v>85</v>
      </c>
      <c r="G262" s="430">
        <v>91.5</v>
      </c>
      <c r="H262" s="240">
        <v>90.5</v>
      </c>
      <c r="I262" s="240">
        <v>90</v>
      </c>
      <c r="J262" s="240">
        <v>90</v>
      </c>
      <c r="K262" s="240">
        <v>89.5</v>
      </c>
      <c r="L262" s="240">
        <v>89</v>
      </c>
      <c r="M262" s="240">
        <v>88</v>
      </c>
      <c r="N262" s="243">
        <v>88</v>
      </c>
      <c r="O262" s="242">
        <v>91.5</v>
      </c>
      <c r="P262" s="240">
        <v>89.5</v>
      </c>
      <c r="Q262" s="240">
        <v>88.5</v>
      </c>
      <c r="R262" s="240">
        <v>87.5</v>
      </c>
      <c r="S262" s="240">
        <v>87</v>
      </c>
      <c r="T262" s="243">
        <v>85.5</v>
      </c>
      <c r="U262" s="430">
        <v>90</v>
      </c>
      <c r="V262" s="240">
        <v>90</v>
      </c>
      <c r="W262" s="240">
        <v>89</v>
      </c>
      <c r="X262" s="240">
        <v>88.5</v>
      </c>
      <c r="Y262" s="240">
        <v>86.5</v>
      </c>
      <c r="Z262" s="240">
        <v>86</v>
      </c>
      <c r="AA262" s="243">
        <v>85.5</v>
      </c>
      <c r="AB262" s="233"/>
      <c r="AC262" s="227" t="s">
        <v>57</v>
      </c>
      <c r="AD262" s="227">
        <v>80.88</v>
      </c>
      <c r="AE262" s="227"/>
    </row>
    <row r="263" spans="1:33" s="468" customFormat="1" ht="13.5" thickBot="1" x14ac:dyDescent="0.25">
      <c r="A263" s="331" t="s">
        <v>26</v>
      </c>
      <c r="B263" s="244">
        <f>B262-B248</f>
        <v>7.5</v>
      </c>
      <c r="C263" s="241">
        <f>C262-C248</f>
        <v>7.5</v>
      </c>
      <c r="D263" s="241">
        <f>D262-D248</f>
        <v>7</v>
      </c>
      <c r="E263" s="241">
        <f>E262-E248</f>
        <v>7</v>
      </c>
      <c r="F263" s="245">
        <f>F262-F248</f>
        <v>7</v>
      </c>
      <c r="G263" s="431">
        <f t="shared" ref="G263:AA263" si="186">G262-G248</f>
        <v>7.5</v>
      </c>
      <c r="H263" s="241">
        <f t="shared" si="186"/>
        <v>7</v>
      </c>
      <c r="I263" s="241">
        <f t="shared" si="186"/>
        <v>7</v>
      </c>
      <c r="J263" s="241">
        <f t="shared" si="186"/>
        <v>7</v>
      </c>
      <c r="K263" s="241">
        <f t="shared" si="186"/>
        <v>7</v>
      </c>
      <c r="L263" s="241">
        <f t="shared" si="186"/>
        <v>7</v>
      </c>
      <c r="M263" s="241">
        <f t="shared" si="186"/>
        <v>7</v>
      </c>
      <c r="N263" s="245">
        <f t="shared" si="186"/>
        <v>7</v>
      </c>
      <c r="O263" s="244">
        <f t="shared" si="186"/>
        <v>7.5</v>
      </c>
      <c r="P263" s="241">
        <f t="shared" si="186"/>
        <v>7.5</v>
      </c>
      <c r="Q263" s="241">
        <f t="shared" si="186"/>
        <v>7</v>
      </c>
      <c r="R263" s="241">
        <f t="shared" si="186"/>
        <v>7</v>
      </c>
      <c r="S263" s="241">
        <f t="shared" si="186"/>
        <v>7</v>
      </c>
      <c r="T263" s="245">
        <f t="shared" si="186"/>
        <v>7.5</v>
      </c>
      <c r="U263" s="431">
        <f t="shared" si="186"/>
        <v>7</v>
      </c>
      <c r="V263" s="241">
        <f t="shared" si="186"/>
        <v>7.5</v>
      </c>
      <c r="W263" s="241">
        <f t="shared" si="186"/>
        <v>7</v>
      </c>
      <c r="X263" s="241">
        <f t="shared" si="186"/>
        <v>7.5</v>
      </c>
      <c r="Y263" s="241">
        <f t="shared" si="186"/>
        <v>7</v>
      </c>
      <c r="Z263" s="241">
        <f t="shared" si="186"/>
        <v>7</v>
      </c>
      <c r="AA263" s="245">
        <f t="shared" si="186"/>
        <v>7</v>
      </c>
      <c r="AB263" s="234"/>
      <c r="AC263" s="227" t="s">
        <v>26</v>
      </c>
      <c r="AD263" s="227">
        <f>AD262-AD248</f>
        <v>7.8499999999999943</v>
      </c>
      <c r="AE263" s="227"/>
    </row>
    <row r="264" spans="1:33" x14ac:dyDescent="0.2">
      <c r="C264" s="237">
        <v>88.5</v>
      </c>
      <c r="T264" s="355" t="s">
        <v>67</v>
      </c>
    </row>
    <row r="265" spans="1:33" ht="13.5" thickBot="1" x14ac:dyDescent="0.25"/>
    <row r="266" spans="1:33" s="506" customFormat="1" ht="13.5" thickBot="1" x14ac:dyDescent="0.25">
      <c r="A266" s="304" t="s">
        <v>137</v>
      </c>
      <c r="B266" s="617" t="s">
        <v>53</v>
      </c>
      <c r="C266" s="615"/>
      <c r="D266" s="615"/>
      <c r="E266" s="615"/>
      <c r="F266" s="616"/>
      <c r="G266" s="617" t="s">
        <v>65</v>
      </c>
      <c r="H266" s="615"/>
      <c r="I266" s="615"/>
      <c r="J266" s="615"/>
      <c r="K266" s="615"/>
      <c r="L266" s="615"/>
      <c r="M266" s="615"/>
      <c r="N266" s="616"/>
      <c r="O266" s="617" t="s">
        <v>63</v>
      </c>
      <c r="P266" s="615"/>
      <c r="Q266" s="615"/>
      <c r="R266" s="615"/>
      <c r="S266" s="615"/>
      <c r="T266" s="616"/>
      <c r="U266" s="615" t="s">
        <v>64</v>
      </c>
      <c r="V266" s="615"/>
      <c r="W266" s="615"/>
      <c r="X266" s="615"/>
      <c r="Y266" s="615"/>
      <c r="Z266" s="615"/>
      <c r="AA266" s="616"/>
      <c r="AB266" s="372" t="s">
        <v>55</v>
      </c>
    </row>
    <row r="267" spans="1:33" s="506" customFormat="1" x14ac:dyDescent="0.2">
      <c r="A267" s="226" t="s">
        <v>54</v>
      </c>
      <c r="B267" s="249">
        <v>1</v>
      </c>
      <c r="C267" s="250">
        <v>2</v>
      </c>
      <c r="D267" s="250">
        <v>3</v>
      </c>
      <c r="E267" s="356">
        <v>4</v>
      </c>
      <c r="F267" s="251">
        <v>5</v>
      </c>
      <c r="G267" s="365">
        <v>1</v>
      </c>
      <c r="H267" s="250">
        <v>2</v>
      </c>
      <c r="I267" s="250">
        <v>3</v>
      </c>
      <c r="J267" s="250">
        <v>4</v>
      </c>
      <c r="K267" s="250">
        <v>5</v>
      </c>
      <c r="L267" s="250">
        <v>6</v>
      </c>
      <c r="M267" s="356">
        <v>7</v>
      </c>
      <c r="N267" s="251">
        <v>8</v>
      </c>
      <c r="O267" s="249">
        <v>1</v>
      </c>
      <c r="P267" s="250">
        <v>2</v>
      </c>
      <c r="Q267" s="250">
        <v>3</v>
      </c>
      <c r="R267" s="250">
        <v>4</v>
      </c>
      <c r="S267" s="250">
        <v>5</v>
      </c>
      <c r="T267" s="251">
        <v>6</v>
      </c>
      <c r="U267" s="365">
        <v>1</v>
      </c>
      <c r="V267" s="250">
        <v>2</v>
      </c>
      <c r="W267" s="250">
        <v>3</v>
      </c>
      <c r="X267" s="250">
        <v>4</v>
      </c>
      <c r="Y267" s="250">
        <v>5</v>
      </c>
      <c r="Z267" s="250">
        <v>6</v>
      </c>
      <c r="AA267" s="356">
        <v>7</v>
      </c>
      <c r="AB267" s="374"/>
      <c r="AF267" s="614"/>
      <c r="AG267" s="614"/>
    </row>
    <row r="268" spans="1:33" s="506" customFormat="1" x14ac:dyDescent="0.2">
      <c r="A268" s="226" t="s">
        <v>2</v>
      </c>
      <c r="B268" s="434">
        <v>1</v>
      </c>
      <c r="C268" s="399">
        <v>2</v>
      </c>
      <c r="D268" s="400">
        <v>3</v>
      </c>
      <c r="E268" s="255">
        <v>4</v>
      </c>
      <c r="F268" s="460">
        <v>4</v>
      </c>
      <c r="G268" s="252">
        <v>1</v>
      </c>
      <c r="H268" s="353">
        <v>2</v>
      </c>
      <c r="I268" s="253">
        <v>3</v>
      </c>
      <c r="J268" s="335">
        <v>4</v>
      </c>
      <c r="K268" s="398">
        <v>5</v>
      </c>
      <c r="L268" s="399">
        <v>6</v>
      </c>
      <c r="M268" s="400">
        <v>7</v>
      </c>
      <c r="N268" s="444">
        <v>8</v>
      </c>
      <c r="O268" s="252">
        <v>1</v>
      </c>
      <c r="P268" s="353">
        <v>2</v>
      </c>
      <c r="Q268" s="253">
        <v>3</v>
      </c>
      <c r="R268" s="335">
        <v>4</v>
      </c>
      <c r="S268" s="398">
        <v>5</v>
      </c>
      <c r="T268" s="461">
        <v>6</v>
      </c>
      <c r="U268" s="254">
        <v>1</v>
      </c>
      <c r="V268" s="353">
        <v>2</v>
      </c>
      <c r="W268" s="253">
        <v>3</v>
      </c>
      <c r="X268" s="335">
        <v>4</v>
      </c>
      <c r="Y268" s="398">
        <v>5</v>
      </c>
      <c r="Z268" s="399">
        <v>6</v>
      </c>
      <c r="AA268" s="400">
        <v>7</v>
      </c>
      <c r="AB268" s="226" t="s">
        <v>0</v>
      </c>
    </row>
    <row r="269" spans="1:33" s="506" customFormat="1" x14ac:dyDescent="0.2">
      <c r="A269" s="311" t="s">
        <v>75</v>
      </c>
      <c r="B269" s="257">
        <v>2130</v>
      </c>
      <c r="C269" s="258">
        <v>2130</v>
      </c>
      <c r="D269" s="258">
        <v>2130</v>
      </c>
      <c r="E269" s="357">
        <v>2130</v>
      </c>
      <c r="F269" s="259">
        <v>2130</v>
      </c>
      <c r="G269" s="260">
        <v>2130</v>
      </c>
      <c r="H269" s="258">
        <v>2130</v>
      </c>
      <c r="I269" s="258">
        <v>2130</v>
      </c>
      <c r="J269" s="258">
        <v>2130</v>
      </c>
      <c r="K269" s="258">
        <v>2130</v>
      </c>
      <c r="L269" s="258">
        <v>2130</v>
      </c>
      <c r="M269" s="357">
        <v>2130</v>
      </c>
      <c r="N269" s="259">
        <v>2130</v>
      </c>
      <c r="O269" s="257">
        <v>2130</v>
      </c>
      <c r="P269" s="258">
        <v>2130</v>
      </c>
      <c r="Q269" s="258">
        <v>2130</v>
      </c>
      <c r="R269" s="258">
        <v>2130</v>
      </c>
      <c r="S269" s="258">
        <v>2130</v>
      </c>
      <c r="T269" s="259">
        <v>2130</v>
      </c>
      <c r="U269" s="260">
        <v>2130</v>
      </c>
      <c r="V269" s="258">
        <v>2130</v>
      </c>
      <c r="W269" s="258">
        <v>2130</v>
      </c>
      <c r="X269" s="258">
        <v>2130</v>
      </c>
      <c r="Y269" s="258">
        <v>2130</v>
      </c>
      <c r="Z269" s="258">
        <v>2130</v>
      </c>
      <c r="AA269" s="357">
        <v>2130</v>
      </c>
      <c r="AB269" s="261">
        <v>2130</v>
      </c>
    </row>
    <row r="270" spans="1:33" s="506" customFormat="1" x14ac:dyDescent="0.2">
      <c r="A270" s="314" t="s">
        <v>6</v>
      </c>
      <c r="B270" s="478">
        <v>2079.090909090909</v>
      </c>
      <c r="C270" s="479">
        <v>2197.8378378378379</v>
      </c>
      <c r="D270" s="479">
        <v>2158.6486486486488</v>
      </c>
      <c r="E270" s="480">
        <v>2213.6842105263158</v>
      </c>
      <c r="F270" s="481">
        <v>2274.8837209302324</v>
      </c>
      <c r="G270" s="482">
        <v>2110</v>
      </c>
      <c r="H270" s="479">
        <v>2139</v>
      </c>
      <c r="I270" s="479">
        <v>2193.5294117647059</v>
      </c>
      <c r="J270" s="479">
        <v>2239.7619047619046</v>
      </c>
      <c r="K270" s="479">
        <v>2240.9523809523807</v>
      </c>
      <c r="L270" s="479">
        <v>2240.8000000000002</v>
      </c>
      <c r="M270" s="480">
        <v>2312.9787234042551</v>
      </c>
      <c r="N270" s="481">
        <v>2291.8644067796608</v>
      </c>
      <c r="O270" s="478">
        <v>2169.3548387096776</v>
      </c>
      <c r="P270" s="479">
        <v>2155.294117647059</v>
      </c>
      <c r="Q270" s="479">
        <v>2205</v>
      </c>
      <c r="R270" s="479">
        <v>2201.6666666666665</v>
      </c>
      <c r="S270" s="479">
        <v>2201.7241379310344</v>
      </c>
      <c r="T270" s="481">
        <v>2243.2653061224491</v>
      </c>
      <c r="U270" s="482">
        <v>2191.7647058823532</v>
      </c>
      <c r="V270" s="479">
        <v>2115.6521739130435</v>
      </c>
      <c r="W270" s="479">
        <v>2144.5098039215686</v>
      </c>
      <c r="X270" s="479">
        <v>2201.4285714285716</v>
      </c>
      <c r="Y270" s="479">
        <v>2211.7543859649122</v>
      </c>
      <c r="Z270" s="479">
        <v>2255.5102040816328</v>
      </c>
      <c r="AA270" s="480">
        <v>2275.3225806451615</v>
      </c>
      <c r="AB270" s="483">
        <v>2212.4077490774907</v>
      </c>
    </row>
    <row r="271" spans="1:33" s="506" customFormat="1" x14ac:dyDescent="0.2">
      <c r="A271" s="226" t="s">
        <v>7</v>
      </c>
      <c r="B271" s="484">
        <v>90.909090909090907</v>
      </c>
      <c r="C271" s="485">
        <v>86.486486486486484</v>
      </c>
      <c r="D271" s="485">
        <v>94.594594594594597</v>
      </c>
      <c r="E271" s="486">
        <v>97.368421052631575</v>
      </c>
      <c r="F271" s="487">
        <v>100</v>
      </c>
      <c r="G271" s="488">
        <v>82.758620689655174</v>
      </c>
      <c r="H271" s="485">
        <v>100</v>
      </c>
      <c r="I271" s="485">
        <v>100</v>
      </c>
      <c r="J271" s="485">
        <v>97.61904761904762</v>
      </c>
      <c r="K271" s="485">
        <v>97.61904761904762</v>
      </c>
      <c r="L271" s="485">
        <v>100</v>
      </c>
      <c r="M271" s="486">
        <v>100</v>
      </c>
      <c r="N271" s="487">
        <v>91.525423728813564</v>
      </c>
      <c r="O271" s="484">
        <v>77.41935483870968</v>
      </c>
      <c r="P271" s="485">
        <v>98.039215686274517</v>
      </c>
      <c r="Q271" s="485">
        <v>100</v>
      </c>
      <c r="R271" s="485">
        <v>100</v>
      </c>
      <c r="S271" s="485">
        <v>100</v>
      </c>
      <c r="T271" s="487">
        <v>95.91836734693878</v>
      </c>
      <c r="U271" s="488">
        <v>94.117647058823536</v>
      </c>
      <c r="V271" s="485">
        <v>95.652173913043484</v>
      </c>
      <c r="W271" s="485">
        <v>98.039215686274517</v>
      </c>
      <c r="X271" s="485">
        <v>97.61904761904762</v>
      </c>
      <c r="Y271" s="485">
        <v>98.245614035087726</v>
      </c>
      <c r="Z271" s="485">
        <v>97.959183673469383</v>
      </c>
      <c r="AA271" s="486">
        <v>85.483870967741936</v>
      </c>
      <c r="AB271" s="489">
        <v>93.726937269372698</v>
      </c>
    </row>
    <row r="272" spans="1:33" s="506" customFormat="1" x14ac:dyDescent="0.2">
      <c r="A272" s="226" t="s">
        <v>8</v>
      </c>
      <c r="B272" s="496">
        <v>4.6131855899646343E-2</v>
      </c>
      <c r="C272" s="497">
        <v>6.0778522922500237E-2</v>
      </c>
      <c r="D272" s="497">
        <v>4.7035523965522061E-2</v>
      </c>
      <c r="E272" s="498">
        <v>4.6502342959625374E-2</v>
      </c>
      <c r="F272" s="499">
        <v>3.8513456981419905E-2</v>
      </c>
      <c r="G272" s="500">
        <v>8.6013318309651837E-2</v>
      </c>
      <c r="H272" s="497">
        <v>4.3158711839177452E-2</v>
      </c>
      <c r="I272" s="497">
        <v>4.0743951805435795E-2</v>
      </c>
      <c r="J272" s="497">
        <v>3.7335649779224142E-2</v>
      </c>
      <c r="K272" s="497">
        <v>4.3513703105444015E-2</v>
      </c>
      <c r="L272" s="497">
        <v>3.3154407043895461E-2</v>
      </c>
      <c r="M272" s="498">
        <v>3.4355709981381655E-2</v>
      </c>
      <c r="N272" s="499">
        <v>5.9763809182366109E-2</v>
      </c>
      <c r="O272" s="496">
        <v>7.9142737627111853E-2</v>
      </c>
      <c r="P272" s="497">
        <v>4.3933419012792074E-2</v>
      </c>
      <c r="Q272" s="497">
        <v>3.8101536390411361E-2</v>
      </c>
      <c r="R272" s="497">
        <v>3.7229694049274356E-2</v>
      </c>
      <c r="S272" s="497">
        <v>4.163687741374289E-2</v>
      </c>
      <c r="T272" s="499">
        <v>5.3632671172419294E-2</v>
      </c>
      <c r="U272" s="500">
        <v>5.1648469971667693E-2</v>
      </c>
      <c r="V272" s="497">
        <v>5.2704587603359422E-2</v>
      </c>
      <c r="W272" s="497">
        <v>4.7350337406801203E-2</v>
      </c>
      <c r="X272" s="497">
        <v>4.6700369501161146E-2</v>
      </c>
      <c r="Y272" s="497">
        <v>4.3127294582492308E-2</v>
      </c>
      <c r="Z272" s="497">
        <v>4.9670558710060451E-2</v>
      </c>
      <c r="AA272" s="498">
        <v>6.3324923017856929E-2</v>
      </c>
      <c r="AB272" s="501">
        <v>5.5019267514870948E-2</v>
      </c>
    </row>
    <row r="273" spans="1:31" s="506" customFormat="1" ht="12.75" customHeight="1" x14ac:dyDescent="0.2">
      <c r="A273" s="314" t="s">
        <v>1</v>
      </c>
      <c r="B273" s="490">
        <f>B270/B269*100-100</f>
        <v>-2.390098164746064</v>
      </c>
      <c r="C273" s="491">
        <f t="shared" ref="C273:F273" si="187">C270/C269*100-100</f>
        <v>3.1848750158609391</v>
      </c>
      <c r="D273" s="491">
        <f t="shared" si="187"/>
        <v>1.345006978809792</v>
      </c>
      <c r="E273" s="491">
        <f t="shared" si="187"/>
        <v>3.9288361749443936</v>
      </c>
      <c r="F273" s="492">
        <f t="shared" si="187"/>
        <v>6.8020526258325162</v>
      </c>
      <c r="G273" s="493">
        <f>G270/G269*100-100</f>
        <v>-0.93896713615023941</v>
      </c>
      <c r="H273" s="491">
        <f t="shared" ref="H273:O273" si="188">H270/H269*100-100</f>
        <v>0.42253521126760063</v>
      </c>
      <c r="I273" s="491">
        <f t="shared" si="188"/>
        <v>2.9826014913007413</v>
      </c>
      <c r="J273" s="491">
        <f t="shared" si="188"/>
        <v>5.153141068634028</v>
      </c>
      <c r="K273" s="491">
        <f t="shared" si="188"/>
        <v>5.209031969595344</v>
      </c>
      <c r="L273" s="491">
        <f t="shared" si="188"/>
        <v>5.2018779342723178</v>
      </c>
      <c r="M273" s="491">
        <f t="shared" si="188"/>
        <v>8.5905503945659802</v>
      </c>
      <c r="N273" s="492">
        <f t="shared" si="188"/>
        <v>7.5992679239277265</v>
      </c>
      <c r="O273" s="490">
        <f t="shared" si="188"/>
        <v>1.8476450098440296</v>
      </c>
      <c r="P273" s="491">
        <f>P270/P269*100-100</f>
        <v>1.1875172604252953</v>
      </c>
      <c r="Q273" s="491">
        <f t="shared" ref="Q273:AB273" si="189">Q270/Q269*100-100</f>
        <v>3.5211267605633765</v>
      </c>
      <c r="R273" s="491">
        <f t="shared" si="189"/>
        <v>3.3646322378716604</v>
      </c>
      <c r="S273" s="491">
        <f t="shared" si="189"/>
        <v>3.367330419297403</v>
      </c>
      <c r="T273" s="492">
        <f t="shared" si="189"/>
        <v>5.317620005748779</v>
      </c>
      <c r="U273" s="493">
        <f t="shared" si="189"/>
        <v>2.8997514498757369</v>
      </c>
      <c r="V273" s="491">
        <f t="shared" si="189"/>
        <v>-0.67360685854256985</v>
      </c>
      <c r="W273" s="491">
        <f t="shared" si="189"/>
        <v>0.68121145171684816</v>
      </c>
      <c r="X273" s="491">
        <f t="shared" si="189"/>
        <v>3.3534540576794143</v>
      </c>
      <c r="Y273" s="491">
        <f t="shared" si="189"/>
        <v>3.8382340828597279</v>
      </c>
      <c r="Z273" s="491">
        <f t="shared" si="189"/>
        <v>5.8924978442081084</v>
      </c>
      <c r="AA273" s="494">
        <f t="shared" si="189"/>
        <v>6.8226563683174533</v>
      </c>
      <c r="AB273" s="495">
        <f t="shared" si="189"/>
        <v>3.8689084073939313</v>
      </c>
    </row>
    <row r="274" spans="1:31" s="506" customFormat="1" ht="13.5" thickBot="1" x14ac:dyDescent="0.25">
      <c r="A274" s="432" t="s">
        <v>27</v>
      </c>
      <c r="B274" s="402">
        <f>B270-B256</f>
        <v>170.59090909090901</v>
      </c>
      <c r="C274" s="403">
        <f>C270-C256</f>
        <v>253.1009957325748</v>
      </c>
      <c r="D274" s="403">
        <f>D270-D256</f>
        <v>137.3328591749646</v>
      </c>
      <c r="E274" s="403">
        <f>E270-E256</f>
        <v>214.18421052631584</v>
      </c>
      <c r="F274" s="404">
        <f>F270-T256</f>
        <v>235.70004746084464</v>
      </c>
      <c r="G274" s="408">
        <f t="shared" ref="G274" si="190">G270-F256</f>
        <v>-6.279069767441797</v>
      </c>
      <c r="H274" s="403">
        <f t="shared" ref="H274" si="191">H270-G256</f>
        <v>255.42857142857133</v>
      </c>
      <c r="I274" s="403">
        <f t="shared" ref="I274" si="192">I270-H256</f>
        <v>242.01426024955435</v>
      </c>
      <c r="J274" s="403">
        <f t="shared" ref="J274" si="193">J270-I256</f>
        <v>267.76190476190459</v>
      </c>
      <c r="K274" s="403">
        <f t="shared" ref="K274" si="194">K270-J256</f>
        <v>224.85481997677107</v>
      </c>
      <c r="L274" s="403">
        <f t="shared" ref="L274" si="195">L270-K256</f>
        <v>221.04390243902458</v>
      </c>
      <c r="M274" s="403">
        <f t="shared" ref="M274" si="196">M270-L256</f>
        <v>284.31205673758836</v>
      </c>
      <c r="N274" s="404">
        <f t="shared" ref="N274" si="197">N270-M256</f>
        <v>216.21223286661734</v>
      </c>
      <c r="O274" s="405">
        <f t="shared" ref="O274" si="198">O270-N256</f>
        <v>44.260499087035896</v>
      </c>
      <c r="P274" s="406">
        <f t="shared" ref="P274" si="199">P270-O256</f>
        <v>227.22960151802681</v>
      </c>
      <c r="Q274" s="406">
        <f t="shared" ref="Q274" si="200">Q270-P256</f>
        <v>252.45098039215691</v>
      </c>
      <c r="R274" s="406">
        <f t="shared" ref="R274" si="201">R270-Q256</f>
        <v>223.66666666666652</v>
      </c>
      <c r="S274" s="406">
        <f t="shared" ref="S274" si="202">S270-R256</f>
        <v>191.48604269293924</v>
      </c>
      <c r="T274" s="407">
        <f t="shared" ref="T274" si="203">T270-S256</f>
        <v>164.22684458398771</v>
      </c>
      <c r="U274" s="408">
        <f t="shared" ref="U274:AB274" si="204">U270-U256</f>
        <v>247.64705882352973</v>
      </c>
      <c r="V274" s="403">
        <f t="shared" si="204"/>
        <v>174.78260869565224</v>
      </c>
      <c r="W274" s="403">
        <f t="shared" si="204"/>
        <v>182.81169071402155</v>
      </c>
      <c r="X274" s="403">
        <f t="shared" si="204"/>
        <v>242.33766233766255</v>
      </c>
      <c r="Y274" s="403">
        <f t="shared" si="204"/>
        <v>180.02361673414293</v>
      </c>
      <c r="Z274" s="403">
        <f t="shared" si="204"/>
        <v>201.51020408163276</v>
      </c>
      <c r="AA274" s="409">
        <f t="shared" si="204"/>
        <v>169.16873449131526</v>
      </c>
      <c r="AB274" s="410">
        <f t="shared" si="204"/>
        <v>198.25751433570667</v>
      </c>
      <c r="AC274" s="394"/>
      <c r="AD274" s="395"/>
      <c r="AE274" s="395"/>
    </row>
    <row r="275" spans="1:31" s="506" customFormat="1" x14ac:dyDescent="0.2">
      <c r="A275" s="433" t="s">
        <v>51</v>
      </c>
      <c r="B275" s="290">
        <v>250</v>
      </c>
      <c r="C275" s="291">
        <v>458</v>
      </c>
      <c r="D275" s="291">
        <v>447</v>
      </c>
      <c r="E275" s="458">
        <v>468</v>
      </c>
      <c r="F275" s="292">
        <v>502</v>
      </c>
      <c r="G275" s="429">
        <v>310</v>
      </c>
      <c r="H275" s="291">
        <v>359</v>
      </c>
      <c r="I275" s="291">
        <v>382</v>
      </c>
      <c r="J275" s="291">
        <v>497</v>
      </c>
      <c r="K275" s="291">
        <v>499</v>
      </c>
      <c r="L275" s="291">
        <v>577</v>
      </c>
      <c r="M275" s="291">
        <v>586</v>
      </c>
      <c r="N275" s="292">
        <v>682</v>
      </c>
      <c r="O275" s="290">
        <v>365</v>
      </c>
      <c r="P275" s="291">
        <v>617</v>
      </c>
      <c r="Q275" s="291">
        <v>490</v>
      </c>
      <c r="R275" s="291">
        <v>504</v>
      </c>
      <c r="S275" s="291">
        <v>637</v>
      </c>
      <c r="T275" s="292">
        <v>596</v>
      </c>
      <c r="U275" s="429">
        <v>191</v>
      </c>
      <c r="V275" s="291">
        <v>254</v>
      </c>
      <c r="W275" s="291">
        <v>574</v>
      </c>
      <c r="X275" s="291">
        <v>534</v>
      </c>
      <c r="Y275" s="291">
        <v>635</v>
      </c>
      <c r="Z275" s="291">
        <v>593</v>
      </c>
      <c r="AA275" s="292">
        <v>759</v>
      </c>
      <c r="AB275" s="373">
        <f>SUM(B275:AA275)</f>
        <v>12766</v>
      </c>
      <c r="AC275" s="227" t="s">
        <v>56</v>
      </c>
      <c r="AD275" s="294">
        <f>AB261-AB275</f>
        <v>3</v>
      </c>
      <c r="AE275" s="295">
        <f>AD275/AB261</f>
        <v>2.3494400501213877E-4</v>
      </c>
    </row>
    <row r="276" spans="1:31" s="506" customFormat="1" x14ac:dyDescent="0.2">
      <c r="A276" s="328" t="s">
        <v>28</v>
      </c>
      <c r="B276" s="242">
        <v>95.5</v>
      </c>
      <c r="C276" s="240">
        <v>94</v>
      </c>
      <c r="D276" s="240">
        <v>92.5</v>
      </c>
      <c r="E276" s="459">
        <v>92</v>
      </c>
      <c r="F276" s="243">
        <v>91</v>
      </c>
      <c r="G276" s="430">
        <v>97.5</v>
      </c>
      <c r="H276" s="240">
        <v>96.5</v>
      </c>
      <c r="I276" s="240">
        <v>95.5</v>
      </c>
      <c r="J276" s="240">
        <v>95.5</v>
      </c>
      <c r="K276" s="240">
        <v>95</v>
      </c>
      <c r="L276" s="240">
        <v>94.5</v>
      </c>
      <c r="M276" s="240">
        <v>93.5</v>
      </c>
      <c r="N276" s="243">
        <v>94</v>
      </c>
      <c r="O276" s="242">
        <v>97.5</v>
      </c>
      <c r="P276" s="240">
        <v>95.5</v>
      </c>
      <c r="Q276" s="240">
        <v>94</v>
      </c>
      <c r="R276" s="240">
        <v>93</v>
      </c>
      <c r="S276" s="240">
        <v>93</v>
      </c>
      <c r="T276" s="243">
        <v>91.5</v>
      </c>
      <c r="U276" s="430">
        <v>95.5</v>
      </c>
      <c r="V276" s="240">
        <v>96</v>
      </c>
      <c r="W276" s="240">
        <v>95</v>
      </c>
      <c r="X276" s="240">
        <v>94</v>
      </c>
      <c r="Y276" s="240">
        <v>92</v>
      </c>
      <c r="Z276" s="240">
        <v>91.5</v>
      </c>
      <c r="AA276" s="243">
        <v>91.5</v>
      </c>
      <c r="AB276" s="233"/>
      <c r="AC276" s="227" t="s">
        <v>57</v>
      </c>
      <c r="AD276" s="227">
        <v>88.04</v>
      </c>
      <c r="AE276" s="227"/>
    </row>
    <row r="277" spans="1:31" s="506" customFormat="1" ht="13.5" thickBot="1" x14ac:dyDescent="0.25">
      <c r="A277" s="331" t="s">
        <v>26</v>
      </c>
      <c r="B277" s="244">
        <f>B276-B262</f>
        <v>6.5</v>
      </c>
      <c r="C277" s="241">
        <f>C276-C262</f>
        <v>5.5</v>
      </c>
      <c r="D277" s="241">
        <f>D276-D262</f>
        <v>6</v>
      </c>
      <c r="E277" s="241">
        <f>E276-E262</f>
        <v>6</v>
      </c>
      <c r="F277" s="245">
        <f>F276-F262</f>
        <v>6</v>
      </c>
      <c r="G277" s="431">
        <f t="shared" ref="G277:AA277" si="205">G276-G262</f>
        <v>6</v>
      </c>
      <c r="H277" s="241">
        <f t="shared" si="205"/>
        <v>6</v>
      </c>
      <c r="I277" s="241">
        <f t="shared" si="205"/>
        <v>5.5</v>
      </c>
      <c r="J277" s="241">
        <f t="shared" si="205"/>
        <v>5.5</v>
      </c>
      <c r="K277" s="241">
        <f t="shared" si="205"/>
        <v>5.5</v>
      </c>
      <c r="L277" s="241">
        <f t="shared" si="205"/>
        <v>5.5</v>
      </c>
      <c r="M277" s="241">
        <f t="shared" si="205"/>
        <v>5.5</v>
      </c>
      <c r="N277" s="245">
        <f t="shared" si="205"/>
        <v>6</v>
      </c>
      <c r="O277" s="244">
        <f t="shared" si="205"/>
        <v>6</v>
      </c>
      <c r="P277" s="241">
        <f t="shared" si="205"/>
        <v>6</v>
      </c>
      <c r="Q277" s="241">
        <f t="shared" si="205"/>
        <v>5.5</v>
      </c>
      <c r="R277" s="241">
        <f t="shared" si="205"/>
        <v>5.5</v>
      </c>
      <c r="S277" s="241">
        <f t="shared" si="205"/>
        <v>6</v>
      </c>
      <c r="T277" s="245">
        <f t="shared" si="205"/>
        <v>6</v>
      </c>
      <c r="U277" s="431">
        <f t="shared" si="205"/>
        <v>5.5</v>
      </c>
      <c r="V277" s="241">
        <f t="shared" si="205"/>
        <v>6</v>
      </c>
      <c r="W277" s="241">
        <f t="shared" si="205"/>
        <v>6</v>
      </c>
      <c r="X277" s="241">
        <f t="shared" si="205"/>
        <v>5.5</v>
      </c>
      <c r="Y277" s="241">
        <f t="shared" si="205"/>
        <v>5.5</v>
      </c>
      <c r="Z277" s="241">
        <f t="shared" si="205"/>
        <v>5.5</v>
      </c>
      <c r="AA277" s="245">
        <f t="shared" si="205"/>
        <v>6</v>
      </c>
      <c r="AB277" s="234"/>
      <c r="AC277" s="227" t="s">
        <v>26</v>
      </c>
      <c r="AD277" s="227">
        <f>AD276-AD262</f>
        <v>7.1600000000000108</v>
      </c>
      <c r="AE277" s="227"/>
    </row>
    <row r="278" spans="1:31" x14ac:dyDescent="0.2">
      <c r="B278" s="237">
        <v>95.5</v>
      </c>
      <c r="E278" s="237">
        <v>92</v>
      </c>
      <c r="G278" s="237">
        <v>97.5</v>
      </c>
      <c r="H278" s="237">
        <v>96.5</v>
      </c>
      <c r="O278" s="237">
        <v>97.5</v>
      </c>
      <c r="P278" s="237">
        <v>95.5</v>
      </c>
      <c r="V278" s="237">
        <v>96</v>
      </c>
      <c r="W278" s="237">
        <v>95</v>
      </c>
    </row>
    <row r="279" spans="1:31" ht="13.5" thickBot="1" x14ac:dyDescent="0.25"/>
    <row r="280" spans="1:31" ht="13.5" thickBot="1" x14ac:dyDescent="0.25">
      <c r="A280" s="304" t="s">
        <v>138</v>
      </c>
      <c r="B280" s="617" t="s">
        <v>53</v>
      </c>
      <c r="C280" s="615"/>
      <c r="D280" s="615"/>
      <c r="E280" s="615"/>
      <c r="F280" s="616"/>
      <c r="G280" s="617" t="s">
        <v>65</v>
      </c>
      <c r="H280" s="615"/>
      <c r="I280" s="615"/>
      <c r="J280" s="615"/>
      <c r="K280" s="615"/>
      <c r="L280" s="615"/>
      <c r="M280" s="615"/>
      <c r="N280" s="616"/>
      <c r="O280" s="617" t="s">
        <v>63</v>
      </c>
      <c r="P280" s="615"/>
      <c r="Q280" s="615"/>
      <c r="R280" s="615"/>
      <c r="S280" s="615"/>
      <c r="T280" s="616"/>
      <c r="U280" s="615" t="s">
        <v>64</v>
      </c>
      <c r="V280" s="615"/>
      <c r="W280" s="615"/>
      <c r="X280" s="615"/>
      <c r="Y280" s="615"/>
      <c r="Z280" s="615"/>
      <c r="AA280" s="616"/>
      <c r="AB280" s="372" t="s">
        <v>55</v>
      </c>
      <c r="AC280" s="507"/>
      <c r="AD280" s="507"/>
      <c r="AE280" s="507"/>
    </row>
    <row r="281" spans="1:31" x14ac:dyDescent="0.2">
      <c r="A281" s="226" t="s">
        <v>54</v>
      </c>
      <c r="B281" s="509">
        <v>1</v>
      </c>
      <c r="C281" s="510">
        <v>2</v>
      </c>
      <c r="D281" s="250">
        <v>3</v>
      </c>
      <c r="E281" s="356">
        <v>4</v>
      </c>
      <c r="F281" s="251">
        <v>5</v>
      </c>
      <c r="G281" s="511">
        <v>1</v>
      </c>
      <c r="H281" s="510">
        <v>2</v>
      </c>
      <c r="I281" s="250">
        <v>3</v>
      </c>
      <c r="J281" s="250">
        <v>4</v>
      </c>
      <c r="K281" s="250">
        <v>5</v>
      </c>
      <c r="L281" s="250">
        <v>6</v>
      </c>
      <c r="M281" s="512">
        <v>7</v>
      </c>
      <c r="N281" s="513">
        <v>8</v>
      </c>
      <c r="O281" s="249">
        <v>1</v>
      </c>
      <c r="P281" s="250">
        <v>2</v>
      </c>
      <c r="Q281" s="250">
        <v>3</v>
      </c>
      <c r="R281" s="250">
        <v>4</v>
      </c>
      <c r="S281" s="250">
        <v>5</v>
      </c>
      <c r="T281" s="251">
        <v>6</v>
      </c>
      <c r="U281" s="365">
        <v>1</v>
      </c>
      <c r="V281" s="250">
        <v>2</v>
      </c>
      <c r="W281" s="250">
        <v>3</v>
      </c>
      <c r="X281" s="250">
        <v>4</v>
      </c>
      <c r="Y281" s="250">
        <v>5</v>
      </c>
      <c r="Z281" s="250">
        <v>6</v>
      </c>
      <c r="AA281" s="356">
        <v>7</v>
      </c>
      <c r="AB281" s="374"/>
      <c r="AC281" s="507"/>
      <c r="AD281" s="507"/>
      <c r="AE281" s="507"/>
    </row>
    <row r="282" spans="1:31" x14ac:dyDescent="0.2">
      <c r="A282" s="226" t="s">
        <v>2</v>
      </c>
      <c r="B282" s="434">
        <v>1</v>
      </c>
      <c r="C282" s="399">
        <v>2</v>
      </c>
      <c r="D282" s="400">
        <v>3</v>
      </c>
      <c r="E282" s="255">
        <v>4</v>
      </c>
      <c r="F282" s="460">
        <v>4</v>
      </c>
      <c r="G282" s="252">
        <v>1</v>
      </c>
      <c r="H282" s="353">
        <v>2</v>
      </c>
      <c r="I282" s="253">
        <v>3</v>
      </c>
      <c r="J282" s="335">
        <v>4</v>
      </c>
      <c r="K282" s="398">
        <v>5</v>
      </c>
      <c r="L282" s="399">
        <v>6</v>
      </c>
      <c r="M282" s="400">
        <v>7</v>
      </c>
      <c r="N282" s="444">
        <v>8</v>
      </c>
      <c r="O282" s="252">
        <v>1</v>
      </c>
      <c r="P282" s="353">
        <v>2</v>
      </c>
      <c r="Q282" s="253">
        <v>3</v>
      </c>
      <c r="R282" s="335">
        <v>4</v>
      </c>
      <c r="S282" s="398">
        <v>5</v>
      </c>
      <c r="T282" s="461">
        <v>6</v>
      </c>
      <c r="U282" s="254">
        <v>1</v>
      </c>
      <c r="V282" s="353">
        <v>2</v>
      </c>
      <c r="W282" s="253">
        <v>3</v>
      </c>
      <c r="X282" s="335">
        <v>4</v>
      </c>
      <c r="Y282" s="398">
        <v>5</v>
      </c>
      <c r="Z282" s="399">
        <v>6</v>
      </c>
      <c r="AA282" s="400">
        <v>7</v>
      </c>
      <c r="AB282" s="226" t="s">
        <v>0</v>
      </c>
      <c r="AC282" s="507"/>
      <c r="AD282" s="507"/>
      <c r="AE282" s="507"/>
    </row>
    <row r="283" spans="1:31" x14ac:dyDescent="0.2">
      <c r="A283" s="311" t="s">
        <v>75</v>
      </c>
      <c r="B283" s="514">
        <v>2290</v>
      </c>
      <c r="C283" s="515">
        <v>2290</v>
      </c>
      <c r="D283" s="515">
        <v>2290</v>
      </c>
      <c r="E283" s="516">
        <v>2290</v>
      </c>
      <c r="F283" s="517">
        <v>2290</v>
      </c>
      <c r="G283" s="518">
        <v>2290</v>
      </c>
      <c r="H283" s="515">
        <v>2290</v>
      </c>
      <c r="I283" s="515">
        <v>2290</v>
      </c>
      <c r="J283" s="515">
        <v>2290</v>
      </c>
      <c r="K283" s="515">
        <v>2290</v>
      </c>
      <c r="L283" s="515">
        <v>2290</v>
      </c>
      <c r="M283" s="516">
        <v>2290</v>
      </c>
      <c r="N283" s="517">
        <v>2290</v>
      </c>
      <c r="O283" s="514">
        <v>2290</v>
      </c>
      <c r="P283" s="515">
        <v>2290</v>
      </c>
      <c r="Q283" s="515">
        <v>2290</v>
      </c>
      <c r="R283" s="515">
        <v>2290</v>
      </c>
      <c r="S283" s="515">
        <v>2290</v>
      </c>
      <c r="T283" s="517">
        <v>2290</v>
      </c>
      <c r="U283" s="518">
        <v>2290</v>
      </c>
      <c r="V283" s="515">
        <v>2290</v>
      </c>
      <c r="W283" s="515">
        <v>2290</v>
      </c>
      <c r="X283" s="515">
        <v>2290</v>
      </c>
      <c r="Y283" s="515">
        <v>2290</v>
      </c>
      <c r="Z283" s="515">
        <v>2290</v>
      </c>
      <c r="AA283" s="516">
        <v>2290</v>
      </c>
      <c r="AB283" s="519">
        <v>2290</v>
      </c>
      <c r="AC283" s="507"/>
      <c r="AD283" s="507"/>
      <c r="AE283" s="507"/>
    </row>
    <row r="284" spans="1:31" x14ac:dyDescent="0.2">
      <c r="A284" s="314" t="s">
        <v>6</v>
      </c>
      <c r="B284" s="478">
        <v>2254.4827586206898</v>
      </c>
      <c r="C284" s="479">
        <v>2412.9411764705883</v>
      </c>
      <c r="D284" s="479">
        <v>2349.7560975609758</v>
      </c>
      <c r="E284" s="480">
        <v>2431.5384615384614</v>
      </c>
      <c r="F284" s="481">
        <v>2465.3658536585367</v>
      </c>
      <c r="G284" s="482">
        <v>2275.5172413793102</v>
      </c>
      <c r="H284" s="479">
        <v>2402</v>
      </c>
      <c r="I284" s="479">
        <v>2336.5625</v>
      </c>
      <c r="J284" s="479">
        <v>2396.0975609756097</v>
      </c>
      <c r="K284" s="479">
        <v>2399.5555555555557</v>
      </c>
      <c r="L284" s="479">
        <v>2429.2105263157896</v>
      </c>
      <c r="M284" s="480">
        <v>2429.1525423728813</v>
      </c>
      <c r="N284" s="481">
        <v>2557.9069767441861</v>
      </c>
      <c r="O284" s="478">
        <v>2358.9285714285716</v>
      </c>
      <c r="P284" s="479">
        <v>2334.375</v>
      </c>
      <c r="Q284" s="479">
        <v>2341.2820512820513</v>
      </c>
      <c r="R284" s="479">
        <v>2378.181818181818</v>
      </c>
      <c r="S284" s="479">
        <v>2368.6666666666665</v>
      </c>
      <c r="T284" s="481">
        <v>2382.1739130434785</v>
      </c>
      <c r="U284" s="482">
        <v>2224.375</v>
      </c>
      <c r="V284" s="479">
        <v>2292</v>
      </c>
      <c r="W284" s="479">
        <v>2363.2608695652175</v>
      </c>
      <c r="X284" s="479">
        <v>2359.3333333333335</v>
      </c>
      <c r="Y284" s="479">
        <v>2387.6744186046512</v>
      </c>
      <c r="Z284" s="479">
        <v>2424.1860465116279</v>
      </c>
      <c r="AA284" s="480">
        <v>2450.3571428571427</v>
      </c>
      <c r="AB284" s="483">
        <v>2386.7804878048782</v>
      </c>
      <c r="AC284" s="507"/>
      <c r="AD284" s="507"/>
      <c r="AE284" s="507"/>
    </row>
    <row r="285" spans="1:31" x14ac:dyDescent="0.2">
      <c r="A285" s="226" t="s">
        <v>7</v>
      </c>
      <c r="B285" s="484">
        <v>96.551724137931032</v>
      </c>
      <c r="C285" s="485">
        <v>100</v>
      </c>
      <c r="D285" s="485">
        <v>100</v>
      </c>
      <c r="E285" s="486">
        <v>89.743589743589737</v>
      </c>
      <c r="F285" s="487">
        <v>100</v>
      </c>
      <c r="G285" s="488">
        <v>96.551724137931032</v>
      </c>
      <c r="H285" s="485">
        <v>96.666666666666671</v>
      </c>
      <c r="I285" s="485">
        <v>100</v>
      </c>
      <c r="J285" s="485">
        <v>100</v>
      </c>
      <c r="K285" s="485">
        <v>100</v>
      </c>
      <c r="L285" s="485">
        <v>97.368421052631575</v>
      </c>
      <c r="M285" s="486">
        <v>100</v>
      </c>
      <c r="N285" s="487">
        <v>100</v>
      </c>
      <c r="O285" s="484">
        <v>100</v>
      </c>
      <c r="P285" s="485">
        <v>100</v>
      </c>
      <c r="Q285" s="485">
        <v>100</v>
      </c>
      <c r="R285" s="485">
        <v>97.727272727272734</v>
      </c>
      <c r="S285" s="485">
        <v>95.555555555555557</v>
      </c>
      <c r="T285" s="487">
        <v>86.956521739130437</v>
      </c>
      <c r="U285" s="488">
        <v>87.5</v>
      </c>
      <c r="V285" s="485">
        <v>80</v>
      </c>
      <c r="W285" s="485">
        <v>89.130434782608702</v>
      </c>
      <c r="X285" s="485">
        <v>95.555555555555557</v>
      </c>
      <c r="Y285" s="485">
        <v>90.697674418604649</v>
      </c>
      <c r="Z285" s="485">
        <v>95.348837209302332</v>
      </c>
      <c r="AA285" s="486">
        <v>85.714285714285708</v>
      </c>
      <c r="AB285" s="489">
        <v>92.975609756097555</v>
      </c>
      <c r="AC285" s="507"/>
      <c r="AD285" s="507"/>
      <c r="AE285" s="507"/>
    </row>
    <row r="286" spans="1:31" x14ac:dyDescent="0.2">
      <c r="A286" s="226" t="s">
        <v>8</v>
      </c>
      <c r="B286" s="496">
        <v>3.8485585689365366E-2</v>
      </c>
      <c r="C286" s="497">
        <v>3.4608674881936412E-2</v>
      </c>
      <c r="D286" s="497">
        <v>3.8998891193758468E-2</v>
      </c>
      <c r="E286" s="498">
        <v>5.1665816292548974E-2</v>
      </c>
      <c r="F286" s="499">
        <v>5.2261141664197187E-2</v>
      </c>
      <c r="G286" s="500">
        <v>3.7210552870356545E-2</v>
      </c>
      <c r="H286" s="497">
        <v>3.4471676177326313E-2</v>
      </c>
      <c r="I286" s="497">
        <v>4.1447318080156725E-2</v>
      </c>
      <c r="J286" s="497">
        <v>3.8734586700060934E-2</v>
      </c>
      <c r="K286" s="497">
        <v>4.7295932428309727E-2</v>
      </c>
      <c r="L286" s="497">
        <v>4.3251061412840963E-2</v>
      </c>
      <c r="M286" s="498">
        <v>3.4109677513978177E-2</v>
      </c>
      <c r="N286" s="499">
        <v>2.7379864065153536E-2</v>
      </c>
      <c r="O286" s="496">
        <v>5.0048098943423998E-2</v>
      </c>
      <c r="P286" s="497">
        <v>4.6885181239545527E-2</v>
      </c>
      <c r="Q286" s="497">
        <v>3.7212268785754531E-2</v>
      </c>
      <c r="R286" s="497">
        <v>4.4421526135577219E-2</v>
      </c>
      <c r="S286" s="497">
        <v>4.2550523363837342E-2</v>
      </c>
      <c r="T286" s="499">
        <v>5.5102320567560488E-2</v>
      </c>
      <c r="U286" s="500">
        <v>5.6976174194137169E-2</v>
      </c>
      <c r="V286" s="497">
        <v>6.8006868301566187E-2</v>
      </c>
      <c r="W286" s="497">
        <v>6.1275306996223342E-2</v>
      </c>
      <c r="X286" s="497">
        <v>5.3032093729655158E-2</v>
      </c>
      <c r="Y286" s="497">
        <v>5.1689284640022141E-2</v>
      </c>
      <c r="Z286" s="497">
        <v>4.9374939495233416E-2</v>
      </c>
      <c r="AA286" s="498">
        <v>6.7288363692707368E-2</v>
      </c>
      <c r="AB286" s="501">
        <v>5.42137225354445E-2</v>
      </c>
      <c r="AC286" s="507"/>
      <c r="AD286" s="507"/>
      <c r="AE286" s="507"/>
    </row>
    <row r="287" spans="1:31" x14ac:dyDescent="0.2">
      <c r="A287" s="314" t="s">
        <v>1</v>
      </c>
      <c r="B287" s="490">
        <f>B284/B283*100-100</f>
        <v>-1.5509712392711918</v>
      </c>
      <c r="C287" s="491">
        <f t="shared" ref="C287:F287" si="206">C284/C283*100-100</f>
        <v>5.368610326226559</v>
      </c>
      <c r="D287" s="491">
        <f t="shared" si="206"/>
        <v>2.6094365747151045</v>
      </c>
      <c r="E287" s="491">
        <f t="shared" si="206"/>
        <v>6.1807188444743133</v>
      </c>
      <c r="F287" s="492">
        <f t="shared" si="206"/>
        <v>7.6578975396740958</v>
      </c>
      <c r="G287" s="493">
        <f>G284/G283*100-100</f>
        <v>-0.63243487426592537</v>
      </c>
      <c r="H287" s="491">
        <f t="shared" ref="H287:O287" si="207">H284/H283*100-100</f>
        <v>4.8908296943231448</v>
      </c>
      <c r="I287" s="491">
        <f t="shared" si="207"/>
        <v>2.0332969432314485</v>
      </c>
      <c r="J287" s="491">
        <f t="shared" si="207"/>
        <v>4.6330812653104516</v>
      </c>
      <c r="K287" s="491">
        <f t="shared" si="207"/>
        <v>4.7840853954391065</v>
      </c>
      <c r="L287" s="491">
        <f t="shared" si="207"/>
        <v>6.0790622845322986</v>
      </c>
      <c r="M287" s="491">
        <f t="shared" si="207"/>
        <v>6.0765302346236467</v>
      </c>
      <c r="N287" s="492">
        <f t="shared" si="207"/>
        <v>11.698994617650044</v>
      </c>
      <c r="O287" s="490">
        <f t="shared" si="207"/>
        <v>3.0099812850904755</v>
      </c>
      <c r="P287" s="491">
        <f>P284/P283*100-100</f>
        <v>1.9377729257642073</v>
      </c>
      <c r="Q287" s="491">
        <f t="shared" ref="Q287:AB287" si="208">Q284/Q283*100-100</f>
        <v>2.2393908856791001</v>
      </c>
      <c r="R287" s="491">
        <f t="shared" si="208"/>
        <v>3.8507344184200036</v>
      </c>
      <c r="S287" s="491">
        <f t="shared" si="208"/>
        <v>3.4352256186317192</v>
      </c>
      <c r="T287" s="492">
        <f t="shared" si="208"/>
        <v>4.0250617049554052</v>
      </c>
      <c r="U287" s="493">
        <f t="shared" si="208"/>
        <v>-2.8657205240174619</v>
      </c>
      <c r="V287" s="491">
        <f t="shared" si="208"/>
        <v>8.7336244541489805E-2</v>
      </c>
      <c r="W287" s="491">
        <f t="shared" si="208"/>
        <v>3.1991646098348241</v>
      </c>
      <c r="X287" s="491">
        <f t="shared" si="208"/>
        <v>3.0276564774381427</v>
      </c>
      <c r="Y287" s="491">
        <f t="shared" si="208"/>
        <v>4.2652584543515673</v>
      </c>
      <c r="Z287" s="491">
        <f t="shared" si="208"/>
        <v>5.8596526860972915</v>
      </c>
      <c r="AA287" s="494">
        <f t="shared" si="208"/>
        <v>7.0024953212725904</v>
      </c>
      <c r="AB287" s="282">
        <f t="shared" si="208"/>
        <v>4.2262221748855069</v>
      </c>
      <c r="AC287" s="507"/>
      <c r="AD287" s="507"/>
      <c r="AE287" s="507"/>
    </row>
    <row r="288" spans="1:31" ht="13.5" thickBot="1" x14ac:dyDescent="0.25">
      <c r="A288" s="432" t="s">
        <v>27</v>
      </c>
      <c r="B288" s="402">
        <f>B284-B270</f>
        <v>175.39184952978076</v>
      </c>
      <c r="C288" s="403">
        <f t="shared" ref="C288:AB288" si="209">C284-C270</f>
        <v>215.10333863275036</v>
      </c>
      <c r="D288" s="403">
        <f t="shared" si="209"/>
        <v>191.10744891232707</v>
      </c>
      <c r="E288" s="403">
        <f t="shared" si="209"/>
        <v>217.8542510121456</v>
      </c>
      <c r="F288" s="404">
        <f t="shared" si="209"/>
        <v>190.48213272830435</v>
      </c>
      <c r="G288" s="408">
        <f t="shared" si="209"/>
        <v>165.51724137931024</v>
      </c>
      <c r="H288" s="403">
        <f t="shared" si="209"/>
        <v>263</v>
      </c>
      <c r="I288" s="403">
        <f t="shared" si="209"/>
        <v>143.03308823529414</v>
      </c>
      <c r="J288" s="403">
        <f t="shared" si="209"/>
        <v>156.33565621370508</v>
      </c>
      <c r="K288" s="403">
        <f t="shared" si="209"/>
        <v>158.60317460317492</v>
      </c>
      <c r="L288" s="403">
        <f t="shared" si="209"/>
        <v>188.41052631578941</v>
      </c>
      <c r="M288" s="403">
        <f t="shared" si="209"/>
        <v>116.17381896862616</v>
      </c>
      <c r="N288" s="404">
        <f t="shared" si="209"/>
        <v>266.04256996452523</v>
      </c>
      <c r="O288" s="405">
        <f t="shared" si="209"/>
        <v>189.57373271889401</v>
      </c>
      <c r="P288" s="406">
        <f t="shared" si="209"/>
        <v>179.08088235294099</v>
      </c>
      <c r="Q288" s="406">
        <f t="shared" si="209"/>
        <v>136.28205128205127</v>
      </c>
      <c r="R288" s="406">
        <f t="shared" si="209"/>
        <v>176.5151515151515</v>
      </c>
      <c r="S288" s="406">
        <f t="shared" si="209"/>
        <v>166.9425287356321</v>
      </c>
      <c r="T288" s="407">
        <f t="shared" si="209"/>
        <v>138.90860692102933</v>
      </c>
      <c r="U288" s="408">
        <f t="shared" si="209"/>
        <v>32.610294117646845</v>
      </c>
      <c r="V288" s="403">
        <f t="shared" si="209"/>
        <v>176.3478260869565</v>
      </c>
      <c r="W288" s="403">
        <f t="shared" si="209"/>
        <v>218.75106564364887</v>
      </c>
      <c r="X288" s="403">
        <f t="shared" si="209"/>
        <v>157.90476190476193</v>
      </c>
      <c r="Y288" s="403">
        <f t="shared" si="209"/>
        <v>175.92003263973902</v>
      </c>
      <c r="Z288" s="403">
        <f t="shared" si="209"/>
        <v>168.6758424299951</v>
      </c>
      <c r="AA288" s="409">
        <f t="shared" si="209"/>
        <v>175.03456221198121</v>
      </c>
      <c r="AB288" s="410">
        <f t="shared" si="209"/>
        <v>174.37273872738751</v>
      </c>
      <c r="AC288" s="394"/>
      <c r="AD288" s="395"/>
      <c r="AE288" s="395"/>
    </row>
    <row r="289" spans="1:32" x14ac:dyDescent="0.2">
      <c r="A289" s="433" t="s">
        <v>51</v>
      </c>
      <c r="B289" s="290">
        <v>333</v>
      </c>
      <c r="C289" s="291">
        <v>374</v>
      </c>
      <c r="D289" s="291">
        <v>447</v>
      </c>
      <c r="E289" s="458">
        <v>468</v>
      </c>
      <c r="F289" s="292">
        <v>502</v>
      </c>
      <c r="G289" s="429">
        <v>348</v>
      </c>
      <c r="H289" s="291">
        <v>320</v>
      </c>
      <c r="I289" s="291">
        <v>382</v>
      </c>
      <c r="J289" s="291">
        <v>497</v>
      </c>
      <c r="K289" s="291">
        <v>499</v>
      </c>
      <c r="L289" s="291">
        <v>578</v>
      </c>
      <c r="M289" s="291">
        <v>720</v>
      </c>
      <c r="N289" s="292">
        <v>546</v>
      </c>
      <c r="O289" s="290">
        <v>365</v>
      </c>
      <c r="P289" s="291">
        <v>617</v>
      </c>
      <c r="Q289" s="291">
        <v>490</v>
      </c>
      <c r="R289" s="291">
        <v>504</v>
      </c>
      <c r="S289" s="291">
        <v>637</v>
      </c>
      <c r="T289" s="292">
        <v>596</v>
      </c>
      <c r="U289" s="429">
        <v>191</v>
      </c>
      <c r="V289" s="291">
        <v>254</v>
      </c>
      <c r="W289" s="291">
        <v>574</v>
      </c>
      <c r="X289" s="291">
        <v>534</v>
      </c>
      <c r="Y289" s="291">
        <v>635</v>
      </c>
      <c r="Z289" s="291">
        <v>593</v>
      </c>
      <c r="AA289" s="292">
        <v>759</v>
      </c>
      <c r="AB289" s="373">
        <f>SUM(B289:AA289)</f>
        <v>12763</v>
      </c>
      <c r="AC289" s="227" t="s">
        <v>56</v>
      </c>
      <c r="AD289" s="294">
        <f>AB275-AB289</f>
        <v>3</v>
      </c>
      <c r="AE289" s="295">
        <f>AD289/AB275</f>
        <v>2.3499921666927777E-4</v>
      </c>
      <c r="AF289" s="435" t="s">
        <v>140</v>
      </c>
    </row>
    <row r="290" spans="1:32" x14ac:dyDescent="0.2">
      <c r="A290" s="328" t="s">
        <v>28</v>
      </c>
      <c r="B290" s="242">
        <v>100</v>
      </c>
      <c r="C290" s="240">
        <v>98</v>
      </c>
      <c r="D290" s="240">
        <v>96.5</v>
      </c>
      <c r="E290" s="459">
        <v>96</v>
      </c>
      <c r="F290" s="243">
        <v>95</v>
      </c>
      <c r="G290" s="430">
        <f t="shared" ref="G290:Z290" si="210">G276+4.5</f>
        <v>102</v>
      </c>
      <c r="H290" s="240">
        <v>100.5</v>
      </c>
      <c r="I290" s="240">
        <f t="shared" si="210"/>
        <v>100</v>
      </c>
      <c r="J290" s="240">
        <f t="shared" si="210"/>
        <v>100</v>
      </c>
      <c r="K290" s="240">
        <f t="shared" si="210"/>
        <v>99.5</v>
      </c>
      <c r="L290" s="240">
        <v>98.5</v>
      </c>
      <c r="M290" s="240">
        <v>98</v>
      </c>
      <c r="N290" s="243">
        <v>98</v>
      </c>
      <c r="O290" s="242">
        <v>101.5</v>
      </c>
      <c r="P290" s="240">
        <f t="shared" si="210"/>
        <v>100</v>
      </c>
      <c r="Q290" s="240">
        <f t="shared" si="210"/>
        <v>98.5</v>
      </c>
      <c r="R290" s="240">
        <f t="shared" si="210"/>
        <v>97.5</v>
      </c>
      <c r="S290" s="240">
        <f t="shared" si="210"/>
        <v>97.5</v>
      </c>
      <c r="T290" s="243">
        <f t="shared" si="210"/>
        <v>96</v>
      </c>
      <c r="U290" s="430">
        <v>100.5</v>
      </c>
      <c r="V290" s="240">
        <f t="shared" si="210"/>
        <v>100.5</v>
      </c>
      <c r="W290" s="240">
        <f t="shared" si="210"/>
        <v>99.5</v>
      </c>
      <c r="X290" s="240">
        <f t="shared" si="210"/>
        <v>98.5</v>
      </c>
      <c r="Y290" s="240">
        <f t="shared" si="210"/>
        <v>96.5</v>
      </c>
      <c r="Z290" s="240">
        <f t="shared" si="210"/>
        <v>96</v>
      </c>
      <c r="AA290" s="243">
        <v>95.5</v>
      </c>
      <c r="AB290" s="233"/>
      <c r="AC290" s="227" t="s">
        <v>57</v>
      </c>
      <c r="AD290" s="227">
        <v>93.8</v>
      </c>
      <c r="AE290" s="227"/>
    </row>
    <row r="291" spans="1:32" ht="13.5" thickBot="1" x14ac:dyDescent="0.25">
      <c r="A291" s="331" t="s">
        <v>26</v>
      </c>
      <c r="B291" s="244">
        <f>B290-B276</f>
        <v>4.5</v>
      </c>
      <c r="C291" s="241">
        <f>C290-C276</f>
        <v>4</v>
      </c>
      <c r="D291" s="241">
        <f>D290-D276</f>
        <v>4</v>
      </c>
      <c r="E291" s="241">
        <f>E290-E276</f>
        <v>4</v>
      </c>
      <c r="F291" s="245">
        <f>F290-F276</f>
        <v>4</v>
      </c>
      <c r="G291" s="431">
        <f t="shared" ref="G291:AA291" si="211">G290-G276</f>
        <v>4.5</v>
      </c>
      <c r="H291" s="241">
        <f t="shared" si="211"/>
        <v>4</v>
      </c>
      <c r="I291" s="241">
        <f t="shared" si="211"/>
        <v>4.5</v>
      </c>
      <c r="J291" s="241">
        <f t="shared" si="211"/>
        <v>4.5</v>
      </c>
      <c r="K291" s="241">
        <f t="shared" si="211"/>
        <v>4.5</v>
      </c>
      <c r="L291" s="241">
        <f t="shared" si="211"/>
        <v>4</v>
      </c>
      <c r="M291" s="241">
        <f t="shared" si="211"/>
        <v>4.5</v>
      </c>
      <c r="N291" s="245">
        <f t="shared" si="211"/>
        <v>4</v>
      </c>
      <c r="O291" s="244">
        <f t="shared" si="211"/>
        <v>4</v>
      </c>
      <c r="P291" s="241">
        <f t="shared" si="211"/>
        <v>4.5</v>
      </c>
      <c r="Q291" s="241">
        <f t="shared" si="211"/>
        <v>4.5</v>
      </c>
      <c r="R291" s="241">
        <f t="shared" si="211"/>
        <v>4.5</v>
      </c>
      <c r="S291" s="241">
        <f t="shared" si="211"/>
        <v>4.5</v>
      </c>
      <c r="T291" s="245">
        <f t="shared" si="211"/>
        <v>4.5</v>
      </c>
      <c r="U291" s="431">
        <f t="shared" si="211"/>
        <v>5</v>
      </c>
      <c r="V291" s="241">
        <f t="shared" si="211"/>
        <v>4.5</v>
      </c>
      <c r="W291" s="241">
        <f t="shared" si="211"/>
        <v>4.5</v>
      </c>
      <c r="X291" s="241">
        <f t="shared" si="211"/>
        <v>4.5</v>
      </c>
      <c r="Y291" s="241">
        <f t="shared" si="211"/>
        <v>4.5</v>
      </c>
      <c r="Z291" s="241">
        <f t="shared" si="211"/>
        <v>4.5</v>
      </c>
      <c r="AA291" s="245">
        <f t="shared" si="211"/>
        <v>4</v>
      </c>
      <c r="AB291" s="234"/>
      <c r="AC291" s="227" t="s">
        <v>26</v>
      </c>
      <c r="AD291" s="227">
        <f>AD290-AD276</f>
        <v>5.7599999999999909</v>
      </c>
      <c r="AE291" s="227"/>
    </row>
    <row r="292" spans="1:32" x14ac:dyDescent="0.2">
      <c r="B292" s="237">
        <v>100</v>
      </c>
      <c r="AA292" s="237">
        <v>95.5</v>
      </c>
    </row>
    <row r="293" spans="1:32" ht="13.5" thickBot="1" x14ac:dyDescent="0.25"/>
    <row r="294" spans="1:32" ht="13.5" thickBot="1" x14ac:dyDescent="0.25">
      <c r="A294" s="304" t="s">
        <v>142</v>
      </c>
      <c r="B294" s="617" t="s">
        <v>53</v>
      </c>
      <c r="C294" s="615"/>
      <c r="D294" s="615"/>
      <c r="E294" s="615"/>
      <c r="F294" s="616"/>
      <c r="G294" s="617" t="s">
        <v>65</v>
      </c>
      <c r="H294" s="615"/>
      <c r="I294" s="615"/>
      <c r="J294" s="615"/>
      <c r="K294" s="615"/>
      <c r="L294" s="615"/>
      <c r="M294" s="615"/>
      <c r="N294" s="616"/>
      <c r="O294" s="617" t="s">
        <v>63</v>
      </c>
      <c r="P294" s="615"/>
      <c r="Q294" s="615"/>
      <c r="R294" s="615"/>
      <c r="S294" s="615"/>
      <c r="T294" s="616"/>
      <c r="U294" s="615" t="s">
        <v>64</v>
      </c>
      <c r="V294" s="615"/>
      <c r="W294" s="615"/>
      <c r="X294" s="615"/>
      <c r="Y294" s="615"/>
      <c r="Z294" s="615"/>
      <c r="AA294" s="616"/>
      <c r="AB294" s="372" t="s">
        <v>55</v>
      </c>
      <c r="AC294" s="521"/>
      <c r="AD294" s="521"/>
      <c r="AE294" s="521"/>
    </row>
    <row r="295" spans="1:32" x14ac:dyDescent="0.2">
      <c r="A295" s="226" t="s">
        <v>54</v>
      </c>
      <c r="B295" s="509">
        <v>1</v>
      </c>
      <c r="C295" s="510">
        <v>2</v>
      </c>
      <c r="D295" s="250">
        <v>3</v>
      </c>
      <c r="E295" s="356">
        <v>4</v>
      </c>
      <c r="F295" s="251">
        <v>5</v>
      </c>
      <c r="G295" s="511">
        <v>1</v>
      </c>
      <c r="H295" s="510">
        <v>2</v>
      </c>
      <c r="I295" s="250">
        <v>3</v>
      </c>
      <c r="J295" s="250">
        <v>4</v>
      </c>
      <c r="K295" s="250">
        <v>5</v>
      </c>
      <c r="L295" s="250">
        <v>6</v>
      </c>
      <c r="M295" s="512">
        <v>7</v>
      </c>
      <c r="N295" s="513">
        <v>8</v>
      </c>
      <c r="O295" s="509">
        <v>1</v>
      </c>
      <c r="P295" s="510">
        <v>2</v>
      </c>
      <c r="Q295" s="250">
        <v>3</v>
      </c>
      <c r="R295" s="250">
        <v>4</v>
      </c>
      <c r="S295" s="510">
        <v>5</v>
      </c>
      <c r="T295" s="513">
        <v>6</v>
      </c>
      <c r="U295" s="511">
        <v>1</v>
      </c>
      <c r="V295" s="510">
        <v>2</v>
      </c>
      <c r="W295" s="250">
        <v>3</v>
      </c>
      <c r="X295" s="250">
        <v>4</v>
      </c>
      <c r="Y295" s="250">
        <v>5</v>
      </c>
      <c r="Z295" s="510">
        <v>6</v>
      </c>
      <c r="AA295" s="512">
        <v>7</v>
      </c>
      <c r="AB295" s="374"/>
      <c r="AC295" s="521"/>
      <c r="AD295" s="521"/>
      <c r="AE295" s="521"/>
    </row>
    <row r="296" spans="1:32" x14ac:dyDescent="0.2">
      <c r="A296" s="226" t="s">
        <v>2</v>
      </c>
      <c r="B296" s="434">
        <v>1</v>
      </c>
      <c r="C296" s="399">
        <v>2</v>
      </c>
      <c r="D296" s="400">
        <v>3</v>
      </c>
      <c r="E296" s="255">
        <v>4</v>
      </c>
      <c r="F296" s="460">
        <v>4</v>
      </c>
      <c r="G296" s="252">
        <v>1</v>
      </c>
      <c r="H296" s="353">
        <v>2</v>
      </c>
      <c r="I296" s="253">
        <v>3</v>
      </c>
      <c r="J296" s="335">
        <v>4</v>
      </c>
      <c r="K296" s="398">
        <v>5</v>
      </c>
      <c r="L296" s="399">
        <v>6</v>
      </c>
      <c r="M296" s="400">
        <v>7</v>
      </c>
      <c r="N296" s="444">
        <v>8</v>
      </c>
      <c r="O296" s="252">
        <v>1</v>
      </c>
      <c r="P296" s="353">
        <v>2</v>
      </c>
      <c r="Q296" s="253">
        <v>3</v>
      </c>
      <c r="R296" s="335">
        <v>4</v>
      </c>
      <c r="S296" s="398">
        <v>5</v>
      </c>
      <c r="T296" s="461">
        <v>6</v>
      </c>
      <c r="U296" s="254">
        <v>1</v>
      </c>
      <c r="V296" s="353">
        <v>2</v>
      </c>
      <c r="W296" s="253">
        <v>3</v>
      </c>
      <c r="X296" s="335">
        <v>4</v>
      </c>
      <c r="Y296" s="398">
        <v>5</v>
      </c>
      <c r="Z296" s="399">
        <v>6</v>
      </c>
      <c r="AA296" s="400">
        <v>7</v>
      </c>
      <c r="AB296" s="226" t="s">
        <v>0</v>
      </c>
      <c r="AC296" s="521"/>
      <c r="AD296" s="521"/>
      <c r="AE296" s="521"/>
    </row>
    <row r="297" spans="1:32" x14ac:dyDescent="0.2">
      <c r="A297" s="311" t="s">
        <v>75</v>
      </c>
      <c r="B297" s="514">
        <v>2470</v>
      </c>
      <c r="C297" s="515">
        <v>2470</v>
      </c>
      <c r="D297" s="515">
        <v>2470</v>
      </c>
      <c r="E297" s="516">
        <v>2470</v>
      </c>
      <c r="F297" s="517">
        <v>2470</v>
      </c>
      <c r="G297" s="518">
        <v>2470</v>
      </c>
      <c r="H297" s="515">
        <v>2470</v>
      </c>
      <c r="I297" s="515">
        <v>2470</v>
      </c>
      <c r="J297" s="515">
        <v>2470</v>
      </c>
      <c r="K297" s="515">
        <v>2470</v>
      </c>
      <c r="L297" s="515">
        <v>2470</v>
      </c>
      <c r="M297" s="516">
        <v>2470</v>
      </c>
      <c r="N297" s="517">
        <v>2470</v>
      </c>
      <c r="O297" s="514">
        <v>2470</v>
      </c>
      <c r="P297" s="515">
        <v>2470</v>
      </c>
      <c r="Q297" s="515">
        <v>2470</v>
      </c>
      <c r="R297" s="515">
        <v>2470</v>
      </c>
      <c r="S297" s="515">
        <v>2470</v>
      </c>
      <c r="T297" s="517">
        <v>2470</v>
      </c>
      <c r="U297" s="518">
        <v>2470</v>
      </c>
      <c r="V297" s="515">
        <v>2470</v>
      </c>
      <c r="W297" s="515">
        <v>2470</v>
      </c>
      <c r="X297" s="515">
        <v>2470</v>
      </c>
      <c r="Y297" s="515">
        <v>2470</v>
      </c>
      <c r="Z297" s="515">
        <v>2470</v>
      </c>
      <c r="AA297" s="516">
        <v>2470</v>
      </c>
      <c r="AB297" s="519">
        <v>2470</v>
      </c>
      <c r="AC297" s="521"/>
      <c r="AD297" s="521"/>
      <c r="AE297" s="521"/>
    </row>
    <row r="298" spans="1:32" x14ac:dyDescent="0.2">
      <c r="A298" s="314" t="s">
        <v>6</v>
      </c>
      <c r="B298" s="478">
        <v>2472.35</v>
      </c>
      <c r="C298" s="479">
        <v>2573.16</v>
      </c>
      <c r="D298" s="479">
        <v>2598.1799999999998</v>
      </c>
      <c r="E298" s="480">
        <v>2526.67</v>
      </c>
      <c r="F298" s="481">
        <v>2548</v>
      </c>
      <c r="G298" s="482">
        <v>2483.33</v>
      </c>
      <c r="H298" s="479">
        <v>2525.29</v>
      </c>
      <c r="I298" s="479">
        <v>2485.5</v>
      </c>
      <c r="J298" s="479">
        <v>2565.6</v>
      </c>
      <c r="K298" s="479">
        <v>2568</v>
      </c>
      <c r="L298" s="479">
        <v>2560</v>
      </c>
      <c r="M298" s="480">
        <v>2593.33</v>
      </c>
      <c r="N298" s="481">
        <v>2722.41</v>
      </c>
      <c r="O298" s="478">
        <v>2438.4</v>
      </c>
      <c r="P298" s="479">
        <v>2569.6799999999998</v>
      </c>
      <c r="Q298" s="479">
        <v>2556.4</v>
      </c>
      <c r="R298" s="479">
        <v>2510.4</v>
      </c>
      <c r="S298" s="479">
        <v>2489.71</v>
      </c>
      <c r="T298" s="481">
        <v>2665.17</v>
      </c>
      <c r="U298" s="482">
        <v>2435.38</v>
      </c>
      <c r="V298" s="479">
        <v>2615.83</v>
      </c>
      <c r="W298" s="479">
        <v>2534.29</v>
      </c>
      <c r="X298" s="479">
        <v>2558.89</v>
      </c>
      <c r="Y298" s="479">
        <v>2554.67</v>
      </c>
      <c r="Z298" s="479">
        <v>2537.67</v>
      </c>
      <c r="AA298" s="480">
        <v>2667.18</v>
      </c>
      <c r="AB298" s="483">
        <v>2560.4</v>
      </c>
      <c r="AC298" s="521"/>
      <c r="AD298" s="521"/>
      <c r="AE298" s="521"/>
    </row>
    <row r="299" spans="1:32" x14ac:dyDescent="0.2">
      <c r="A299" s="226" t="s">
        <v>7</v>
      </c>
      <c r="B299" s="484">
        <v>100</v>
      </c>
      <c r="C299" s="485">
        <v>94.74</v>
      </c>
      <c r="D299" s="485">
        <v>95.5</v>
      </c>
      <c r="E299" s="486">
        <v>91.7</v>
      </c>
      <c r="F299" s="487">
        <v>92</v>
      </c>
      <c r="G299" s="488">
        <v>94.44</v>
      </c>
      <c r="H299" s="485">
        <v>100</v>
      </c>
      <c r="I299" s="485">
        <v>90</v>
      </c>
      <c r="J299" s="485">
        <v>100</v>
      </c>
      <c r="K299" s="485">
        <v>100</v>
      </c>
      <c r="L299" s="485">
        <v>89.29</v>
      </c>
      <c r="M299" s="486">
        <v>97.22</v>
      </c>
      <c r="N299" s="487">
        <v>96.55</v>
      </c>
      <c r="O299" s="484">
        <v>94.74</v>
      </c>
      <c r="P299" s="485">
        <v>96.77</v>
      </c>
      <c r="Q299" s="485">
        <v>100</v>
      </c>
      <c r="R299" s="485">
        <v>100</v>
      </c>
      <c r="S299" s="485">
        <v>97.06</v>
      </c>
      <c r="T299" s="487">
        <v>96.55</v>
      </c>
      <c r="U299" s="488">
        <v>92.31</v>
      </c>
      <c r="V299" s="485">
        <v>100</v>
      </c>
      <c r="W299" s="485">
        <v>92.86</v>
      </c>
      <c r="X299" s="485">
        <v>96.3</v>
      </c>
      <c r="Y299" s="485">
        <v>93.33</v>
      </c>
      <c r="Z299" s="485">
        <v>100</v>
      </c>
      <c r="AA299" s="486">
        <v>92.31</v>
      </c>
      <c r="AB299" s="489">
        <v>93.82</v>
      </c>
      <c r="AC299" s="521"/>
      <c r="AD299" s="521"/>
      <c r="AE299" s="521"/>
    </row>
    <row r="300" spans="1:32" x14ac:dyDescent="0.2">
      <c r="A300" s="226" t="s">
        <v>8</v>
      </c>
      <c r="B300" s="496">
        <v>2.3400000000000001E-2</v>
      </c>
      <c r="C300" s="497">
        <v>4.7E-2</v>
      </c>
      <c r="D300" s="497">
        <v>4.7800000000000002E-2</v>
      </c>
      <c r="E300" s="498">
        <v>5.28E-2</v>
      </c>
      <c r="F300" s="499">
        <v>5.5399999999999998E-2</v>
      </c>
      <c r="G300" s="500">
        <v>4.3999999999999997E-2</v>
      </c>
      <c r="H300" s="497">
        <v>3.5000000000000003E-2</v>
      </c>
      <c r="I300" s="497">
        <v>6.4699999999999994E-2</v>
      </c>
      <c r="J300" s="497">
        <v>4.7100000000000003E-2</v>
      </c>
      <c r="K300" s="497">
        <v>3.85E-2</v>
      </c>
      <c r="L300" s="497">
        <v>5.45E-2</v>
      </c>
      <c r="M300" s="498">
        <v>3.9899999999999998E-2</v>
      </c>
      <c r="N300" s="499">
        <v>3.9E-2</v>
      </c>
      <c r="O300" s="496">
        <v>0.05</v>
      </c>
      <c r="P300" s="497">
        <v>0.04</v>
      </c>
      <c r="Q300" s="497">
        <v>4.19E-2</v>
      </c>
      <c r="R300" s="497">
        <v>4.1099999999999998E-2</v>
      </c>
      <c r="S300" s="497">
        <v>4.5499999999999999E-2</v>
      </c>
      <c r="T300" s="499">
        <v>4.2099999999999999E-2</v>
      </c>
      <c r="U300" s="500">
        <v>4.7399999999999998E-2</v>
      </c>
      <c r="V300" s="497">
        <v>3.9100000000000003E-2</v>
      </c>
      <c r="W300" s="497">
        <v>5.3900000000000003E-2</v>
      </c>
      <c r="X300" s="497">
        <v>4.4400000000000002E-2</v>
      </c>
      <c r="Y300" s="497">
        <v>4.9399999999999999E-2</v>
      </c>
      <c r="Z300" s="497">
        <v>3.4099999999999998E-2</v>
      </c>
      <c r="AA300" s="498">
        <v>5.1299999999999998E-2</v>
      </c>
      <c r="AB300" s="501">
        <v>5.2499999999999998E-2</v>
      </c>
      <c r="AC300" s="521"/>
      <c r="AD300" s="521"/>
      <c r="AE300" s="521"/>
    </row>
    <row r="301" spans="1:32" x14ac:dyDescent="0.2">
      <c r="A301" s="314" t="s">
        <v>1</v>
      </c>
      <c r="B301" s="490">
        <f>B298/B297*100-100</f>
        <v>9.5141700404852259E-2</v>
      </c>
      <c r="C301" s="491">
        <f t="shared" ref="C301:F301" si="212">C298/C297*100-100</f>
        <v>4.1765182186234853</v>
      </c>
      <c r="D301" s="491">
        <f t="shared" si="212"/>
        <v>5.189473684210526</v>
      </c>
      <c r="E301" s="491">
        <f t="shared" si="212"/>
        <v>2.2943319838056624</v>
      </c>
      <c r="F301" s="492">
        <f t="shared" si="212"/>
        <v>3.1578947368421098</v>
      </c>
      <c r="G301" s="493">
        <f>G298/G297*100-100</f>
        <v>0.53967611336031496</v>
      </c>
      <c r="H301" s="491">
        <f t="shared" ref="H301:O301" si="213">H298/H297*100-100</f>
        <v>2.23846153846155</v>
      </c>
      <c r="I301" s="491">
        <f t="shared" si="213"/>
        <v>0.62753036437246124</v>
      </c>
      <c r="J301" s="491">
        <f t="shared" si="213"/>
        <v>3.8704453441295499</v>
      </c>
      <c r="K301" s="491">
        <f t="shared" si="213"/>
        <v>3.9676113360323768</v>
      </c>
      <c r="L301" s="491">
        <f t="shared" si="213"/>
        <v>3.6437246963562728</v>
      </c>
      <c r="M301" s="491">
        <f t="shared" si="213"/>
        <v>4.9931174089068833</v>
      </c>
      <c r="N301" s="492">
        <f t="shared" si="213"/>
        <v>10.219028340080968</v>
      </c>
      <c r="O301" s="490">
        <f t="shared" si="213"/>
        <v>-1.279352226720647</v>
      </c>
      <c r="P301" s="491">
        <f>P298/P297*100-100</f>
        <v>4.0356275303643656</v>
      </c>
      <c r="Q301" s="491">
        <f t="shared" ref="Q301:AB301" si="214">Q298/Q297*100-100</f>
        <v>3.4979757085020253</v>
      </c>
      <c r="R301" s="491">
        <f t="shared" si="214"/>
        <v>1.6356275303643741</v>
      </c>
      <c r="S301" s="491">
        <f t="shared" si="214"/>
        <v>0.79797570850202248</v>
      </c>
      <c r="T301" s="492">
        <f t="shared" si="214"/>
        <v>7.9016194331983769</v>
      </c>
      <c r="U301" s="493">
        <f t="shared" si="214"/>
        <v>-1.4016194331983769</v>
      </c>
      <c r="V301" s="491">
        <f t="shared" si="214"/>
        <v>5.904048582995955</v>
      </c>
      <c r="W301" s="491">
        <f t="shared" si="214"/>
        <v>2.6028340080971475</v>
      </c>
      <c r="X301" s="491">
        <f t="shared" si="214"/>
        <v>3.5987854251012124</v>
      </c>
      <c r="Y301" s="491">
        <f t="shared" si="214"/>
        <v>3.4279352226720619</v>
      </c>
      <c r="Z301" s="491">
        <f t="shared" si="214"/>
        <v>2.7396761133603178</v>
      </c>
      <c r="AA301" s="494">
        <f t="shared" si="214"/>
        <v>7.9829959514170099</v>
      </c>
      <c r="AB301" s="282">
        <f t="shared" si="214"/>
        <v>3.6599190283400844</v>
      </c>
      <c r="AC301" s="521"/>
      <c r="AD301" s="521"/>
      <c r="AE301" s="521"/>
    </row>
    <row r="302" spans="1:32" ht="13.5" thickBot="1" x14ac:dyDescent="0.25">
      <c r="A302" s="432" t="s">
        <v>27</v>
      </c>
      <c r="B302" s="402">
        <f>B298-B284</f>
        <v>217.86724137931014</v>
      </c>
      <c r="C302" s="403">
        <f t="shared" ref="C302:AB302" si="215">C298-C284</f>
        <v>160.21882352941157</v>
      </c>
      <c r="D302" s="403">
        <f t="shared" si="215"/>
        <v>248.423902439024</v>
      </c>
      <c r="E302" s="403">
        <f t="shared" si="215"/>
        <v>95.131538461538639</v>
      </c>
      <c r="F302" s="404">
        <f t="shared" si="215"/>
        <v>82.634146341463293</v>
      </c>
      <c r="G302" s="408">
        <f t="shared" si="215"/>
        <v>207.81275862068969</v>
      </c>
      <c r="H302" s="403">
        <f t="shared" si="215"/>
        <v>123.28999999999996</v>
      </c>
      <c r="I302" s="403">
        <f t="shared" si="215"/>
        <v>148.9375</v>
      </c>
      <c r="J302" s="403">
        <f t="shared" si="215"/>
        <v>169.50243902439024</v>
      </c>
      <c r="K302" s="403">
        <f t="shared" si="215"/>
        <v>168.44444444444434</v>
      </c>
      <c r="L302" s="403">
        <f t="shared" si="215"/>
        <v>130.78947368421041</v>
      </c>
      <c r="M302" s="403">
        <f t="shared" si="215"/>
        <v>164.17745762711866</v>
      </c>
      <c r="N302" s="404">
        <f t="shared" si="215"/>
        <v>164.50302325581379</v>
      </c>
      <c r="O302" s="405">
        <f t="shared" si="215"/>
        <v>79.471428571428532</v>
      </c>
      <c r="P302" s="406">
        <f t="shared" si="215"/>
        <v>235.30499999999984</v>
      </c>
      <c r="Q302" s="406">
        <f t="shared" si="215"/>
        <v>215.11794871794882</v>
      </c>
      <c r="R302" s="406">
        <f t="shared" si="215"/>
        <v>132.21818181818207</v>
      </c>
      <c r="S302" s="406">
        <f t="shared" si="215"/>
        <v>121.04333333333352</v>
      </c>
      <c r="T302" s="407">
        <f t="shared" si="215"/>
        <v>282.99608695652159</v>
      </c>
      <c r="U302" s="408">
        <f t="shared" si="215"/>
        <v>211.00500000000011</v>
      </c>
      <c r="V302" s="403">
        <f t="shared" si="215"/>
        <v>323.82999999999993</v>
      </c>
      <c r="W302" s="403">
        <f t="shared" si="215"/>
        <v>171.02913043478247</v>
      </c>
      <c r="X302" s="403">
        <f t="shared" si="215"/>
        <v>199.55666666666639</v>
      </c>
      <c r="Y302" s="403">
        <f t="shared" si="215"/>
        <v>166.99558139534884</v>
      </c>
      <c r="Z302" s="403">
        <f t="shared" si="215"/>
        <v>113.48395348837221</v>
      </c>
      <c r="AA302" s="409">
        <f t="shared" si="215"/>
        <v>216.82285714285717</v>
      </c>
      <c r="AB302" s="410">
        <f t="shared" si="215"/>
        <v>173.61951219512184</v>
      </c>
      <c r="AC302" s="394"/>
      <c r="AD302" s="395"/>
      <c r="AE302" s="395"/>
    </row>
    <row r="303" spans="1:32" x14ac:dyDescent="0.2">
      <c r="A303" s="433" t="s">
        <v>51</v>
      </c>
      <c r="B303" s="290">
        <v>332</v>
      </c>
      <c r="C303" s="291">
        <v>374</v>
      </c>
      <c r="D303" s="291">
        <v>447</v>
      </c>
      <c r="E303" s="458">
        <v>468</v>
      </c>
      <c r="F303" s="292">
        <v>502</v>
      </c>
      <c r="G303" s="429">
        <v>348</v>
      </c>
      <c r="H303" s="291">
        <v>320</v>
      </c>
      <c r="I303" s="291">
        <v>382</v>
      </c>
      <c r="J303" s="291">
        <v>497</v>
      </c>
      <c r="K303" s="291">
        <v>499</v>
      </c>
      <c r="L303" s="291">
        <v>578</v>
      </c>
      <c r="M303" s="291">
        <v>719</v>
      </c>
      <c r="N303" s="292">
        <v>546</v>
      </c>
      <c r="O303" s="290">
        <v>363</v>
      </c>
      <c r="P303" s="291">
        <v>617</v>
      </c>
      <c r="Q303" s="291">
        <v>489</v>
      </c>
      <c r="R303" s="291">
        <v>503</v>
      </c>
      <c r="S303" s="291">
        <v>664</v>
      </c>
      <c r="T303" s="292">
        <v>570</v>
      </c>
      <c r="U303" s="429">
        <v>250</v>
      </c>
      <c r="V303" s="291">
        <v>196</v>
      </c>
      <c r="W303" s="291">
        <v>574</v>
      </c>
      <c r="X303" s="291">
        <v>534</v>
      </c>
      <c r="Y303" s="291">
        <v>635</v>
      </c>
      <c r="Z303" s="291">
        <v>587</v>
      </c>
      <c r="AA303" s="292">
        <v>762</v>
      </c>
      <c r="AB303" s="373">
        <f>SUM(B303:AA303)</f>
        <v>12756</v>
      </c>
      <c r="AC303" s="227" t="s">
        <v>56</v>
      </c>
      <c r="AD303" s="294">
        <f>AB289-AB303</f>
        <v>7</v>
      </c>
      <c r="AE303" s="295">
        <f>AD303/AB289</f>
        <v>5.4846039332445348E-4</v>
      </c>
    </row>
    <row r="304" spans="1:32" x14ac:dyDescent="0.2">
      <c r="A304" s="328" t="s">
        <v>28</v>
      </c>
      <c r="B304" s="242">
        <v>105</v>
      </c>
      <c r="C304" s="240">
        <v>102.5</v>
      </c>
      <c r="D304" s="240">
        <f t="shared" ref="D304:AA304" si="216">D290+4</f>
        <v>100.5</v>
      </c>
      <c r="E304" s="459">
        <v>101</v>
      </c>
      <c r="F304" s="243">
        <v>100</v>
      </c>
      <c r="G304" s="430">
        <v>107</v>
      </c>
      <c r="H304" s="240">
        <v>105</v>
      </c>
      <c r="I304" s="240">
        <v>105</v>
      </c>
      <c r="J304" s="240">
        <v>104.5</v>
      </c>
      <c r="K304" s="240">
        <v>104</v>
      </c>
      <c r="L304" s="240">
        <v>103.5</v>
      </c>
      <c r="M304" s="240">
        <v>103</v>
      </c>
      <c r="N304" s="243">
        <v>102.5</v>
      </c>
      <c r="O304" s="242">
        <v>106.5</v>
      </c>
      <c r="P304" s="240">
        <f t="shared" si="216"/>
        <v>104</v>
      </c>
      <c r="Q304" s="240">
        <v>103</v>
      </c>
      <c r="R304" s="240">
        <v>102.5</v>
      </c>
      <c r="S304" s="240">
        <v>102.5</v>
      </c>
      <c r="T304" s="243">
        <f t="shared" si="216"/>
        <v>100</v>
      </c>
      <c r="U304" s="430">
        <v>105.5</v>
      </c>
      <c r="V304" s="240">
        <f t="shared" si="216"/>
        <v>104.5</v>
      </c>
      <c r="W304" s="240">
        <v>104</v>
      </c>
      <c r="X304" s="240">
        <v>103</v>
      </c>
      <c r="Y304" s="240">
        <v>101.5</v>
      </c>
      <c r="Z304" s="240">
        <v>101</v>
      </c>
      <c r="AA304" s="243">
        <f t="shared" si="216"/>
        <v>99.5</v>
      </c>
      <c r="AB304" s="233"/>
      <c r="AC304" s="227" t="s">
        <v>57</v>
      </c>
      <c r="AD304" s="227">
        <v>98.18</v>
      </c>
      <c r="AE304" s="227"/>
    </row>
    <row r="305" spans="1:32" ht="13.5" thickBot="1" x14ac:dyDescent="0.25">
      <c r="A305" s="331" t="s">
        <v>26</v>
      </c>
      <c r="B305" s="244">
        <f>B304-B290</f>
        <v>5</v>
      </c>
      <c r="C305" s="241">
        <f>C304-C290</f>
        <v>4.5</v>
      </c>
      <c r="D305" s="241">
        <f>D304-D290</f>
        <v>4</v>
      </c>
      <c r="E305" s="241">
        <f>E304-E290</f>
        <v>5</v>
      </c>
      <c r="F305" s="245">
        <f>F304-F290</f>
        <v>5</v>
      </c>
      <c r="G305" s="431">
        <f t="shared" ref="G305:AA305" si="217">G304-G290</f>
        <v>5</v>
      </c>
      <c r="H305" s="241">
        <f t="shared" si="217"/>
        <v>4.5</v>
      </c>
      <c r="I305" s="241">
        <f t="shared" si="217"/>
        <v>5</v>
      </c>
      <c r="J305" s="241">
        <f t="shared" si="217"/>
        <v>4.5</v>
      </c>
      <c r="K305" s="241">
        <f t="shared" si="217"/>
        <v>4.5</v>
      </c>
      <c r="L305" s="241">
        <f t="shared" si="217"/>
        <v>5</v>
      </c>
      <c r="M305" s="241">
        <f t="shared" si="217"/>
        <v>5</v>
      </c>
      <c r="N305" s="245">
        <f t="shared" si="217"/>
        <v>4.5</v>
      </c>
      <c r="O305" s="244">
        <f t="shared" si="217"/>
        <v>5</v>
      </c>
      <c r="P305" s="241">
        <f t="shared" si="217"/>
        <v>4</v>
      </c>
      <c r="Q305" s="241">
        <f t="shared" si="217"/>
        <v>4.5</v>
      </c>
      <c r="R305" s="241">
        <f t="shared" si="217"/>
        <v>5</v>
      </c>
      <c r="S305" s="241">
        <f t="shared" si="217"/>
        <v>5</v>
      </c>
      <c r="T305" s="245">
        <f t="shared" si="217"/>
        <v>4</v>
      </c>
      <c r="U305" s="431">
        <f t="shared" si="217"/>
        <v>5</v>
      </c>
      <c r="V305" s="241">
        <f t="shared" si="217"/>
        <v>4</v>
      </c>
      <c r="W305" s="241">
        <f t="shared" si="217"/>
        <v>4.5</v>
      </c>
      <c r="X305" s="241">
        <f t="shared" si="217"/>
        <v>4.5</v>
      </c>
      <c r="Y305" s="241">
        <f t="shared" si="217"/>
        <v>5</v>
      </c>
      <c r="Z305" s="241">
        <f t="shared" si="217"/>
        <v>5</v>
      </c>
      <c r="AA305" s="245">
        <f t="shared" si="217"/>
        <v>4</v>
      </c>
      <c r="AB305" s="234"/>
      <c r="AC305" s="227" t="s">
        <v>26</v>
      </c>
      <c r="AD305" s="227">
        <f>AD304-AD290</f>
        <v>4.3800000000000097</v>
      </c>
      <c r="AE305" s="227"/>
    </row>
    <row r="306" spans="1:32" x14ac:dyDescent="0.2">
      <c r="E306" s="237">
        <v>101</v>
      </c>
      <c r="I306" s="237">
        <v>105</v>
      </c>
      <c r="L306" s="237">
        <v>103.5</v>
      </c>
      <c r="M306" s="237">
        <v>103</v>
      </c>
      <c r="N306" s="355">
        <v>102.5</v>
      </c>
      <c r="Q306" s="237">
        <v>103</v>
      </c>
      <c r="R306" s="237">
        <v>102.5</v>
      </c>
      <c r="S306" s="355">
        <v>102.5</v>
      </c>
      <c r="X306" s="237">
        <v>103</v>
      </c>
      <c r="Y306" s="237">
        <v>101.5</v>
      </c>
      <c r="Z306" s="237">
        <v>101</v>
      </c>
    </row>
    <row r="307" spans="1:32" ht="13.5" thickBot="1" x14ac:dyDescent="0.25"/>
    <row r="308" spans="1:32" s="522" customFormat="1" ht="13.5" thickBot="1" x14ac:dyDescent="0.25">
      <c r="A308" s="304" t="s">
        <v>144</v>
      </c>
      <c r="B308" s="617" t="s">
        <v>53</v>
      </c>
      <c r="C308" s="615"/>
      <c r="D308" s="615"/>
      <c r="E308" s="615"/>
      <c r="F308" s="616"/>
      <c r="G308" s="617" t="s">
        <v>65</v>
      </c>
      <c r="H308" s="615"/>
      <c r="I308" s="615"/>
      <c r="J308" s="615"/>
      <c r="K308" s="615"/>
      <c r="L308" s="615"/>
      <c r="M308" s="615"/>
      <c r="N308" s="616"/>
      <c r="O308" s="617" t="s">
        <v>63</v>
      </c>
      <c r="P308" s="615"/>
      <c r="Q308" s="615"/>
      <c r="R308" s="615"/>
      <c r="S308" s="615"/>
      <c r="T308" s="616"/>
      <c r="U308" s="615" t="s">
        <v>64</v>
      </c>
      <c r="V308" s="615"/>
      <c r="W308" s="615"/>
      <c r="X308" s="615"/>
      <c r="Y308" s="615"/>
      <c r="Z308" s="615"/>
      <c r="AA308" s="616"/>
      <c r="AB308" s="372" t="s">
        <v>55</v>
      </c>
    </row>
    <row r="309" spans="1:32" s="522" customFormat="1" x14ac:dyDescent="0.2">
      <c r="A309" s="226" t="s">
        <v>54</v>
      </c>
      <c r="B309" s="509">
        <v>1</v>
      </c>
      <c r="C309" s="510">
        <v>2</v>
      </c>
      <c r="D309" s="250">
        <v>3</v>
      </c>
      <c r="E309" s="356">
        <v>4</v>
      </c>
      <c r="F309" s="251">
        <v>5</v>
      </c>
      <c r="G309" s="511">
        <v>1</v>
      </c>
      <c r="H309" s="510">
        <v>2</v>
      </c>
      <c r="I309" s="250">
        <v>3</v>
      </c>
      <c r="J309" s="250">
        <v>4</v>
      </c>
      <c r="K309" s="250">
        <v>5</v>
      </c>
      <c r="L309" s="250">
        <v>6</v>
      </c>
      <c r="M309" s="512">
        <v>7</v>
      </c>
      <c r="N309" s="513">
        <v>8</v>
      </c>
      <c r="O309" s="509">
        <v>1</v>
      </c>
      <c r="P309" s="510">
        <v>2</v>
      </c>
      <c r="Q309" s="250">
        <v>3</v>
      </c>
      <c r="R309" s="250">
        <v>4</v>
      </c>
      <c r="S309" s="510">
        <v>5</v>
      </c>
      <c r="T309" s="513">
        <v>6</v>
      </c>
      <c r="U309" s="511">
        <v>1</v>
      </c>
      <c r="V309" s="510">
        <v>2</v>
      </c>
      <c r="W309" s="250">
        <v>3</v>
      </c>
      <c r="X309" s="250">
        <v>4</v>
      </c>
      <c r="Y309" s="250">
        <v>5</v>
      </c>
      <c r="Z309" s="510">
        <v>6</v>
      </c>
      <c r="AA309" s="512">
        <v>7</v>
      </c>
      <c r="AB309" s="374"/>
    </row>
    <row r="310" spans="1:32" s="522" customFormat="1" x14ac:dyDescent="0.2">
      <c r="A310" s="226" t="s">
        <v>2</v>
      </c>
      <c r="B310" s="434">
        <v>1</v>
      </c>
      <c r="C310" s="399">
        <v>2</v>
      </c>
      <c r="D310" s="400">
        <v>3</v>
      </c>
      <c r="E310" s="255">
        <v>4</v>
      </c>
      <c r="F310" s="460">
        <v>4</v>
      </c>
      <c r="G310" s="252">
        <v>1</v>
      </c>
      <c r="H310" s="353">
        <v>2</v>
      </c>
      <c r="I310" s="253">
        <v>3</v>
      </c>
      <c r="J310" s="335">
        <v>4</v>
      </c>
      <c r="K310" s="398">
        <v>5</v>
      </c>
      <c r="L310" s="399">
        <v>6</v>
      </c>
      <c r="M310" s="400">
        <v>7</v>
      </c>
      <c r="N310" s="444">
        <v>8</v>
      </c>
      <c r="O310" s="252">
        <v>1</v>
      </c>
      <c r="P310" s="353">
        <v>2</v>
      </c>
      <c r="Q310" s="253">
        <v>3</v>
      </c>
      <c r="R310" s="335">
        <v>4</v>
      </c>
      <c r="S310" s="398">
        <v>5</v>
      </c>
      <c r="T310" s="461">
        <v>6</v>
      </c>
      <c r="U310" s="254">
        <v>1</v>
      </c>
      <c r="V310" s="353">
        <v>2</v>
      </c>
      <c r="W310" s="253">
        <v>3</v>
      </c>
      <c r="X310" s="335">
        <v>4</v>
      </c>
      <c r="Y310" s="398">
        <v>5</v>
      </c>
      <c r="Z310" s="399">
        <v>6</v>
      </c>
      <c r="AA310" s="400">
        <v>7</v>
      </c>
      <c r="AB310" s="226" t="s">
        <v>0</v>
      </c>
    </row>
    <row r="311" spans="1:32" s="522" customFormat="1" x14ac:dyDescent="0.2">
      <c r="A311" s="311" t="s">
        <v>75</v>
      </c>
      <c r="B311" s="514">
        <v>2670</v>
      </c>
      <c r="C311" s="515">
        <v>2670</v>
      </c>
      <c r="D311" s="515">
        <v>2670</v>
      </c>
      <c r="E311" s="516">
        <v>2670</v>
      </c>
      <c r="F311" s="517">
        <v>2670</v>
      </c>
      <c r="G311" s="518">
        <v>2670</v>
      </c>
      <c r="H311" s="515">
        <v>2670</v>
      </c>
      <c r="I311" s="515">
        <v>2670</v>
      </c>
      <c r="J311" s="515">
        <v>2670</v>
      </c>
      <c r="K311" s="515">
        <v>2670</v>
      </c>
      <c r="L311" s="515">
        <v>2670</v>
      </c>
      <c r="M311" s="516">
        <v>2670</v>
      </c>
      <c r="N311" s="517">
        <v>2670</v>
      </c>
      <c r="O311" s="514">
        <v>2670</v>
      </c>
      <c r="P311" s="515">
        <v>2670</v>
      </c>
      <c r="Q311" s="515">
        <v>2670</v>
      </c>
      <c r="R311" s="515">
        <v>2670</v>
      </c>
      <c r="S311" s="515">
        <v>2670</v>
      </c>
      <c r="T311" s="517">
        <v>2670</v>
      </c>
      <c r="U311" s="518">
        <v>2670</v>
      </c>
      <c r="V311" s="515">
        <v>2670</v>
      </c>
      <c r="W311" s="515">
        <v>2670</v>
      </c>
      <c r="X311" s="515">
        <v>2670</v>
      </c>
      <c r="Y311" s="515">
        <v>2670</v>
      </c>
      <c r="Z311" s="515">
        <v>2670</v>
      </c>
      <c r="AA311" s="516">
        <v>2670</v>
      </c>
      <c r="AB311" s="519">
        <v>2670</v>
      </c>
    </row>
    <row r="312" spans="1:32" s="522" customFormat="1" x14ac:dyDescent="0.2">
      <c r="A312" s="314" t="s">
        <v>6</v>
      </c>
      <c r="B312" s="478">
        <v>2600.625</v>
      </c>
      <c r="C312" s="479">
        <v>2777.2413793103447</v>
      </c>
      <c r="D312" s="479">
        <v>2655.2</v>
      </c>
      <c r="E312" s="480">
        <v>2660.3846153846152</v>
      </c>
      <c r="F312" s="481">
        <v>2678.3333333333335</v>
      </c>
      <c r="G312" s="482">
        <v>2666.875</v>
      </c>
      <c r="H312" s="479">
        <v>2647.5</v>
      </c>
      <c r="I312" s="479">
        <v>2695</v>
      </c>
      <c r="J312" s="479">
        <v>2629.4117647058824</v>
      </c>
      <c r="K312" s="479">
        <v>2699.2857142857142</v>
      </c>
      <c r="L312" s="479">
        <v>2768.2758620689656</v>
      </c>
      <c r="M312" s="480">
        <v>2789.7142857142858</v>
      </c>
      <c r="N312" s="481">
        <v>2886.0416666666665</v>
      </c>
      <c r="O312" s="478">
        <v>2602</v>
      </c>
      <c r="P312" s="479">
        <v>2708.409090909091</v>
      </c>
      <c r="Q312" s="479">
        <v>2695</v>
      </c>
      <c r="R312" s="479">
        <v>2705.7142857142858</v>
      </c>
      <c r="S312" s="479">
        <v>2711.6666666666665</v>
      </c>
      <c r="T312" s="481">
        <v>2785.1612903225805</v>
      </c>
      <c r="U312" s="482">
        <v>2783.8461538461538</v>
      </c>
      <c r="V312" s="479">
        <v>2755</v>
      </c>
      <c r="W312" s="479">
        <v>2661.75</v>
      </c>
      <c r="X312" s="479">
        <v>2692</v>
      </c>
      <c r="Y312" s="479">
        <v>2690</v>
      </c>
      <c r="Z312" s="479">
        <v>2697.3333333333335</v>
      </c>
      <c r="AA312" s="480">
        <v>2742.6190476190477</v>
      </c>
      <c r="AB312" s="483">
        <v>2714.6666666666665</v>
      </c>
    </row>
    <row r="313" spans="1:32" s="522" customFormat="1" x14ac:dyDescent="0.2">
      <c r="A313" s="226" t="s">
        <v>7</v>
      </c>
      <c r="B313" s="484">
        <v>100</v>
      </c>
      <c r="C313" s="485">
        <v>93.103448275862064</v>
      </c>
      <c r="D313" s="485">
        <v>96</v>
      </c>
      <c r="E313" s="486">
        <v>100</v>
      </c>
      <c r="F313" s="487">
        <v>91.666666666666671</v>
      </c>
      <c r="G313" s="488">
        <v>100</v>
      </c>
      <c r="H313" s="485">
        <v>100</v>
      </c>
      <c r="I313" s="485">
        <v>100</v>
      </c>
      <c r="J313" s="485">
        <v>100</v>
      </c>
      <c r="K313" s="485">
        <v>100</v>
      </c>
      <c r="L313" s="485">
        <v>96.551724137931032</v>
      </c>
      <c r="M313" s="486">
        <v>100</v>
      </c>
      <c r="N313" s="487">
        <v>100</v>
      </c>
      <c r="O313" s="484">
        <v>100</v>
      </c>
      <c r="P313" s="485">
        <v>100</v>
      </c>
      <c r="Q313" s="485">
        <v>100</v>
      </c>
      <c r="R313" s="485">
        <v>100</v>
      </c>
      <c r="S313" s="485">
        <v>100</v>
      </c>
      <c r="T313" s="487">
        <v>100</v>
      </c>
      <c r="U313" s="488">
        <v>100</v>
      </c>
      <c r="V313" s="485">
        <v>100</v>
      </c>
      <c r="W313" s="485">
        <v>97.5</v>
      </c>
      <c r="X313" s="485">
        <v>100</v>
      </c>
      <c r="Y313" s="485">
        <v>97.142857142857139</v>
      </c>
      <c r="Z313" s="485">
        <v>100</v>
      </c>
      <c r="AA313" s="486">
        <v>100</v>
      </c>
      <c r="AB313" s="489">
        <v>97.066666666666663</v>
      </c>
    </row>
    <row r="314" spans="1:32" s="522" customFormat="1" x14ac:dyDescent="0.2">
      <c r="A314" s="226" t="s">
        <v>8</v>
      </c>
      <c r="B314" s="496">
        <v>3.6718135420041445E-2</v>
      </c>
      <c r="C314" s="497">
        <v>5.2816846626703363E-2</v>
      </c>
      <c r="D314" s="497">
        <v>5.3528954980268398E-2</v>
      </c>
      <c r="E314" s="498">
        <v>4.5959365037358778E-2</v>
      </c>
      <c r="F314" s="499">
        <v>6.2389335952678905E-2</v>
      </c>
      <c r="G314" s="500">
        <v>3.8325022571686095E-2</v>
      </c>
      <c r="H314" s="497">
        <v>3.2599109026938529E-2</v>
      </c>
      <c r="I314" s="497">
        <v>5.0880601538841413E-2</v>
      </c>
      <c r="J314" s="497">
        <v>3.8958946322007068E-2</v>
      </c>
      <c r="K314" s="497">
        <v>4.8525181674163066E-2</v>
      </c>
      <c r="L314" s="497">
        <v>4.9576169335981309E-2</v>
      </c>
      <c r="M314" s="498">
        <v>3.8449927529216506E-2</v>
      </c>
      <c r="N314" s="499">
        <v>3.0973237204031133E-2</v>
      </c>
      <c r="O314" s="496">
        <v>4.414828741206573E-2</v>
      </c>
      <c r="P314" s="497">
        <v>3.3994385824763468E-2</v>
      </c>
      <c r="Q314" s="497">
        <v>4.8557522553997777E-2</v>
      </c>
      <c r="R314" s="497">
        <v>3.9424466950592214E-2</v>
      </c>
      <c r="S314" s="497">
        <v>2.8095777683588005E-2</v>
      </c>
      <c r="T314" s="499">
        <v>3.8018288718804222E-2</v>
      </c>
      <c r="U314" s="500">
        <v>3.9085282586542411E-2</v>
      </c>
      <c r="V314" s="497">
        <v>2.3871046166907269E-2</v>
      </c>
      <c r="W314" s="497">
        <v>5.5963630923720899E-2</v>
      </c>
      <c r="X314" s="497">
        <v>3.7349621306636507E-2</v>
      </c>
      <c r="Y314" s="497">
        <v>5.2339653787665329E-2</v>
      </c>
      <c r="Z314" s="497">
        <v>3.8586689907077108E-2</v>
      </c>
      <c r="AA314" s="498">
        <v>3.7514607799747308E-2</v>
      </c>
      <c r="AB314" s="501">
        <v>4.9225442707262403E-2</v>
      </c>
    </row>
    <row r="315" spans="1:32" s="522" customFormat="1" x14ac:dyDescent="0.2">
      <c r="A315" s="314" t="s">
        <v>1</v>
      </c>
      <c r="B315" s="490">
        <f>B312/B311*100-100</f>
        <v>-2.5983146067415674</v>
      </c>
      <c r="C315" s="491">
        <f t="shared" ref="C315:F315" si="218">C312/C311*100-100</f>
        <v>4.0165310603125448</v>
      </c>
      <c r="D315" s="491">
        <f t="shared" si="218"/>
        <v>-0.55430711610488004</v>
      </c>
      <c r="E315" s="491">
        <f t="shared" si="218"/>
        <v>-0.36012676462114257</v>
      </c>
      <c r="F315" s="492">
        <f t="shared" si="218"/>
        <v>0.31210986267167584</v>
      </c>
      <c r="G315" s="493">
        <f>G312/G311*100-100</f>
        <v>-0.11704119850188022</v>
      </c>
      <c r="H315" s="491">
        <f t="shared" ref="H315:O315" si="219">H312/H311*100-100</f>
        <v>-0.84269662921347788</v>
      </c>
      <c r="I315" s="491">
        <f t="shared" si="219"/>
        <v>0.93632958801497068</v>
      </c>
      <c r="J315" s="491">
        <f t="shared" si="219"/>
        <v>-1.520158625247845</v>
      </c>
      <c r="K315" s="491">
        <f t="shared" si="219"/>
        <v>1.096843231674697</v>
      </c>
      <c r="L315" s="491">
        <f t="shared" si="219"/>
        <v>3.6807438977140663</v>
      </c>
      <c r="M315" s="491">
        <f t="shared" si="219"/>
        <v>4.4836811128945868</v>
      </c>
      <c r="N315" s="492">
        <f t="shared" si="219"/>
        <v>8.0914481897628008</v>
      </c>
      <c r="O315" s="490">
        <f t="shared" si="219"/>
        <v>-2.5468164794007464</v>
      </c>
      <c r="P315" s="491">
        <f>P312/P311*100-100</f>
        <v>1.4385427306775682</v>
      </c>
      <c r="Q315" s="491">
        <f t="shared" ref="Q315:AB315" si="220">Q312/Q311*100-100</f>
        <v>0.93632958801497068</v>
      </c>
      <c r="R315" s="491">
        <f t="shared" si="220"/>
        <v>1.337613697164258</v>
      </c>
      <c r="S315" s="491">
        <f t="shared" si="220"/>
        <v>1.5605493133582939</v>
      </c>
      <c r="T315" s="492">
        <f t="shared" si="220"/>
        <v>4.3131569409206207</v>
      </c>
      <c r="U315" s="493">
        <f t="shared" si="220"/>
        <v>4.2639008931143678</v>
      </c>
      <c r="V315" s="491">
        <f t="shared" si="220"/>
        <v>3.1835205992509259</v>
      </c>
      <c r="W315" s="491">
        <f t="shared" si="220"/>
        <v>-0.30898876404495468</v>
      </c>
      <c r="X315" s="491">
        <f t="shared" si="220"/>
        <v>0.82397003745317932</v>
      </c>
      <c r="Y315" s="491">
        <f t="shared" si="220"/>
        <v>0.74906367041198507</v>
      </c>
      <c r="Z315" s="491">
        <f t="shared" si="220"/>
        <v>1.0237203495630638</v>
      </c>
      <c r="AA315" s="494">
        <f t="shared" si="220"/>
        <v>2.7198145175673289</v>
      </c>
      <c r="AB315" s="282">
        <f t="shared" si="220"/>
        <v>1.6729088639200853</v>
      </c>
      <c r="AC315" s="377" t="s">
        <v>149</v>
      </c>
    </row>
    <row r="316" spans="1:32" s="522" customFormat="1" ht="13.5" thickBot="1" x14ac:dyDescent="0.25">
      <c r="A316" s="432" t="s">
        <v>27</v>
      </c>
      <c r="B316" s="402">
        <f>B312-B298</f>
        <v>128.27500000000009</v>
      </c>
      <c r="C316" s="403">
        <f t="shared" ref="C316:AB316" si="221">C312-C298</f>
        <v>204.0813793103448</v>
      </c>
      <c r="D316" s="403">
        <f t="shared" si="221"/>
        <v>57.019999999999982</v>
      </c>
      <c r="E316" s="403">
        <f t="shared" si="221"/>
        <v>133.71461538461517</v>
      </c>
      <c r="F316" s="404">
        <f t="shared" si="221"/>
        <v>130.33333333333348</v>
      </c>
      <c r="G316" s="408">
        <f t="shared" si="221"/>
        <v>183.54500000000007</v>
      </c>
      <c r="H316" s="403">
        <f t="shared" si="221"/>
        <v>122.21000000000004</v>
      </c>
      <c r="I316" s="403">
        <f t="shared" si="221"/>
        <v>209.5</v>
      </c>
      <c r="J316" s="403">
        <f t="shared" si="221"/>
        <v>63.811764705882524</v>
      </c>
      <c r="K316" s="403">
        <f t="shared" si="221"/>
        <v>131.28571428571422</v>
      </c>
      <c r="L316" s="403">
        <f t="shared" si="221"/>
        <v>208.27586206896558</v>
      </c>
      <c r="M316" s="403">
        <f t="shared" si="221"/>
        <v>196.38428571428585</v>
      </c>
      <c r="N316" s="404">
        <f t="shared" si="221"/>
        <v>163.63166666666666</v>
      </c>
      <c r="O316" s="405">
        <f t="shared" si="221"/>
        <v>163.59999999999991</v>
      </c>
      <c r="P316" s="406">
        <f t="shared" si="221"/>
        <v>138.72909090909116</v>
      </c>
      <c r="Q316" s="406">
        <f t="shared" si="221"/>
        <v>138.59999999999991</v>
      </c>
      <c r="R316" s="406">
        <f t="shared" si="221"/>
        <v>195.31428571428569</v>
      </c>
      <c r="S316" s="406">
        <f t="shared" si="221"/>
        <v>221.95666666666648</v>
      </c>
      <c r="T316" s="407">
        <f t="shared" si="221"/>
        <v>119.99129032258043</v>
      </c>
      <c r="U316" s="408">
        <f t="shared" si="221"/>
        <v>348.4661538461537</v>
      </c>
      <c r="V316" s="403">
        <f t="shared" si="221"/>
        <v>139.17000000000007</v>
      </c>
      <c r="W316" s="403">
        <f t="shared" si="221"/>
        <v>127.46000000000004</v>
      </c>
      <c r="X316" s="403">
        <f t="shared" si="221"/>
        <v>133.11000000000013</v>
      </c>
      <c r="Y316" s="403">
        <f t="shared" si="221"/>
        <v>135.32999999999993</v>
      </c>
      <c r="Z316" s="403">
        <f t="shared" si="221"/>
        <v>159.66333333333341</v>
      </c>
      <c r="AA316" s="409">
        <f t="shared" si="221"/>
        <v>75.439047619047869</v>
      </c>
      <c r="AB316" s="410">
        <f t="shared" si="221"/>
        <v>154.26666666666642</v>
      </c>
      <c r="AC316" s="394"/>
      <c r="AD316" s="395"/>
      <c r="AE316" s="395"/>
    </row>
    <row r="317" spans="1:32" s="522" customFormat="1" x14ac:dyDescent="0.2">
      <c r="A317" s="433" t="s">
        <v>51</v>
      </c>
      <c r="B317" s="290">
        <v>332</v>
      </c>
      <c r="C317" s="291">
        <v>374</v>
      </c>
      <c r="D317" s="291">
        <v>446</v>
      </c>
      <c r="E317" s="458">
        <v>468</v>
      </c>
      <c r="F317" s="292">
        <v>474</v>
      </c>
      <c r="G317" s="429">
        <v>348</v>
      </c>
      <c r="H317" s="291">
        <v>320</v>
      </c>
      <c r="I317" s="291">
        <v>382</v>
      </c>
      <c r="J317" s="291">
        <v>497</v>
      </c>
      <c r="K317" s="291">
        <v>498</v>
      </c>
      <c r="L317" s="291">
        <v>578</v>
      </c>
      <c r="M317" s="291">
        <v>718</v>
      </c>
      <c r="N317" s="292">
        <v>510</v>
      </c>
      <c r="O317" s="290">
        <v>363</v>
      </c>
      <c r="P317" s="291">
        <v>617</v>
      </c>
      <c r="Q317" s="291">
        <v>489</v>
      </c>
      <c r="R317" s="291">
        <v>503</v>
      </c>
      <c r="S317" s="291">
        <v>664</v>
      </c>
      <c r="T317" s="292">
        <v>564</v>
      </c>
      <c r="U317" s="429">
        <v>222</v>
      </c>
      <c r="V317" s="291">
        <v>196</v>
      </c>
      <c r="W317" s="291">
        <v>574</v>
      </c>
      <c r="X317" s="291">
        <v>534</v>
      </c>
      <c r="Y317" s="291">
        <v>635</v>
      </c>
      <c r="Z317" s="291">
        <v>587</v>
      </c>
      <c r="AA317" s="292">
        <v>751</v>
      </c>
      <c r="AB317" s="373">
        <f>SUM(B317:AA317)</f>
        <v>12644</v>
      </c>
      <c r="AC317" s="227" t="s">
        <v>56</v>
      </c>
      <c r="AD317" s="294">
        <f>AB303-AB317</f>
        <v>112</v>
      </c>
      <c r="AE317" s="295">
        <f>AD317/AB303</f>
        <v>8.7801818751959866E-3</v>
      </c>
      <c r="AF317" s="438" t="s">
        <v>147</v>
      </c>
    </row>
    <row r="318" spans="1:32" s="522" customFormat="1" x14ac:dyDescent="0.2">
      <c r="A318" s="328" t="s">
        <v>28</v>
      </c>
      <c r="B318" s="242">
        <v>110</v>
      </c>
      <c r="C318" s="240">
        <v>107</v>
      </c>
      <c r="D318" s="240">
        <v>105.5</v>
      </c>
      <c r="E318" s="459">
        <v>106</v>
      </c>
      <c r="F318" s="243">
        <v>105</v>
      </c>
      <c r="G318" s="430">
        <v>112</v>
      </c>
      <c r="H318" s="240">
        <v>110</v>
      </c>
      <c r="I318" s="240">
        <v>109.5</v>
      </c>
      <c r="J318" s="240">
        <v>109.5</v>
      </c>
      <c r="K318" s="240">
        <v>109</v>
      </c>
      <c r="L318" s="240">
        <v>108</v>
      </c>
      <c r="M318" s="240">
        <v>107.5</v>
      </c>
      <c r="N318" s="243">
        <v>107</v>
      </c>
      <c r="O318" s="242">
        <v>111.5</v>
      </c>
      <c r="P318" s="240">
        <v>109</v>
      </c>
      <c r="Q318" s="240">
        <v>108</v>
      </c>
      <c r="R318" s="240">
        <v>107.5</v>
      </c>
      <c r="S318" s="240">
        <v>107</v>
      </c>
      <c r="T318" s="243">
        <v>104.5</v>
      </c>
      <c r="U318" s="430">
        <v>109.5</v>
      </c>
      <c r="V318" s="240">
        <v>109</v>
      </c>
      <c r="W318" s="240">
        <v>109</v>
      </c>
      <c r="X318" s="240">
        <v>108</v>
      </c>
      <c r="Y318" s="240">
        <v>106.5</v>
      </c>
      <c r="Z318" s="240">
        <v>106</v>
      </c>
      <c r="AA318" s="243">
        <v>104.5</v>
      </c>
      <c r="AB318" s="233"/>
      <c r="AC318" s="227" t="s">
        <v>57</v>
      </c>
      <c r="AD318" s="227">
        <v>103.21</v>
      </c>
      <c r="AE318" s="227"/>
      <c r="AF318" s="376" t="s">
        <v>148</v>
      </c>
    </row>
    <row r="319" spans="1:32" s="522" customFormat="1" ht="13.5" thickBot="1" x14ac:dyDescent="0.25">
      <c r="A319" s="331" t="s">
        <v>26</v>
      </c>
      <c r="B319" s="244">
        <f>B318-B304</f>
        <v>5</v>
      </c>
      <c r="C319" s="241">
        <f>C318-C304</f>
        <v>4.5</v>
      </c>
      <c r="D319" s="241">
        <f>D318-D304</f>
        <v>5</v>
      </c>
      <c r="E319" s="241">
        <f>E318-E304</f>
        <v>5</v>
      </c>
      <c r="F319" s="245">
        <f>F318-F304</f>
        <v>5</v>
      </c>
      <c r="G319" s="431">
        <f t="shared" ref="G319:AA319" si="222">G318-G304</f>
        <v>5</v>
      </c>
      <c r="H319" s="241">
        <f t="shared" si="222"/>
        <v>5</v>
      </c>
      <c r="I319" s="241">
        <f t="shared" si="222"/>
        <v>4.5</v>
      </c>
      <c r="J319" s="241">
        <f t="shared" si="222"/>
        <v>5</v>
      </c>
      <c r="K319" s="241">
        <f t="shared" si="222"/>
        <v>5</v>
      </c>
      <c r="L319" s="241">
        <f t="shared" si="222"/>
        <v>4.5</v>
      </c>
      <c r="M319" s="241">
        <f t="shared" si="222"/>
        <v>4.5</v>
      </c>
      <c r="N319" s="245">
        <f t="shared" si="222"/>
        <v>4.5</v>
      </c>
      <c r="O319" s="244">
        <f t="shared" si="222"/>
        <v>5</v>
      </c>
      <c r="P319" s="241">
        <f t="shared" si="222"/>
        <v>5</v>
      </c>
      <c r="Q319" s="241">
        <f t="shared" si="222"/>
        <v>5</v>
      </c>
      <c r="R319" s="241">
        <f t="shared" si="222"/>
        <v>5</v>
      </c>
      <c r="S319" s="241">
        <f t="shared" si="222"/>
        <v>4.5</v>
      </c>
      <c r="T319" s="245">
        <f t="shared" si="222"/>
        <v>4.5</v>
      </c>
      <c r="U319" s="431">
        <f t="shared" si="222"/>
        <v>4</v>
      </c>
      <c r="V319" s="241">
        <f t="shared" si="222"/>
        <v>4.5</v>
      </c>
      <c r="W319" s="241">
        <f t="shared" si="222"/>
        <v>5</v>
      </c>
      <c r="X319" s="241">
        <f t="shared" si="222"/>
        <v>5</v>
      </c>
      <c r="Y319" s="241">
        <f t="shared" si="222"/>
        <v>5</v>
      </c>
      <c r="Z319" s="241">
        <f t="shared" si="222"/>
        <v>5</v>
      </c>
      <c r="AA319" s="245">
        <f t="shared" si="222"/>
        <v>5</v>
      </c>
      <c r="AB319" s="234"/>
      <c r="AC319" s="227" t="s">
        <v>26</v>
      </c>
      <c r="AD319" s="227">
        <f>AD318-AD304</f>
        <v>5.0299999999999869</v>
      </c>
      <c r="AE319" s="227"/>
    </row>
    <row r="320" spans="1:32" x14ac:dyDescent="0.2">
      <c r="B320" s="237">
        <v>110</v>
      </c>
      <c r="C320" s="237">
        <v>107</v>
      </c>
      <c r="D320" s="237">
        <v>105.5</v>
      </c>
      <c r="E320" s="237">
        <v>106</v>
      </c>
      <c r="F320" s="237">
        <v>105</v>
      </c>
      <c r="G320" s="237">
        <v>112</v>
      </c>
      <c r="H320" s="237">
        <v>110</v>
      </c>
      <c r="I320" s="237">
        <v>109.5</v>
      </c>
      <c r="J320" s="237">
        <v>109.5</v>
      </c>
      <c r="K320" s="237">
        <v>109</v>
      </c>
      <c r="L320" s="237">
        <v>108</v>
      </c>
      <c r="M320" s="237">
        <v>107.5</v>
      </c>
      <c r="N320" s="355">
        <v>107</v>
      </c>
      <c r="O320" s="237">
        <v>111.5</v>
      </c>
      <c r="P320" s="237">
        <v>109</v>
      </c>
      <c r="Q320" s="237">
        <v>108</v>
      </c>
      <c r="R320" s="237">
        <v>107.5</v>
      </c>
      <c r="S320" s="355">
        <v>107</v>
      </c>
      <c r="W320" s="237">
        <v>109</v>
      </c>
      <c r="X320" s="237">
        <v>108</v>
      </c>
      <c r="Y320" s="237">
        <v>106.5</v>
      </c>
      <c r="Z320" s="237">
        <v>106</v>
      </c>
      <c r="AA320" s="237">
        <v>104.5</v>
      </c>
    </row>
    <row r="321" spans="1:32" ht="13.5" thickBot="1" x14ac:dyDescent="0.25">
      <c r="C321" s="523"/>
      <c r="D321" s="523"/>
      <c r="E321" s="523"/>
      <c r="F321" s="523"/>
      <c r="G321" s="523"/>
      <c r="H321" s="523"/>
      <c r="I321" s="523"/>
      <c r="J321" s="523"/>
      <c r="K321" s="523"/>
      <c r="L321" s="523"/>
      <c r="M321" s="523"/>
      <c r="N321" s="523"/>
      <c r="O321" s="523"/>
      <c r="P321" s="523"/>
      <c r="Q321" s="523"/>
      <c r="R321" s="523"/>
      <c r="S321" s="523"/>
      <c r="T321" s="523"/>
      <c r="U321" s="523"/>
      <c r="V321" s="523"/>
      <c r="W321" s="523"/>
      <c r="X321" s="523"/>
      <c r="Y321" s="523"/>
      <c r="Z321" s="523"/>
      <c r="AA321" s="523"/>
    </row>
    <row r="322" spans="1:32" s="572" customFormat="1" ht="13.5" thickBot="1" x14ac:dyDescent="0.25">
      <c r="A322" s="304" t="s">
        <v>169</v>
      </c>
      <c r="B322" s="617" t="s">
        <v>53</v>
      </c>
      <c r="C322" s="615"/>
      <c r="D322" s="615"/>
      <c r="E322" s="615"/>
      <c r="F322" s="616"/>
      <c r="G322" s="617" t="s">
        <v>65</v>
      </c>
      <c r="H322" s="615"/>
      <c r="I322" s="615"/>
      <c r="J322" s="615"/>
      <c r="K322" s="615"/>
      <c r="L322" s="615"/>
      <c r="M322" s="615"/>
      <c r="N322" s="616"/>
      <c r="O322" s="617" t="s">
        <v>63</v>
      </c>
      <c r="P322" s="615"/>
      <c r="Q322" s="615"/>
      <c r="R322" s="615"/>
      <c r="S322" s="615"/>
      <c r="T322" s="616"/>
      <c r="U322" s="615" t="s">
        <v>64</v>
      </c>
      <c r="V322" s="615"/>
      <c r="W322" s="615"/>
      <c r="X322" s="615"/>
      <c r="Y322" s="615"/>
      <c r="Z322" s="615"/>
      <c r="AA322" s="616"/>
      <c r="AB322" s="372" t="s">
        <v>55</v>
      </c>
    </row>
    <row r="323" spans="1:32" s="572" customFormat="1" x14ac:dyDescent="0.2">
      <c r="A323" s="226" t="s">
        <v>54</v>
      </c>
      <c r="B323" s="509">
        <v>1</v>
      </c>
      <c r="C323" s="510">
        <v>2</v>
      </c>
      <c r="D323" s="250">
        <v>3</v>
      </c>
      <c r="E323" s="356">
        <v>4</v>
      </c>
      <c r="F323" s="251">
        <v>5</v>
      </c>
      <c r="G323" s="511">
        <v>1</v>
      </c>
      <c r="H323" s="510">
        <v>2</v>
      </c>
      <c r="I323" s="250">
        <v>3</v>
      </c>
      <c r="J323" s="250">
        <v>4</v>
      </c>
      <c r="K323" s="250">
        <v>5</v>
      </c>
      <c r="L323" s="250">
        <v>6</v>
      </c>
      <c r="M323" s="512">
        <v>7</v>
      </c>
      <c r="N323" s="513">
        <v>8</v>
      </c>
      <c r="O323" s="509">
        <v>1</v>
      </c>
      <c r="P323" s="510">
        <v>2</v>
      </c>
      <c r="Q323" s="250">
        <v>3</v>
      </c>
      <c r="R323" s="250">
        <v>4</v>
      </c>
      <c r="S323" s="510">
        <v>5</v>
      </c>
      <c r="T323" s="513">
        <v>6</v>
      </c>
      <c r="U323" s="511">
        <v>1</v>
      </c>
      <c r="V323" s="510">
        <v>2</v>
      </c>
      <c r="W323" s="250">
        <v>3</v>
      </c>
      <c r="X323" s="250">
        <v>4</v>
      </c>
      <c r="Y323" s="250">
        <v>5</v>
      </c>
      <c r="Z323" s="510">
        <v>6</v>
      </c>
      <c r="AA323" s="512">
        <v>7</v>
      </c>
      <c r="AB323" s="374"/>
    </row>
    <row r="324" spans="1:32" s="572" customFormat="1" x14ac:dyDescent="0.2">
      <c r="A324" s="226" t="s">
        <v>2</v>
      </c>
      <c r="B324" s="434">
        <v>1</v>
      </c>
      <c r="C324" s="399">
        <v>2</v>
      </c>
      <c r="D324" s="400">
        <v>3</v>
      </c>
      <c r="E324" s="255">
        <v>4</v>
      </c>
      <c r="F324" s="460">
        <v>4</v>
      </c>
      <c r="G324" s="252">
        <v>1</v>
      </c>
      <c r="H324" s="353">
        <v>2</v>
      </c>
      <c r="I324" s="253">
        <v>3</v>
      </c>
      <c r="J324" s="335">
        <v>4</v>
      </c>
      <c r="K324" s="398">
        <v>5</v>
      </c>
      <c r="L324" s="399">
        <v>6</v>
      </c>
      <c r="M324" s="400">
        <v>7</v>
      </c>
      <c r="N324" s="444">
        <v>8</v>
      </c>
      <c r="O324" s="252">
        <v>1</v>
      </c>
      <c r="P324" s="353">
        <v>2</v>
      </c>
      <c r="Q324" s="253">
        <v>3</v>
      </c>
      <c r="R324" s="335">
        <v>4</v>
      </c>
      <c r="S324" s="398">
        <v>5</v>
      </c>
      <c r="T324" s="461">
        <v>6</v>
      </c>
      <c r="U324" s="254">
        <v>1</v>
      </c>
      <c r="V324" s="353">
        <v>2</v>
      </c>
      <c r="W324" s="253">
        <v>3</v>
      </c>
      <c r="X324" s="335">
        <v>4</v>
      </c>
      <c r="Y324" s="398">
        <v>5</v>
      </c>
      <c r="Z324" s="399">
        <v>6</v>
      </c>
      <c r="AA324" s="400">
        <v>7</v>
      </c>
      <c r="AB324" s="226" t="s">
        <v>0</v>
      </c>
    </row>
    <row r="325" spans="1:32" s="572" customFormat="1" x14ac:dyDescent="0.2">
      <c r="A325" s="311" t="s">
        <v>75</v>
      </c>
      <c r="B325" s="514">
        <v>2870</v>
      </c>
      <c r="C325" s="515">
        <v>2870</v>
      </c>
      <c r="D325" s="515">
        <v>2870</v>
      </c>
      <c r="E325" s="516">
        <v>2870</v>
      </c>
      <c r="F325" s="517">
        <v>2870</v>
      </c>
      <c r="G325" s="518">
        <v>2870</v>
      </c>
      <c r="H325" s="515">
        <v>2870</v>
      </c>
      <c r="I325" s="515">
        <v>2870</v>
      </c>
      <c r="J325" s="515">
        <v>2870</v>
      </c>
      <c r="K325" s="515">
        <v>2870</v>
      </c>
      <c r="L325" s="515">
        <v>2870</v>
      </c>
      <c r="M325" s="516">
        <v>2870</v>
      </c>
      <c r="N325" s="517">
        <v>2870</v>
      </c>
      <c r="O325" s="514">
        <v>2870</v>
      </c>
      <c r="P325" s="515">
        <v>2870</v>
      </c>
      <c r="Q325" s="515">
        <v>2870</v>
      </c>
      <c r="R325" s="515">
        <v>2870</v>
      </c>
      <c r="S325" s="515">
        <v>2870</v>
      </c>
      <c r="T325" s="517">
        <v>2870</v>
      </c>
      <c r="U325" s="518">
        <v>2870</v>
      </c>
      <c r="V325" s="515">
        <v>2870</v>
      </c>
      <c r="W325" s="515">
        <v>2870</v>
      </c>
      <c r="X325" s="515">
        <v>2870</v>
      </c>
      <c r="Y325" s="515">
        <v>2870</v>
      </c>
      <c r="Z325" s="515">
        <v>2870</v>
      </c>
      <c r="AA325" s="516">
        <v>2870</v>
      </c>
      <c r="AB325" s="519">
        <v>2870</v>
      </c>
    </row>
    <row r="326" spans="1:32" s="572" customFormat="1" x14ac:dyDescent="0.2">
      <c r="A326" s="314" t="s">
        <v>6</v>
      </c>
      <c r="B326" s="478">
        <v>2890.7142857142858</v>
      </c>
      <c r="C326" s="479">
        <v>2890</v>
      </c>
      <c r="D326" s="479">
        <v>2910.7142857142858</v>
      </c>
      <c r="E326" s="480">
        <v>2884.8</v>
      </c>
      <c r="F326" s="481">
        <v>2999.3103448275861</v>
      </c>
      <c r="G326" s="482">
        <v>3037.8947368421054</v>
      </c>
      <c r="H326" s="479">
        <v>2849</v>
      </c>
      <c r="I326" s="479">
        <v>2987.1428571428573</v>
      </c>
      <c r="J326" s="479">
        <v>3003.0769230769229</v>
      </c>
      <c r="K326" s="479">
        <v>2969.1304347826085</v>
      </c>
      <c r="L326" s="479">
        <v>2887.0833333333335</v>
      </c>
      <c r="M326" s="480">
        <v>2975.135135135135</v>
      </c>
      <c r="N326" s="481">
        <v>3114.4</v>
      </c>
      <c r="O326" s="478">
        <v>2877.3684210526317</v>
      </c>
      <c r="P326" s="479">
        <v>2920.3225806451615</v>
      </c>
      <c r="Q326" s="479">
        <v>2965.7692307692309</v>
      </c>
      <c r="R326" s="479">
        <v>2936.7857142857142</v>
      </c>
      <c r="S326" s="479">
        <v>2928.6486486486488</v>
      </c>
      <c r="T326" s="481">
        <v>2992.5806451612902</v>
      </c>
      <c r="U326" s="482">
        <v>2889.1666666666665</v>
      </c>
      <c r="V326" s="479">
        <v>2919.1666666666665</v>
      </c>
      <c r="W326" s="479">
        <v>2968.3333333333335</v>
      </c>
      <c r="X326" s="479">
        <v>2945.7142857142858</v>
      </c>
      <c r="Y326" s="479">
        <v>2925.294117647059</v>
      </c>
      <c r="Z326" s="479">
        <v>2900.909090909091</v>
      </c>
      <c r="AA326" s="480">
        <v>3000.5</v>
      </c>
      <c r="AB326" s="483">
        <v>2949.3313521545319</v>
      </c>
    </row>
    <row r="327" spans="1:32" s="572" customFormat="1" x14ac:dyDescent="0.2">
      <c r="A327" s="226" t="s">
        <v>7</v>
      </c>
      <c r="B327" s="484">
        <v>100</v>
      </c>
      <c r="C327" s="485">
        <v>95.238095238095241</v>
      </c>
      <c r="D327" s="485">
        <v>92.857142857142861</v>
      </c>
      <c r="E327" s="486">
        <v>92</v>
      </c>
      <c r="F327" s="487">
        <v>86.206896551724142</v>
      </c>
      <c r="G327" s="488">
        <v>100</v>
      </c>
      <c r="H327" s="485">
        <v>100</v>
      </c>
      <c r="I327" s="485">
        <v>100</v>
      </c>
      <c r="J327" s="485">
        <v>80.769230769230774</v>
      </c>
      <c r="K327" s="485">
        <v>100</v>
      </c>
      <c r="L327" s="485">
        <v>100</v>
      </c>
      <c r="M327" s="486">
        <v>94.594594594594597</v>
      </c>
      <c r="N327" s="487">
        <v>92</v>
      </c>
      <c r="O327" s="484">
        <v>94.736842105263165</v>
      </c>
      <c r="P327" s="485">
        <v>93.548387096774192</v>
      </c>
      <c r="Q327" s="485">
        <v>96.15384615384616</v>
      </c>
      <c r="R327" s="485">
        <v>96.428571428571431</v>
      </c>
      <c r="S327" s="485">
        <v>94.594594594594597</v>
      </c>
      <c r="T327" s="487">
        <v>93.548387096774192</v>
      </c>
      <c r="U327" s="488">
        <v>100</v>
      </c>
      <c r="V327" s="485">
        <v>100</v>
      </c>
      <c r="W327" s="485">
        <v>86.666666666666671</v>
      </c>
      <c r="X327" s="485">
        <v>100</v>
      </c>
      <c r="Y327" s="485">
        <v>85.294117647058826</v>
      </c>
      <c r="Z327" s="485">
        <v>84.848484848484844</v>
      </c>
      <c r="AA327" s="486">
        <v>90</v>
      </c>
      <c r="AB327" s="489">
        <v>90.936106983655279</v>
      </c>
    </row>
    <row r="328" spans="1:32" s="572" customFormat="1" x14ac:dyDescent="0.2">
      <c r="A328" s="226" t="s">
        <v>8</v>
      </c>
      <c r="B328" s="496">
        <v>4.1087196573281866E-2</v>
      </c>
      <c r="C328" s="497">
        <v>5.1511678241765661E-2</v>
      </c>
      <c r="D328" s="497">
        <v>6.715367801038527E-2</v>
      </c>
      <c r="E328" s="498">
        <v>5.9607693258323304E-2</v>
      </c>
      <c r="F328" s="499">
        <v>6.9930808102137726E-2</v>
      </c>
      <c r="G328" s="500">
        <v>3.5574973062620051E-2</v>
      </c>
      <c r="H328" s="497">
        <v>4.9451203623780825E-2</v>
      </c>
      <c r="I328" s="497">
        <v>4.6663751131031057E-2</v>
      </c>
      <c r="J328" s="497">
        <v>6.245957020079581E-2</v>
      </c>
      <c r="K328" s="497">
        <v>4.4900689559824486E-2</v>
      </c>
      <c r="L328" s="497">
        <v>3.7777650697590939E-2</v>
      </c>
      <c r="M328" s="498">
        <v>5.3492272276284052E-2</v>
      </c>
      <c r="N328" s="499">
        <v>5.6672586954921077E-2</v>
      </c>
      <c r="O328" s="496">
        <v>4.4045092045002787E-2</v>
      </c>
      <c r="P328" s="497">
        <v>5.3002224263317757E-2</v>
      </c>
      <c r="Q328" s="497">
        <v>5.2035961491999239E-2</v>
      </c>
      <c r="R328" s="497">
        <v>5.1367716519750292E-2</v>
      </c>
      <c r="S328" s="497">
        <v>4.5901363338480099E-2</v>
      </c>
      <c r="T328" s="499">
        <v>5.6230181145325651E-2</v>
      </c>
      <c r="U328" s="500">
        <v>4.8651353404706416E-2</v>
      </c>
      <c r="V328" s="497">
        <v>4.6561307774419976E-2</v>
      </c>
      <c r="W328" s="497">
        <v>5.968480400184023E-2</v>
      </c>
      <c r="X328" s="497">
        <v>4.9290304354109693E-2</v>
      </c>
      <c r="Y328" s="497">
        <v>6.0955556898374383E-2</v>
      </c>
      <c r="Z328" s="497">
        <v>6.2646498723528177E-2</v>
      </c>
      <c r="AA328" s="498">
        <v>5.9014405989820239E-2</v>
      </c>
      <c r="AB328" s="501">
        <v>5.7635884753856427E-2</v>
      </c>
    </row>
    <row r="329" spans="1:32" s="572" customFormat="1" x14ac:dyDescent="0.2">
      <c r="A329" s="314" t="s">
        <v>1</v>
      </c>
      <c r="B329" s="490">
        <f>B326/B325*100-100</f>
        <v>0.72175211548032792</v>
      </c>
      <c r="C329" s="491">
        <f t="shared" ref="C329:F329" si="223">C326/C325*100-100</f>
        <v>0.69686411149825744</v>
      </c>
      <c r="D329" s="491">
        <f t="shared" si="223"/>
        <v>1.4186162269786138</v>
      </c>
      <c r="E329" s="491">
        <f t="shared" si="223"/>
        <v>0.51567944250872699</v>
      </c>
      <c r="F329" s="492">
        <f t="shared" si="223"/>
        <v>4.5055869277904605</v>
      </c>
      <c r="G329" s="493">
        <f>G326/G325*100-100</f>
        <v>5.8499908307353792</v>
      </c>
      <c r="H329" s="491">
        <f t="shared" ref="H329:O329" si="224">H326/H325*100-100</f>
        <v>-0.73170731707317316</v>
      </c>
      <c r="I329" s="491">
        <f t="shared" si="224"/>
        <v>4.0816326530612344</v>
      </c>
      <c r="J329" s="491">
        <f t="shared" si="224"/>
        <v>4.636826588046091</v>
      </c>
      <c r="K329" s="491">
        <f t="shared" si="224"/>
        <v>3.4540221178609158</v>
      </c>
      <c r="L329" s="491">
        <f t="shared" si="224"/>
        <v>0.59523809523808779</v>
      </c>
      <c r="M329" s="491">
        <f t="shared" si="224"/>
        <v>3.6632451266597599</v>
      </c>
      <c r="N329" s="492">
        <f t="shared" si="224"/>
        <v>8.5156794425087128</v>
      </c>
      <c r="O329" s="490">
        <f t="shared" si="224"/>
        <v>0.25673940949934604</v>
      </c>
      <c r="P329" s="491">
        <f>P326/P325*100-100</f>
        <v>1.7534000224794966</v>
      </c>
      <c r="Q329" s="491">
        <f t="shared" ref="Q329:AB329" si="225">Q326/Q325*100-100</f>
        <v>3.3369069954435844</v>
      </c>
      <c r="R329" s="491">
        <f t="shared" si="225"/>
        <v>2.3270283723245484</v>
      </c>
      <c r="S329" s="491">
        <f t="shared" si="225"/>
        <v>2.0435069215557036</v>
      </c>
      <c r="T329" s="492">
        <f t="shared" si="225"/>
        <v>4.271102618860283</v>
      </c>
      <c r="U329" s="493">
        <f t="shared" si="225"/>
        <v>0.66782810685248251</v>
      </c>
      <c r="V329" s="491">
        <f t="shared" si="225"/>
        <v>1.7131242740998829</v>
      </c>
      <c r="W329" s="491">
        <f t="shared" si="225"/>
        <v>3.4262485481997658</v>
      </c>
      <c r="X329" s="491">
        <f t="shared" si="225"/>
        <v>2.6381284221005643</v>
      </c>
      <c r="Y329" s="491">
        <f t="shared" si="225"/>
        <v>1.9266243082598891</v>
      </c>
      <c r="Z329" s="491">
        <f t="shared" si="225"/>
        <v>1.0769718086791329</v>
      </c>
      <c r="AA329" s="494">
        <f t="shared" si="225"/>
        <v>4.5470383275261383</v>
      </c>
      <c r="AB329" s="282">
        <f t="shared" si="225"/>
        <v>2.7641586116561712</v>
      </c>
      <c r="AC329" s="377"/>
    </row>
    <row r="330" spans="1:32" s="572" customFormat="1" ht="13.5" thickBot="1" x14ac:dyDescent="0.25">
      <c r="A330" s="432" t="s">
        <v>27</v>
      </c>
      <c r="B330" s="402">
        <f>B326-B312</f>
        <v>290.08928571428578</v>
      </c>
      <c r="C330" s="403">
        <f t="shared" ref="C330:AB330" si="226">C326-C312</f>
        <v>112.75862068965534</v>
      </c>
      <c r="D330" s="403">
        <f t="shared" si="226"/>
        <v>255.51428571428596</v>
      </c>
      <c r="E330" s="403">
        <f t="shared" si="226"/>
        <v>224.41538461538494</v>
      </c>
      <c r="F330" s="404">
        <f t="shared" si="226"/>
        <v>320.97701149425257</v>
      </c>
      <c r="G330" s="408">
        <f t="shared" si="226"/>
        <v>371.01973684210543</v>
      </c>
      <c r="H330" s="403">
        <f t="shared" si="226"/>
        <v>201.5</v>
      </c>
      <c r="I330" s="403">
        <f t="shared" si="226"/>
        <v>292.14285714285734</v>
      </c>
      <c r="J330" s="403">
        <f t="shared" si="226"/>
        <v>373.66515837104043</v>
      </c>
      <c r="K330" s="403">
        <f t="shared" si="226"/>
        <v>269.8447204968943</v>
      </c>
      <c r="L330" s="403">
        <f t="shared" si="226"/>
        <v>118.8074712643679</v>
      </c>
      <c r="M330" s="403">
        <f t="shared" si="226"/>
        <v>185.42084942084921</v>
      </c>
      <c r="N330" s="404">
        <f t="shared" si="226"/>
        <v>228.35833333333358</v>
      </c>
      <c r="O330" s="405">
        <f t="shared" si="226"/>
        <v>275.36842105263167</v>
      </c>
      <c r="P330" s="406">
        <f t="shared" si="226"/>
        <v>211.91348973607046</v>
      </c>
      <c r="Q330" s="406">
        <f t="shared" si="226"/>
        <v>270.76923076923094</v>
      </c>
      <c r="R330" s="406">
        <f t="shared" si="226"/>
        <v>231.07142857142844</v>
      </c>
      <c r="S330" s="406">
        <f t="shared" si="226"/>
        <v>216.98198198198224</v>
      </c>
      <c r="T330" s="407">
        <f t="shared" si="226"/>
        <v>207.41935483870975</v>
      </c>
      <c r="U330" s="408">
        <f t="shared" si="226"/>
        <v>105.3205128205127</v>
      </c>
      <c r="V330" s="403">
        <f t="shared" si="226"/>
        <v>164.16666666666652</v>
      </c>
      <c r="W330" s="403">
        <f t="shared" si="226"/>
        <v>306.58333333333348</v>
      </c>
      <c r="X330" s="403">
        <f t="shared" si="226"/>
        <v>253.71428571428578</v>
      </c>
      <c r="Y330" s="403">
        <f t="shared" si="226"/>
        <v>235.29411764705901</v>
      </c>
      <c r="Z330" s="403">
        <f t="shared" si="226"/>
        <v>203.57575757575751</v>
      </c>
      <c r="AA330" s="409">
        <f t="shared" si="226"/>
        <v>257.88095238095229</v>
      </c>
      <c r="AB330" s="410">
        <f t="shared" si="226"/>
        <v>234.66468548786543</v>
      </c>
      <c r="AC330" s="394"/>
      <c r="AD330" s="395"/>
      <c r="AE330" s="395"/>
    </row>
    <row r="331" spans="1:32" s="572" customFormat="1" x14ac:dyDescent="0.2">
      <c r="A331" s="433" t="s">
        <v>51</v>
      </c>
      <c r="B331" s="290">
        <v>323</v>
      </c>
      <c r="C331" s="291">
        <v>374</v>
      </c>
      <c r="D331" s="291">
        <v>446</v>
      </c>
      <c r="E331" s="458">
        <v>468</v>
      </c>
      <c r="F331" s="292">
        <v>473</v>
      </c>
      <c r="G331" s="429">
        <v>306</v>
      </c>
      <c r="H331" s="291">
        <v>320</v>
      </c>
      <c r="I331" s="291">
        <v>381</v>
      </c>
      <c r="J331" s="291">
        <v>497</v>
      </c>
      <c r="K331" s="291">
        <v>497</v>
      </c>
      <c r="L331" s="291">
        <v>578</v>
      </c>
      <c r="M331" s="291">
        <v>718</v>
      </c>
      <c r="N331" s="292">
        <v>510</v>
      </c>
      <c r="O331" s="290">
        <v>329</v>
      </c>
      <c r="P331" s="291">
        <v>617</v>
      </c>
      <c r="Q331" s="291">
        <v>489</v>
      </c>
      <c r="R331" s="291">
        <v>503</v>
      </c>
      <c r="S331" s="291">
        <v>664</v>
      </c>
      <c r="T331" s="292">
        <v>563</v>
      </c>
      <c r="U331" s="429">
        <v>209</v>
      </c>
      <c r="V331" s="291">
        <v>196</v>
      </c>
      <c r="W331" s="291">
        <v>574</v>
      </c>
      <c r="X331" s="291">
        <v>534</v>
      </c>
      <c r="Y331" s="291">
        <v>635</v>
      </c>
      <c r="Z331" s="291">
        <v>587</v>
      </c>
      <c r="AA331" s="292">
        <v>750</v>
      </c>
      <c r="AB331" s="373">
        <f>SUM(B331:AA331)</f>
        <v>12541</v>
      </c>
      <c r="AC331" s="227" t="s">
        <v>56</v>
      </c>
      <c r="AD331" s="294">
        <f>AB317-AB331</f>
        <v>103</v>
      </c>
      <c r="AE331" s="295">
        <f>AD331/AB317</f>
        <v>8.1461562796583363E-3</v>
      </c>
      <c r="AF331" s="376" t="s">
        <v>170</v>
      </c>
    </row>
    <row r="332" spans="1:32" s="572" customFormat="1" x14ac:dyDescent="0.2">
      <c r="A332" s="328" t="s">
        <v>28</v>
      </c>
      <c r="B332" s="242">
        <v>114.5</v>
      </c>
      <c r="C332" s="240">
        <v>112</v>
      </c>
      <c r="D332" s="240">
        <v>110</v>
      </c>
      <c r="E332" s="459">
        <v>110.5</v>
      </c>
      <c r="F332" s="243">
        <v>109.5</v>
      </c>
      <c r="G332" s="430">
        <v>116</v>
      </c>
      <c r="H332" s="240">
        <v>115</v>
      </c>
      <c r="I332" s="240">
        <v>113.5</v>
      </c>
      <c r="J332" s="240">
        <v>113.5</v>
      </c>
      <c r="K332" s="240">
        <v>113</v>
      </c>
      <c r="L332" s="240">
        <v>113</v>
      </c>
      <c r="M332" s="240">
        <v>112</v>
      </c>
      <c r="N332" s="243">
        <v>111.5</v>
      </c>
      <c r="O332" s="242">
        <v>116</v>
      </c>
      <c r="P332" s="240">
        <v>113.5</v>
      </c>
      <c r="Q332" s="240">
        <v>112.5</v>
      </c>
      <c r="R332" s="240">
        <v>112</v>
      </c>
      <c r="S332" s="240">
        <v>111.5</v>
      </c>
      <c r="T332" s="243">
        <v>109</v>
      </c>
      <c r="U332" s="430">
        <v>114.5</v>
      </c>
      <c r="V332" s="240">
        <v>114</v>
      </c>
      <c r="W332" s="240">
        <v>113</v>
      </c>
      <c r="X332" s="240">
        <v>112.5</v>
      </c>
      <c r="Y332" s="240">
        <v>111</v>
      </c>
      <c r="Z332" s="240">
        <v>110.5</v>
      </c>
      <c r="AA332" s="243">
        <v>109</v>
      </c>
      <c r="AB332" s="233"/>
      <c r="AC332" s="227" t="s">
        <v>57</v>
      </c>
      <c r="AD332" s="227">
        <v>108.12</v>
      </c>
      <c r="AE332" s="227"/>
      <c r="AF332" s="438" t="s">
        <v>171</v>
      </c>
    </row>
    <row r="333" spans="1:32" s="572" customFormat="1" ht="13.5" thickBot="1" x14ac:dyDescent="0.25">
      <c r="A333" s="331" t="s">
        <v>26</v>
      </c>
      <c r="B333" s="244">
        <f>B332-B318</f>
        <v>4.5</v>
      </c>
      <c r="C333" s="241">
        <f>C332-C318</f>
        <v>5</v>
      </c>
      <c r="D333" s="241">
        <f>D332-D318</f>
        <v>4.5</v>
      </c>
      <c r="E333" s="241">
        <f>E332-E318</f>
        <v>4.5</v>
      </c>
      <c r="F333" s="245">
        <f>F332-F318</f>
        <v>4.5</v>
      </c>
      <c r="G333" s="431">
        <f t="shared" ref="G333:AA333" si="227">G332-G318</f>
        <v>4</v>
      </c>
      <c r="H333" s="241">
        <f t="shared" si="227"/>
        <v>5</v>
      </c>
      <c r="I333" s="241">
        <f t="shared" si="227"/>
        <v>4</v>
      </c>
      <c r="J333" s="241">
        <f t="shared" si="227"/>
        <v>4</v>
      </c>
      <c r="K333" s="241">
        <f t="shared" si="227"/>
        <v>4</v>
      </c>
      <c r="L333" s="241">
        <f t="shared" si="227"/>
        <v>5</v>
      </c>
      <c r="M333" s="241">
        <f t="shared" si="227"/>
        <v>4.5</v>
      </c>
      <c r="N333" s="245">
        <f t="shared" si="227"/>
        <v>4.5</v>
      </c>
      <c r="O333" s="244">
        <f t="shared" si="227"/>
        <v>4.5</v>
      </c>
      <c r="P333" s="241">
        <f t="shared" si="227"/>
        <v>4.5</v>
      </c>
      <c r="Q333" s="241">
        <f t="shared" si="227"/>
        <v>4.5</v>
      </c>
      <c r="R333" s="241">
        <f t="shared" si="227"/>
        <v>4.5</v>
      </c>
      <c r="S333" s="241">
        <f t="shared" si="227"/>
        <v>4.5</v>
      </c>
      <c r="T333" s="245">
        <f t="shared" si="227"/>
        <v>4.5</v>
      </c>
      <c r="U333" s="431">
        <f t="shared" si="227"/>
        <v>5</v>
      </c>
      <c r="V333" s="241">
        <f t="shared" si="227"/>
        <v>5</v>
      </c>
      <c r="W333" s="241">
        <f t="shared" si="227"/>
        <v>4</v>
      </c>
      <c r="X333" s="241">
        <f t="shared" si="227"/>
        <v>4.5</v>
      </c>
      <c r="Y333" s="241">
        <f t="shared" si="227"/>
        <v>4.5</v>
      </c>
      <c r="Z333" s="241">
        <f t="shared" si="227"/>
        <v>4.5</v>
      </c>
      <c r="AA333" s="245">
        <f t="shared" si="227"/>
        <v>4.5</v>
      </c>
      <c r="AB333" s="234"/>
      <c r="AC333" s="227" t="s">
        <v>26</v>
      </c>
      <c r="AD333" s="227">
        <f>AD332-AD318</f>
        <v>4.9100000000000108</v>
      </c>
      <c r="AE333" s="227"/>
    </row>
    <row r="334" spans="1:32" x14ac:dyDescent="0.2">
      <c r="D334" s="237">
        <v>110.5</v>
      </c>
      <c r="E334" s="237">
        <v>111</v>
      </c>
      <c r="Y334" s="237">
        <v>111.5</v>
      </c>
      <c r="Z334" s="237">
        <v>111</v>
      </c>
      <c r="AF334" s="572"/>
    </row>
    <row r="335" spans="1:32" x14ac:dyDescent="0.2">
      <c r="AF335" s="572"/>
    </row>
    <row r="336" spans="1:32" x14ac:dyDescent="0.2">
      <c r="AF336" s="572"/>
    </row>
    <row r="337" spans="32:32" x14ac:dyDescent="0.2">
      <c r="AF337" s="572"/>
    </row>
  </sheetData>
  <mergeCells count="94">
    <mergeCell ref="B322:F322"/>
    <mergeCell ref="G322:N322"/>
    <mergeCell ref="O322:T322"/>
    <mergeCell ref="U322:AA322"/>
    <mergeCell ref="B308:F308"/>
    <mergeCell ref="G308:N308"/>
    <mergeCell ref="O308:T308"/>
    <mergeCell ref="U308:AA308"/>
    <mergeCell ref="AF253:AG253"/>
    <mergeCell ref="B266:F266"/>
    <mergeCell ref="G266:N266"/>
    <mergeCell ref="O266:T266"/>
    <mergeCell ref="U266:AA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U210:AA210"/>
    <mergeCell ref="O210:T210"/>
    <mergeCell ref="B210:F210"/>
    <mergeCell ref="F182:M182"/>
    <mergeCell ref="B196:E196"/>
    <mergeCell ref="F196:M196"/>
    <mergeCell ref="N196:T196"/>
    <mergeCell ref="B252:F252"/>
    <mergeCell ref="G252:N252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O252:T252"/>
    <mergeCell ref="U196:AA196"/>
    <mergeCell ref="B182:E182"/>
    <mergeCell ref="N182:T182"/>
    <mergeCell ref="U182:AA182"/>
    <mergeCell ref="G210:N210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AF247:AI249"/>
    <mergeCell ref="AF244:AI246"/>
    <mergeCell ref="AF225:AG225"/>
    <mergeCell ref="AF239:AG239"/>
    <mergeCell ref="U252:AA25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06"/>
  <sheetViews>
    <sheetView showGridLines="0" topLeftCell="A274" zoomScale="75" zoomScaleNormal="75" workbookViewId="0">
      <selection activeCell="C305" sqref="C305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617" t="s">
        <v>53</v>
      </c>
      <c r="C9" s="615"/>
      <c r="D9" s="615"/>
      <c r="E9" s="615"/>
      <c r="F9" s="616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617" t="s">
        <v>53</v>
      </c>
      <c r="C22" s="615"/>
      <c r="D22" s="615"/>
      <c r="E22" s="615"/>
      <c r="F22" s="616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617" t="s">
        <v>53</v>
      </c>
      <c r="C35" s="615"/>
      <c r="D35" s="615"/>
      <c r="E35" s="615"/>
      <c r="F35" s="616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617" t="s">
        <v>53</v>
      </c>
      <c r="C48" s="615"/>
      <c r="D48" s="615"/>
      <c r="E48" s="615"/>
      <c r="F48" s="616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617" t="s">
        <v>53</v>
      </c>
      <c r="C61" s="615"/>
      <c r="D61" s="615"/>
      <c r="E61" s="615"/>
      <c r="F61" s="616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617" t="s">
        <v>53</v>
      </c>
      <c r="C74" s="615"/>
      <c r="D74" s="615"/>
      <c r="E74" s="615"/>
      <c r="F74" s="616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617" t="s">
        <v>53</v>
      </c>
      <c r="C87" s="615"/>
      <c r="D87" s="615"/>
      <c r="E87" s="615"/>
      <c r="F87" s="616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617" t="s">
        <v>53</v>
      </c>
      <c r="C100" s="615"/>
      <c r="D100" s="615"/>
      <c r="E100" s="615"/>
      <c r="F100" s="616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617" t="s">
        <v>53</v>
      </c>
      <c r="C113" s="615"/>
      <c r="D113" s="615"/>
      <c r="E113" s="615"/>
      <c r="F113" s="616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617" t="s">
        <v>53</v>
      </c>
      <c r="C126" s="615"/>
      <c r="D126" s="615"/>
      <c r="E126" s="615"/>
      <c r="F126" s="616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617" t="s">
        <v>53</v>
      </c>
      <c r="C139" s="615"/>
      <c r="D139" s="615"/>
      <c r="E139" s="615"/>
      <c r="F139" s="616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617" t="s">
        <v>53</v>
      </c>
      <c r="C152" s="615"/>
      <c r="D152" s="615"/>
      <c r="E152" s="615"/>
      <c r="F152" s="616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617" t="s">
        <v>53</v>
      </c>
      <c r="C165" s="615"/>
      <c r="D165" s="615"/>
      <c r="E165" s="615"/>
      <c r="F165" s="616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617" t="s">
        <v>53</v>
      </c>
      <c r="C178" s="615"/>
      <c r="D178" s="615"/>
      <c r="E178" s="615"/>
      <c r="F178" s="616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617" t="s">
        <v>53</v>
      </c>
      <c r="C191" s="615"/>
      <c r="D191" s="615"/>
      <c r="E191" s="615"/>
      <c r="F191" s="616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617" t="s">
        <v>53</v>
      </c>
      <c r="C204" s="615"/>
      <c r="D204" s="615"/>
      <c r="E204" s="615"/>
      <c r="F204" s="616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617" t="s">
        <v>53</v>
      </c>
      <c r="C217" s="615"/>
      <c r="D217" s="615"/>
      <c r="E217" s="615"/>
      <c r="F217" s="616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1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1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90.5</v>
      </c>
      <c r="F226" s="354"/>
      <c r="G226" s="233"/>
      <c r="H226" s="467" t="s">
        <v>57</v>
      </c>
      <c r="I226" s="467">
        <v>84.67</v>
      </c>
      <c r="J226" s="467"/>
    </row>
    <row r="227" spans="1:11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6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  <row r="228" spans="1:11" x14ac:dyDescent="0.2">
      <c r="E228" s="299">
        <v>90.5</v>
      </c>
    </row>
    <row r="229" spans="1:11" ht="13.5" thickBot="1" x14ac:dyDescent="0.25"/>
    <row r="230" spans="1:11" s="468" customFormat="1" ht="13.5" thickBot="1" x14ac:dyDescent="0.25">
      <c r="A230" s="304" t="s">
        <v>131</v>
      </c>
      <c r="B230" s="617" t="s">
        <v>53</v>
      </c>
      <c r="C230" s="615"/>
      <c r="D230" s="615"/>
      <c r="E230" s="615"/>
      <c r="F230" s="616"/>
      <c r="G230" s="333" t="s">
        <v>0</v>
      </c>
    </row>
    <row r="231" spans="1:11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1" s="468" customFormat="1" x14ac:dyDescent="0.2">
      <c r="A232" s="311" t="s">
        <v>3</v>
      </c>
      <c r="B232" s="470">
        <v>2650</v>
      </c>
      <c r="C232" s="471">
        <v>2650</v>
      </c>
      <c r="D232" s="472">
        <v>2650</v>
      </c>
      <c r="E232" s="472">
        <v>2650</v>
      </c>
      <c r="F232" s="472">
        <v>2650</v>
      </c>
      <c r="G232" s="473">
        <v>2650</v>
      </c>
    </row>
    <row r="233" spans="1:11" s="468" customFormat="1" x14ac:dyDescent="0.2">
      <c r="A233" s="314" t="s">
        <v>6</v>
      </c>
      <c r="B233" s="341">
        <v>2770.67</v>
      </c>
      <c r="C233" s="342">
        <v>2801.8</v>
      </c>
      <c r="D233" s="342">
        <v>2873.1</v>
      </c>
      <c r="E233" s="342">
        <v>2987.88</v>
      </c>
      <c r="F233" s="342"/>
      <c r="G233" s="267">
        <v>2850.1</v>
      </c>
    </row>
    <row r="234" spans="1:11" s="468" customFormat="1" x14ac:dyDescent="0.2">
      <c r="A234" s="226" t="s">
        <v>7</v>
      </c>
      <c r="B234" s="343">
        <v>95.6</v>
      </c>
      <c r="C234" s="344">
        <v>97.1</v>
      </c>
      <c r="D234" s="345">
        <v>100</v>
      </c>
      <c r="E234" s="345">
        <v>100</v>
      </c>
      <c r="F234" s="345"/>
      <c r="G234" s="346">
        <v>93.62</v>
      </c>
    </row>
    <row r="235" spans="1:11" s="468" customFormat="1" x14ac:dyDescent="0.2">
      <c r="A235" s="226" t="s">
        <v>8</v>
      </c>
      <c r="B235" s="273">
        <v>5.2999999999999999E-2</v>
      </c>
      <c r="C235" s="274">
        <v>3.9E-2</v>
      </c>
      <c r="D235" s="347">
        <v>3.3000000000000002E-2</v>
      </c>
      <c r="E235" s="347">
        <v>3.5999999999999997E-2</v>
      </c>
      <c r="F235" s="347"/>
      <c r="G235" s="348">
        <v>5.0999999999999997E-2</v>
      </c>
    </row>
    <row r="236" spans="1:11" s="468" customFormat="1" x14ac:dyDescent="0.2">
      <c r="A236" s="314" t="s">
        <v>1</v>
      </c>
      <c r="B236" s="278">
        <f t="shared" ref="B236:G236" si="52">B233/B232*100-100</f>
        <v>4.5535849056603865</v>
      </c>
      <c r="C236" s="279">
        <f t="shared" si="52"/>
        <v>5.7283018867924511</v>
      </c>
      <c r="D236" s="279">
        <f t="shared" si="52"/>
        <v>8.4188679245282998</v>
      </c>
      <c r="E236" s="279">
        <f t="shared" si="52"/>
        <v>12.750188679245284</v>
      </c>
      <c r="F236" s="279">
        <f t="shared" si="52"/>
        <v>-100</v>
      </c>
      <c r="G236" s="282">
        <f t="shared" si="52"/>
        <v>7.5509433962264154</v>
      </c>
    </row>
    <row r="237" spans="1:11" s="468" customFormat="1" ht="13.5" thickBot="1" x14ac:dyDescent="0.25">
      <c r="A237" s="226" t="s">
        <v>27</v>
      </c>
      <c r="B237" s="284">
        <f>B233-B220</f>
        <v>109.00333333333356</v>
      </c>
      <c r="C237" s="285">
        <f t="shared" ref="C237:G237" si="53">C233-C220</f>
        <v>63.858823529411893</v>
      </c>
      <c r="D237" s="285">
        <f t="shared" si="53"/>
        <v>55.599999999999909</v>
      </c>
      <c r="E237" s="285">
        <f t="shared" si="53"/>
        <v>76.597948717948839</v>
      </c>
      <c r="F237" s="285">
        <f t="shared" si="53"/>
        <v>0</v>
      </c>
      <c r="G237" s="288">
        <f t="shared" si="53"/>
        <v>71.708391608391594</v>
      </c>
    </row>
    <row r="238" spans="1:11" s="468" customFormat="1" x14ac:dyDescent="0.2">
      <c r="A238" s="328" t="s">
        <v>52</v>
      </c>
      <c r="B238" s="290">
        <v>402</v>
      </c>
      <c r="C238" s="291">
        <v>315</v>
      </c>
      <c r="D238" s="291">
        <v>252</v>
      </c>
      <c r="E238" s="291">
        <v>325</v>
      </c>
      <c r="F238" s="349"/>
      <c r="G238" s="350">
        <f>SUM(B238:F238)</f>
        <v>1294</v>
      </c>
      <c r="H238" s="468" t="s">
        <v>56</v>
      </c>
      <c r="I238" s="351">
        <f>G225-G238</f>
        <v>2</v>
      </c>
      <c r="J238" s="352">
        <f>I238/G225</f>
        <v>1.5432098765432098E-3</v>
      </c>
      <c r="K238" s="446" t="s">
        <v>135</v>
      </c>
    </row>
    <row r="239" spans="1:11" s="468" customFormat="1" x14ac:dyDescent="0.2">
      <c r="A239" s="328" t="s">
        <v>28</v>
      </c>
      <c r="B239" s="229">
        <v>97</v>
      </c>
      <c r="C239" s="354">
        <v>97</v>
      </c>
      <c r="D239" s="354">
        <v>97</v>
      </c>
      <c r="E239" s="354">
        <v>97.5</v>
      </c>
      <c r="F239" s="354"/>
      <c r="G239" s="233"/>
      <c r="H239" s="468" t="s">
        <v>57</v>
      </c>
      <c r="I239" s="468">
        <v>90.29</v>
      </c>
    </row>
    <row r="240" spans="1:11" s="468" customFormat="1" ht="13.5" thickBot="1" x14ac:dyDescent="0.25">
      <c r="A240" s="331" t="s">
        <v>26</v>
      </c>
      <c r="B240" s="367">
        <f>B239-B226</f>
        <v>6.5</v>
      </c>
      <c r="C240" s="368">
        <f t="shared" ref="C240:F240" si="54">C239-C226</f>
        <v>7</v>
      </c>
      <c r="D240" s="368">
        <f t="shared" si="54"/>
        <v>7</v>
      </c>
      <c r="E240" s="368">
        <f t="shared" si="54"/>
        <v>7</v>
      </c>
      <c r="F240" s="368">
        <f t="shared" si="54"/>
        <v>0</v>
      </c>
      <c r="G240" s="234"/>
      <c r="H240" s="468" t="s">
        <v>26</v>
      </c>
      <c r="I240" s="468">
        <f>I239-I226</f>
        <v>5.6200000000000045</v>
      </c>
    </row>
    <row r="241" spans="1:9" x14ac:dyDescent="0.2">
      <c r="E241" s="299">
        <v>97.5</v>
      </c>
    </row>
    <row r="242" spans="1:9" ht="13.5" thickBot="1" x14ac:dyDescent="0.25"/>
    <row r="243" spans="1:9" ht="13.5" thickBot="1" x14ac:dyDescent="0.25">
      <c r="A243" s="304" t="s">
        <v>137</v>
      </c>
      <c r="B243" s="617" t="s">
        <v>53</v>
      </c>
      <c r="C243" s="615"/>
      <c r="D243" s="615"/>
      <c r="E243" s="615"/>
      <c r="F243" s="616"/>
      <c r="G243" s="333" t="s">
        <v>0</v>
      </c>
      <c r="H243" s="506"/>
      <c r="I243" s="506"/>
    </row>
    <row r="244" spans="1:9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</row>
    <row r="245" spans="1:9" x14ac:dyDescent="0.2">
      <c r="A245" s="311" t="s">
        <v>3</v>
      </c>
      <c r="B245" s="470">
        <v>2800</v>
      </c>
      <c r="C245" s="471">
        <v>2800</v>
      </c>
      <c r="D245" s="472">
        <v>2800</v>
      </c>
      <c r="E245" s="472">
        <v>2800</v>
      </c>
      <c r="F245" s="472">
        <v>2800</v>
      </c>
      <c r="G245" s="473">
        <v>2800</v>
      </c>
      <c r="H245" s="506"/>
      <c r="I245" s="506"/>
    </row>
    <row r="246" spans="1:9" x14ac:dyDescent="0.2">
      <c r="A246" s="314" t="s">
        <v>6</v>
      </c>
      <c r="B246" s="341">
        <v>2916.3414634146343</v>
      </c>
      <c r="C246" s="342">
        <v>2884.8571428571427</v>
      </c>
      <c r="D246" s="342">
        <v>3031.3333333333335</v>
      </c>
      <c r="E246" s="342">
        <v>3127.5757575757575</v>
      </c>
      <c r="F246" s="342"/>
      <c r="G246" s="267">
        <v>2983.3812949640287</v>
      </c>
      <c r="H246" s="506"/>
      <c r="I246" s="506"/>
    </row>
    <row r="247" spans="1:9" x14ac:dyDescent="0.2">
      <c r="A247" s="226" t="s">
        <v>7</v>
      </c>
      <c r="B247" s="343">
        <v>90.243902439024396</v>
      </c>
      <c r="C247" s="344">
        <v>97.142857142857139</v>
      </c>
      <c r="D247" s="345">
        <v>100</v>
      </c>
      <c r="E247" s="345">
        <v>87.878787878787875</v>
      </c>
      <c r="F247" s="345"/>
      <c r="G247" s="346">
        <v>88.489208633093526</v>
      </c>
      <c r="H247" s="506"/>
      <c r="I247" s="506"/>
    </row>
    <row r="248" spans="1:9" x14ac:dyDescent="0.2">
      <c r="A248" s="226" t="s">
        <v>8</v>
      </c>
      <c r="B248" s="273">
        <v>5.4600000317388819E-2</v>
      </c>
      <c r="C248" s="274">
        <v>4.1533505385202091E-2</v>
      </c>
      <c r="D248" s="347">
        <v>2.966219821604307E-2</v>
      </c>
      <c r="E248" s="347">
        <v>6.0440777610842253E-2</v>
      </c>
      <c r="F248" s="347"/>
      <c r="G248" s="348">
        <v>5.856198482538328E-2</v>
      </c>
      <c r="H248" s="506"/>
      <c r="I248" s="506"/>
    </row>
    <row r="249" spans="1:9" x14ac:dyDescent="0.2">
      <c r="A249" s="314" t="s">
        <v>1</v>
      </c>
      <c r="B249" s="278">
        <f t="shared" ref="B249:G249" si="55">B246/B245*100-100</f>
        <v>4.1550522648083614</v>
      </c>
      <c r="C249" s="279">
        <f t="shared" si="55"/>
        <v>3.0306122448979522</v>
      </c>
      <c r="D249" s="279">
        <f t="shared" si="55"/>
        <v>8.2619047619047592</v>
      </c>
      <c r="E249" s="279">
        <f t="shared" si="55"/>
        <v>11.699134199134193</v>
      </c>
      <c r="F249" s="279">
        <f t="shared" si="55"/>
        <v>-100</v>
      </c>
      <c r="G249" s="282">
        <f t="shared" si="55"/>
        <v>6.5493319630010234</v>
      </c>
      <c r="H249" s="506"/>
      <c r="I249" s="506"/>
    </row>
    <row r="250" spans="1:9" ht="13.5" thickBot="1" x14ac:dyDescent="0.25">
      <c r="A250" s="226" t="s">
        <v>27</v>
      </c>
      <c r="B250" s="284">
        <f>B246-B233</f>
        <v>145.67146341463422</v>
      </c>
      <c r="C250" s="285">
        <f t="shared" ref="C250:G250" si="56">C246-C233</f>
        <v>83.05714285714248</v>
      </c>
      <c r="D250" s="285">
        <f t="shared" si="56"/>
        <v>158.23333333333358</v>
      </c>
      <c r="E250" s="285">
        <f t="shared" si="56"/>
        <v>139.6957575757574</v>
      </c>
      <c r="F250" s="285">
        <f t="shared" si="56"/>
        <v>0</v>
      </c>
      <c r="G250" s="288">
        <f t="shared" si="56"/>
        <v>133.2812949640288</v>
      </c>
      <c r="H250" s="506"/>
      <c r="I250" s="506"/>
    </row>
    <row r="251" spans="1:9" x14ac:dyDescent="0.2">
      <c r="A251" s="328" t="s">
        <v>52</v>
      </c>
      <c r="B251" s="290">
        <v>402</v>
      </c>
      <c r="C251" s="291">
        <v>314</v>
      </c>
      <c r="D251" s="291">
        <v>251</v>
      </c>
      <c r="E251" s="291">
        <v>325</v>
      </c>
      <c r="F251" s="349"/>
      <c r="G251" s="350">
        <f>SUM(B251:F251)</f>
        <v>1292</v>
      </c>
      <c r="H251" s="506" t="s">
        <v>56</v>
      </c>
      <c r="I251" s="351">
        <f>G238-G251</f>
        <v>2</v>
      </c>
    </row>
    <row r="252" spans="1:9" x14ac:dyDescent="0.2">
      <c r="A252" s="328" t="s">
        <v>28</v>
      </c>
      <c r="B252" s="229">
        <v>103</v>
      </c>
      <c r="C252" s="354">
        <v>103</v>
      </c>
      <c r="D252" s="354">
        <v>103</v>
      </c>
      <c r="E252" s="354">
        <v>103</v>
      </c>
      <c r="F252" s="354"/>
      <c r="G252" s="233"/>
      <c r="H252" s="506" t="s">
        <v>57</v>
      </c>
      <c r="I252" s="506">
        <v>97.12</v>
      </c>
    </row>
    <row r="253" spans="1:9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68">
        <f t="shared" si="57"/>
        <v>5.5</v>
      </c>
      <c r="F253" s="368">
        <f t="shared" si="57"/>
        <v>0</v>
      </c>
      <c r="G253" s="234"/>
      <c r="H253" s="506" t="s">
        <v>26</v>
      </c>
      <c r="I253" s="506">
        <f>I252-I239</f>
        <v>6.8299999999999983</v>
      </c>
    </row>
    <row r="255" spans="1:9" ht="13.5" thickBot="1" x14ac:dyDescent="0.25"/>
    <row r="256" spans="1:9" ht="13.5" thickBot="1" x14ac:dyDescent="0.25">
      <c r="A256" s="304" t="s">
        <v>138</v>
      </c>
      <c r="B256" s="617" t="s">
        <v>53</v>
      </c>
      <c r="C256" s="615"/>
      <c r="D256" s="615"/>
      <c r="E256" s="615"/>
      <c r="F256" s="616"/>
      <c r="G256" s="333" t="s">
        <v>0</v>
      </c>
      <c r="H256" s="507"/>
      <c r="I256" s="507"/>
    </row>
    <row r="257" spans="1:9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</row>
    <row r="258" spans="1:9" x14ac:dyDescent="0.2">
      <c r="A258" s="311" t="s">
        <v>3</v>
      </c>
      <c r="B258" s="470">
        <v>2960</v>
      </c>
      <c r="C258" s="471">
        <v>2960</v>
      </c>
      <c r="D258" s="472">
        <v>2960</v>
      </c>
      <c r="E258" s="472">
        <v>2960</v>
      </c>
      <c r="F258" s="472">
        <v>2960</v>
      </c>
      <c r="G258" s="473">
        <v>2960</v>
      </c>
      <c r="H258" s="507"/>
      <c r="I258" s="507"/>
    </row>
    <row r="259" spans="1:9" x14ac:dyDescent="0.2">
      <c r="A259" s="314" t="s">
        <v>6</v>
      </c>
      <c r="B259" s="341">
        <v>3084.318181818182</v>
      </c>
      <c r="C259" s="342">
        <v>3048.0952380952381</v>
      </c>
      <c r="D259" s="342">
        <v>3164.8148148148148</v>
      </c>
      <c r="E259" s="342">
        <v>3173.4375</v>
      </c>
      <c r="F259" s="342"/>
      <c r="G259" s="267">
        <v>3108.4827586206898</v>
      </c>
      <c r="H259" s="507"/>
      <c r="I259" s="507"/>
    </row>
    <row r="260" spans="1:9" x14ac:dyDescent="0.2">
      <c r="A260" s="226" t="s">
        <v>7</v>
      </c>
      <c r="B260" s="343">
        <v>100</v>
      </c>
      <c r="C260" s="344">
        <v>97.61904761904762</v>
      </c>
      <c r="D260" s="345">
        <v>96.296296296296291</v>
      </c>
      <c r="E260" s="345">
        <v>100</v>
      </c>
      <c r="F260" s="345"/>
      <c r="G260" s="346">
        <v>96.551724137931032</v>
      </c>
      <c r="H260" s="507"/>
      <c r="I260" s="507"/>
    </row>
    <row r="261" spans="1:9" x14ac:dyDescent="0.2">
      <c r="A261" s="226" t="s">
        <v>8</v>
      </c>
      <c r="B261" s="273">
        <v>4.7516962372549085E-2</v>
      </c>
      <c r="C261" s="274">
        <v>5.0385598584562263E-2</v>
      </c>
      <c r="D261" s="347">
        <v>4.8138292229382713E-2</v>
      </c>
      <c r="E261" s="347">
        <v>4.2009259661342037E-2</v>
      </c>
      <c r="F261" s="347"/>
      <c r="G261" s="348">
        <v>5.0199092544892979E-2</v>
      </c>
      <c r="H261" s="507"/>
      <c r="I261" s="507"/>
    </row>
    <row r="262" spans="1:9" x14ac:dyDescent="0.2">
      <c r="A262" s="314" t="s">
        <v>1</v>
      </c>
      <c r="B262" s="278">
        <f t="shared" ref="B262:G262" si="58">B259/B258*100-100</f>
        <v>4.1999385749385851</v>
      </c>
      <c r="C262" s="279">
        <f t="shared" si="58"/>
        <v>2.9761904761904674</v>
      </c>
      <c r="D262" s="279">
        <f t="shared" si="58"/>
        <v>6.9194194194194267</v>
      </c>
      <c r="E262" s="279">
        <f t="shared" si="58"/>
        <v>7.2107263513513544</v>
      </c>
      <c r="F262" s="279">
        <f t="shared" si="58"/>
        <v>-100</v>
      </c>
      <c r="G262" s="282">
        <f t="shared" si="58"/>
        <v>5.0163094128611334</v>
      </c>
      <c r="H262" s="507"/>
      <c r="I262" s="507"/>
    </row>
    <row r="263" spans="1:9" ht="13.5" thickBot="1" x14ac:dyDescent="0.25">
      <c r="A263" s="226" t="s">
        <v>27</v>
      </c>
      <c r="B263" s="284">
        <f>B259-B246</f>
        <v>167.97671840354769</v>
      </c>
      <c r="C263" s="285">
        <f t="shared" ref="C263:G263" si="59">C259-C246</f>
        <v>163.23809523809541</v>
      </c>
      <c r="D263" s="285">
        <f t="shared" si="59"/>
        <v>133.4814814814813</v>
      </c>
      <c r="E263" s="285">
        <f t="shared" si="59"/>
        <v>45.861742424242493</v>
      </c>
      <c r="F263" s="285">
        <f t="shared" si="59"/>
        <v>0</v>
      </c>
      <c r="G263" s="288">
        <f t="shared" si="59"/>
        <v>125.10146365666105</v>
      </c>
      <c r="H263" s="507"/>
      <c r="I263" s="507"/>
    </row>
    <row r="264" spans="1:9" x14ac:dyDescent="0.2">
      <c r="A264" s="328" t="s">
        <v>52</v>
      </c>
      <c r="B264" s="290">
        <v>401</v>
      </c>
      <c r="C264" s="291">
        <v>311</v>
      </c>
      <c r="D264" s="291">
        <v>251</v>
      </c>
      <c r="E264" s="291">
        <v>324</v>
      </c>
      <c r="F264" s="349"/>
      <c r="G264" s="350">
        <f>SUM(B264:F264)</f>
        <v>1287</v>
      </c>
      <c r="H264" s="507" t="s">
        <v>56</v>
      </c>
      <c r="I264" s="351">
        <f>G251-G264</f>
        <v>5</v>
      </c>
    </row>
    <row r="265" spans="1:9" x14ac:dyDescent="0.2">
      <c r="A265" s="328" t="s">
        <v>28</v>
      </c>
      <c r="B265" s="229">
        <v>109</v>
      </c>
      <c r="C265" s="354">
        <v>109</v>
      </c>
      <c r="D265" s="354">
        <v>109</v>
      </c>
      <c r="E265" s="354">
        <v>109</v>
      </c>
      <c r="F265" s="354"/>
      <c r="G265" s="233"/>
      <c r="H265" s="507" t="s">
        <v>57</v>
      </c>
      <c r="I265" s="507">
        <v>103</v>
      </c>
    </row>
    <row r="266" spans="1:9" ht="13.5" thickBot="1" x14ac:dyDescent="0.25">
      <c r="A266" s="331" t="s">
        <v>26</v>
      </c>
      <c r="B266" s="367">
        <f>B265-B252</f>
        <v>6</v>
      </c>
      <c r="C266" s="368">
        <f t="shared" ref="C266:F266" si="60">C265-C252</f>
        <v>6</v>
      </c>
      <c r="D266" s="368">
        <f t="shared" si="60"/>
        <v>6</v>
      </c>
      <c r="E266" s="368">
        <f t="shared" si="60"/>
        <v>6</v>
      </c>
      <c r="F266" s="368">
        <f t="shared" si="60"/>
        <v>0</v>
      </c>
      <c r="G266" s="234"/>
      <c r="H266" s="507" t="s">
        <v>26</v>
      </c>
      <c r="I266" s="507">
        <f>I265-I252</f>
        <v>5.8799999999999955</v>
      </c>
    </row>
    <row r="267" spans="1:9" x14ac:dyDescent="0.2">
      <c r="B267" s="299" t="s">
        <v>141</v>
      </c>
    </row>
    <row r="268" spans="1:9" ht="13.5" thickBot="1" x14ac:dyDescent="0.25"/>
    <row r="269" spans="1:9" ht="13.5" thickBot="1" x14ac:dyDescent="0.25">
      <c r="A269" s="304" t="s">
        <v>142</v>
      </c>
      <c r="B269" s="617" t="s">
        <v>53</v>
      </c>
      <c r="C269" s="615"/>
      <c r="D269" s="615"/>
      <c r="E269" s="615"/>
      <c r="F269" s="616"/>
      <c r="G269" s="333" t="s">
        <v>0</v>
      </c>
      <c r="H269" s="521"/>
      <c r="I269" s="521"/>
    </row>
    <row r="270" spans="1:9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</row>
    <row r="271" spans="1:9" x14ac:dyDescent="0.2">
      <c r="A271" s="311" t="s">
        <v>3</v>
      </c>
      <c r="B271" s="470">
        <v>3150</v>
      </c>
      <c r="C271" s="471">
        <v>3150</v>
      </c>
      <c r="D271" s="472">
        <v>3150</v>
      </c>
      <c r="E271" s="472">
        <v>3150</v>
      </c>
      <c r="F271" s="472">
        <v>3150</v>
      </c>
      <c r="G271" s="473">
        <v>3150</v>
      </c>
      <c r="H271" s="521"/>
      <c r="I271" s="521"/>
    </row>
    <row r="272" spans="1:9" x14ac:dyDescent="0.2">
      <c r="A272" s="314" t="s">
        <v>6</v>
      </c>
      <c r="B272" s="341">
        <v>3195.2380952380954</v>
      </c>
      <c r="C272" s="342">
        <v>3106.8571428571427</v>
      </c>
      <c r="D272" s="342">
        <v>3270.7142857142858</v>
      </c>
      <c r="E272" s="342">
        <v>3335.1282051282051</v>
      </c>
      <c r="F272" s="342"/>
      <c r="G272" s="267">
        <v>3226.3194444444443</v>
      </c>
      <c r="H272" s="521"/>
      <c r="I272" s="521"/>
    </row>
    <row r="273" spans="1:9" x14ac:dyDescent="0.2">
      <c r="A273" s="226" t="s">
        <v>7</v>
      </c>
      <c r="B273" s="343">
        <v>92.857142857142861</v>
      </c>
      <c r="C273" s="344">
        <v>97.142857142857139</v>
      </c>
      <c r="D273" s="345">
        <v>100</v>
      </c>
      <c r="E273" s="345">
        <v>87.179487179487182</v>
      </c>
      <c r="F273" s="345"/>
      <c r="G273" s="346">
        <v>90.972222222222229</v>
      </c>
      <c r="H273" s="521"/>
      <c r="I273" s="521"/>
    </row>
    <row r="274" spans="1:9" x14ac:dyDescent="0.2">
      <c r="A274" s="226" t="s">
        <v>8</v>
      </c>
      <c r="B274" s="273">
        <v>6.0359698959648475E-2</v>
      </c>
      <c r="C274" s="274">
        <v>4.4941716448696677E-2</v>
      </c>
      <c r="D274" s="347">
        <v>3.7382692442128523E-2</v>
      </c>
      <c r="E274" s="347">
        <v>6.3818369936266162E-2</v>
      </c>
      <c r="F274" s="347"/>
      <c r="G274" s="348">
        <v>6.0502993434524123E-2</v>
      </c>
      <c r="H274" s="521"/>
      <c r="I274" s="521"/>
    </row>
    <row r="275" spans="1:9" x14ac:dyDescent="0.2">
      <c r="A275" s="314" t="s">
        <v>1</v>
      </c>
      <c r="B275" s="278">
        <f t="shared" ref="B275:G275" si="61">B272/B271*100-100</f>
        <v>1.4361300075585746</v>
      </c>
      <c r="C275" s="279">
        <f t="shared" si="61"/>
        <v>-1.3696145124716566</v>
      </c>
      <c r="D275" s="279">
        <f t="shared" si="61"/>
        <v>3.8321995464852563</v>
      </c>
      <c r="E275" s="279">
        <f t="shared" si="61"/>
        <v>5.8770858770858894</v>
      </c>
      <c r="F275" s="279">
        <f t="shared" si="61"/>
        <v>-100</v>
      </c>
      <c r="G275" s="282">
        <f t="shared" si="61"/>
        <v>2.4228395061728349</v>
      </c>
      <c r="H275" s="521"/>
      <c r="I275" s="521"/>
    </row>
    <row r="276" spans="1:9" ht="13.5" thickBot="1" x14ac:dyDescent="0.25">
      <c r="A276" s="226" t="s">
        <v>27</v>
      </c>
      <c r="B276" s="284">
        <f>B272-B259</f>
        <v>110.91991341991343</v>
      </c>
      <c r="C276" s="285">
        <f t="shared" ref="C276:G276" si="62">C272-C259</f>
        <v>58.761904761904589</v>
      </c>
      <c r="D276" s="285">
        <f t="shared" si="62"/>
        <v>105.899470899471</v>
      </c>
      <c r="E276" s="285">
        <f t="shared" si="62"/>
        <v>161.69070512820508</v>
      </c>
      <c r="F276" s="285">
        <f t="shared" si="62"/>
        <v>0</v>
      </c>
      <c r="G276" s="288">
        <f t="shared" si="62"/>
        <v>117.83668582375458</v>
      </c>
      <c r="H276" s="521"/>
      <c r="I276" s="521"/>
    </row>
    <row r="277" spans="1:9" x14ac:dyDescent="0.2">
      <c r="A277" s="328" t="s">
        <v>52</v>
      </c>
      <c r="B277" s="290">
        <v>400</v>
      </c>
      <c r="C277" s="291">
        <v>311</v>
      </c>
      <c r="D277" s="291">
        <v>251</v>
      </c>
      <c r="E277" s="291">
        <v>323</v>
      </c>
      <c r="F277" s="349"/>
      <c r="G277" s="350">
        <f>SUM(B277:F277)</f>
        <v>1285</v>
      </c>
      <c r="H277" s="521" t="s">
        <v>56</v>
      </c>
      <c r="I277" s="351">
        <f>G264-G277</f>
        <v>2</v>
      </c>
    </row>
    <row r="278" spans="1:9" x14ac:dyDescent="0.2">
      <c r="A278" s="328" t="s">
        <v>28</v>
      </c>
      <c r="B278" s="229">
        <v>115</v>
      </c>
      <c r="C278" s="354">
        <v>115</v>
      </c>
      <c r="D278" s="354">
        <v>114.5</v>
      </c>
      <c r="E278" s="354">
        <v>114.5</v>
      </c>
      <c r="F278" s="354"/>
      <c r="G278" s="233"/>
      <c r="H278" s="521" t="s">
        <v>57</v>
      </c>
      <c r="I278" s="521">
        <v>108.99</v>
      </c>
    </row>
    <row r="279" spans="1:9" ht="13.5" thickBot="1" x14ac:dyDescent="0.25">
      <c r="A279" s="331" t="s">
        <v>26</v>
      </c>
      <c r="B279" s="367">
        <f>B278-B265</f>
        <v>6</v>
      </c>
      <c r="C279" s="368">
        <f t="shared" ref="C279:F279" si="63">C278-C265</f>
        <v>6</v>
      </c>
      <c r="D279" s="368">
        <f t="shared" si="63"/>
        <v>5.5</v>
      </c>
      <c r="E279" s="368">
        <f t="shared" si="63"/>
        <v>5.5</v>
      </c>
      <c r="F279" s="368">
        <f t="shared" si="63"/>
        <v>0</v>
      </c>
      <c r="G279" s="234"/>
      <c r="H279" s="521" t="s">
        <v>26</v>
      </c>
      <c r="I279" s="521">
        <f>I278-I265</f>
        <v>5.9899999999999949</v>
      </c>
    </row>
    <row r="280" spans="1:9" x14ac:dyDescent="0.2">
      <c r="B280" s="299">
        <v>115</v>
      </c>
      <c r="C280" s="299">
        <v>115</v>
      </c>
    </row>
    <row r="281" spans="1:9" ht="13.5" thickBot="1" x14ac:dyDescent="0.25"/>
    <row r="282" spans="1:9" s="522" customFormat="1" ht="13.5" thickBot="1" x14ac:dyDescent="0.25">
      <c r="A282" s="304" t="s">
        <v>144</v>
      </c>
      <c r="B282" s="617" t="s">
        <v>53</v>
      </c>
      <c r="C282" s="615"/>
      <c r="D282" s="615"/>
      <c r="E282" s="615"/>
      <c r="F282" s="616"/>
      <c r="G282" s="333" t="s">
        <v>0</v>
      </c>
    </row>
    <row r="283" spans="1:9" s="522" customFormat="1" x14ac:dyDescent="0.2">
      <c r="A283" s="226" t="s">
        <v>2</v>
      </c>
      <c r="B283" s="336">
        <v>1</v>
      </c>
      <c r="C283" s="236">
        <v>2</v>
      </c>
      <c r="D283" s="236">
        <v>3</v>
      </c>
      <c r="E283" s="236">
        <v>4</v>
      </c>
      <c r="F283" s="236">
        <v>5</v>
      </c>
      <c r="G283" s="235"/>
    </row>
    <row r="284" spans="1:9" s="522" customFormat="1" x14ac:dyDescent="0.2">
      <c r="A284" s="311" t="s">
        <v>3</v>
      </c>
      <c r="B284" s="470">
        <v>3370</v>
      </c>
      <c r="C284" s="471">
        <v>3370</v>
      </c>
      <c r="D284" s="472">
        <v>3370</v>
      </c>
      <c r="E284" s="472">
        <v>3370</v>
      </c>
      <c r="F284" s="472">
        <v>3370</v>
      </c>
      <c r="G284" s="473">
        <v>3370</v>
      </c>
    </row>
    <row r="285" spans="1:9" s="522" customFormat="1" x14ac:dyDescent="0.2">
      <c r="A285" s="314" t="s">
        <v>6</v>
      </c>
      <c r="B285" s="341">
        <v>3290</v>
      </c>
      <c r="C285" s="342">
        <v>3244.5714285714284</v>
      </c>
      <c r="D285" s="342">
        <v>3385.8620689655172</v>
      </c>
      <c r="E285" s="342">
        <v>3287.6470588235293</v>
      </c>
      <c r="F285" s="342"/>
      <c r="G285" s="267">
        <v>3297.9285714285716</v>
      </c>
    </row>
    <row r="286" spans="1:9" s="522" customFormat="1" x14ac:dyDescent="0.2">
      <c r="A286" s="226" t="s">
        <v>7</v>
      </c>
      <c r="B286" s="343">
        <v>88.095238095238102</v>
      </c>
      <c r="C286" s="344">
        <v>94.285714285714292</v>
      </c>
      <c r="D286" s="345">
        <v>93.103448275862064</v>
      </c>
      <c r="E286" s="345">
        <v>91.17647058823529</v>
      </c>
      <c r="F286" s="345"/>
      <c r="G286" s="346">
        <v>91.428571428571431</v>
      </c>
    </row>
    <row r="287" spans="1:9" s="522" customFormat="1" x14ac:dyDescent="0.2">
      <c r="A287" s="226" t="s">
        <v>8</v>
      </c>
      <c r="B287" s="273">
        <v>5.8500063894941744E-2</v>
      </c>
      <c r="C287" s="274">
        <v>4.3917963470671097E-2</v>
      </c>
      <c r="D287" s="347">
        <v>4.8508669307508544E-2</v>
      </c>
      <c r="E287" s="347">
        <v>5.6756640237343232E-2</v>
      </c>
      <c r="F287" s="347"/>
      <c r="G287" s="348">
        <v>5.4740109305903388E-2</v>
      </c>
    </row>
    <row r="288" spans="1:9" s="522" customFormat="1" x14ac:dyDescent="0.2">
      <c r="A288" s="314" t="s">
        <v>1</v>
      </c>
      <c r="B288" s="278">
        <f t="shared" ref="B288:G288" si="64">B285/B284*100-100</f>
        <v>-2.3738872403560833</v>
      </c>
      <c r="C288" s="279">
        <f t="shared" si="64"/>
        <v>-3.7219160661297224</v>
      </c>
      <c r="D288" s="279">
        <f t="shared" si="64"/>
        <v>0.47068453903611385</v>
      </c>
      <c r="E288" s="279">
        <f t="shared" si="64"/>
        <v>-2.4437074533077379</v>
      </c>
      <c r="F288" s="279">
        <f t="shared" si="64"/>
        <v>-100</v>
      </c>
      <c r="G288" s="282">
        <f t="shared" si="64"/>
        <v>-2.138618058499361</v>
      </c>
    </row>
    <row r="289" spans="1:10" s="522" customFormat="1" ht="13.5" thickBot="1" x14ac:dyDescent="0.25">
      <c r="A289" s="226" t="s">
        <v>27</v>
      </c>
      <c r="B289" s="284">
        <f>B285-B272</f>
        <v>94.761904761904589</v>
      </c>
      <c r="C289" s="285">
        <f t="shared" ref="C289:G289" si="65">C285-C272</f>
        <v>137.71428571428578</v>
      </c>
      <c r="D289" s="285">
        <f t="shared" si="65"/>
        <v>115.14778325123143</v>
      </c>
      <c r="E289" s="285">
        <f t="shared" si="65"/>
        <v>-47.481146304675804</v>
      </c>
      <c r="F289" s="285">
        <f t="shared" si="65"/>
        <v>0</v>
      </c>
      <c r="G289" s="288">
        <f t="shared" si="65"/>
        <v>71.609126984127215</v>
      </c>
    </row>
    <row r="290" spans="1:10" s="522" customFormat="1" x14ac:dyDescent="0.2">
      <c r="A290" s="328" t="s">
        <v>52</v>
      </c>
      <c r="B290" s="290">
        <v>400</v>
      </c>
      <c r="C290" s="291">
        <v>311</v>
      </c>
      <c r="D290" s="291">
        <v>248</v>
      </c>
      <c r="E290" s="291">
        <v>320</v>
      </c>
      <c r="F290" s="349"/>
      <c r="G290" s="350">
        <f>SUM(B290:F290)</f>
        <v>1279</v>
      </c>
      <c r="H290" s="522" t="s">
        <v>56</v>
      </c>
      <c r="I290" s="351">
        <f>G277-G290</f>
        <v>6</v>
      </c>
      <c r="J290" s="438" t="s">
        <v>145</v>
      </c>
    </row>
    <row r="291" spans="1:10" s="522" customFormat="1" x14ac:dyDescent="0.2">
      <c r="A291" s="328" t="s">
        <v>28</v>
      </c>
      <c r="B291" s="229">
        <v>121</v>
      </c>
      <c r="C291" s="354">
        <v>121</v>
      </c>
      <c r="D291" s="354">
        <v>120.5</v>
      </c>
      <c r="E291" s="354">
        <v>120.5</v>
      </c>
      <c r="F291" s="354"/>
      <c r="G291" s="233"/>
      <c r="H291" s="522" t="s">
        <v>57</v>
      </c>
      <c r="I291" s="522">
        <v>114.77</v>
      </c>
    </row>
    <row r="292" spans="1:10" s="522" customFormat="1" ht="13.5" thickBot="1" x14ac:dyDescent="0.25">
      <c r="A292" s="331" t="s">
        <v>26</v>
      </c>
      <c r="B292" s="367">
        <f>B291-B278</f>
        <v>6</v>
      </c>
      <c r="C292" s="368">
        <f t="shared" ref="C292:F292" si="66">C291-C278</f>
        <v>6</v>
      </c>
      <c r="D292" s="368">
        <f t="shared" si="66"/>
        <v>6</v>
      </c>
      <c r="E292" s="368">
        <f t="shared" si="66"/>
        <v>6</v>
      </c>
      <c r="F292" s="368">
        <f t="shared" si="66"/>
        <v>0</v>
      </c>
      <c r="G292" s="234"/>
      <c r="H292" s="522" t="s">
        <v>26</v>
      </c>
      <c r="I292" s="522">
        <f>I291-I278</f>
        <v>5.7800000000000011</v>
      </c>
    </row>
    <row r="293" spans="1:10" x14ac:dyDescent="0.2">
      <c r="D293" s="299">
        <v>120.5</v>
      </c>
    </row>
    <row r="294" spans="1:10" s="573" customFormat="1" x14ac:dyDescent="0.2"/>
    <row r="295" spans="1:10" ht="13.5" thickBot="1" x14ac:dyDescent="0.25">
      <c r="B295" s="239">
        <v>3297.9285714285716</v>
      </c>
      <c r="C295" s="239">
        <v>3297.9285714285716</v>
      </c>
      <c r="D295" s="239">
        <v>3297.9285714285716</v>
      </c>
      <c r="E295" s="239"/>
      <c r="F295" s="239"/>
      <c r="G295" s="239">
        <v>3297.9285714285716</v>
      </c>
    </row>
    <row r="296" spans="1:10" ht="13.5" thickBot="1" x14ac:dyDescent="0.25">
      <c r="A296" s="304" t="s">
        <v>169</v>
      </c>
      <c r="B296" s="617" t="s">
        <v>53</v>
      </c>
      <c r="C296" s="615"/>
      <c r="D296" s="615"/>
      <c r="E296" s="615"/>
      <c r="F296" s="616"/>
      <c r="G296" s="333" t="s">
        <v>0</v>
      </c>
      <c r="H296" s="572"/>
      <c r="I296" s="572"/>
    </row>
    <row r="297" spans="1:10" x14ac:dyDescent="0.2">
      <c r="A297" s="226" t="s">
        <v>2</v>
      </c>
      <c r="B297" s="336">
        <v>1</v>
      </c>
      <c r="C297" s="236">
        <v>2</v>
      </c>
      <c r="D297" s="236">
        <v>3</v>
      </c>
      <c r="E297" s="236">
        <v>4</v>
      </c>
      <c r="F297" s="236">
        <v>5</v>
      </c>
      <c r="G297" s="235"/>
      <c r="H297" s="572"/>
      <c r="I297" s="572"/>
    </row>
    <row r="298" spans="1:10" x14ac:dyDescent="0.2">
      <c r="A298" s="311" t="s">
        <v>3</v>
      </c>
      <c r="B298" s="470">
        <v>3560</v>
      </c>
      <c r="C298" s="471">
        <v>3560</v>
      </c>
      <c r="D298" s="472">
        <v>3560</v>
      </c>
      <c r="E298" s="472">
        <v>3560</v>
      </c>
      <c r="F298" s="472">
        <v>3560</v>
      </c>
      <c r="G298" s="473">
        <v>3560</v>
      </c>
      <c r="H298" s="572"/>
      <c r="I298" s="572"/>
    </row>
    <row r="299" spans="1:10" x14ac:dyDescent="0.2">
      <c r="A299" s="314" t="s">
        <v>6</v>
      </c>
      <c r="B299" s="341">
        <v>3280.3333333333335</v>
      </c>
      <c r="C299" s="342">
        <v>3464.1666666666665</v>
      </c>
      <c r="D299" s="342">
        <v>3647.9069767441861</v>
      </c>
      <c r="E299" s="342"/>
      <c r="F299" s="342"/>
      <c r="G299" s="267">
        <v>3486.0550458715597</v>
      </c>
      <c r="H299" s="572"/>
      <c r="I299" s="572"/>
    </row>
    <row r="300" spans="1:10" x14ac:dyDescent="0.2">
      <c r="A300" s="226" t="s">
        <v>7</v>
      </c>
      <c r="B300" s="343">
        <v>100</v>
      </c>
      <c r="C300" s="344">
        <v>100</v>
      </c>
      <c r="D300" s="345">
        <v>97.674418604651166</v>
      </c>
      <c r="E300" s="345"/>
      <c r="F300" s="345"/>
      <c r="G300" s="346">
        <v>92.660550458715591</v>
      </c>
      <c r="H300" s="572"/>
      <c r="I300" s="572"/>
    </row>
    <row r="301" spans="1:10" x14ac:dyDescent="0.2">
      <c r="A301" s="226" t="s">
        <v>8</v>
      </c>
      <c r="B301" s="273">
        <v>3.8540220207853658E-2</v>
      </c>
      <c r="C301" s="274">
        <v>2.6434040144137493E-2</v>
      </c>
      <c r="D301" s="347">
        <v>4.0356117927707456E-2</v>
      </c>
      <c r="E301" s="347"/>
      <c r="F301" s="347"/>
      <c r="G301" s="348">
        <v>5.581473801619944E-2</v>
      </c>
      <c r="H301" s="572"/>
      <c r="I301" s="572"/>
    </row>
    <row r="302" spans="1:10" x14ac:dyDescent="0.2">
      <c r="A302" s="314" t="s">
        <v>1</v>
      </c>
      <c r="B302" s="278">
        <f t="shared" ref="B302:G302" si="67">B299/B298*100-100</f>
        <v>-7.8558052434456869</v>
      </c>
      <c r="C302" s="279">
        <f t="shared" si="67"/>
        <v>-2.6919475655430745</v>
      </c>
      <c r="D302" s="279">
        <f t="shared" si="67"/>
        <v>2.4692970995557886</v>
      </c>
      <c r="E302" s="279">
        <f t="shared" si="67"/>
        <v>-100</v>
      </c>
      <c r="F302" s="279">
        <f t="shared" si="67"/>
        <v>-100</v>
      </c>
      <c r="G302" s="282">
        <f t="shared" si="67"/>
        <v>-2.0771054530460731</v>
      </c>
      <c r="H302" s="572"/>
      <c r="I302" s="572"/>
    </row>
    <row r="303" spans="1:10" ht="13.5" thickBot="1" x14ac:dyDescent="0.25">
      <c r="A303" s="226" t="s">
        <v>27</v>
      </c>
      <c r="B303" s="284">
        <f>B299-B295</f>
        <v>-17.595238095238074</v>
      </c>
      <c r="C303" s="285">
        <f t="shared" ref="C303:G303" si="68">C299-C295</f>
        <v>166.23809523809496</v>
      </c>
      <c r="D303" s="285">
        <f t="shared" si="68"/>
        <v>349.97840531561451</v>
      </c>
      <c r="E303" s="285">
        <f t="shared" si="68"/>
        <v>0</v>
      </c>
      <c r="F303" s="285">
        <f t="shared" si="68"/>
        <v>0</v>
      </c>
      <c r="G303" s="288">
        <f t="shared" si="68"/>
        <v>188.12647444298818</v>
      </c>
      <c r="H303" s="572"/>
      <c r="I303" s="572"/>
    </row>
    <row r="304" spans="1:10" x14ac:dyDescent="0.2">
      <c r="A304" s="328" t="s">
        <v>52</v>
      </c>
      <c r="B304" s="290">
        <v>280</v>
      </c>
      <c r="C304" s="291">
        <v>409</v>
      </c>
      <c r="D304" s="291">
        <v>448</v>
      </c>
      <c r="E304" s="291"/>
      <c r="F304" s="349"/>
      <c r="G304" s="350">
        <f>SUM(B304:F304)</f>
        <v>1137</v>
      </c>
      <c r="H304" s="572" t="s">
        <v>56</v>
      </c>
      <c r="I304" s="351">
        <f>G290-G304</f>
        <v>142</v>
      </c>
    </row>
    <row r="305" spans="1:9" x14ac:dyDescent="0.2">
      <c r="A305" s="328" t="s">
        <v>28</v>
      </c>
      <c r="B305" s="229">
        <v>127</v>
      </c>
      <c r="C305" s="354">
        <v>126.5</v>
      </c>
      <c r="D305" s="354">
        <v>125.5</v>
      </c>
      <c r="E305" s="354"/>
      <c r="F305" s="354"/>
      <c r="G305" s="233"/>
      <c r="H305" s="572" t="s">
        <v>57</v>
      </c>
      <c r="I305" s="572">
        <v>120.96</v>
      </c>
    </row>
    <row r="306" spans="1:9" ht="13.5" thickBot="1" x14ac:dyDescent="0.25">
      <c r="A306" s="331" t="s">
        <v>26</v>
      </c>
      <c r="B306" s="367">
        <f>B305-B291</f>
        <v>6</v>
      </c>
      <c r="C306" s="368">
        <f t="shared" ref="C306:F306" si="69">C305-C291</f>
        <v>5.5</v>
      </c>
      <c r="D306" s="368">
        <f t="shared" si="69"/>
        <v>5</v>
      </c>
      <c r="E306" s="368">
        <f t="shared" si="69"/>
        <v>-120.5</v>
      </c>
      <c r="F306" s="368">
        <f t="shared" si="69"/>
        <v>0</v>
      </c>
      <c r="G306" s="234"/>
      <c r="H306" s="572" t="s">
        <v>26</v>
      </c>
      <c r="I306" s="572">
        <f>I305-I291</f>
        <v>6.1899999999999977</v>
      </c>
    </row>
  </sheetData>
  <mergeCells count="23">
    <mergeCell ref="B296:F296"/>
    <mergeCell ref="B282:F282"/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32"/>
  <sheetViews>
    <sheetView showGridLines="0" topLeftCell="A299" zoomScale="73" zoomScaleNormal="73" workbookViewId="0">
      <selection activeCell="J330" sqref="J330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617" t="s">
        <v>50</v>
      </c>
      <c r="C9" s="615"/>
      <c r="D9" s="615"/>
      <c r="E9" s="615"/>
      <c r="F9" s="615"/>
      <c r="G9" s="616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617" t="s">
        <v>50</v>
      </c>
      <c r="C23" s="615"/>
      <c r="D23" s="615"/>
      <c r="E23" s="615"/>
      <c r="F23" s="615"/>
      <c r="G23" s="616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617" t="s">
        <v>50</v>
      </c>
      <c r="C39" s="615"/>
      <c r="D39" s="615"/>
      <c r="E39" s="615"/>
      <c r="F39" s="615"/>
      <c r="G39" s="615"/>
      <c r="H39" s="616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617" t="s">
        <v>50</v>
      </c>
      <c r="C53" s="615"/>
      <c r="D53" s="615"/>
      <c r="E53" s="615"/>
      <c r="F53" s="615"/>
      <c r="G53" s="615"/>
      <c r="H53" s="616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617" t="s">
        <v>50</v>
      </c>
      <c r="C67" s="615"/>
      <c r="D67" s="615"/>
      <c r="E67" s="615"/>
      <c r="F67" s="615"/>
      <c r="G67" s="615"/>
      <c r="H67" s="616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617" t="s">
        <v>50</v>
      </c>
      <c r="C81" s="615"/>
      <c r="D81" s="615"/>
      <c r="E81" s="615"/>
      <c r="F81" s="615"/>
      <c r="G81" s="615"/>
      <c r="H81" s="616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617" t="s">
        <v>50</v>
      </c>
      <c r="C95" s="615"/>
      <c r="D95" s="615"/>
      <c r="E95" s="615"/>
      <c r="F95" s="615"/>
      <c r="G95" s="615"/>
      <c r="H95" s="616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617" t="s">
        <v>50</v>
      </c>
      <c r="C109" s="615"/>
      <c r="D109" s="615"/>
      <c r="E109" s="615"/>
      <c r="F109" s="615"/>
      <c r="G109" s="615"/>
      <c r="H109" s="616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617" t="s">
        <v>50</v>
      </c>
      <c r="C123" s="615"/>
      <c r="D123" s="615"/>
      <c r="E123" s="615"/>
      <c r="F123" s="615"/>
      <c r="G123" s="615"/>
      <c r="H123" s="616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617" t="s">
        <v>50</v>
      </c>
      <c r="C137" s="615"/>
      <c r="D137" s="615"/>
      <c r="E137" s="615"/>
      <c r="F137" s="615"/>
      <c r="G137" s="615"/>
      <c r="H137" s="616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617" t="s">
        <v>50</v>
      </c>
      <c r="C151" s="615"/>
      <c r="D151" s="615"/>
      <c r="E151" s="615"/>
      <c r="F151" s="615"/>
      <c r="G151" s="615"/>
      <c r="H151" s="616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617" t="s">
        <v>50</v>
      </c>
      <c r="C166" s="615"/>
      <c r="D166" s="615"/>
      <c r="E166" s="615"/>
      <c r="F166" s="615"/>
      <c r="G166" s="615"/>
      <c r="H166" s="616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617" t="s">
        <v>50</v>
      </c>
      <c r="C180" s="615"/>
      <c r="D180" s="615"/>
      <c r="E180" s="615"/>
      <c r="F180" s="615"/>
      <c r="G180" s="615"/>
      <c r="H180" s="616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617" t="s">
        <v>50</v>
      </c>
      <c r="C194" s="615"/>
      <c r="D194" s="615"/>
      <c r="E194" s="615"/>
      <c r="F194" s="615"/>
      <c r="G194" s="615"/>
      <c r="H194" s="616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617" t="s">
        <v>50</v>
      </c>
      <c r="C209" s="615"/>
      <c r="D209" s="615"/>
      <c r="E209" s="615"/>
      <c r="F209" s="615"/>
      <c r="G209" s="615"/>
      <c r="H209" s="616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617" t="s">
        <v>50</v>
      </c>
      <c r="C223" s="615"/>
      <c r="D223" s="615"/>
      <c r="E223" s="615"/>
      <c r="F223" s="615"/>
      <c r="G223" s="615"/>
      <c r="H223" s="616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617" t="s">
        <v>50</v>
      </c>
      <c r="C237" s="615"/>
      <c r="D237" s="615"/>
      <c r="E237" s="615"/>
      <c r="F237" s="615"/>
      <c r="G237" s="615"/>
      <c r="H237" s="616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</v>
      </c>
      <c r="E247" s="354">
        <v>81.5</v>
      </c>
      <c r="F247" s="354">
        <v>80.5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6.5</v>
      </c>
      <c r="E248" s="232">
        <f t="shared" si="53"/>
        <v>6.5</v>
      </c>
      <c r="F248" s="232">
        <f t="shared" si="53"/>
        <v>6.5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  <row r="249" spans="1:12" x14ac:dyDescent="0.2">
      <c r="D249" s="299">
        <v>82</v>
      </c>
      <c r="F249" s="299">
        <v>80.5</v>
      </c>
    </row>
    <row r="250" spans="1:12" ht="13.5" thickBot="1" x14ac:dyDescent="0.25"/>
    <row r="251" spans="1:12" s="468" customFormat="1" ht="13.5" thickBot="1" x14ac:dyDescent="0.25">
      <c r="A251" s="304" t="s">
        <v>131</v>
      </c>
      <c r="B251" s="617" t="s">
        <v>50</v>
      </c>
      <c r="C251" s="615"/>
      <c r="D251" s="615"/>
      <c r="E251" s="615"/>
      <c r="F251" s="615"/>
      <c r="G251" s="615"/>
      <c r="H251" s="616"/>
      <c r="I251" s="332" t="s">
        <v>0</v>
      </c>
      <c r="J251" s="227"/>
    </row>
    <row r="252" spans="1:12" s="468" customFormat="1" x14ac:dyDescent="0.2">
      <c r="A252" s="226" t="s">
        <v>54</v>
      </c>
      <c r="B252" s="305">
        <v>1</v>
      </c>
      <c r="C252" s="306">
        <v>2</v>
      </c>
      <c r="D252" s="307">
        <v>3</v>
      </c>
      <c r="E252" s="306">
        <v>4</v>
      </c>
      <c r="F252" s="306">
        <v>5</v>
      </c>
      <c r="G252" s="307">
        <v>6</v>
      </c>
      <c r="H252" s="302">
        <v>7</v>
      </c>
      <c r="I252" s="308"/>
      <c r="J252" s="309"/>
    </row>
    <row r="253" spans="1:12" s="468" customFormat="1" x14ac:dyDescent="0.2">
      <c r="A253" s="226" t="s">
        <v>2</v>
      </c>
      <c r="B253" s="362">
        <v>1</v>
      </c>
      <c r="C253" s="334">
        <v>2</v>
      </c>
      <c r="D253" s="253">
        <v>3</v>
      </c>
      <c r="E253" s="255">
        <v>4</v>
      </c>
      <c r="F253" s="398">
        <v>5</v>
      </c>
      <c r="G253" s="399">
        <v>6</v>
      </c>
      <c r="H253" s="400">
        <v>7</v>
      </c>
      <c r="I253" s="303" t="s">
        <v>0</v>
      </c>
      <c r="J253" s="246"/>
      <c r="K253" s="310"/>
    </row>
    <row r="254" spans="1:12" s="468" customFormat="1" x14ac:dyDescent="0.2">
      <c r="A254" s="311" t="s">
        <v>3</v>
      </c>
      <c r="B254" s="474">
        <v>2070</v>
      </c>
      <c r="C254" s="475">
        <v>2070</v>
      </c>
      <c r="D254" s="475">
        <v>2070</v>
      </c>
      <c r="E254" s="475">
        <v>2070</v>
      </c>
      <c r="F254" s="475">
        <v>2070</v>
      </c>
      <c r="G254" s="475">
        <v>2070</v>
      </c>
      <c r="H254" s="476">
        <v>2070</v>
      </c>
      <c r="I254" s="477">
        <v>2070</v>
      </c>
      <c r="J254" s="313"/>
      <c r="K254" s="310"/>
    </row>
    <row r="255" spans="1:12" s="468" customFormat="1" x14ac:dyDescent="0.2">
      <c r="A255" s="314" t="s">
        <v>6</v>
      </c>
      <c r="B255" s="263">
        <v>2050</v>
      </c>
      <c r="C255" s="264">
        <v>2010.5</v>
      </c>
      <c r="D255" s="264">
        <v>2101.6999999999998</v>
      </c>
      <c r="E255" s="264">
        <v>2148.4899999999998</v>
      </c>
      <c r="F255" s="315">
        <v>2167.02</v>
      </c>
      <c r="G255" s="315">
        <v>2243.8200000000002</v>
      </c>
      <c r="H255" s="265">
        <v>2234.1999999999998</v>
      </c>
      <c r="I255" s="316">
        <v>2165.6999999999998</v>
      </c>
      <c r="J255" s="317"/>
      <c r="K255" s="310"/>
    </row>
    <row r="256" spans="1:12" s="468" customFormat="1" x14ac:dyDescent="0.2">
      <c r="A256" s="226" t="s">
        <v>7</v>
      </c>
      <c r="B256" s="268">
        <v>80</v>
      </c>
      <c r="C256" s="269">
        <v>94.7</v>
      </c>
      <c r="D256" s="269">
        <v>88.1</v>
      </c>
      <c r="E256" s="269">
        <v>84.91</v>
      </c>
      <c r="F256" s="318">
        <v>96.5</v>
      </c>
      <c r="G256" s="318">
        <v>94.5</v>
      </c>
      <c r="H256" s="270">
        <v>84.2</v>
      </c>
      <c r="I256" s="319">
        <v>86.24</v>
      </c>
      <c r="J256" s="390"/>
      <c r="K256" s="310"/>
    </row>
    <row r="257" spans="1:19" s="468" customFormat="1" x14ac:dyDescent="0.2">
      <c r="A257" s="226" t="s">
        <v>8</v>
      </c>
      <c r="B257" s="273">
        <v>7.1999999999999995E-2</v>
      </c>
      <c r="C257" s="274">
        <v>4.7E-2</v>
      </c>
      <c r="D257" s="274">
        <v>6.2E-2</v>
      </c>
      <c r="E257" s="274">
        <v>6.5000000000000002E-2</v>
      </c>
      <c r="F257" s="321">
        <v>0.05</v>
      </c>
      <c r="G257" s="321">
        <v>5.6000000000000001E-2</v>
      </c>
      <c r="H257" s="275">
        <v>7.4999999999999997E-2</v>
      </c>
      <c r="I257" s="322">
        <v>7.0000000000000007E-2</v>
      </c>
      <c r="J257" s="323"/>
      <c r="K257" s="324"/>
    </row>
    <row r="258" spans="1:19" s="468" customFormat="1" x14ac:dyDescent="0.2">
      <c r="A258" s="314" t="s">
        <v>1</v>
      </c>
      <c r="B258" s="278">
        <f t="shared" ref="B258:I258" si="54">B255/B254*100-100</f>
        <v>-0.96618357487923845</v>
      </c>
      <c r="C258" s="279">
        <f t="shared" si="54"/>
        <v>-2.8743961352656981</v>
      </c>
      <c r="D258" s="279">
        <f t="shared" si="54"/>
        <v>1.5314009661835541</v>
      </c>
      <c r="E258" s="279">
        <f t="shared" si="54"/>
        <v>3.7917874396135289</v>
      </c>
      <c r="F258" s="279">
        <f t="shared" si="54"/>
        <v>4.686956521739134</v>
      </c>
      <c r="G258" s="279">
        <f t="shared" si="54"/>
        <v>8.3971014492753682</v>
      </c>
      <c r="H258" s="280">
        <f t="shared" si="54"/>
        <v>7.9323671497584485</v>
      </c>
      <c r="I258" s="282">
        <f t="shared" si="54"/>
        <v>4.6231884057970944</v>
      </c>
      <c r="J258" s="323"/>
      <c r="K258" s="324"/>
    </row>
    <row r="259" spans="1:19" s="468" customFormat="1" ht="13.5" thickBot="1" x14ac:dyDescent="0.25">
      <c r="A259" s="226" t="s">
        <v>27</v>
      </c>
      <c r="B259" s="284">
        <f>B255-B241</f>
        <v>169.28571428571422</v>
      </c>
      <c r="C259" s="285">
        <f t="shared" ref="C259:I259" si="55">C255-C241</f>
        <v>55.5</v>
      </c>
      <c r="D259" s="285">
        <f t="shared" si="55"/>
        <v>149.55714285714271</v>
      </c>
      <c r="E259" s="285">
        <f t="shared" si="55"/>
        <v>156.63814814814782</v>
      </c>
      <c r="F259" s="285">
        <f t="shared" si="55"/>
        <v>143.8621052631579</v>
      </c>
      <c r="G259" s="285">
        <f t="shared" si="55"/>
        <v>189.78153846153873</v>
      </c>
      <c r="H259" s="286">
        <f t="shared" si="55"/>
        <v>141.69999999999982</v>
      </c>
      <c r="I259" s="326">
        <f t="shared" si="55"/>
        <v>149.09933993399318</v>
      </c>
      <c r="J259" s="327"/>
      <c r="K259" s="324"/>
    </row>
    <row r="260" spans="1:19" s="468" customFormat="1" x14ac:dyDescent="0.2">
      <c r="A260" s="328" t="s">
        <v>51</v>
      </c>
      <c r="B260" s="502">
        <v>152</v>
      </c>
      <c r="C260" s="503">
        <v>226</v>
      </c>
      <c r="D260" s="503">
        <v>539</v>
      </c>
      <c r="E260" s="504">
        <v>656</v>
      </c>
      <c r="F260" s="504">
        <v>703</v>
      </c>
      <c r="G260" s="504">
        <v>684</v>
      </c>
      <c r="H260" s="505">
        <v>824</v>
      </c>
      <c r="I260" s="293">
        <f>SUM(B260:H260)</f>
        <v>3784</v>
      </c>
      <c r="J260" s="329" t="s">
        <v>56</v>
      </c>
      <c r="K260" s="330">
        <f>I246-I260</f>
        <v>3</v>
      </c>
      <c r="L260" s="352">
        <f>K260/I246</f>
        <v>7.9218378663850012E-4</v>
      </c>
      <c r="M260" s="469" t="s">
        <v>132</v>
      </c>
      <c r="S260" s="380" t="s">
        <v>136</v>
      </c>
    </row>
    <row r="261" spans="1:19" s="468" customFormat="1" x14ac:dyDescent="0.2">
      <c r="A261" s="328" t="s">
        <v>28</v>
      </c>
      <c r="B261" s="229">
        <v>91.5</v>
      </c>
      <c r="C261" s="354">
        <v>90.5</v>
      </c>
      <c r="D261" s="354">
        <v>88.5</v>
      </c>
      <c r="E261" s="354">
        <v>88</v>
      </c>
      <c r="F261" s="354">
        <v>87</v>
      </c>
      <c r="G261" s="354">
        <v>86</v>
      </c>
      <c r="H261" s="230">
        <v>85.5</v>
      </c>
      <c r="I261" s="233"/>
      <c r="J261" s="227" t="s">
        <v>57</v>
      </c>
      <c r="K261" s="468">
        <v>80.760000000000005</v>
      </c>
      <c r="M261" s="376" t="s">
        <v>133</v>
      </c>
    </row>
    <row r="262" spans="1:19" s="468" customFormat="1" ht="13.5" thickBot="1" x14ac:dyDescent="0.25">
      <c r="A262" s="331" t="s">
        <v>26</v>
      </c>
      <c r="B262" s="231">
        <f>B261-B247</f>
        <v>7</v>
      </c>
      <c r="C262" s="232">
        <f t="shared" ref="C262:H262" si="56">C261-C247</f>
        <v>7.5</v>
      </c>
      <c r="D262" s="232">
        <f t="shared" si="56"/>
        <v>6.5</v>
      </c>
      <c r="E262" s="232">
        <f t="shared" si="56"/>
        <v>6.5</v>
      </c>
      <c r="F262" s="232">
        <f t="shared" si="56"/>
        <v>6.5</v>
      </c>
      <c r="G262" s="232">
        <f t="shared" si="56"/>
        <v>6.5</v>
      </c>
      <c r="H262" s="238">
        <f t="shared" si="56"/>
        <v>6.5</v>
      </c>
      <c r="I262" s="234"/>
      <c r="J262" s="468" t="s">
        <v>26</v>
      </c>
      <c r="K262" s="468">
        <f>K261-K247</f>
        <v>6.6700000000000017</v>
      </c>
      <c r="M262" s="446" t="s">
        <v>134</v>
      </c>
    </row>
    <row r="263" spans="1:19" x14ac:dyDescent="0.2">
      <c r="B263" s="299" t="s">
        <v>67</v>
      </c>
      <c r="C263" s="299" t="s">
        <v>67</v>
      </c>
      <c r="D263" s="299">
        <v>88.5</v>
      </c>
      <c r="H263" s="299">
        <v>85.5</v>
      </c>
    </row>
    <row r="264" spans="1:19" ht="13.5" thickBot="1" x14ac:dyDescent="0.25"/>
    <row r="265" spans="1:19" ht="13.5" thickBot="1" x14ac:dyDescent="0.25">
      <c r="A265" s="304" t="s">
        <v>137</v>
      </c>
      <c r="B265" s="617" t="s">
        <v>50</v>
      </c>
      <c r="C265" s="615"/>
      <c r="D265" s="615"/>
      <c r="E265" s="615"/>
      <c r="F265" s="615"/>
      <c r="G265" s="615"/>
      <c r="H265" s="616"/>
      <c r="I265" s="332" t="s">
        <v>0</v>
      </c>
      <c r="J265" s="227"/>
      <c r="K265" s="506"/>
      <c r="L265" s="506"/>
    </row>
    <row r="266" spans="1:19" x14ac:dyDescent="0.2">
      <c r="A266" s="226" t="s">
        <v>54</v>
      </c>
      <c r="B266" s="305">
        <v>1</v>
      </c>
      <c r="C266" s="306">
        <v>2</v>
      </c>
      <c r="D266" s="307">
        <v>3</v>
      </c>
      <c r="E266" s="306">
        <v>4</v>
      </c>
      <c r="F266" s="306">
        <v>5</v>
      </c>
      <c r="G266" s="307">
        <v>6</v>
      </c>
      <c r="H266" s="302">
        <v>7</v>
      </c>
      <c r="I266" s="308"/>
      <c r="J266" s="309"/>
      <c r="K266" s="506"/>
      <c r="L266" s="506"/>
    </row>
    <row r="267" spans="1:19" x14ac:dyDescent="0.2">
      <c r="A267" s="226" t="s">
        <v>2</v>
      </c>
      <c r="B267" s="362">
        <v>1</v>
      </c>
      <c r="C267" s="334">
        <v>2</v>
      </c>
      <c r="D267" s="253">
        <v>3</v>
      </c>
      <c r="E267" s="255">
        <v>4</v>
      </c>
      <c r="F267" s="398">
        <v>5</v>
      </c>
      <c r="G267" s="399">
        <v>6</v>
      </c>
      <c r="H267" s="400">
        <v>7</v>
      </c>
      <c r="I267" s="303" t="s">
        <v>0</v>
      </c>
      <c r="J267" s="246"/>
      <c r="K267" s="310"/>
      <c r="L267" s="506"/>
    </row>
    <row r="268" spans="1:19" x14ac:dyDescent="0.2">
      <c r="A268" s="311" t="s">
        <v>3</v>
      </c>
      <c r="B268" s="474">
        <v>2220</v>
      </c>
      <c r="C268" s="475">
        <v>2220</v>
      </c>
      <c r="D268" s="475">
        <v>2220</v>
      </c>
      <c r="E268" s="475">
        <v>2220</v>
      </c>
      <c r="F268" s="475">
        <v>2220</v>
      </c>
      <c r="G268" s="475">
        <v>2220</v>
      </c>
      <c r="H268" s="476">
        <v>2220</v>
      </c>
      <c r="I268" s="477">
        <v>2220</v>
      </c>
      <c r="J268" s="313"/>
      <c r="K268" s="310"/>
      <c r="L268" s="506"/>
    </row>
    <row r="269" spans="1:19" x14ac:dyDescent="0.2">
      <c r="A269" s="314" t="s">
        <v>6</v>
      </c>
      <c r="B269" s="263">
        <v>2192</v>
      </c>
      <c r="C269" s="264">
        <v>2300.4761904761904</v>
      </c>
      <c r="D269" s="264">
        <v>2344.4186046511627</v>
      </c>
      <c r="E269" s="264">
        <v>2375.6603773584907</v>
      </c>
      <c r="F269" s="315">
        <v>2365</v>
      </c>
      <c r="G269" s="315">
        <v>2410.344827586207</v>
      </c>
      <c r="H269" s="265">
        <v>2467.9104477611941</v>
      </c>
      <c r="I269" s="316">
        <v>2381.6825396825398</v>
      </c>
      <c r="J269" s="317"/>
      <c r="K269" s="310"/>
      <c r="L269" s="506"/>
    </row>
    <row r="270" spans="1:19" x14ac:dyDescent="0.2">
      <c r="A270" s="226" t="s">
        <v>7</v>
      </c>
      <c r="B270" s="268">
        <v>86.666666666666671</v>
      </c>
      <c r="C270" s="269">
        <v>85.714285714285708</v>
      </c>
      <c r="D270" s="269">
        <v>88.372093023255815</v>
      </c>
      <c r="E270" s="269">
        <v>88.679245283018872</v>
      </c>
      <c r="F270" s="318">
        <v>94.827586206896555</v>
      </c>
      <c r="G270" s="318">
        <v>93.103448275862064</v>
      </c>
      <c r="H270" s="270">
        <v>86.567164179104481</v>
      </c>
      <c r="I270" s="319">
        <v>84.761904761904759</v>
      </c>
      <c r="J270" s="390"/>
      <c r="K270" s="310"/>
      <c r="L270" s="506"/>
    </row>
    <row r="271" spans="1:19" x14ac:dyDescent="0.2">
      <c r="A271" s="226" t="s">
        <v>8</v>
      </c>
      <c r="B271" s="273">
        <v>5.8971070501782789E-2</v>
      </c>
      <c r="C271" s="274">
        <v>7.3273830557737549E-2</v>
      </c>
      <c r="D271" s="274">
        <v>5.7810376973907111E-2</v>
      </c>
      <c r="E271" s="274">
        <v>5.9194241810347353E-2</v>
      </c>
      <c r="F271" s="321">
        <v>4.6777623223441013E-2</v>
      </c>
      <c r="G271" s="321">
        <v>6.4507578379472602E-2</v>
      </c>
      <c r="H271" s="275">
        <v>6.6719348260442055E-2</v>
      </c>
      <c r="I271" s="322">
        <v>6.6558418887119761E-2</v>
      </c>
      <c r="J271" s="323"/>
      <c r="K271" s="324"/>
      <c r="L271" s="506"/>
    </row>
    <row r="272" spans="1:19" x14ac:dyDescent="0.2">
      <c r="A272" s="314" t="s">
        <v>1</v>
      </c>
      <c r="B272" s="278">
        <f t="shared" ref="B272:I272" si="57">B269/B268*100-100</f>
        <v>-1.2612612612612537</v>
      </c>
      <c r="C272" s="279">
        <f t="shared" si="57"/>
        <v>3.6250536250536101</v>
      </c>
      <c r="D272" s="279">
        <f t="shared" si="57"/>
        <v>5.6044416509532908</v>
      </c>
      <c r="E272" s="279">
        <f t="shared" si="57"/>
        <v>7.0117287098419183</v>
      </c>
      <c r="F272" s="279">
        <f t="shared" si="57"/>
        <v>6.5315315315315416</v>
      </c>
      <c r="G272" s="279">
        <f t="shared" si="57"/>
        <v>8.5740913327120296</v>
      </c>
      <c r="H272" s="280">
        <f t="shared" si="57"/>
        <v>11.167137286540267</v>
      </c>
      <c r="I272" s="282">
        <f t="shared" si="57"/>
        <v>7.282997282997286</v>
      </c>
      <c r="J272" s="323"/>
      <c r="K272" s="324"/>
      <c r="L272" s="506"/>
    </row>
    <row r="273" spans="1:14" ht="13.5" thickBot="1" x14ac:dyDescent="0.25">
      <c r="A273" s="226" t="s">
        <v>27</v>
      </c>
      <c r="B273" s="284">
        <f>B269-B255</f>
        <v>142</v>
      </c>
      <c r="C273" s="285">
        <f t="shared" ref="C273:I273" si="58">C269-C255</f>
        <v>289.97619047619037</v>
      </c>
      <c r="D273" s="285">
        <f t="shared" si="58"/>
        <v>242.71860465116288</v>
      </c>
      <c r="E273" s="285">
        <f t="shared" si="58"/>
        <v>227.1703773584909</v>
      </c>
      <c r="F273" s="285">
        <f t="shared" si="58"/>
        <v>197.98000000000002</v>
      </c>
      <c r="G273" s="285">
        <f t="shared" si="58"/>
        <v>166.52482758620681</v>
      </c>
      <c r="H273" s="286">
        <f t="shared" si="58"/>
        <v>233.71044776119425</v>
      </c>
      <c r="I273" s="326">
        <f t="shared" si="58"/>
        <v>215.98253968253994</v>
      </c>
      <c r="J273" s="327"/>
      <c r="K273" s="324"/>
      <c r="L273" s="506"/>
    </row>
    <row r="274" spans="1:14" x14ac:dyDescent="0.2">
      <c r="A274" s="328" t="s">
        <v>51</v>
      </c>
      <c r="B274" s="290">
        <v>151</v>
      </c>
      <c r="C274" s="291">
        <v>226</v>
      </c>
      <c r="D274" s="291">
        <v>539</v>
      </c>
      <c r="E274" s="291">
        <v>656</v>
      </c>
      <c r="F274" s="291">
        <v>703</v>
      </c>
      <c r="G274" s="291">
        <v>684</v>
      </c>
      <c r="H274" s="292">
        <v>822</v>
      </c>
      <c r="I274" s="293">
        <f>SUM(B274:H274)</f>
        <v>3781</v>
      </c>
      <c r="J274" s="329" t="s">
        <v>56</v>
      </c>
      <c r="K274" s="330">
        <f>I260-I274</f>
        <v>3</v>
      </c>
      <c r="L274" s="352">
        <f>K274/I260</f>
        <v>7.9281183932346721E-4</v>
      </c>
    </row>
    <row r="275" spans="1:14" x14ac:dyDescent="0.2">
      <c r="A275" s="328" t="s">
        <v>28</v>
      </c>
      <c r="B275" s="242">
        <f>B261+6</f>
        <v>97.5</v>
      </c>
      <c r="C275" s="240">
        <v>96</v>
      </c>
      <c r="D275" s="240">
        <v>94</v>
      </c>
      <c r="E275" s="240">
        <v>93.5</v>
      </c>
      <c r="F275" s="240">
        <v>92.5</v>
      </c>
      <c r="G275" s="240">
        <f t="shared" ref="G275" si="59">G261+6</f>
        <v>92</v>
      </c>
      <c r="H275" s="243">
        <v>91</v>
      </c>
      <c r="I275" s="233"/>
      <c r="J275" s="227" t="s">
        <v>57</v>
      </c>
      <c r="K275" s="506">
        <v>87.34</v>
      </c>
      <c r="L275" s="506"/>
    </row>
    <row r="276" spans="1:14" ht="13.5" thickBot="1" x14ac:dyDescent="0.25">
      <c r="A276" s="331" t="s">
        <v>26</v>
      </c>
      <c r="B276" s="231">
        <f>B275-B261</f>
        <v>6</v>
      </c>
      <c r="C276" s="232">
        <f t="shared" ref="C276:H276" si="60">C275-C261</f>
        <v>5.5</v>
      </c>
      <c r="D276" s="232">
        <f t="shared" si="60"/>
        <v>5.5</v>
      </c>
      <c r="E276" s="232">
        <f t="shared" si="60"/>
        <v>5.5</v>
      </c>
      <c r="F276" s="232">
        <f t="shared" si="60"/>
        <v>5.5</v>
      </c>
      <c r="G276" s="232">
        <f t="shared" si="60"/>
        <v>6</v>
      </c>
      <c r="H276" s="238">
        <f t="shared" si="60"/>
        <v>5.5</v>
      </c>
      <c r="I276" s="234"/>
      <c r="J276" s="506" t="s">
        <v>26</v>
      </c>
      <c r="K276" s="506">
        <f>K275-K261</f>
        <v>6.5799999999999983</v>
      </c>
      <c r="L276" s="506"/>
    </row>
    <row r="278" spans="1:14" ht="13.5" thickBot="1" x14ac:dyDescent="0.25">
      <c r="B278" s="299">
        <v>95.8</v>
      </c>
      <c r="C278" s="299">
        <v>95.8</v>
      </c>
      <c r="D278" s="299">
        <v>95.8</v>
      </c>
      <c r="E278" s="299">
        <v>92.3</v>
      </c>
      <c r="F278" s="299">
        <v>92.3</v>
      </c>
      <c r="G278" s="299">
        <v>92.3</v>
      </c>
      <c r="H278" s="299">
        <v>92.3</v>
      </c>
      <c r="I278" s="299">
        <v>92.3</v>
      </c>
    </row>
    <row r="279" spans="1:14" ht="13.5" thickBot="1" x14ac:dyDescent="0.25">
      <c r="A279" s="304" t="s">
        <v>138</v>
      </c>
      <c r="B279" s="617" t="s">
        <v>50</v>
      </c>
      <c r="C279" s="615"/>
      <c r="D279" s="615"/>
      <c r="E279" s="615"/>
      <c r="F279" s="615"/>
      <c r="G279" s="615"/>
      <c r="H279" s="615"/>
      <c r="I279" s="616"/>
      <c r="J279" s="332" t="s">
        <v>0</v>
      </c>
      <c r="K279" s="227"/>
      <c r="L279" s="507"/>
      <c r="M279" s="507"/>
    </row>
    <row r="280" spans="1:14" x14ac:dyDescent="0.2">
      <c r="A280" s="226" t="s">
        <v>54</v>
      </c>
      <c r="B280" s="305">
        <v>1</v>
      </c>
      <c r="C280" s="306">
        <v>2</v>
      </c>
      <c r="D280" s="307">
        <v>3</v>
      </c>
      <c r="E280" s="306">
        <v>4</v>
      </c>
      <c r="F280" s="306">
        <v>5</v>
      </c>
      <c r="G280" s="307">
        <v>6</v>
      </c>
      <c r="H280" s="508">
        <v>7</v>
      </c>
      <c r="I280" s="302">
        <v>8</v>
      </c>
      <c r="J280" s="308"/>
      <c r="K280" s="309"/>
      <c r="L280" s="507"/>
      <c r="M280" s="507"/>
    </row>
    <row r="281" spans="1:14" x14ac:dyDescent="0.2">
      <c r="A281" s="226" t="s">
        <v>2</v>
      </c>
      <c r="B281" s="362">
        <v>1</v>
      </c>
      <c r="C281" s="334">
        <v>2</v>
      </c>
      <c r="D281" s="253">
        <v>3</v>
      </c>
      <c r="E281" s="255">
        <v>4</v>
      </c>
      <c r="F281" s="398">
        <v>5</v>
      </c>
      <c r="G281" s="399">
        <v>6</v>
      </c>
      <c r="H281" s="335">
        <v>7</v>
      </c>
      <c r="I281" s="400">
        <v>8</v>
      </c>
      <c r="J281" s="303" t="s">
        <v>0</v>
      </c>
      <c r="K281" s="246"/>
      <c r="L281" s="310"/>
      <c r="M281" s="507"/>
    </row>
    <row r="282" spans="1:14" x14ac:dyDescent="0.2">
      <c r="A282" s="311" t="s">
        <v>3</v>
      </c>
      <c r="B282" s="474">
        <v>2385</v>
      </c>
      <c r="C282" s="475">
        <v>2385</v>
      </c>
      <c r="D282" s="475">
        <v>2385</v>
      </c>
      <c r="E282" s="475">
        <v>2385</v>
      </c>
      <c r="F282" s="475">
        <v>2385</v>
      </c>
      <c r="G282" s="475">
        <v>2385</v>
      </c>
      <c r="H282" s="475">
        <v>2385</v>
      </c>
      <c r="I282" s="476">
        <v>2385</v>
      </c>
      <c r="J282" s="477">
        <v>2385</v>
      </c>
      <c r="K282" s="313"/>
      <c r="L282" s="310"/>
      <c r="M282" s="507"/>
    </row>
    <row r="283" spans="1:14" x14ac:dyDescent="0.2">
      <c r="A283" s="314" t="s">
        <v>6</v>
      </c>
      <c r="B283" s="263">
        <v>2241.9047619047619</v>
      </c>
      <c r="C283" s="264">
        <v>2422.5925925925926</v>
      </c>
      <c r="D283" s="264">
        <v>2548.6206896551726</v>
      </c>
      <c r="E283" s="264">
        <v>2381.4285714285716</v>
      </c>
      <c r="F283" s="315">
        <v>2482.5</v>
      </c>
      <c r="G283" s="315">
        <v>2533.3333333333335</v>
      </c>
      <c r="H283" s="315">
        <v>2639.591836734694</v>
      </c>
      <c r="I283" s="265">
        <v>2749.375</v>
      </c>
      <c r="J283" s="316">
        <v>2523.1189710610934</v>
      </c>
      <c r="K283" s="317"/>
      <c r="L283" s="310"/>
      <c r="M283" s="507"/>
    </row>
    <row r="284" spans="1:14" x14ac:dyDescent="0.2">
      <c r="A284" s="226" t="s">
        <v>7</v>
      </c>
      <c r="B284" s="268">
        <v>85.714285714285708</v>
      </c>
      <c r="C284" s="269">
        <v>100</v>
      </c>
      <c r="D284" s="269">
        <v>100</v>
      </c>
      <c r="E284" s="269">
        <v>100</v>
      </c>
      <c r="F284" s="318">
        <v>100</v>
      </c>
      <c r="G284" s="318">
        <v>100</v>
      </c>
      <c r="H284" s="318">
        <v>100</v>
      </c>
      <c r="I284" s="270">
        <v>97.916666666666671</v>
      </c>
      <c r="J284" s="319">
        <v>87.781350482315119</v>
      </c>
      <c r="K284" s="390"/>
      <c r="L284" s="310"/>
      <c r="M284" s="507"/>
    </row>
    <row r="285" spans="1:14" x14ac:dyDescent="0.2">
      <c r="A285" s="226" t="s">
        <v>8</v>
      </c>
      <c r="B285" s="273">
        <v>6.2501782042247586E-2</v>
      </c>
      <c r="C285" s="274">
        <v>2.6812351065893296E-2</v>
      </c>
      <c r="D285" s="274">
        <v>3.492357286871145E-2</v>
      </c>
      <c r="E285" s="274">
        <v>3.7797202164423185E-2</v>
      </c>
      <c r="F285" s="321">
        <v>2.6613260401109583E-2</v>
      </c>
      <c r="G285" s="321">
        <v>2.3463887500167115E-2</v>
      </c>
      <c r="H285" s="321">
        <v>3.0297655509668377E-2</v>
      </c>
      <c r="I285" s="275">
        <v>3.7124933784044953E-2</v>
      </c>
      <c r="J285" s="322">
        <v>6.5400270202073785E-2</v>
      </c>
      <c r="K285" s="323"/>
      <c r="L285" s="324"/>
      <c r="M285" s="507"/>
    </row>
    <row r="286" spans="1:14" x14ac:dyDescent="0.2">
      <c r="A286" s="314" t="s">
        <v>1</v>
      </c>
      <c r="B286" s="278">
        <f t="shared" ref="B286:J286" si="61">B283/B282*100-100</f>
        <v>-5.9998003394229755</v>
      </c>
      <c r="C286" s="279">
        <f t="shared" si="61"/>
        <v>1.57620933302276</v>
      </c>
      <c r="D286" s="279">
        <f t="shared" si="61"/>
        <v>6.860406274850007</v>
      </c>
      <c r="E286" s="279">
        <f t="shared" si="61"/>
        <v>-0.14974543276429131</v>
      </c>
      <c r="F286" s="279">
        <f t="shared" si="61"/>
        <v>4.0880503144654199</v>
      </c>
      <c r="G286" s="279">
        <f t="shared" si="61"/>
        <v>6.2194269741439712</v>
      </c>
      <c r="H286" s="279">
        <f t="shared" ref="H286" si="62">H283/H282*100-100</f>
        <v>10.674710135626569</v>
      </c>
      <c r="I286" s="280">
        <f t="shared" si="61"/>
        <v>15.277777777777771</v>
      </c>
      <c r="J286" s="282">
        <f t="shared" si="61"/>
        <v>5.7911518264609327</v>
      </c>
      <c r="K286" s="323"/>
      <c r="L286" s="324"/>
      <c r="M286" s="507"/>
    </row>
    <row r="287" spans="1:14" ht="13.5" thickBot="1" x14ac:dyDescent="0.25">
      <c r="A287" s="226" t="s">
        <v>27</v>
      </c>
      <c r="B287" s="284">
        <f>B283-B269</f>
        <v>49.904761904761926</v>
      </c>
      <c r="C287" s="285">
        <f t="shared" ref="C287:G287" si="63">C283-C269</f>
        <v>122.11640211640224</v>
      </c>
      <c r="D287" s="285">
        <f t="shared" si="63"/>
        <v>204.20208500400986</v>
      </c>
      <c r="E287" s="285">
        <f t="shared" si="63"/>
        <v>5.7681940700808809</v>
      </c>
      <c r="F287" s="285">
        <f t="shared" si="63"/>
        <v>117.5</v>
      </c>
      <c r="G287" s="285">
        <f t="shared" si="63"/>
        <v>122.98850574712651</v>
      </c>
      <c r="H287" s="285">
        <f t="shared" ref="H287" si="64">H283-H269</f>
        <v>171.68138897349991</v>
      </c>
      <c r="I287" s="286">
        <f>I283-H269</f>
        <v>281.46455223880594</v>
      </c>
      <c r="J287" s="326">
        <f>J283-I269</f>
        <v>141.43643137855361</v>
      </c>
      <c r="K287" s="327"/>
      <c r="L287" s="324"/>
      <c r="M287" s="507"/>
    </row>
    <row r="288" spans="1:14" x14ac:dyDescent="0.2">
      <c r="A288" s="328" t="s">
        <v>51</v>
      </c>
      <c r="B288" s="502">
        <v>231</v>
      </c>
      <c r="C288" s="503">
        <v>317</v>
      </c>
      <c r="D288" s="503">
        <v>370</v>
      </c>
      <c r="E288" s="504">
        <v>550</v>
      </c>
      <c r="F288" s="504">
        <v>609</v>
      </c>
      <c r="G288" s="504">
        <v>489</v>
      </c>
      <c r="H288" s="520">
        <v>653</v>
      </c>
      <c r="I288" s="505">
        <v>559</v>
      </c>
      <c r="J288" s="293">
        <f>SUM(B288:I288)</f>
        <v>3778</v>
      </c>
      <c r="K288" s="329" t="s">
        <v>56</v>
      </c>
      <c r="L288" s="330">
        <f>I274-J288</f>
        <v>3</v>
      </c>
      <c r="M288" s="352">
        <f>L288/I274</f>
        <v>7.9344088865379526E-4</v>
      </c>
      <c r="N288" s="446" t="s">
        <v>139</v>
      </c>
    </row>
    <row r="289" spans="1:13" x14ac:dyDescent="0.2">
      <c r="A289" s="328" t="s">
        <v>28</v>
      </c>
      <c r="B289" s="242">
        <v>101.5</v>
      </c>
      <c r="C289" s="240">
        <v>100.5</v>
      </c>
      <c r="D289" s="240">
        <v>98.5</v>
      </c>
      <c r="E289" s="240">
        <v>98</v>
      </c>
      <c r="F289" s="240">
        <v>97</v>
      </c>
      <c r="G289" s="240">
        <v>96.5</v>
      </c>
      <c r="H289" s="459">
        <v>96</v>
      </c>
      <c r="I289" s="243">
        <v>95</v>
      </c>
      <c r="J289" s="233"/>
      <c r="K289" s="227" t="s">
        <v>57</v>
      </c>
      <c r="L289" s="507">
        <v>92.9</v>
      </c>
      <c r="M289" s="507"/>
    </row>
    <row r="290" spans="1:13" ht="13.5" thickBot="1" x14ac:dyDescent="0.25">
      <c r="A290" s="331" t="s">
        <v>26</v>
      </c>
      <c r="B290" s="231">
        <f>B289-B278</f>
        <v>5.7000000000000028</v>
      </c>
      <c r="C290" s="232">
        <f t="shared" ref="C290:I290" si="65">C289-C278</f>
        <v>4.7000000000000028</v>
      </c>
      <c r="D290" s="232">
        <f t="shared" si="65"/>
        <v>2.7000000000000028</v>
      </c>
      <c r="E290" s="232">
        <f t="shared" si="65"/>
        <v>5.7000000000000028</v>
      </c>
      <c r="F290" s="232">
        <f t="shared" si="65"/>
        <v>4.7000000000000028</v>
      </c>
      <c r="G290" s="232">
        <f t="shared" si="65"/>
        <v>4.2000000000000028</v>
      </c>
      <c r="H290" s="232">
        <f t="shared" si="65"/>
        <v>3.7000000000000028</v>
      </c>
      <c r="I290" s="238">
        <f t="shared" si="65"/>
        <v>2.7000000000000028</v>
      </c>
      <c r="J290" s="234"/>
      <c r="K290" s="507" t="s">
        <v>26</v>
      </c>
      <c r="L290" s="507">
        <f>L289-K275</f>
        <v>5.5600000000000023</v>
      </c>
      <c r="M290" s="507"/>
    </row>
    <row r="291" spans="1:13" x14ac:dyDescent="0.2">
      <c r="B291" s="299">
        <v>101.5</v>
      </c>
      <c r="D291" s="299">
        <v>98.5</v>
      </c>
      <c r="I291" s="299">
        <v>95</v>
      </c>
    </row>
    <row r="292" spans="1:13" ht="13.5" thickBot="1" x14ac:dyDescent="0.25"/>
    <row r="293" spans="1:13" ht="13.5" thickBot="1" x14ac:dyDescent="0.25">
      <c r="A293" s="304" t="s">
        <v>142</v>
      </c>
      <c r="B293" s="617" t="s">
        <v>50</v>
      </c>
      <c r="C293" s="615"/>
      <c r="D293" s="615"/>
      <c r="E293" s="615"/>
      <c r="F293" s="615"/>
      <c r="G293" s="615"/>
      <c r="H293" s="615"/>
      <c r="I293" s="616"/>
      <c r="J293" s="332" t="s">
        <v>0</v>
      </c>
      <c r="K293" s="227"/>
      <c r="L293" s="521"/>
      <c r="M293" s="521"/>
    </row>
    <row r="294" spans="1:13" x14ac:dyDescent="0.2">
      <c r="A294" s="226" t="s">
        <v>54</v>
      </c>
      <c r="B294" s="305">
        <v>1</v>
      </c>
      <c r="C294" s="306">
        <v>2</v>
      </c>
      <c r="D294" s="307">
        <v>3</v>
      </c>
      <c r="E294" s="306">
        <v>4</v>
      </c>
      <c r="F294" s="306">
        <v>5</v>
      </c>
      <c r="G294" s="307">
        <v>6</v>
      </c>
      <c r="H294" s="508">
        <v>7</v>
      </c>
      <c r="I294" s="302">
        <v>8</v>
      </c>
      <c r="J294" s="308"/>
      <c r="K294" s="309"/>
      <c r="L294" s="521"/>
      <c r="M294" s="521"/>
    </row>
    <row r="295" spans="1:13" x14ac:dyDescent="0.2">
      <c r="A295" s="226" t="s">
        <v>2</v>
      </c>
      <c r="B295" s="362">
        <v>1</v>
      </c>
      <c r="C295" s="334">
        <v>2</v>
      </c>
      <c r="D295" s="253">
        <v>3</v>
      </c>
      <c r="E295" s="255">
        <v>4</v>
      </c>
      <c r="F295" s="398">
        <v>5</v>
      </c>
      <c r="G295" s="399">
        <v>6</v>
      </c>
      <c r="H295" s="335">
        <v>7</v>
      </c>
      <c r="I295" s="400">
        <v>8</v>
      </c>
      <c r="J295" s="303" t="s">
        <v>0</v>
      </c>
      <c r="K295" s="246"/>
      <c r="L295" s="310"/>
      <c r="M295" s="521"/>
    </row>
    <row r="296" spans="1:13" x14ac:dyDescent="0.2">
      <c r="A296" s="311" t="s">
        <v>3</v>
      </c>
      <c r="B296" s="474">
        <v>2565</v>
      </c>
      <c r="C296" s="475">
        <v>2565</v>
      </c>
      <c r="D296" s="475">
        <v>2565</v>
      </c>
      <c r="E296" s="475">
        <v>2565</v>
      </c>
      <c r="F296" s="475">
        <v>2565</v>
      </c>
      <c r="G296" s="475">
        <v>2565</v>
      </c>
      <c r="H296" s="475">
        <v>2565</v>
      </c>
      <c r="I296" s="476">
        <v>2565</v>
      </c>
      <c r="J296" s="477">
        <v>2565</v>
      </c>
      <c r="K296" s="313"/>
      <c r="L296" s="310"/>
      <c r="M296" s="521"/>
    </row>
    <row r="297" spans="1:13" x14ac:dyDescent="0.2">
      <c r="A297" s="314" t="s">
        <v>6</v>
      </c>
      <c r="B297" s="263">
        <v>2437.2727272727275</v>
      </c>
      <c r="C297" s="264">
        <v>2590</v>
      </c>
      <c r="D297" s="264">
        <v>2737.7777777777778</v>
      </c>
      <c r="E297" s="264">
        <v>2568.2142857142858</v>
      </c>
      <c r="F297" s="315">
        <v>2620.9677419354839</v>
      </c>
      <c r="G297" s="315">
        <v>2704</v>
      </c>
      <c r="H297" s="315">
        <v>2833.939393939394</v>
      </c>
      <c r="I297" s="265">
        <v>2923.3333333333335</v>
      </c>
      <c r="J297" s="316">
        <v>2705.78125</v>
      </c>
      <c r="K297" s="317"/>
      <c r="L297" s="310"/>
      <c r="M297" s="521"/>
    </row>
    <row r="298" spans="1:13" x14ac:dyDescent="0.2">
      <c r="A298" s="226" t="s">
        <v>7</v>
      </c>
      <c r="B298" s="268">
        <v>72.727272727272734</v>
      </c>
      <c r="C298" s="269">
        <v>100</v>
      </c>
      <c r="D298" s="269">
        <v>88.888888888888886</v>
      </c>
      <c r="E298" s="269">
        <v>96.428571428571431</v>
      </c>
      <c r="F298" s="318">
        <v>100</v>
      </c>
      <c r="G298" s="318">
        <v>100</v>
      </c>
      <c r="H298" s="318">
        <v>93.939393939393938</v>
      </c>
      <c r="I298" s="270">
        <v>93.333333333333329</v>
      </c>
      <c r="J298" s="319">
        <v>84.375</v>
      </c>
      <c r="K298" s="390"/>
      <c r="L298" s="310"/>
      <c r="M298" s="521"/>
    </row>
    <row r="299" spans="1:13" x14ac:dyDescent="0.2">
      <c r="A299" s="226" t="s">
        <v>8</v>
      </c>
      <c r="B299" s="273">
        <v>7.5026748461539117E-2</v>
      </c>
      <c r="C299" s="274">
        <v>3.8197604126272933E-2</v>
      </c>
      <c r="D299" s="274">
        <v>5.9703248081002892E-2</v>
      </c>
      <c r="E299" s="274">
        <v>5.3012451556555096E-2</v>
      </c>
      <c r="F299" s="321">
        <v>2.7976118302335599E-2</v>
      </c>
      <c r="G299" s="321">
        <v>3.4802634189404116E-2</v>
      </c>
      <c r="H299" s="321">
        <v>4.9469427661878111E-2</v>
      </c>
      <c r="I299" s="275">
        <v>5.8235458941061587E-2</v>
      </c>
      <c r="J299" s="322">
        <v>7.1425802356517729E-2</v>
      </c>
      <c r="K299" s="323"/>
      <c r="L299" s="324"/>
      <c r="M299" s="521"/>
    </row>
    <row r="300" spans="1:13" x14ac:dyDescent="0.2">
      <c r="A300" s="314" t="s">
        <v>1</v>
      </c>
      <c r="B300" s="278">
        <f t="shared" ref="B300:J300" si="66">B297/B296*100-100</f>
        <v>-4.9796207690944527</v>
      </c>
      <c r="C300" s="279">
        <f t="shared" si="66"/>
        <v>0.97465886939571078</v>
      </c>
      <c r="D300" s="279">
        <f t="shared" si="66"/>
        <v>6.7359757418236939</v>
      </c>
      <c r="E300" s="279">
        <f t="shared" si="66"/>
        <v>0.12531328320801549</v>
      </c>
      <c r="F300" s="279">
        <f t="shared" si="66"/>
        <v>2.1819782430987829</v>
      </c>
      <c r="G300" s="279">
        <f t="shared" si="66"/>
        <v>5.4191033138401394</v>
      </c>
      <c r="H300" s="279">
        <f t="shared" si="66"/>
        <v>10.484966625317497</v>
      </c>
      <c r="I300" s="280">
        <f t="shared" si="66"/>
        <v>13.970110461338535</v>
      </c>
      <c r="J300" s="282">
        <f t="shared" si="66"/>
        <v>5.4885477582845965</v>
      </c>
      <c r="K300" s="323"/>
      <c r="L300" s="324"/>
      <c r="M300" s="521"/>
    </row>
    <row r="301" spans="1:13" ht="13.5" thickBot="1" x14ac:dyDescent="0.25">
      <c r="A301" s="226" t="s">
        <v>27</v>
      </c>
      <c r="B301" s="284">
        <f t="shared" ref="B301:I301" si="67">B297-B283</f>
        <v>195.36796536796555</v>
      </c>
      <c r="C301" s="285">
        <f t="shared" si="67"/>
        <v>167.40740740740739</v>
      </c>
      <c r="D301" s="285">
        <f t="shared" si="67"/>
        <v>189.15708812260527</v>
      </c>
      <c r="E301" s="285">
        <f t="shared" si="67"/>
        <v>186.78571428571422</v>
      </c>
      <c r="F301" s="285">
        <f t="shared" si="67"/>
        <v>138.4677419354839</v>
      </c>
      <c r="G301" s="285">
        <f t="shared" si="67"/>
        <v>170.66666666666652</v>
      </c>
      <c r="H301" s="285">
        <f t="shared" si="67"/>
        <v>194.34755720470002</v>
      </c>
      <c r="I301" s="286">
        <f t="shared" si="67"/>
        <v>173.95833333333348</v>
      </c>
      <c r="J301" s="326">
        <f>J297-J283</f>
        <v>182.66227893890664</v>
      </c>
      <c r="K301" s="327"/>
      <c r="L301" s="324"/>
      <c r="M301" s="521"/>
    </row>
    <row r="302" spans="1:13" x14ac:dyDescent="0.2">
      <c r="A302" s="328" t="s">
        <v>51</v>
      </c>
      <c r="B302" s="290">
        <v>231</v>
      </c>
      <c r="C302" s="291">
        <v>317</v>
      </c>
      <c r="D302" s="291">
        <v>370</v>
      </c>
      <c r="E302" s="291">
        <v>550</v>
      </c>
      <c r="F302" s="291">
        <v>609</v>
      </c>
      <c r="G302" s="291">
        <v>489</v>
      </c>
      <c r="H302" s="458">
        <v>653</v>
      </c>
      <c r="I302" s="292">
        <v>559</v>
      </c>
      <c r="J302" s="293">
        <f>SUM(B302:I302)</f>
        <v>3778</v>
      </c>
      <c r="K302" s="329" t="s">
        <v>56</v>
      </c>
      <c r="L302" s="330">
        <f>J288-J302</f>
        <v>0</v>
      </c>
      <c r="M302" s="352">
        <f>L302/J288</f>
        <v>0</v>
      </c>
    </row>
    <row r="303" spans="1:13" x14ac:dyDescent="0.2">
      <c r="A303" s="328" t="s">
        <v>28</v>
      </c>
      <c r="B303" s="242">
        <v>106</v>
      </c>
      <c r="C303" s="240">
        <v>105</v>
      </c>
      <c r="D303" s="240">
        <v>102.5</v>
      </c>
      <c r="E303" s="240">
        <v>102.5</v>
      </c>
      <c r="F303" s="240">
        <v>101.5</v>
      </c>
      <c r="G303" s="240">
        <v>101</v>
      </c>
      <c r="H303" s="459">
        <v>100</v>
      </c>
      <c r="I303" s="243">
        <v>99</v>
      </c>
      <c r="J303" s="233"/>
      <c r="K303" s="227" t="s">
        <v>57</v>
      </c>
      <c r="L303" s="521">
        <v>97.33</v>
      </c>
      <c r="M303" s="521"/>
    </row>
    <row r="304" spans="1:13" ht="13.5" thickBot="1" x14ac:dyDescent="0.25">
      <c r="A304" s="331" t="s">
        <v>26</v>
      </c>
      <c r="B304" s="231">
        <f>B303-B289</f>
        <v>4.5</v>
      </c>
      <c r="C304" s="232">
        <f t="shared" ref="C304:I304" si="68">C303-C289</f>
        <v>4.5</v>
      </c>
      <c r="D304" s="232">
        <f t="shared" si="68"/>
        <v>4</v>
      </c>
      <c r="E304" s="232">
        <f t="shared" si="68"/>
        <v>4.5</v>
      </c>
      <c r="F304" s="232">
        <f t="shared" si="68"/>
        <v>4.5</v>
      </c>
      <c r="G304" s="232">
        <f t="shared" si="68"/>
        <v>4.5</v>
      </c>
      <c r="H304" s="232">
        <f t="shared" si="68"/>
        <v>4</v>
      </c>
      <c r="I304" s="238">
        <f t="shared" si="68"/>
        <v>4</v>
      </c>
      <c r="J304" s="234"/>
      <c r="K304" s="521" t="s">
        <v>26</v>
      </c>
      <c r="L304" s="521">
        <f>L303-L289</f>
        <v>4.4299999999999926</v>
      </c>
      <c r="M304" s="521"/>
    </row>
    <row r="305" spans="1:14" x14ac:dyDescent="0.2">
      <c r="I305" s="299">
        <v>99</v>
      </c>
    </row>
    <row r="306" spans="1:14" ht="13.5" thickBot="1" x14ac:dyDescent="0.25"/>
    <row r="307" spans="1:14" s="522" customFormat="1" ht="13.5" thickBot="1" x14ac:dyDescent="0.25">
      <c r="A307" s="304" t="s">
        <v>144</v>
      </c>
      <c r="B307" s="617" t="s">
        <v>50</v>
      </c>
      <c r="C307" s="615"/>
      <c r="D307" s="615"/>
      <c r="E307" s="615"/>
      <c r="F307" s="615"/>
      <c r="G307" s="615"/>
      <c r="H307" s="615"/>
      <c r="I307" s="616"/>
      <c r="J307" s="332" t="s">
        <v>0</v>
      </c>
      <c r="K307" s="227"/>
    </row>
    <row r="308" spans="1:14" s="522" customFormat="1" x14ac:dyDescent="0.2">
      <c r="A308" s="226" t="s">
        <v>54</v>
      </c>
      <c r="B308" s="305">
        <v>1</v>
      </c>
      <c r="C308" s="306">
        <v>2</v>
      </c>
      <c r="D308" s="307">
        <v>3</v>
      </c>
      <c r="E308" s="306">
        <v>4</v>
      </c>
      <c r="F308" s="306">
        <v>5</v>
      </c>
      <c r="G308" s="307">
        <v>6</v>
      </c>
      <c r="H308" s="508">
        <v>7</v>
      </c>
      <c r="I308" s="302">
        <v>8</v>
      </c>
      <c r="J308" s="308"/>
      <c r="K308" s="309"/>
    </row>
    <row r="309" spans="1:14" s="522" customFormat="1" x14ac:dyDescent="0.2">
      <c r="A309" s="226" t="s">
        <v>2</v>
      </c>
      <c r="B309" s="362">
        <v>1</v>
      </c>
      <c r="C309" s="334">
        <v>2</v>
      </c>
      <c r="D309" s="253">
        <v>3</v>
      </c>
      <c r="E309" s="255">
        <v>4</v>
      </c>
      <c r="F309" s="398">
        <v>5</v>
      </c>
      <c r="G309" s="399">
        <v>6</v>
      </c>
      <c r="H309" s="335">
        <v>7</v>
      </c>
      <c r="I309" s="400">
        <v>8</v>
      </c>
      <c r="J309" s="303" t="s">
        <v>0</v>
      </c>
      <c r="K309" s="246"/>
      <c r="L309" s="310"/>
    </row>
    <row r="310" spans="1:14" s="522" customFormat="1" x14ac:dyDescent="0.2">
      <c r="A310" s="311" t="s">
        <v>3</v>
      </c>
      <c r="B310" s="474">
        <v>2740</v>
      </c>
      <c r="C310" s="475">
        <v>2740</v>
      </c>
      <c r="D310" s="475">
        <v>2740</v>
      </c>
      <c r="E310" s="475">
        <v>2740</v>
      </c>
      <c r="F310" s="475">
        <v>2740</v>
      </c>
      <c r="G310" s="475">
        <v>2740</v>
      </c>
      <c r="H310" s="475">
        <v>2740</v>
      </c>
      <c r="I310" s="476">
        <v>2740</v>
      </c>
      <c r="J310" s="477">
        <v>2740</v>
      </c>
      <c r="K310" s="313"/>
      <c r="L310" s="310"/>
    </row>
    <row r="311" spans="1:14" s="522" customFormat="1" x14ac:dyDescent="0.2">
      <c r="A311" s="314" t="s">
        <v>6</v>
      </c>
      <c r="B311" s="263">
        <v>2693.3333333333335</v>
      </c>
      <c r="C311" s="264">
        <v>2734.6666666666665</v>
      </c>
      <c r="D311" s="264">
        <v>2865.5555555555557</v>
      </c>
      <c r="E311" s="264">
        <v>2745.3846153846152</v>
      </c>
      <c r="F311" s="315">
        <v>2831.7647058823532</v>
      </c>
      <c r="G311" s="315">
        <v>2883.478260869565</v>
      </c>
      <c r="H311" s="315">
        <v>2936.3333333333335</v>
      </c>
      <c r="I311" s="265">
        <v>3058.8461538461538</v>
      </c>
      <c r="J311" s="316">
        <v>2861.521739130435</v>
      </c>
      <c r="K311" s="317"/>
      <c r="L311" s="310"/>
    </row>
    <row r="312" spans="1:14" s="522" customFormat="1" x14ac:dyDescent="0.2">
      <c r="A312" s="226" t="s">
        <v>7</v>
      </c>
      <c r="B312" s="268">
        <v>91.666666666666671</v>
      </c>
      <c r="C312" s="269">
        <v>93.333333333333329</v>
      </c>
      <c r="D312" s="269">
        <v>88.888888888888886</v>
      </c>
      <c r="E312" s="269">
        <v>100</v>
      </c>
      <c r="F312" s="318">
        <v>100</v>
      </c>
      <c r="G312" s="318">
        <v>100</v>
      </c>
      <c r="H312" s="318">
        <v>100</v>
      </c>
      <c r="I312" s="270">
        <v>100</v>
      </c>
      <c r="J312" s="319">
        <v>91.847826086956516</v>
      </c>
      <c r="K312" s="390"/>
      <c r="L312" s="310"/>
    </row>
    <row r="313" spans="1:14" s="522" customFormat="1" x14ac:dyDescent="0.2">
      <c r="A313" s="226" t="s">
        <v>8</v>
      </c>
      <c r="B313" s="273">
        <v>6.2447900057143339E-2</v>
      </c>
      <c r="C313" s="274">
        <v>5.6648072643441551E-2</v>
      </c>
      <c r="D313" s="274">
        <v>6.362008600573639E-2</v>
      </c>
      <c r="E313" s="274">
        <v>3.0894738355472556E-2</v>
      </c>
      <c r="F313" s="321">
        <v>3.3615926089152003E-2</v>
      </c>
      <c r="G313" s="321">
        <v>3.1214124991312819E-2</v>
      </c>
      <c r="H313" s="321">
        <v>2.9954941031852089E-2</v>
      </c>
      <c r="I313" s="275">
        <v>4.3610312177780983E-2</v>
      </c>
      <c r="J313" s="322">
        <v>5.6603138423703743E-2</v>
      </c>
      <c r="K313" s="323"/>
      <c r="L313" s="324"/>
    </row>
    <row r="314" spans="1:14" s="522" customFormat="1" x14ac:dyDescent="0.2">
      <c r="A314" s="314" t="s">
        <v>1</v>
      </c>
      <c r="B314" s="278">
        <f t="shared" ref="B314:J314" si="69">B311/B310*100-100</f>
        <v>-1.7031630170316276</v>
      </c>
      <c r="C314" s="279">
        <f t="shared" si="69"/>
        <v>-0.19464720194648066</v>
      </c>
      <c r="D314" s="279">
        <f t="shared" si="69"/>
        <v>4.5823195458231964</v>
      </c>
      <c r="E314" s="279">
        <f t="shared" si="69"/>
        <v>0.19651880965750479</v>
      </c>
      <c r="F314" s="279">
        <f t="shared" si="69"/>
        <v>3.3490768570201936</v>
      </c>
      <c r="G314" s="279">
        <f t="shared" si="69"/>
        <v>5.2364328784512821</v>
      </c>
      <c r="H314" s="279">
        <f t="shared" si="69"/>
        <v>7.1654501216545015</v>
      </c>
      <c r="I314" s="280">
        <f t="shared" si="69"/>
        <v>11.636720943290285</v>
      </c>
      <c r="J314" s="282">
        <f t="shared" si="69"/>
        <v>4.4350999682640548</v>
      </c>
      <c r="K314" s="323"/>
      <c r="L314" s="324"/>
    </row>
    <row r="315" spans="1:14" s="522" customFormat="1" ht="13.5" thickBot="1" x14ac:dyDescent="0.25">
      <c r="A315" s="226" t="s">
        <v>27</v>
      </c>
      <c r="B315" s="284">
        <f t="shared" ref="B315:I315" si="70">B311-B297</f>
        <v>256.06060606060601</v>
      </c>
      <c r="C315" s="285">
        <f t="shared" si="70"/>
        <v>144.66666666666652</v>
      </c>
      <c r="D315" s="285">
        <f t="shared" si="70"/>
        <v>127.77777777777783</v>
      </c>
      <c r="E315" s="285">
        <f t="shared" si="70"/>
        <v>177.17032967032947</v>
      </c>
      <c r="F315" s="285">
        <f t="shared" si="70"/>
        <v>210.79696394686925</v>
      </c>
      <c r="G315" s="285">
        <f t="shared" si="70"/>
        <v>179.47826086956502</v>
      </c>
      <c r="H315" s="285">
        <f t="shared" si="70"/>
        <v>102.39393939393949</v>
      </c>
      <c r="I315" s="286">
        <f t="shared" si="70"/>
        <v>135.51282051282033</v>
      </c>
      <c r="J315" s="326">
        <f>J311-J297</f>
        <v>155.74048913043498</v>
      </c>
      <c r="K315" s="327"/>
      <c r="L315" s="324"/>
    </row>
    <row r="316" spans="1:14" s="522" customFormat="1" x14ac:dyDescent="0.2">
      <c r="A316" s="328" t="s">
        <v>51</v>
      </c>
      <c r="B316" s="290">
        <v>231</v>
      </c>
      <c r="C316" s="291">
        <v>317</v>
      </c>
      <c r="D316" s="291">
        <v>370</v>
      </c>
      <c r="E316" s="291">
        <v>550</v>
      </c>
      <c r="F316" s="291">
        <v>609</v>
      </c>
      <c r="G316" s="291">
        <v>489</v>
      </c>
      <c r="H316" s="458">
        <v>651</v>
      </c>
      <c r="I316" s="292">
        <v>553</v>
      </c>
      <c r="J316" s="293">
        <f>SUM(B316:I316)</f>
        <v>3770</v>
      </c>
      <c r="K316" s="329" t="s">
        <v>56</v>
      </c>
      <c r="L316" s="330">
        <f>J302-J316</f>
        <v>8</v>
      </c>
      <c r="M316" s="352">
        <f>L316/J302</f>
        <v>2.1175224986765486E-3</v>
      </c>
      <c r="N316" s="438" t="s">
        <v>146</v>
      </c>
    </row>
    <row r="317" spans="1:14" s="522" customFormat="1" x14ac:dyDescent="0.2">
      <c r="A317" s="328" t="s">
        <v>28</v>
      </c>
      <c r="B317" s="242">
        <v>110</v>
      </c>
      <c r="C317" s="240">
        <v>109.5</v>
      </c>
      <c r="D317" s="240">
        <v>106.5</v>
      </c>
      <c r="E317" s="240">
        <v>106.5</v>
      </c>
      <c r="F317" s="240">
        <v>105.5</v>
      </c>
      <c r="G317" s="240">
        <v>105</v>
      </c>
      <c r="H317" s="459">
        <v>104.5</v>
      </c>
      <c r="I317" s="243">
        <v>103.5</v>
      </c>
      <c r="J317" s="233"/>
      <c r="K317" s="227" t="s">
        <v>57</v>
      </c>
      <c r="L317" s="522">
        <v>101.77</v>
      </c>
    </row>
    <row r="318" spans="1:14" s="522" customFormat="1" ht="13.5" thickBot="1" x14ac:dyDescent="0.25">
      <c r="A318" s="331" t="s">
        <v>26</v>
      </c>
      <c r="B318" s="231">
        <f>B317-B303</f>
        <v>4</v>
      </c>
      <c r="C318" s="232">
        <f t="shared" ref="C318:I318" si="71">C317-C303</f>
        <v>4.5</v>
      </c>
      <c r="D318" s="232">
        <f t="shared" si="71"/>
        <v>4</v>
      </c>
      <c r="E318" s="232">
        <f t="shared" si="71"/>
        <v>4</v>
      </c>
      <c r="F318" s="232">
        <f t="shared" si="71"/>
        <v>4</v>
      </c>
      <c r="G318" s="232">
        <f t="shared" si="71"/>
        <v>4</v>
      </c>
      <c r="H318" s="232">
        <f t="shared" si="71"/>
        <v>4.5</v>
      </c>
      <c r="I318" s="238">
        <f t="shared" si="71"/>
        <v>4.5</v>
      </c>
      <c r="J318" s="234"/>
      <c r="K318" s="522" t="s">
        <v>26</v>
      </c>
      <c r="L318" s="522">
        <f>L317-L303</f>
        <v>4.4399999999999977</v>
      </c>
    </row>
    <row r="320" spans="1:14" ht="13.5" thickBot="1" x14ac:dyDescent="0.25"/>
    <row r="321" spans="1:14" ht="13.5" thickBot="1" x14ac:dyDescent="0.25">
      <c r="A321" s="304" t="s">
        <v>169</v>
      </c>
      <c r="B321" s="617" t="s">
        <v>50</v>
      </c>
      <c r="C321" s="615"/>
      <c r="D321" s="615"/>
      <c r="E321" s="615"/>
      <c r="F321" s="615"/>
      <c r="G321" s="615"/>
      <c r="H321" s="615"/>
      <c r="I321" s="616"/>
      <c r="J321" s="332" t="s">
        <v>0</v>
      </c>
      <c r="K321" s="227"/>
      <c r="L321" s="572"/>
      <c r="M321" s="572"/>
    </row>
    <row r="322" spans="1:14" x14ac:dyDescent="0.2">
      <c r="A322" s="226" t="s">
        <v>54</v>
      </c>
      <c r="B322" s="305">
        <v>1</v>
      </c>
      <c r="C322" s="306">
        <v>2</v>
      </c>
      <c r="D322" s="307">
        <v>3</v>
      </c>
      <c r="E322" s="306">
        <v>4</v>
      </c>
      <c r="F322" s="306">
        <v>5</v>
      </c>
      <c r="G322" s="307">
        <v>6</v>
      </c>
      <c r="H322" s="508">
        <v>7</v>
      </c>
      <c r="I322" s="302">
        <v>8</v>
      </c>
      <c r="J322" s="308"/>
      <c r="K322" s="309"/>
      <c r="L322" s="572"/>
      <c r="M322" s="572"/>
    </row>
    <row r="323" spans="1:14" x14ac:dyDescent="0.2">
      <c r="A323" s="226" t="s">
        <v>2</v>
      </c>
      <c r="B323" s="362">
        <v>1</v>
      </c>
      <c r="C323" s="334">
        <v>2</v>
      </c>
      <c r="D323" s="253">
        <v>3</v>
      </c>
      <c r="E323" s="255">
        <v>4</v>
      </c>
      <c r="F323" s="398">
        <v>5</v>
      </c>
      <c r="G323" s="399">
        <v>6</v>
      </c>
      <c r="H323" s="335">
        <v>7</v>
      </c>
      <c r="I323" s="400">
        <v>8</v>
      </c>
      <c r="J323" s="303" t="s">
        <v>0</v>
      </c>
      <c r="K323" s="246"/>
      <c r="L323" s="310"/>
      <c r="M323" s="572"/>
    </row>
    <row r="324" spans="1:14" x14ac:dyDescent="0.2">
      <c r="A324" s="311" t="s">
        <v>3</v>
      </c>
      <c r="B324" s="474">
        <v>2910</v>
      </c>
      <c r="C324" s="475">
        <v>2910</v>
      </c>
      <c r="D324" s="475">
        <v>2910</v>
      </c>
      <c r="E324" s="475">
        <v>2910</v>
      </c>
      <c r="F324" s="475">
        <v>2910</v>
      </c>
      <c r="G324" s="475">
        <v>2910</v>
      </c>
      <c r="H324" s="475">
        <v>2910</v>
      </c>
      <c r="I324" s="476">
        <v>2910</v>
      </c>
      <c r="J324" s="477">
        <v>2910</v>
      </c>
      <c r="K324" s="313"/>
      <c r="L324" s="310"/>
      <c r="M324" s="572"/>
    </row>
    <row r="325" spans="1:14" x14ac:dyDescent="0.2">
      <c r="A325" s="314" t="s">
        <v>6</v>
      </c>
      <c r="B325" s="263">
        <v>2863.6363636363635</v>
      </c>
      <c r="C325" s="264">
        <v>2986.4705882352941</v>
      </c>
      <c r="D325" s="264">
        <v>3047.6190476190477</v>
      </c>
      <c r="E325" s="264">
        <v>2942.3333333333335</v>
      </c>
      <c r="F325" s="315">
        <v>3014.242424242424</v>
      </c>
      <c r="G325" s="315">
        <v>2974.782608695652</v>
      </c>
      <c r="H325" s="315">
        <v>3110.8823529411766</v>
      </c>
      <c r="I325" s="265">
        <v>3120.8</v>
      </c>
      <c r="J325" s="316">
        <v>3021.7525773195875</v>
      </c>
      <c r="K325" s="317"/>
      <c r="L325" s="310"/>
      <c r="M325" s="572"/>
    </row>
    <row r="326" spans="1:14" x14ac:dyDescent="0.2">
      <c r="A326" s="226" t="s">
        <v>7</v>
      </c>
      <c r="B326" s="268">
        <v>100</v>
      </c>
      <c r="C326" s="269">
        <v>100</v>
      </c>
      <c r="D326" s="269">
        <v>95.238095238095241</v>
      </c>
      <c r="E326" s="269">
        <v>96.666666666666671</v>
      </c>
      <c r="F326" s="318">
        <v>96.969696969696969</v>
      </c>
      <c r="G326" s="318">
        <v>100</v>
      </c>
      <c r="H326" s="318">
        <v>94.117647058823536</v>
      </c>
      <c r="I326" s="270">
        <v>100</v>
      </c>
      <c r="J326" s="319">
        <v>96.907216494845358</v>
      </c>
      <c r="K326" s="390"/>
      <c r="L326" s="310"/>
      <c r="M326" s="572"/>
    </row>
    <row r="327" spans="1:14" x14ac:dyDescent="0.2">
      <c r="A327" s="226" t="s">
        <v>8</v>
      </c>
      <c r="B327" s="273">
        <v>4.8690589384223243E-2</v>
      </c>
      <c r="C327" s="274">
        <v>3.2604982210588405E-2</v>
      </c>
      <c r="D327" s="274">
        <v>4.3986525813310313E-2</v>
      </c>
      <c r="E327" s="274">
        <v>4.4691092797655159E-2</v>
      </c>
      <c r="F327" s="321">
        <v>4.632414642787832E-2</v>
      </c>
      <c r="G327" s="321">
        <v>3.3482188981645296E-2</v>
      </c>
      <c r="H327" s="321">
        <v>4.32495550510507E-2</v>
      </c>
      <c r="I327" s="275">
        <v>2.9436679490534013E-2</v>
      </c>
      <c r="J327" s="322">
        <v>4.7736251573328579E-2</v>
      </c>
      <c r="K327" s="323"/>
      <c r="L327" s="324"/>
      <c r="M327" s="572"/>
    </row>
    <row r="328" spans="1:14" x14ac:dyDescent="0.2">
      <c r="A328" s="314" t="s">
        <v>1</v>
      </c>
      <c r="B328" s="278">
        <f t="shared" ref="B328:J328" si="72">B325/B324*100-100</f>
        <v>-1.5932521087160296</v>
      </c>
      <c r="C328" s="279">
        <f t="shared" si="72"/>
        <v>2.6278552658176579</v>
      </c>
      <c r="D328" s="279">
        <f t="shared" si="72"/>
        <v>4.7291768941253594</v>
      </c>
      <c r="E328" s="279">
        <f t="shared" si="72"/>
        <v>1.1111111111111143</v>
      </c>
      <c r="F328" s="279">
        <f t="shared" si="72"/>
        <v>3.5822138914922306</v>
      </c>
      <c r="G328" s="279">
        <f t="shared" si="72"/>
        <v>2.2262064843866654</v>
      </c>
      <c r="H328" s="279">
        <f t="shared" si="72"/>
        <v>6.9031736405902535</v>
      </c>
      <c r="I328" s="280">
        <f t="shared" si="72"/>
        <v>7.2439862542955495</v>
      </c>
      <c r="J328" s="282">
        <f t="shared" si="72"/>
        <v>3.8402947532504328</v>
      </c>
      <c r="K328" s="323"/>
      <c r="L328" s="324"/>
      <c r="M328" s="572"/>
    </row>
    <row r="329" spans="1:14" ht="13.5" thickBot="1" x14ac:dyDescent="0.25">
      <c r="A329" s="226" t="s">
        <v>27</v>
      </c>
      <c r="B329" s="284">
        <f t="shared" ref="B329:I329" si="73">B325-B311</f>
        <v>170.30303030303003</v>
      </c>
      <c r="C329" s="285">
        <f t="shared" si="73"/>
        <v>251.80392156862763</v>
      </c>
      <c r="D329" s="285">
        <f t="shared" si="73"/>
        <v>182.06349206349205</v>
      </c>
      <c r="E329" s="285">
        <f t="shared" si="73"/>
        <v>196.94871794871824</v>
      </c>
      <c r="F329" s="285">
        <f t="shared" si="73"/>
        <v>182.47771836007087</v>
      </c>
      <c r="G329" s="285">
        <f t="shared" si="73"/>
        <v>91.304347826086996</v>
      </c>
      <c r="H329" s="285">
        <f t="shared" si="73"/>
        <v>174.54901960784309</v>
      </c>
      <c r="I329" s="286">
        <f t="shared" si="73"/>
        <v>61.953846153846371</v>
      </c>
      <c r="J329" s="326">
        <f>J325-J311</f>
        <v>160.23083818915256</v>
      </c>
      <c r="K329" s="327"/>
      <c r="L329" s="324"/>
      <c r="M329" s="572"/>
    </row>
    <row r="330" spans="1:14" x14ac:dyDescent="0.2">
      <c r="A330" s="328" t="s">
        <v>51</v>
      </c>
      <c r="B330" s="290">
        <v>225</v>
      </c>
      <c r="C330" s="291">
        <v>317</v>
      </c>
      <c r="D330" s="291">
        <v>370</v>
      </c>
      <c r="E330" s="291">
        <v>550</v>
      </c>
      <c r="F330" s="291">
        <v>607</v>
      </c>
      <c r="G330" s="291">
        <v>489</v>
      </c>
      <c r="H330" s="458">
        <v>648</v>
      </c>
      <c r="I330" s="292">
        <v>549</v>
      </c>
      <c r="J330" s="293">
        <f>SUM(B330:I330)</f>
        <v>3755</v>
      </c>
      <c r="K330" s="329" t="s">
        <v>56</v>
      </c>
      <c r="L330" s="330">
        <f>J316-J330</f>
        <v>15</v>
      </c>
      <c r="M330" s="352">
        <f>L330/J316</f>
        <v>3.9787798408488064E-3</v>
      </c>
      <c r="N330" s="438" t="s">
        <v>172</v>
      </c>
    </row>
    <row r="331" spans="1:14" x14ac:dyDescent="0.2">
      <c r="A331" s="328" t="s">
        <v>28</v>
      </c>
      <c r="B331" s="242">
        <v>114.5</v>
      </c>
      <c r="C331" s="240">
        <v>113.5</v>
      </c>
      <c r="D331" s="240">
        <v>110.5</v>
      </c>
      <c r="E331" s="240">
        <v>110.5</v>
      </c>
      <c r="F331" s="240">
        <v>109.5</v>
      </c>
      <c r="G331" s="240">
        <v>109.5</v>
      </c>
      <c r="H331" s="459">
        <v>108.5</v>
      </c>
      <c r="I331" s="243">
        <v>108</v>
      </c>
      <c r="J331" s="233"/>
      <c r="K331" s="227" t="s">
        <v>57</v>
      </c>
      <c r="L331" s="572">
        <v>106.18</v>
      </c>
      <c r="M331" s="572"/>
      <c r="N331" s="376" t="s">
        <v>173</v>
      </c>
    </row>
    <row r="332" spans="1:14" ht="13.5" thickBot="1" x14ac:dyDescent="0.25">
      <c r="A332" s="331" t="s">
        <v>26</v>
      </c>
      <c r="B332" s="231">
        <f>B331-B317</f>
        <v>4.5</v>
      </c>
      <c r="C332" s="232">
        <f t="shared" ref="C332:I332" si="74">C331-C317</f>
        <v>4</v>
      </c>
      <c r="D332" s="232">
        <f t="shared" si="74"/>
        <v>4</v>
      </c>
      <c r="E332" s="232">
        <f t="shared" si="74"/>
        <v>4</v>
      </c>
      <c r="F332" s="232">
        <f t="shared" si="74"/>
        <v>4</v>
      </c>
      <c r="G332" s="232">
        <f t="shared" si="74"/>
        <v>4.5</v>
      </c>
      <c r="H332" s="232">
        <f t="shared" si="74"/>
        <v>4</v>
      </c>
      <c r="I332" s="238">
        <f t="shared" si="74"/>
        <v>4.5</v>
      </c>
      <c r="J332" s="234"/>
      <c r="K332" s="572" t="s">
        <v>26</v>
      </c>
      <c r="L332" s="572">
        <f>L331-L317</f>
        <v>4.4100000000000108</v>
      </c>
      <c r="M332" s="572"/>
    </row>
  </sheetData>
  <mergeCells count="23">
    <mergeCell ref="B321:I321"/>
    <mergeCell ref="B307:I307"/>
    <mergeCell ref="B9:G9"/>
    <mergeCell ref="B23:G23"/>
    <mergeCell ref="B39:H39"/>
    <mergeCell ref="B53:H53"/>
    <mergeCell ref="B67:H67"/>
    <mergeCell ref="B293:I293"/>
    <mergeCell ref="B279:I279"/>
    <mergeCell ref="B265:H265"/>
    <mergeCell ref="B81:H81"/>
    <mergeCell ref="B194:H194"/>
    <mergeCell ref="B180:H180"/>
    <mergeCell ref="B166:H166"/>
    <mergeCell ref="B151:H151"/>
    <mergeCell ref="B137:H137"/>
    <mergeCell ref="B209:H209"/>
    <mergeCell ref="B251:H251"/>
    <mergeCell ref="B123:H123"/>
    <mergeCell ref="B109:H109"/>
    <mergeCell ref="B95:H95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06"/>
  <sheetViews>
    <sheetView showGridLines="0" topLeftCell="A275" zoomScale="75" zoomScaleNormal="75" workbookViewId="0">
      <selection activeCell="K293" sqref="K293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617" t="s">
        <v>53</v>
      </c>
      <c r="C9" s="615"/>
      <c r="D9" s="615"/>
      <c r="E9" s="615"/>
      <c r="F9" s="616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617" t="s">
        <v>53</v>
      </c>
      <c r="C22" s="615"/>
      <c r="D22" s="615"/>
      <c r="E22" s="615"/>
      <c r="F22" s="616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617" t="s">
        <v>53</v>
      </c>
      <c r="C35" s="615"/>
      <c r="D35" s="615"/>
      <c r="E35" s="615"/>
      <c r="F35" s="616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617" t="s">
        <v>53</v>
      </c>
      <c r="C48" s="615"/>
      <c r="D48" s="615"/>
      <c r="E48" s="615"/>
      <c r="F48" s="616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617" t="s">
        <v>53</v>
      </c>
      <c r="C61" s="615"/>
      <c r="D61" s="615"/>
      <c r="E61" s="615"/>
      <c r="F61" s="616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617" t="s">
        <v>53</v>
      </c>
      <c r="C74" s="615"/>
      <c r="D74" s="615"/>
      <c r="E74" s="615"/>
      <c r="F74" s="616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617" t="s">
        <v>53</v>
      </c>
      <c r="C87" s="615"/>
      <c r="D87" s="615"/>
      <c r="E87" s="615"/>
      <c r="F87" s="616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617" t="s">
        <v>53</v>
      </c>
      <c r="C100" s="615"/>
      <c r="D100" s="615"/>
      <c r="E100" s="615"/>
      <c r="F100" s="616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617" t="s">
        <v>53</v>
      </c>
      <c r="C113" s="615"/>
      <c r="D113" s="615"/>
      <c r="E113" s="615"/>
      <c r="F113" s="616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617" t="s">
        <v>53</v>
      </c>
      <c r="C126" s="615"/>
      <c r="D126" s="615"/>
      <c r="E126" s="615"/>
      <c r="F126" s="616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617" t="s">
        <v>53</v>
      </c>
      <c r="C139" s="615"/>
      <c r="D139" s="615"/>
      <c r="E139" s="615"/>
      <c r="F139" s="616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617" t="s">
        <v>53</v>
      </c>
      <c r="C152" s="615"/>
      <c r="D152" s="615"/>
      <c r="E152" s="615"/>
      <c r="F152" s="616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617" t="s">
        <v>53</v>
      </c>
      <c r="C165" s="615"/>
      <c r="D165" s="615"/>
      <c r="E165" s="615"/>
      <c r="F165" s="616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617" t="s">
        <v>53</v>
      </c>
      <c r="C178" s="615"/>
      <c r="D178" s="615"/>
      <c r="E178" s="615"/>
      <c r="F178" s="616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617" t="s">
        <v>53</v>
      </c>
      <c r="C191" s="615"/>
      <c r="D191" s="615"/>
      <c r="E191" s="615"/>
      <c r="F191" s="616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617" t="s">
        <v>53</v>
      </c>
      <c r="C204" s="615"/>
      <c r="D204" s="615"/>
      <c r="E204" s="615"/>
      <c r="F204" s="616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617" t="s">
        <v>53</v>
      </c>
      <c r="C217" s="615"/>
      <c r="D217" s="615"/>
      <c r="E217" s="615"/>
      <c r="F217" s="616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  <row r="229" spans="1:10" ht="13.5" thickBot="1" x14ac:dyDescent="0.25"/>
    <row r="230" spans="1:10" s="468" customFormat="1" ht="13.5" thickBot="1" x14ac:dyDescent="0.25">
      <c r="A230" s="304" t="s">
        <v>131</v>
      </c>
      <c r="B230" s="617" t="s">
        <v>53</v>
      </c>
      <c r="C230" s="615"/>
      <c r="D230" s="615"/>
      <c r="E230" s="615"/>
      <c r="F230" s="616"/>
      <c r="G230" s="333" t="s">
        <v>0</v>
      </c>
    </row>
    <row r="231" spans="1:10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0" s="468" customFormat="1" x14ac:dyDescent="0.2">
      <c r="A232" s="311" t="s">
        <v>75</v>
      </c>
      <c r="B232" s="470">
        <v>2710</v>
      </c>
      <c r="C232" s="471">
        <v>2710</v>
      </c>
      <c r="D232" s="472">
        <v>2710</v>
      </c>
      <c r="E232" s="472">
        <v>2710</v>
      </c>
      <c r="F232" s="472">
        <v>2710</v>
      </c>
      <c r="G232" s="473">
        <v>2710</v>
      </c>
    </row>
    <row r="233" spans="1:10" s="468" customFormat="1" x14ac:dyDescent="0.2">
      <c r="A233" s="314" t="s">
        <v>6</v>
      </c>
      <c r="B233" s="341">
        <v>2812</v>
      </c>
      <c r="C233" s="342">
        <v>2949.4736842105262</v>
      </c>
      <c r="D233" s="342">
        <v>3071.3333333333335</v>
      </c>
      <c r="E233" s="342"/>
      <c r="F233" s="342"/>
      <c r="G233" s="267">
        <v>2949.5833333333335</v>
      </c>
    </row>
    <row r="234" spans="1:10" s="468" customFormat="1" x14ac:dyDescent="0.2">
      <c r="A234" s="226" t="s">
        <v>7</v>
      </c>
      <c r="B234" s="343">
        <v>100</v>
      </c>
      <c r="C234" s="344">
        <v>100</v>
      </c>
      <c r="D234" s="391">
        <v>86.666666666666671</v>
      </c>
      <c r="E234" s="391"/>
      <c r="F234" s="391"/>
      <c r="G234" s="272">
        <v>97.916666666666671</v>
      </c>
      <c r="H234" s="389"/>
    </row>
    <row r="235" spans="1:10" s="468" customFormat="1" x14ac:dyDescent="0.2">
      <c r="A235" s="226" t="s">
        <v>8</v>
      </c>
      <c r="B235" s="273">
        <v>2.3416895637488378E-2</v>
      </c>
      <c r="C235" s="274">
        <v>2.8610083478328989E-2</v>
      </c>
      <c r="D235" s="347">
        <v>5.0044682020132306E-2</v>
      </c>
      <c r="E235" s="347"/>
      <c r="F235" s="347"/>
      <c r="G235" s="348">
        <v>4.9022700782642391E-2</v>
      </c>
    </row>
    <row r="236" spans="1:10" s="468" customFormat="1" x14ac:dyDescent="0.2">
      <c r="A236" s="314" t="s">
        <v>1</v>
      </c>
      <c r="B236" s="278">
        <f t="shared" ref="B236:G236" si="52">B233/B232*100-100</f>
        <v>3.7638376383763728</v>
      </c>
      <c r="C236" s="279">
        <f t="shared" si="52"/>
        <v>8.8366673140415628</v>
      </c>
      <c r="D236" s="279">
        <f t="shared" si="52"/>
        <v>13.333333333333329</v>
      </c>
      <c r="E236" s="279">
        <f t="shared" si="52"/>
        <v>-100</v>
      </c>
      <c r="F236" s="279">
        <f t="shared" si="52"/>
        <v>-100</v>
      </c>
      <c r="G236" s="282">
        <f t="shared" si="52"/>
        <v>8.8407134071340749</v>
      </c>
    </row>
    <row r="237" spans="1:10" s="468" customFormat="1" ht="13.5" thickBot="1" x14ac:dyDescent="0.25">
      <c r="A237" s="226" t="s">
        <v>27</v>
      </c>
      <c r="B237" s="284">
        <f>B233-B220</f>
        <v>35.636363636363512</v>
      </c>
      <c r="C237" s="285">
        <f t="shared" ref="C237:G237" si="53">C233-C220</f>
        <v>96.695906432748416</v>
      </c>
      <c r="D237" s="285">
        <f t="shared" si="53"/>
        <v>131.33333333333348</v>
      </c>
      <c r="E237" s="285">
        <f t="shared" si="53"/>
        <v>0</v>
      </c>
      <c r="F237" s="285">
        <f t="shared" si="53"/>
        <v>0</v>
      </c>
      <c r="G237" s="288">
        <f t="shared" si="53"/>
        <v>84.472222222222172</v>
      </c>
    </row>
    <row r="238" spans="1:10" s="468" customFormat="1" x14ac:dyDescent="0.2">
      <c r="A238" s="328" t="s">
        <v>52</v>
      </c>
      <c r="B238" s="290">
        <v>117</v>
      </c>
      <c r="C238" s="291">
        <v>163</v>
      </c>
      <c r="D238" s="291">
        <v>133</v>
      </c>
      <c r="E238" s="291"/>
      <c r="F238" s="349"/>
      <c r="G238" s="350">
        <f>SUM(B238:F238)</f>
        <v>413</v>
      </c>
      <c r="H238" s="468" t="s">
        <v>56</v>
      </c>
      <c r="I238" s="351">
        <f>G225-G238</f>
        <v>0</v>
      </c>
      <c r="J238" s="352">
        <f>I238/G225</f>
        <v>0</v>
      </c>
    </row>
    <row r="239" spans="1:10" s="468" customFormat="1" x14ac:dyDescent="0.2">
      <c r="A239" s="328" t="s">
        <v>28</v>
      </c>
      <c r="B239" s="354">
        <v>95</v>
      </c>
      <c r="C239" s="354">
        <v>94.5</v>
      </c>
      <c r="D239" s="354">
        <v>93.5</v>
      </c>
      <c r="E239" s="354"/>
      <c r="F239" s="354"/>
      <c r="G239" s="233"/>
      <c r="H239" s="468" t="s">
        <v>57</v>
      </c>
      <c r="I239" s="468">
        <v>87.82</v>
      </c>
    </row>
    <row r="240" spans="1:10" s="468" customFormat="1" ht="13.5" thickBot="1" x14ac:dyDescent="0.25">
      <c r="A240" s="331" t="s">
        <v>26</v>
      </c>
      <c r="B240" s="367">
        <f>B239-B226</f>
        <v>7</v>
      </c>
      <c r="C240" s="368">
        <f t="shared" ref="C240:F240" si="54">C239-C226</f>
        <v>6.5</v>
      </c>
      <c r="D240" s="368">
        <f t="shared" si="54"/>
        <v>6</v>
      </c>
      <c r="E240" s="370">
        <f t="shared" si="54"/>
        <v>0</v>
      </c>
      <c r="F240" s="370">
        <f t="shared" si="54"/>
        <v>0</v>
      </c>
      <c r="G240" s="234"/>
      <c r="H240" s="468" t="s">
        <v>26</v>
      </c>
      <c r="I240" s="468">
        <f>I239-I226</f>
        <v>4.9799999999999898</v>
      </c>
    </row>
    <row r="242" spans="1:10" ht="13.5" thickBot="1" x14ac:dyDescent="0.25"/>
    <row r="243" spans="1:10" ht="13.5" thickBot="1" x14ac:dyDescent="0.25">
      <c r="A243" s="304" t="s">
        <v>137</v>
      </c>
      <c r="B243" s="617" t="s">
        <v>53</v>
      </c>
      <c r="C243" s="615"/>
      <c r="D243" s="615"/>
      <c r="E243" s="615"/>
      <c r="F243" s="616"/>
      <c r="G243" s="333" t="s">
        <v>0</v>
      </c>
      <c r="H243" s="506"/>
      <c r="I243" s="506"/>
      <c r="J243" s="506"/>
    </row>
    <row r="244" spans="1:10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  <c r="J244" s="506"/>
    </row>
    <row r="245" spans="1:10" x14ac:dyDescent="0.2">
      <c r="A245" s="311" t="s">
        <v>75</v>
      </c>
      <c r="B245" s="470">
        <v>2870</v>
      </c>
      <c r="C245" s="471">
        <v>2870</v>
      </c>
      <c r="D245" s="472">
        <v>2870</v>
      </c>
      <c r="E245" s="472">
        <v>2870</v>
      </c>
      <c r="F245" s="472">
        <v>2870</v>
      </c>
      <c r="G245" s="473">
        <v>2870</v>
      </c>
      <c r="H245" s="506"/>
      <c r="I245" s="506"/>
      <c r="J245" s="506"/>
    </row>
    <row r="246" spans="1:10" x14ac:dyDescent="0.2">
      <c r="A246" s="314" t="s">
        <v>6</v>
      </c>
      <c r="B246" s="341">
        <v>3104.6666666666665</v>
      </c>
      <c r="C246" s="342">
        <v>3192.3809523809523</v>
      </c>
      <c r="D246" s="342">
        <v>3258.2352941176468</v>
      </c>
      <c r="E246" s="342"/>
      <c r="F246" s="342"/>
      <c r="G246" s="267">
        <v>3188.6792452830186</v>
      </c>
      <c r="H246" s="506"/>
      <c r="I246" s="506"/>
      <c r="J246" s="506"/>
    </row>
    <row r="247" spans="1:10" x14ac:dyDescent="0.2">
      <c r="A247" s="226" t="s">
        <v>7</v>
      </c>
      <c r="B247" s="343">
        <v>93.333333333333329</v>
      </c>
      <c r="C247" s="344">
        <v>95.238095238095241</v>
      </c>
      <c r="D247" s="391">
        <v>94.117647058823536</v>
      </c>
      <c r="E247" s="391"/>
      <c r="F247" s="391"/>
      <c r="G247" s="272">
        <v>92.452830188679243</v>
      </c>
      <c r="H247" s="389"/>
      <c r="I247" s="506"/>
      <c r="J247" s="506"/>
    </row>
    <row r="248" spans="1:10" x14ac:dyDescent="0.2">
      <c r="A248" s="226" t="s">
        <v>8</v>
      </c>
      <c r="B248" s="273">
        <v>4.8505336793095488E-2</v>
      </c>
      <c r="C248" s="274">
        <v>4.9809836114505186E-2</v>
      </c>
      <c r="D248" s="347">
        <v>5.0838681081200147E-2</v>
      </c>
      <c r="E248" s="347"/>
      <c r="F248" s="347"/>
      <c r="G248" s="348">
        <v>5.321444915456288E-2</v>
      </c>
      <c r="H248" s="506"/>
      <c r="I248" s="506"/>
      <c r="J248" s="506"/>
    </row>
    <row r="249" spans="1:10" x14ac:dyDescent="0.2">
      <c r="A249" s="314" t="s">
        <v>1</v>
      </c>
      <c r="B249" s="278">
        <f t="shared" ref="B249:G249" si="55">B246/B245*100-100</f>
        <v>8.176538908246215</v>
      </c>
      <c r="C249" s="279">
        <f t="shared" si="55"/>
        <v>11.232785797245711</v>
      </c>
      <c r="D249" s="279">
        <f t="shared" si="55"/>
        <v>13.527362164377934</v>
      </c>
      <c r="E249" s="279">
        <f t="shared" si="55"/>
        <v>-100</v>
      </c>
      <c r="F249" s="279">
        <f t="shared" si="55"/>
        <v>-100</v>
      </c>
      <c r="G249" s="282">
        <f t="shared" si="55"/>
        <v>11.103806455854311</v>
      </c>
      <c r="H249" s="506"/>
      <c r="I249" s="506"/>
      <c r="J249" s="506"/>
    </row>
    <row r="250" spans="1:10" ht="13.5" thickBot="1" x14ac:dyDescent="0.25">
      <c r="A250" s="226" t="s">
        <v>27</v>
      </c>
      <c r="B250" s="284">
        <f>B246-B233</f>
        <v>292.66666666666652</v>
      </c>
      <c r="C250" s="285">
        <f t="shared" ref="C250:G250" si="56">C246-C233</f>
        <v>242.90726817042605</v>
      </c>
      <c r="D250" s="285">
        <f t="shared" si="56"/>
        <v>186.90196078431336</v>
      </c>
      <c r="E250" s="285">
        <f t="shared" si="56"/>
        <v>0</v>
      </c>
      <c r="F250" s="285">
        <f t="shared" si="56"/>
        <v>0</v>
      </c>
      <c r="G250" s="288">
        <f t="shared" si="56"/>
        <v>239.09591194968516</v>
      </c>
      <c r="H250" s="506"/>
      <c r="I250" s="506"/>
      <c r="J250" s="506"/>
    </row>
    <row r="251" spans="1:10" x14ac:dyDescent="0.2">
      <c r="A251" s="328" t="s">
        <v>52</v>
      </c>
      <c r="B251" s="290">
        <v>117</v>
      </c>
      <c r="C251" s="291">
        <v>163</v>
      </c>
      <c r="D251" s="291">
        <v>132</v>
      </c>
      <c r="E251" s="291"/>
      <c r="F251" s="349"/>
      <c r="G251" s="350">
        <f>SUM(B251:F251)</f>
        <v>412</v>
      </c>
      <c r="H251" s="506" t="s">
        <v>56</v>
      </c>
      <c r="I251" s="351">
        <f>G238-G251</f>
        <v>1</v>
      </c>
      <c r="J251" s="352">
        <f>I251/G238</f>
        <v>2.4213075060532689E-3</v>
      </c>
    </row>
    <row r="252" spans="1:10" x14ac:dyDescent="0.2">
      <c r="A252" s="328" t="s">
        <v>28</v>
      </c>
      <c r="B252" s="354">
        <v>101</v>
      </c>
      <c r="C252" s="354">
        <v>100.5</v>
      </c>
      <c r="D252" s="354">
        <v>99.5</v>
      </c>
      <c r="E252" s="354"/>
      <c r="F252" s="354"/>
      <c r="G252" s="233"/>
      <c r="H252" s="506" t="s">
        <v>57</v>
      </c>
      <c r="I252" s="506">
        <v>94.29</v>
      </c>
      <c r="J252" s="506"/>
    </row>
    <row r="253" spans="1:10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70">
        <f t="shared" si="57"/>
        <v>0</v>
      </c>
      <c r="F253" s="370">
        <f t="shared" si="57"/>
        <v>0</v>
      </c>
      <c r="G253" s="234"/>
      <c r="H253" s="506" t="s">
        <v>26</v>
      </c>
      <c r="I253" s="506">
        <f>I252-I239</f>
        <v>6.4700000000000131</v>
      </c>
      <c r="J253" s="506"/>
    </row>
    <row r="255" spans="1:10" ht="13.5" thickBot="1" x14ac:dyDescent="0.25"/>
    <row r="256" spans="1:10" ht="13.5" thickBot="1" x14ac:dyDescent="0.25">
      <c r="A256" s="304" t="s">
        <v>138</v>
      </c>
      <c r="B256" s="617" t="s">
        <v>53</v>
      </c>
      <c r="C256" s="615"/>
      <c r="D256" s="615"/>
      <c r="E256" s="615"/>
      <c r="F256" s="616"/>
      <c r="G256" s="333" t="s">
        <v>0</v>
      </c>
      <c r="H256" s="507"/>
      <c r="I256" s="507"/>
      <c r="J256" s="507"/>
    </row>
    <row r="257" spans="1:10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  <c r="J257" s="507"/>
    </row>
    <row r="258" spans="1:10" x14ac:dyDescent="0.2">
      <c r="A258" s="311" t="s">
        <v>75</v>
      </c>
      <c r="B258" s="470">
        <v>3040</v>
      </c>
      <c r="C258" s="471">
        <v>3040</v>
      </c>
      <c r="D258" s="472">
        <v>3040</v>
      </c>
      <c r="E258" s="472">
        <v>3040</v>
      </c>
      <c r="F258" s="472">
        <v>3040</v>
      </c>
      <c r="G258" s="473">
        <v>3040</v>
      </c>
      <c r="H258" s="507"/>
      <c r="I258" s="507"/>
      <c r="J258" s="507"/>
    </row>
    <row r="259" spans="1:10" x14ac:dyDescent="0.2">
      <c r="A259" s="314" t="s">
        <v>6</v>
      </c>
      <c r="B259" s="341">
        <v>3157.3333333333335</v>
      </c>
      <c r="C259" s="342">
        <v>3341.5</v>
      </c>
      <c r="D259" s="342">
        <v>3415.625</v>
      </c>
      <c r="E259" s="342"/>
      <c r="F259" s="342"/>
      <c r="G259" s="267">
        <v>3310.5882352941176</v>
      </c>
      <c r="H259" s="507"/>
      <c r="I259" s="507"/>
      <c r="J259" s="507"/>
    </row>
    <row r="260" spans="1:10" x14ac:dyDescent="0.2">
      <c r="A260" s="226" t="s">
        <v>7</v>
      </c>
      <c r="B260" s="343">
        <v>100</v>
      </c>
      <c r="C260" s="344">
        <v>95</v>
      </c>
      <c r="D260" s="391">
        <v>100</v>
      </c>
      <c r="E260" s="391"/>
      <c r="F260" s="391"/>
      <c r="G260" s="272">
        <v>94.117647058823536</v>
      </c>
      <c r="H260" s="389"/>
      <c r="I260" s="507"/>
      <c r="J260" s="507"/>
    </row>
    <row r="261" spans="1:10" x14ac:dyDescent="0.2">
      <c r="A261" s="226" t="s">
        <v>8</v>
      </c>
      <c r="B261" s="273">
        <v>4.488783888795618E-2</v>
      </c>
      <c r="C261" s="274">
        <v>4.5615122353927152E-2</v>
      </c>
      <c r="D261" s="347">
        <v>4.2058545481249897E-2</v>
      </c>
      <c r="E261" s="347"/>
      <c r="F261" s="347"/>
      <c r="G261" s="348">
        <v>5.4233986473516564E-2</v>
      </c>
      <c r="H261" s="507"/>
      <c r="I261" s="507"/>
      <c r="J261" s="507"/>
    </row>
    <row r="262" spans="1:10" x14ac:dyDescent="0.2">
      <c r="A262" s="314" t="s">
        <v>1</v>
      </c>
      <c r="B262" s="278">
        <f t="shared" ref="B262:G262" si="58">B259/B258*100-100</f>
        <v>3.8596491228070278</v>
      </c>
      <c r="C262" s="279">
        <f t="shared" si="58"/>
        <v>9.9177631578947398</v>
      </c>
      <c r="D262" s="279">
        <f t="shared" si="58"/>
        <v>12.356085526315795</v>
      </c>
      <c r="E262" s="279">
        <f t="shared" si="58"/>
        <v>-100</v>
      </c>
      <c r="F262" s="279">
        <f t="shared" si="58"/>
        <v>-100</v>
      </c>
      <c r="G262" s="282">
        <f t="shared" si="58"/>
        <v>8.9009287925696583</v>
      </c>
      <c r="H262" s="507"/>
      <c r="I262" s="507"/>
      <c r="J262" s="507"/>
    </row>
    <row r="263" spans="1:10" ht="13.5" thickBot="1" x14ac:dyDescent="0.25">
      <c r="A263" s="226" t="s">
        <v>27</v>
      </c>
      <c r="B263" s="284">
        <f>B259-B246</f>
        <v>52.66666666666697</v>
      </c>
      <c r="C263" s="285">
        <f t="shared" ref="C263:G263" si="59">C259-C246</f>
        <v>149.11904761904771</v>
      </c>
      <c r="D263" s="285">
        <f t="shared" si="59"/>
        <v>157.38970588235316</v>
      </c>
      <c r="E263" s="285">
        <f t="shared" si="59"/>
        <v>0</v>
      </c>
      <c r="F263" s="285">
        <f t="shared" si="59"/>
        <v>0</v>
      </c>
      <c r="G263" s="288">
        <f t="shared" si="59"/>
        <v>121.90899001109892</v>
      </c>
      <c r="H263" s="507"/>
      <c r="I263" s="507"/>
      <c r="J263" s="507"/>
    </row>
    <row r="264" spans="1:10" x14ac:dyDescent="0.2">
      <c r="A264" s="328" t="s">
        <v>52</v>
      </c>
      <c r="B264" s="290">
        <v>115</v>
      </c>
      <c r="C264" s="291">
        <v>163</v>
      </c>
      <c r="D264" s="291">
        <v>132</v>
      </c>
      <c r="E264" s="291"/>
      <c r="F264" s="349"/>
      <c r="G264" s="350">
        <f>SUM(B264:F264)</f>
        <v>410</v>
      </c>
      <c r="H264" s="507" t="s">
        <v>56</v>
      </c>
      <c r="I264" s="351">
        <f>G251-G264</f>
        <v>2</v>
      </c>
      <c r="J264" s="352">
        <f>I264/G251</f>
        <v>4.8543689320388345E-3</v>
      </c>
    </row>
    <row r="265" spans="1:10" x14ac:dyDescent="0.2">
      <c r="A265" s="328" t="s">
        <v>28</v>
      </c>
      <c r="B265" s="354">
        <v>107.5</v>
      </c>
      <c r="C265" s="354">
        <v>106.5</v>
      </c>
      <c r="D265" s="354">
        <v>105.5</v>
      </c>
      <c r="E265" s="354"/>
      <c r="F265" s="354"/>
      <c r="G265" s="233"/>
      <c r="H265" s="507" t="s">
        <v>57</v>
      </c>
      <c r="I265" s="507">
        <v>100.3</v>
      </c>
      <c r="J265" s="507"/>
    </row>
    <row r="266" spans="1:10" ht="13.5" thickBot="1" x14ac:dyDescent="0.25">
      <c r="A266" s="331" t="s">
        <v>26</v>
      </c>
      <c r="B266" s="367">
        <f>B265-B252</f>
        <v>6.5</v>
      </c>
      <c r="C266" s="368">
        <f t="shared" ref="C266:F266" si="60">C265-C252</f>
        <v>6</v>
      </c>
      <c r="D266" s="368">
        <f t="shared" si="60"/>
        <v>6</v>
      </c>
      <c r="E266" s="370">
        <f t="shared" si="60"/>
        <v>0</v>
      </c>
      <c r="F266" s="370">
        <f t="shared" si="60"/>
        <v>0</v>
      </c>
      <c r="G266" s="234"/>
      <c r="H266" s="507" t="s">
        <v>26</v>
      </c>
      <c r="I266" s="507">
        <f>I265-I252</f>
        <v>6.0099999999999909</v>
      </c>
      <c r="J266" s="507"/>
    </row>
    <row r="267" spans="1:10" x14ac:dyDescent="0.2">
      <c r="B267" s="299">
        <v>107.5</v>
      </c>
    </row>
    <row r="268" spans="1:10" ht="13.5" thickBot="1" x14ac:dyDescent="0.25"/>
    <row r="269" spans="1:10" ht="13.5" thickBot="1" x14ac:dyDescent="0.25">
      <c r="A269" s="304" t="s">
        <v>142</v>
      </c>
      <c r="B269" s="617" t="s">
        <v>53</v>
      </c>
      <c r="C269" s="615"/>
      <c r="D269" s="615"/>
      <c r="E269" s="615"/>
      <c r="F269" s="616"/>
      <c r="G269" s="333" t="s">
        <v>0</v>
      </c>
      <c r="H269" s="521"/>
      <c r="I269" s="521"/>
      <c r="J269" s="521"/>
    </row>
    <row r="270" spans="1:10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  <c r="J270" s="521"/>
    </row>
    <row r="271" spans="1:10" x14ac:dyDescent="0.2">
      <c r="A271" s="311" t="s">
        <v>75</v>
      </c>
      <c r="B271" s="470">
        <v>3240</v>
      </c>
      <c r="C271" s="471">
        <v>3240</v>
      </c>
      <c r="D271" s="472">
        <v>3240</v>
      </c>
      <c r="E271" s="472">
        <v>3240</v>
      </c>
      <c r="F271" s="472">
        <v>3240</v>
      </c>
      <c r="G271" s="473">
        <v>3240</v>
      </c>
      <c r="H271" s="521"/>
      <c r="I271" s="521"/>
      <c r="J271" s="521"/>
    </row>
    <row r="272" spans="1:10" x14ac:dyDescent="0.2">
      <c r="A272" s="314" t="s">
        <v>6</v>
      </c>
      <c r="B272" s="341">
        <v>3370</v>
      </c>
      <c r="C272" s="342">
        <v>3519</v>
      </c>
      <c r="D272" s="342">
        <v>3524.375</v>
      </c>
      <c r="E272" s="342"/>
      <c r="F272" s="342"/>
      <c r="G272" s="267">
        <v>3479</v>
      </c>
      <c r="H272" s="521"/>
      <c r="I272" s="521"/>
      <c r="J272" s="521"/>
    </row>
    <row r="273" spans="1:11" x14ac:dyDescent="0.2">
      <c r="A273" s="226" t="s">
        <v>7</v>
      </c>
      <c r="B273" s="343">
        <v>85.714285714285708</v>
      </c>
      <c r="C273" s="344">
        <v>95</v>
      </c>
      <c r="D273" s="391">
        <v>93.75</v>
      </c>
      <c r="E273" s="391"/>
      <c r="F273" s="391"/>
      <c r="G273" s="272">
        <v>88</v>
      </c>
      <c r="H273" s="389"/>
      <c r="I273" s="521"/>
      <c r="J273" s="521"/>
    </row>
    <row r="274" spans="1:11" x14ac:dyDescent="0.2">
      <c r="A274" s="226" t="s">
        <v>8</v>
      </c>
      <c r="B274" s="273">
        <v>6.7068691620402215E-2</v>
      </c>
      <c r="C274" s="274">
        <v>6.3903245559034441E-2</v>
      </c>
      <c r="D274" s="347">
        <v>5.4679172875605142E-2</v>
      </c>
      <c r="E274" s="347"/>
      <c r="F274" s="347"/>
      <c r="G274" s="348">
        <v>6.4938934493165026E-2</v>
      </c>
      <c r="H274" s="521"/>
      <c r="I274" s="521"/>
      <c r="J274" s="521"/>
    </row>
    <row r="275" spans="1:11" x14ac:dyDescent="0.2">
      <c r="A275" s="314" t="s">
        <v>1</v>
      </c>
      <c r="B275" s="278">
        <f t="shared" ref="B275:G275" si="61">B272/B271*100-100</f>
        <v>4.0123456790123413</v>
      </c>
      <c r="C275" s="279">
        <f t="shared" si="61"/>
        <v>8.6111111111111001</v>
      </c>
      <c r="D275" s="279">
        <f t="shared" si="61"/>
        <v>8.7770061728394921</v>
      </c>
      <c r="E275" s="279">
        <f t="shared" si="61"/>
        <v>-100</v>
      </c>
      <c r="F275" s="279">
        <f t="shared" si="61"/>
        <v>-100</v>
      </c>
      <c r="G275" s="282">
        <f t="shared" si="61"/>
        <v>7.3765432098765586</v>
      </c>
      <c r="H275" s="521"/>
      <c r="I275" s="521"/>
      <c r="J275" s="521"/>
    </row>
    <row r="276" spans="1:11" ht="13.5" thickBot="1" x14ac:dyDescent="0.25">
      <c r="A276" s="226" t="s">
        <v>27</v>
      </c>
      <c r="B276" s="284">
        <f>B272-B259</f>
        <v>212.66666666666652</v>
      </c>
      <c r="C276" s="285">
        <f t="shared" ref="C276:G276" si="62">C272-C259</f>
        <v>177.5</v>
      </c>
      <c r="D276" s="285">
        <f t="shared" si="62"/>
        <v>108.75</v>
      </c>
      <c r="E276" s="285">
        <f t="shared" si="62"/>
        <v>0</v>
      </c>
      <c r="F276" s="285">
        <f t="shared" si="62"/>
        <v>0</v>
      </c>
      <c r="G276" s="288">
        <f t="shared" si="62"/>
        <v>168.41176470588243</v>
      </c>
      <c r="H276" s="521"/>
      <c r="I276" s="521"/>
      <c r="J276" s="521"/>
    </row>
    <row r="277" spans="1:11" x14ac:dyDescent="0.2">
      <c r="A277" s="328" t="s">
        <v>52</v>
      </c>
      <c r="B277" s="290">
        <v>115</v>
      </c>
      <c r="C277" s="291">
        <v>162</v>
      </c>
      <c r="D277" s="291">
        <v>132</v>
      </c>
      <c r="E277" s="291"/>
      <c r="F277" s="349"/>
      <c r="G277" s="350">
        <f>SUM(B277:F277)</f>
        <v>409</v>
      </c>
      <c r="H277" s="521" t="s">
        <v>56</v>
      </c>
      <c r="I277" s="351">
        <f>G264-G277</f>
        <v>1</v>
      </c>
      <c r="J277" s="352">
        <f>I277/G264</f>
        <v>2.4390243902439024E-3</v>
      </c>
      <c r="K277" s="380" t="s">
        <v>143</v>
      </c>
    </row>
    <row r="278" spans="1:11" x14ac:dyDescent="0.2">
      <c r="A278" s="328" t="s">
        <v>28</v>
      </c>
      <c r="B278" s="354">
        <v>112</v>
      </c>
      <c r="C278" s="354">
        <v>111</v>
      </c>
      <c r="D278" s="354">
        <v>110.5</v>
      </c>
      <c r="E278" s="354"/>
      <c r="F278" s="354"/>
      <c r="G278" s="233"/>
      <c r="H278" s="521" t="s">
        <v>57</v>
      </c>
      <c r="I278" s="521">
        <v>106.41</v>
      </c>
      <c r="J278" s="521"/>
    </row>
    <row r="279" spans="1:11" ht="13.5" thickBot="1" x14ac:dyDescent="0.25">
      <c r="A279" s="331" t="s">
        <v>26</v>
      </c>
      <c r="B279" s="367">
        <f>B278-B265</f>
        <v>4.5</v>
      </c>
      <c r="C279" s="368">
        <f t="shared" ref="C279:F279" si="63">C278-C265</f>
        <v>4.5</v>
      </c>
      <c r="D279" s="368">
        <f t="shared" si="63"/>
        <v>5</v>
      </c>
      <c r="E279" s="370">
        <f t="shared" si="63"/>
        <v>0</v>
      </c>
      <c r="F279" s="370">
        <f t="shared" si="63"/>
        <v>0</v>
      </c>
      <c r="G279" s="234"/>
      <c r="H279" s="521" t="s">
        <v>26</v>
      </c>
      <c r="I279" s="521">
        <f>I278-I265</f>
        <v>6.1099999999999994</v>
      </c>
      <c r="J279" s="521"/>
    </row>
    <row r="280" spans="1:11" x14ac:dyDescent="0.2">
      <c r="D280" s="299">
        <v>110.5</v>
      </c>
    </row>
    <row r="281" spans="1:11" ht="13.5" thickBot="1" x14ac:dyDescent="0.25"/>
    <row r="282" spans="1:11" ht="13.5" thickBot="1" x14ac:dyDescent="0.25">
      <c r="A282" s="304" t="s">
        <v>144</v>
      </c>
      <c r="B282" s="617" t="s">
        <v>53</v>
      </c>
      <c r="C282" s="615"/>
      <c r="D282" s="615"/>
      <c r="E282" s="615"/>
      <c r="F282" s="616"/>
      <c r="G282" s="333" t="s">
        <v>0</v>
      </c>
      <c r="H282" s="522"/>
      <c r="I282" s="522"/>
      <c r="J282" s="522"/>
    </row>
    <row r="283" spans="1:11" x14ac:dyDescent="0.2">
      <c r="A283" s="226" t="s">
        <v>2</v>
      </c>
      <c r="B283" s="336">
        <v>1</v>
      </c>
      <c r="C283" s="236">
        <v>2</v>
      </c>
      <c r="D283" s="236">
        <v>3</v>
      </c>
      <c r="E283" s="236">
        <v>4</v>
      </c>
      <c r="F283" s="236">
        <v>5</v>
      </c>
      <c r="G283" s="235"/>
      <c r="H283" s="522"/>
      <c r="I283" s="522"/>
      <c r="J283" s="522"/>
    </row>
    <row r="284" spans="1:11" x14ac:dyDescent="0.2">
      <c r="A284" s="311" t="s">
        <v>75</v>
      </c>
      <c r="B284" s="470">
        <v>3470</v>
      </c>
      <c r="C284" s="471">
        <v>3470</v>
      </c>
      <c r="D284" s="472">
        <v>3470</v>
      </c>
      <c r="E284" s="472">
        <v>3470</v>
      </c>
      <c r="F284" s="472">
        <v>3470</v>
      </c>
      <c r="G284" s="473">
        <v>3470</v>
      </c>
      <c r="H284" s="522"/>
      <c r="I284" s="522"/>
      <c r="J284" s="522"/>
    </row>
    <row r="285" spans="1:11" x14ac:dyDescent="0.2">
      <c r="A285" s="314" t="s">
        <v>6</v>
      </c>
      <c r="B285" s="341">
        <v>3646.92</v>
      </c>
      <c r="C285" s="342">
        <v>3646.4</v>
      </c>
      <c r="D285" s="342">
        <v>3760</v>
      </c>
      <c r="E285" s="342"/>
      <c r="F285" s="342"/>
      <c r="G285" s="267">
        <v>3673.7</v>
      </c>
      <c r="H285" s="522"/>
      <c r="I285" s="522"/>
      <c r="J285" s="522"/>
    </row>
    <row r="286" spans="1:11" x14ac:dyDescent="0.2">
      <c r="A286" s="226" t="s">
        <v>7</v>
      </c>
      <c r="B286" s="343">
        <v>100</v>
      </c>
      <c r="C286" s="344">
        <v>90.9</v>
      </c>
      <c r="D286" s="391">
        <v>100</v>
      </c>
      <c r="E286" s="391"/>
      <c r="F286" s="391"/>
      <c r="G286" s="272">
        <v>95.65</v>
      </c>
      <c r="H286" s="389"/>
      <c r="I286" s="522"/>
      <c r="J286" s="522"/>
    </row>
    <row r="287" spans="1:11" x14ac:dyDescent="0.2">
      <c r="A287" s="226" t="s">
        <v>8</v>
      </c>
      <c r="B287" s="273">
        <v>5.5E-2</v>
      </c>
      <c r="C287" s="274">
        <v>5.6000000000000001E-2</v>
      </c>
      <c r="D287" s="347">
        <v>2.8000000000000001E-2</v>
      </c>
      <c r="E287" s="347"/>
      <c r="F287" s="347"/>
      <c r="G287" s="348">
        <v>5.1999999999999998E-2</v>
      </c>
      <c r="H287" s="522"/>
      <c r="I287" s="522"/>
      <c r="J287" s="522"/>
    </row>
    <row r="288" spans="1:11" x14ac:dyDescent="0.2">
      <c r="A288" s="314" t="s">
        <v>1</v>
      </c>
      <c r="B288" s="278">
        <f t="shared" ref="B288:G288" si="64">B285/B284*100-100</f>
        <v>5.09855907780981</v>
      </c>
      <c r="C288" s="279">
        <f t="shared" si="64"/>
        <v>5.0835734870316998</v>
      </c>
      <c r="D288" s="279">
        <f t="shared" si="64"/>
        <v>8.3573487031700182</v>
      </c>
      <c r="E288" s="279">
        <f t="shared" si="64"/>
        <v>-100</v>
      </c>
      <c r="F288" s="279">
        <f t="shared" si="64"/>
        <v>-100</v>
      </c>
      <c r="G288" s="282">
        <f t="shared" si="64"/>
        <v>5.8703170028818334</v>
      </c>
      <c r="H288" s="522"/>
      <c r="I288" s="522"/>
      <c r="J288" s="522"/>
    </row>
    <row r="289" spans="1:11" ht="13.5" thickBot="1" x14ac:dyDescent="0.25">
      <c r="A289" s="226" t="s">
        <v>27</v>
      </c>
      <c r="B289" s="284">
        <f>B285-B272</f>
        <v>276.92000000000007</v>
      </c>
      <c r="C289" s="285">
        <f t="shared" ref="C289:G289" si="65">C285-C272</f>
        <v>127.40000000000009</v>
      </c>
      <c r="D289" s="285">
        <f t="shared" si="65"/>
        <v>235.625</v>
      </c>
      <c r="E289" s="285">
        <f t="shared" si="65"/>
        <v>0</v>
      </c>
      <c r="F289" s="285">
        <f t="shared" si="65"/>
        <v>0</v>
      </c>
      <c r="G289" s="288">
        <f t="shared" si="65"/>
        <v>194.69999999999982</v>
      </c>
      <c r="H289" s="522"/>
      <c r="I289" s="522"/>
      <c r="J289" s="522"/>
    </row>
    <row r="290" spans="1:11" x14ac:dyDescent="0.2">
      <c r="A290" s="328" t="s">
        <v>52</v>
      </c>
      <c r="B290" s="290">
        <v>113</v>
      </c>
      <c r="C290" s="291">
        <v>162</v>
      </c>
      <c r="D290" s="291">
        <v>131</v>
      </c>
      <c r="E290" s="291"/>
      <c r="F290" s="349"/>
      <c r="G290" s="350">
        <f>SUM(B290:F290)</f>
        <v>406</v>
      </c>
      <c r="H290" s="522" t="s">
        <v>56</v>
      </c>
      <c r="I290" s="351">
        <f>G277-G290</f>
        <v>3</v>
      </c>
      <c r="J290" s="352">
        <f>I290/G277</f>
        <v>7.3349633251833741E-3</v>
      </c>
    </row>
    <row r="291" spans="1:11" x14ac:dyDescent="0.2">
      <c r="A291" s="328" t="s">
        <v>28</v>
      </c>
      <c r="B291" s="354">
        <v>116.5</v>
      </c>
      <c r="C291" s="354">
        <v>116</v>
      </c>
      <c r="D291" s="354">
        <v>115</v>
      </c>
      <c r="E291" s="354"/>
      <c r="F291" s="354"/>
      <c r="G291" s="233"/>
      <c r="H291" s="522" t="s">
        <v>57</v>
      </c>
      <c r="I291" s="522">
        <v>111.18</v>
      </c>
      <c r="J291" s="522"/>
    </row>
    <row r="292" spans="1:11" ht="13.5" thickBot="1" x14ac:dyDescent="0.25">
      <c r="A292" s="331" t="s">
        <v>26</v>
      </c>
      <c r="B292" s="367">
        <f>B291-B278</f>
        <v>4.5</v>
      </c>
      <c r="C292" s="368">
        <f t="shared" ref="C292:F292" si="66">C291-C278</f>
        <v>5</v>
      </c>
      <c r="D292" s="368">
        <f t="shared" si="66"/>
        <v>4.5</v>
      </c>
      <c r="E292" s="370">
        <f t="shared" si="66"/>
        <v>0</v>
      </c>
      <c r="F292" s="370">
        <f t="shared" si="66"/>
        <v>0</v>
      </c>
      <c r="G292" s="234"/>
      <c r="H292" s="522" t="s">
        <v>26</v>
      </c>
      <c r="I292" s="522">
        <f>I291-I278</f>
        <v>4.7700000000000102</v>
      </c>
      <c r="J292" s="522"/>
    </row>
    <row r="293" spans="1:11" x14ac:dyDescent="0.2">
      <c r="B293" s="299" t="s">
        <v>67</v>
      </c>
    </row>
    <row r="294" spans="1:11" x14ac:dyDescent="0.2">
      <c r="B294" s="299">
        <v>116.5</v>
      </c>
    </row>
    <row r="295" spans="1:11" s="572" customFormat="1" ht="13.5" thickBot="1" x14ac:dyDescent="0.25">
      <c r="B295" s="239">
        <v>3673.7</v>
      </c>
      <c r="C295" s="239">
        <v>3673.7</v>
      </c>
      <c r="D295" s="239">
        <v>3673.7</v>
      </c>
      <c r="E295" s="239"/>
      <c r="F295" s="239"/>
      <c r="G295" s="239">
        <v>3673.7</v>
      </c>
    </row>
    <row r="296" spans="1:11" s="572" customFormat="1" ht="13.5" thickBot="1" x14ac:dyDescent="0.25">
      <c r="A296" s="304" t="s">
        <v>169</v>
      </c>
      <c r="B296" s="617" t="s">
        <v>53</v>
      </c>
      <c r="C296" s="615"/>
      <c r="D296" s="615"/>
      <c r="E296" s="615"/>
      <c r="F296" s="616"/>
      <c r="G296" s="333" t="s">
        <v>0</v>
      </c>
    </row>
    <row r="297" spans="1:11" s="572" customFormat="1" x14ac:dyDescent="0.2">
      <c r="A297" s="226" t="s">
        <v>2</v>
      </c>
      <c r="B297" s="336">
        <v>1</v>
      </c>
      <c r="C297" s="236">
        <v>2</v>
      </c>
      <c r="D297" s="236">
        <v>3</v>
      </c>
      <c r="E297" s="236">
        <v>4</v>
      </c>
      <c r="F297" s="236">
        <v>5</v>
      </c>
      <c r="G297" s="235"/>
    </row>
    <row r="298" spans="1:11" s="572" customFormat="1" x14ac:dyDescent="0.2">
      <c r="A298" s="311" t="s">
        <v>75</v>
      </c>
      <c r="B298" s="470">
        <v>3660</v>
      </c>
      <c r="C298" s="471">
        <v>3660</v>
      </c>
      <c r="D298" s="472">
        <v>3660</v>
      </c>
      <c r="E298" s="472">
        <v>3660</v>
      </c>
      <c r="F298" s="472">
        <v>3660</v>
      </c>
      <c r="G298" s="473">
        <v>3660</v>
      </c>
    </row>
    <row r="299" spans="1:11" s="572" customFormat="1" x14ac:dyDescent="0.2">
      <c r="A299" s="314" t="s">
        <v>6</v>
      </c>
      <c r="B299" s="341">
        <v>3619.090909090909</v>
      </c>
      <c r="C299" s="342">
        <v>3787.6923076923076</v>
      </c>
      <c r="D299" s="342">
        <v>3869.2307692307691</v>
      </c>
      <c r="E299" s="342"/>
      <c r="F299" s="342"/>
      <c r="G299" s="267">
        <v>3766.2162162162163</v>
      </c>
    </row>
    <row r="300" spans="1:11" s="572" customFormat="1" x14ac:dyDescent="0.2">
      <c r="A300" s="226" t="s">
        <v>7</v>
      </c>
      <c r="B300" s="343">
        <v>100</v>
      </c>
      <c r="C300" s="344">
        <v>100</v>
      </c>
      <c r="D300" s="391">
        <v>100</v>
      </c>
      <c r="E300" s="391"/>
      <c r="F300" s="391"/>
      <c r="G300" s="272">
        <v>100</v>
      </c>
      <c r="H300" s="389"/>
    </row>
    <row r="301" spans="1:11" s="572" customFormat="1" x14ac:dyDescent="0.2">
      <c r="A301" s="226" t="s">
        <v>8</v>
      </c>
      <c r="B301" s="273">
        <v>2.7991981997758278E-2</v>
      </c>
      <c r="C301" s="274">
        <v>2.999780132340947E-2</v>
      </c>
      <c r="D301" s="347">
        <v>2.9142715231505894E-2</v>
      </c>
      <c r="E301" s="347"/>
      <c r="F301" s="347"/>
      <c r="G301" s="348">
        <v>3.9721668745276828E-2</v>
      </c>
    </row>
    <row r="302" spans="1:11" s="572" customFormat="1" x14ac:dyDescent="0.2">
      <c r="A302" s="314" t="s">
        <v>1</v>
      </c>
      <c r="B302" s="278">
        <f t="shared" ref="B302:G302" si="67">B299/B298*100-100</f>
        <v>-1.1177347242921059</v>
      </c>
      <c r="C302" s="279">
        <f t="shared" si="67"/>
        <v>3.4888608659100555</v>
      </c>
      <c r="D302" s="279">
        <f t="shared" si="67"/>
        <v>5.716687683900787</v>
      </c>
      <c r="E302" s="279">
        <f t="shared" si="67"/>
        <v>-100</v>
      </c>
      <c r="F302" s="279">
        <f t="shared" si="67"/>
        <v>-100</v>
      </c>
      <c r="G302" s="282">
        <f t="shared" si="67"/>
        <v>2.9020824102791352</v>
      </c>
    </row>
    <row r="303" spans="1:11" s="572" customFormat="1" ht="13.5" thickBot="1" x14ac:dyDescent="0.25">
      <c r="A303" s="226" t="s">
        <v>27</v>
      </c>
      <c r="B303" s="284">
        <f>B299-B295</f>
        <v>-54.60909090909081</v>
      </c>
      <c r="C303" s="285">
        <f t="shared" ref="C303:G303" si="68">C299-C295</f>
        <v>113.9923076923078</v>
      </c>
      <c r="D303" s="285">
        <f t="shared" si="68"/>
        <v>195.53076923076924</v>
      </c>
      <c r="E303" s="285">
        <f t="shared" si="68"/>
        <v>0</v>
      </c>
      <c r="F303" s="285">
        <f t="shared" si="68"/>
        <v>0</v>
      </c>
      <c r="G303" s="288">
        <f t="shared" si="68"/>
        <v>92.516216216216435</v>
      </c>
    </row>
    <row r="304" spans="1:11" s="572" customFormat="1" x14ac:dyDescent="0.2">
      <c r="A304" s="328" t="s">
        <v>52</v>
      </c>
      <c r="B304" s="290">
        <v>97</v>
      </c>
      <c r="C304" s="291">
        <v>114</v>
      </c>
      <c r="D304" s="291">
        <v>122</v>
      </c>
      <c r="E304" s="291"/>
      <c r="F304" s="349"/>
      <c r="G304" s="350">
        <f>SUM(B304:F304)</f>
        <v>333</v>
      </c>
      <c r="H304" s="572" t="s">
        <v>56</v>
      </c>
      <c r="I304" s="351">
        <f>G290-G304</f>
        <v>73</v>
      </c>
      <c r="J304" s="352">
        <f>I304/G290</f>
        <v>0.17980295566502463</v>
      </c>
      <c r="K304" s="376" t="s">
        <v>174</v>
      </c>
    </row>
    <row r="305" spans="1:11" s="572" customFormat="1" x14ac:dyDescent="0.2">
      <c r="A305" s="328" t="s">
        <v>28</v>
      </c>
      <c r="B305" s="354">
        <v>122</v>
      </c>
      <c r="C305" s="354">
        <v>121</v>
      </c>
      <c r="D305" s="354">
        <v>120</v>
      </c>
      <c r="E305" s="354"/>
      <c r="F305" s="354"/>
      <c r="G305" s="233"/>
      <c r="H305" s="572" t="s">
        <v>57</v>
      </c>
      <c r="I305" s="572">
        <v>116.47</v>
      </c>
      <c r="K305" s="438" t="s">
        <v>175</v>
      </c>
    </row>
    <row r="306" spans="1:11" s="572" customFormat="1" ht="13.5" thickBot="1" x14ac:dyDescent="0.25">
      <c r="A306" s="331" t="s">
        <v>26</v>
      </c>
      <c r="B306" s="367">
        <f>B305-B291</f>
        <v>5.5</v>
      </c>
      <c r="C306" s="368">
        <f t="shared" ref="C306:F306" si="69">C305-C291</f>
        <v>5</v>
      </c>
      <c r="D306" s="368">
        <f t="shared" si="69"/>
        <v>5</v>
      </c>
      <c r="E306" s="370">
        <f t="shared" si="69"/>
        <v>0</v>
      </c>
      <c r="F306" s="370">
        <f t="shared" si="69"/>
        <v>0</v>
      </c>
      <c r="G306" s="234"/>
      <c r="H306" s="572" t="s">
        <v>26</v>
      </c>
      <c r="I306" s="572">
        <f>I305-I291</f>
        <v>5.289999999999992</v>
      </c>
    </row>
  </sheetData>
  <mergeCells count="23">
    <mergeCell ref="B296:F296"/>
    <mergeCell ref="B282:F282"/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4" t="s">
        <v>18</v>
      </c>
      <c r="C4" s="575"/>
      <c r="D4" s="575"/>
      <c r="E4" s="575"/>
      <c r="F4" s="575"/>
      <c r="G4" s="575"/>
      <c r="H4" s="575"/>
      <c r="I4" s="575"/>
      <c r="J4" s="576"/>
      <c r="K4" s="574" t="s">
        <v>21</v>
      </c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4" t="s">
        <v>23</v>
      </c>
      <c r="C17" s="575"/>
      <c r="D17" s="575"/>
      <c r="E17" s="575"/>
      <c r="F17" s="5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7" t="s">
        <v>42</v>
      </c>
      <c r="B1" s="57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7" t="s">
        <v>42</v>
      </c>
      <c r="B1" s="57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78" t="s">
        <v>42</v>
      </c>
      <c r="B1" s="57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7" t="s">
        <v>42</v>
      </c>
      <c r="B1" s="57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showGridLines="0" zoomScale="90" zoomScaleNormal="90" zoomScaleSheetLayoutView="70" workbookViewId="0">
      <selection activeCell="K28" sqref="K28"/>
    </sheetView>
  </sheetViews>
  <sheetFormatPr baseColWidth="10" defaultRowHeight="12.75" x14ac:dyDescent="0.2"/>
  <cols>
    <col min="1" max="16384" width="11.42578125" style="65"/>
  </cols>
  <sheetData>
    <row r="1" spans="1:41" ht="24" thickBot="1" x14ac:dyDescent="0.25">
      <c r="B1" s="607" t="s">
        <v>53</v>
      </c>
      <c r="C1" s="608"/>
      <c r="D1" s="608"/>
      <c r="E1" s="608"/>
      <c r="F1" s="609"/>
      <c r="G1" s="607" t="s">
        <v>65</v>
      </c>
      <c r="H1" s="608"/>
      <c r="I1" s="608"/>
      <c r="J1" s="608"/>
      <c r="K1" s="608"/>
      <c r="L1" s="608"/>
      <c r="M1" s="608"/>
      <c r="N1" s="609"/>
      <c r="O1" s="607" t="s">
        <v>63</v>
      </c>
      <c r="P1" s="608"/>
      <c r="Q1" s="608"/>
      <c r="R1" s="608"/>
      <c r="S1" s="608"/>
      <c r="T1" s="609"/>
      <c r="U1" s="607" t="s">
        <v>64</v>
      </c>
      <c r="V1" s="608"/>
      <c r="W1" s="608"/>
      <c r="X1" s="608"/>
      <c r="Y1" s="608"/>
      <c r="Z1" s="608"/>
      <c r="AA1" s="609"/>
    </row>
    <row r="2" spans="1:41" x14ac:dyDescent="0.2">
      <c r="A2" s="569" t="s">
        <v>167</v>
      </c>
      <c r="B2" s="552">
        <v>110</v>
      </c>
      <c r="C2" s="553">
        <v>107</v>
      </c>
      <c r="D2" s="553">
        <v>105.5</v>
      </c>
      <c r="E2" s="553">
        <v>106</v>
      </c>
      <c r="F2" s="554">
        <v>105</v>
      </c>
      <c r="G2" s="552">
        <v>112</v>
      </c>
      <c r="H2" s="553">
        <v>110</v>
      </c>
      <c r="I2" s="553">
        <v>109.5</v>
      </c>
      <c r="J2" s="553">
        <v>109.5</v>
      </c>
      <c r="K2" s="553">
        <v>109</v>
      </c>
      <c r="L2" s="553">
        <v>108</v>
      </c>
      <c r="M2" s="553">
        <v>107.5</v>
      </c>
      <c r="N2" s="554">
        <v>107</v>
      </c>
      <c r="O2" s="552">
        <v>111.5</v>
      </c>
      <c r="P2" s="553">
        <v>109</v>
      </c>
      <c r="Q2" s="553">
        <v>108</v>
      </c>
      <c r="R2" s="553">
        <v>107.5</v>
      </c>
      <c r="S2" s="553">
        <v>107</v>
      </c>
      <c r="T2" s="554">
        <v>104.5</v>
      </c>
      <c r="U2" s="552">
        <v>109.5</v>
      </c>
      <c r="V2" s="553">
        <v>109</v>
      </c>
      <c r="W2" s="553">
        <v>109</v>
      </c>
      <c r="X2" s="553">
        <v>108</v>
      </c>
      <c r="Y2" s="553">
        <v>106.5</v>
      </c>
      <c r="Z2" s="553">
        <v>106</v>
      </c>
      <c r="AA2" s="554">
        <v>104.5</v>
      </c>
    </row>
    <row r="3" spans="1:41" x14ac:dyDescent="0.2">
      <c r="A3" s="570" t="s">
        <v>166</v>
      </c>
      <c r="B3" s="555">
        <v>-2.5983146067415674</v>
      </c>
      <c r="C3" s="551">
        <v>4.0165310603125448</v>
      </c>
      <c r="D3" s="551">
        <v>-0.55430711610488004</v>
      </c>
      <c r="E3" s="551">
        <v>-0.36012676462114257</v>
      </c>
      <c r="F3" s="556">
        <v>0.31210986267167584</v>
      </c>
      <c r="G3" s="555">
        <v>-0.11704119850188022</v>
      </c>
      <c r="H3" s="551">
        <v>-0.84269662921347788</v>
      </c>
      <c r="I3" s="551">
        <v>0.93632958801497068</v>
      </c>
      <c r="J3" s="551">
        <v>-1.520158625247845</v>
      </c>
      <c r="K3" s="551">
        <v>1.096843231674697</v>
      </c>
      <c r="L3" s="551">
        <v>3.6807438977140663</v>
      </c>
      <c r="M3" s="551">
        <v>4.4836811128945868</v>
      </c>
      <c r="N3" s="556">
        <v>8.0914481897628008</v>
      </c>
      <c r="O3" s="555">
        <v>-2.5468164794007464</v>
      </c>
      <c r="P3" s="551">
        <v>1.4385427306775682</v>
      </c>
      <c r="Q3" s="551">
        <v>0.93632958801497068</v>
      </c>
      <c r="R3" s="551">
        <v>1.337613697164258</v>
      </c>
      <c r="S3" s="551">
        <v>1.5605493133582939</v>
      </c>
      <c r="T3" s="556">
        <v>4.3131569409206207</v>
      </c>
      <c r="U3" s="555">
        <v>4.2639008931143678</v>
      </c>
      <c r="V3" s="551">
        <v>3.1835205992509259</v>
      </c>
      <c r="W3" s="551">
        <v>-0.30898876404495468</v>
      </c>
      <c r="X3" s="551">
        <v>0.82397003745317932</v>
      </c>
      <c r="Y3" s="551">
        <v>0.74906367041198507</v>
      </c>
      <c r="Z3" s="551">
        <v>1.0237203495630638</v>
      </c>
      <c r="AA3" s="556">
        <v>2.7198145175673289</v>
      </c>
    </row>
    <row r="4" spans="1:41" s="538" customFormat="1" ht="33.75" thickBot="1" x14ac:dyDescent="0.25">
      <c r="A4" s="571" t="s">
        <v>165</v>
      </c>
      <c r="B4" s="557">
        <v>322</v>
      </c>
      <c r="C4" s="558">
        <v>374</v>
      </c>
      <c r="D4" s="558">
        <v>446</v>
      </c>
      <c r="E4" s="558">
        <v>468</v>
      </c>
      <c r="F4" s="559">
        <v>473</v>
      </c>
      <c r="G4" s="560">
        <v>306</v>
      </c>
      <c r="H4" s="561">
        <v>320</v>
      </c>
      <c r="I4" s="561">
        <v>381</v>
      </c>
      <c r="J4" s="561">
        <v>497</v>
      </c>
      <c r="K4" s="561">
        <v>498</v>
      </c>
      <c r="L4" s="561">
        <v>578</v>
      </c>
      <c r="M4" s="561">
        <v>718</v>
      </c>
      <c r="N4" s="562">
        <v>510</v>
      </c>
      <c r="O4" s="563">
        <v>337</v>
      </c>
      <c r="P4" s="564">
        <v>617</v>
      </c>
      <c r="Q4" s="564">
        <v>489</v>
      </c>
      <c r="R4" s="564">
        <v>503</v>
      </c>
      <c r="S4" s="564">
        <v>664</v>
      </c>
      <c r="T4" s="565">
        <v>564</v>
      </c>
      <c r="U4" s="566">
        <v>220</v>
      </c>
      <c r="V4" s="567">
        <v>196</v>
      </c>
      <c r="W4" s="567">
        <v>574</v>
      </c>
      <c r="X4" s="567">
        <v>534</v>
      </c>
      <c r="Y4" s="567">
        <v>635</v>
      </c>
      <c r="Z4" s="567">
        <v>587</v>
      </c>
      <c r="AA4" s="568">
        <v>750</v>
      </c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</row>
    <row r="5" spans="1:41" s="538" customFormat="1" ht="15" customHeight="1" x14ac:dyDescent="0.2">
      <c r="B5" s="329">
        <v>220</v>
      </c>
      <c r="C5" s="329">
        <v>374</v>
      </c>
      <c r="D5" s="329">
        <v>314</v>
      </c>
      <c r="E5" s="329">
        <v>468</v>
      </c>
      <c r="F5" s="329">
        <v>190</v>
      </c>
      <c r="G5" s="329">
        <v>86</v>
      </c>
      <c r="H5" s="329">
        <v>320</v>
      </c>
      <c r="I5" s="329">
        <v>1</v>
      </c>
      <c r="J5" s="329">
        <v>497</v>
      </c>
      <c r="K5" s="329">
        <v>211</v>
      </c>
      <c r="L5" s="329">
        <v>4</v>
      </c>
      <c r="M5" s="329">
        <v>718</v>
      </c>
      <c r="N5" s="329">
        <v>447</v>
      </c>
      <c r="O5" s="329">
        <v>117</v>
      </c>
      <c r="P5" s="329">
        <v>617</v>
      </c>
      <c r="Q5" s="329">
        <v>347</v>
      </c>
      <c r="R5" s="329">
        <v>503</v>
      </c>
      <c r="S5" s="329">
        <v>637</v>
      </c>
      <c r="T5" s="329">
        <v>324</v>
      </c>
      <c r="U5" s="329">
        <v>220</v>
      </c>
      <c r="V5" s="329">
        <v>196</v>
      </c>
      <c r="W5" s="329">
        <v>574</v>
      </c>
      <c r="X5" s="329">
        <v>388</v>
      </c>
      <c r="Y5" s="329">
        <v>106</v>
      </c>
      <c r="Z5" s="329">
        <v>587</v>
      </c>
      <c r="AA5" s="329">
        <v>183</v>
      </c>
      <c r="AB5" s="463"/>
      <c r="AC5" s="463"/>
      <c r="AD5" s="463"/>
      <c r="AE5" s="463"/>
      <c r="AF5" s="463"/>
      <c r="AG5" s="463"/>
      <c r="AH5" s="463"/>
      <c r="AI5" s="463"/>
      <c r="AJ5" s="463"/>
      <c r="AK5" s="463"/>
      <c r="AL5" s="463"/>
      <c r="AM5" s="463"/>
      <c r="AN5" s="463"/>
      <c r="AO5" s="463"/>
    </row>
    <row r="6" spans="1:41" s="538" customFormat="1" ht="15" customHeight="1" x14ac:dyDescent="0.2">
      <c r="B6" s="329">
        <v>112</v>
      </c>
      <c r="C6" s="329"/>
      <c r="D6" s="329">
        <v>132</v>
      </c>
      <c r="E6" s="329"/>
      <c r="F6" s="329">
        <v>283</v>
      </c>
      <c r="G6" s="329">
        <v>220</v>
      </c>
      <c r="H6" s="329"/>
      <c r="I6" s="329">
        <v>380</v>
      </c>
      <c r="J6" s="329"/>
      <c r="K6" s="329">
        <v>287</v>
      </c>
      <c r="L6" s="329">
        <v>574</v>
      </c>
      <c r="M6" s="329"/>
      <c r="N6" s="329">
        <v>63</v>
      </c>
      <c r="O6" s="329">
        <v>220</v>
      </c>
      <c r="P6" s="329"/>
      <c r="Q6" s="329">
        <v>142</v>
      </c>
      <c r="R6" s="329"/>
      <c r="S6" s="329">
        <v>27</v>
      </c>
      <c r="T6" s="329">
        <v>240</v>
      </c>
      <c r="U6" s="329"/>
      <c r="V6" s="329"/>
      <c r="W6" s="329"/>
      <c r="X6" s="329">
        <v>146</v>
      </c>
      <c r="Y6" s="329">
        <v>529</v>
      </c>
      <c r="Z6" s="329"/>
      <c r="AA6" s="329">
        <v>343</v>
      </c>
      <c r="AB6" s="463"/>
      <c r="AC6" s="463"/>
      <c r="AD6" s="463"/>
      <c r="AE6" s="463"/>
      <c r="AF6" s="463"/>
      <c r="AG6" s="463"/>
      <c r="AH6" s="463"/>
      <c r="AI6" s="463"/>
      <c r="AJ6" s="463"/>
      <c r="AK6" s="463"/>
      <c r="AL6" s="463"/>
      <c r="AM6" s="463"/>
      <c r="AN6" s="463"/>
      <c r="AO6" s="463"/>
    </row>
    <row r="7" spans="1:41" s="538" customFormat="1" ht="15" customHeight="1" x14ac:dyDescent="0.2"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>
        <v>224</v>
      </c>
      <c r="AB7" s="463"/>
      <c r="AC7" s="463"/>
      <c r="AD7" s="463"/>
      <c r="AE7" s="463"/>
      <c r="AF7" s="463"/>
      <c r="AG7" s="463"/>
      <c r="AH7" s="463"/>
      <c r="AI7" s="463"/>
      <c r="AJ7" s="463"/>
      <c r="AK7" s="463"/>
      <c r="AL7" s="463"/>
      <c r="AM7" s="463"/>
      <c r="AN7" s="463"/>
      <c r="AO7" s="463"/>
    </row>
    <row r="8" spans="1:41" s="538" customFormat="1" ht="15" customHeight="1" thickBot="1" x14ac:dyDescent="0.25"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524"/>
      <c r="AC8" s="524"/>
      <c r="AD8" s="524"/>
      <c r="AE8" s="524"/>
      <c r="AF8" s="524"/>
      <c r="AG8" s="524"/>
      <c r="AH8" s="524"/>
      <c r="AI8" s="524"/>
      <c r="AJ8" s="524"/>
      <c r="AK8" s="524"/>
      <c r="AL8" s="524"/>
      <c r="AM8" s="524"/>
      <c r="AN8" s="524"/>
      <c r="AO8" s="524"/>
    </row>
    <row r="9" spans="1:41" s="524" customFormat="1" ht="15" customHeight="1" thickBot="1" x14ac:dyDescent="0.25">
      <c r="B9" s="579" t="s">
        <v>53</v>
      </c>
      <c r="C9" s="580"/>
      <c r="D9" s="580"/>
      <c r="E9" s="580"/>
      <c r="F9" s="580"/>
      <c r="G9" s="580"/>
      <c r="H9" s="580"/>
      <c r="I9" s="580"/>
      <c r="J9" s="580"/>
      <c r="K9" s="581"/>
      <c r="L9" s="582" t="s">
        <v>65</v>
      </c>
      <c r="M9" s="583"/>
      <c r="N9" s="583"/>
      <c r="O9" s="583"/>
      <c r="P9" s="583"/>
      <c r="Q9" s="583"/>
      <c r="R9" s="583"/>
      <c r="S9" s="583"/>
      <c r="T9" s="583"/>
      <c r="U9" s="584"/>
      <c r="V9" s="610" t="s">
        <v>63</v>
      </c>
      <c r="W9" s="610"/>
      <c r="X9" s="610"/>
      <c r="Y9" s="610"/>
      <c r="Z9" s="610"/>
      <c r="AA9" s="610"/>
      <c r="AB9" s="610"/>
      <c r="AC9" s="610"/>
      <c r="AD9" s="610"/>
      <c r="AE9" s="611"/>
      <c r="AF9" s="585" t="s">
        <v>64</v>
      </c>
      <c r="AG9" s="586"/>
      <c r="AH9" s="586"/>
      <c r="AI9" s="586"/>
      <c r="AJ9" s="586"/>
      <c r="AK9" s="586"/>
      <c r="AL9" s="586"/>
      <c r="AM9" s="586"/>
      <c r="AN9" s="586"/>
      <c r="AO9" s="587"/>
    </row>
    <row r="10" spans="1:41" s="524" customFormat="1" ht="15" customHeight="1" thickBot="1" x14ac:dyDescent="0.25">
      <c r="B10" s="546"/>
      <c r="C10" s="540" t="s">
        <v>54</v>
      </c>
      <c r="D10" s="526" t="s">
        <v>51</v>
      </c>
      <c r="E10" s="526" t="s">
        <v>150</v>
      </c>
      <c r="F10" s="526" t="s">
        <v>151</v>
      </c>
      <c r="G10" s="526" t="s">
        <v>152</v>
      </c>
      <c r="H10" s="526" t="s">
        <v>153</v>
      </c>
      <c r="I10" s="526" t="s">
        <v>154</v>
      </c>
      <c r="J10" s="526" t="s">
        <v>124</v>
      </c>
      <c r="K10" s="527" t="s">
        <v>155</v>
      </c>
      <c r="L10" s="546"/>
      <c r="M10" s="540" t="s">
        <v>54</v>
      </c>
      <c r="N10" s="526" t="s">
        <v>51</v>
      </c>
      <c r="O10" s="526" t="s">
        <v>150</v>
      </c>
      <c r="P10" s="526" t="s">
        <v>151</v>
      </c>
      <c r="Q10" s="526" t="s">
        <v>152</v>
      </c>
      <c r="R10" s="526" t="s">
        <v>153</v>
      </c>
      <c r="S10" s="526" t="s">
        <v>154</v>
      </c>
      <c r="T10" s="526" t="s">
        <v>124</v>
      </c>
      <c r="U10" s="527" t="s">
        <v>155</v>
      </c>
      <c r="V10" s="543"/>
      <c r="W10" s="528" t="s">
        <v>54</v>
      </c>
      <c r="X10" s="528" t="s">
        <v>51</v>
      </c>
      <c r="Y10" s="528" t="s">
        <v>150</v>
      </c>
      <c r="Z10" s="528" t="s">
        <v>151</v>
      </c>
      <c r="AA10" s="528" t="s">
        <v>152</v>
      </c>
      <c r="AB10" s="526" t="s">
        <v>153</v>
      </c>
      <c r="AC10" s="526" t="s">
        <v>154</v>
      </c>
      <c r="AD10" s="526" t="s">
        <v>124</v>
      </c>
      <c r="AE10" s="527" t="s">
        <v>155</v>
      </c>
      <c r="AF10" s="525"/>
      <c r="AG10" s="526" t="s">
        <v>54</v>
      </c>
      <c r="AH10" s="526" t="s">
        <v>51</v>
      </c>
      <c r="AI10" s="526" t="s">
        <v>150</v>
      </c>
      <c r="AJ10" s="526" t="s">
        <v>151</v>
      </c>
      <c r="AK10" s="526" t="s">
        <v>152</v>
      </c>
      <c r="AL10" s="526" t="s">
        <v>153</v>
      </c>
      <c r="AM10" s="526" t="s">
        <v>154</v>
      </c>
      <c r="AN10" s="526" t="s">
        <v>124</v>
      </c>
      <c r="AO10" s="527" t="s">
        <v>155</v>
      </c>
    </row>
    <row r="11" spans="1:41" s="524" customFormat="1" ht="15" customHeight="1" x14ac:dyDescent="0.2">
      <c r="B11" s="588">
        <v>1</v>
      </c>
      <c r="C11" s="544">
        <v>1</v>
      </c>
      <c r="D11" s="349">
        <v>102</v>
      </c>
      <c r="E11" s="349">
        <v>110</v>
      </c>
      <c r="F11" s="349" t="s">
        <v>157</v>
      </c>
      <c r="G11" s="594">
        <v>790</v>
      </c>
      <c r="H11" s="594">
        <v>109</v>
      </c>
      <c r="I11" s="594">
        <v>71</v>
      </c>
      <c r="J11" s="594" t="s">
        <v>168</v>
      </c>
      <c r="K11" s="529"/>
      <c r="L11" s="549"/>
      <c r="M11" s="550">
        <v>1</v>
      </c>
      <c r="N11" s="536">
        <v>86</v>
      </c>
      <c r="O11" s="536">
        <v>112</v>
      </c>
      <c r="P11" s="536" t="s">
        <v>157</v>
      </c>
      <c r="Q11" s="595">
        <v>786</v>
      </c>
      <c r="R11" s="595">
        <v>110.5</v>
      </c>
      <c r="S11" s="595">
        <v>71</v>
      </c>
      <c r="T11" s="594">
        <v>1</v>
      </c>
      <c r="U11" s="592"/>
      <c r="V11" s="597">
        <v>1</v>
      </c>
      <c r="W11" s="349">
        <v>1</v>
      </c>
      <c r="X11" s="349">
        <v>117</v>
      </c>
      <c r="Y11" s="349">
        <v>111.5</v>
      </c>
      <c r="Z11" s="349" t="s">
        <v>156</v>
      </c>
      <c r="AA11" s="594">
        <v>876</v>
      </c>
      <c r="AB11" s="594">
        <v>109.5</v>
      </c>
      <c r="AC11" s="594">
        <v>79</v>
      </c>
      <c r="AD11" s="594">
        <v>1</v>
      </c>
      <c r="AE11" s="591"/>
      <c r="AF11" s="602">
        <v>1</v>
      </c>
      <c r="AG11" s="349">
        <v>2</v>
      </c>
      <c r="AH11" s="349">
        <v>196</v>
      </c>
      <c r="AI11" s="349">
        <v>109</v>
      </c>
      <c r="AJ11" s="349" t="s">
        <v>158</v>
      </c>
      <c r="AK11" s="594">
        <v>916</v>
      </c>
      <c r="AL11" s="594"/>
      <c r="AM11" s="594">
        <v>82</v>
      </c>
      <c r="AN11" s="594">
        <v>2</v>
      </c>
      <c r="AO11" s="591"/>
    </row>
    <row r="12" spans="1:41" s="524" customFormat="1" ht="15" customHeight="1" x14ac:dyDescent="0.2">
      <c r="B12" s="589"/>
      <c r="C12" s="530">
        <v>2</v>
      </c>
      <c r="D12" s="531">
        <v>374</v>
      </c>
      <c r="E12" s="531">
        <v>107</v>
      </c>
      <c r="F12" s="531" t="s">
        <v>158</v>
      </c>
      <c r="G12" s="595"/>
      <c r="H12" s="595"/>
      <c r="I12" s="595"/>
      <c r="J12" s="595"/>
      <c r="K12" s="535"/>
      <c r="L12" s="549">
        <v>1</v>
      </c>
      <c r="M12" s="242">
        <v>2</v>
      </c>
      <c r="N12" s="240">
        <v>320</v>
      </c>
      <c r="O12" s="240">
        <v>110</v>
      </c>
      <c r="P12" s="240" t="s">
        <v>158</v>
      </c>
      <c r="Q12" s="595"/>
      <c r="R12" s="595"/>
      <c r="S12" s="595"/>
      <c r="T12" s="595"/>
      <c r="U12" s="592"/>
      <c r="V12" s="598"/>
      <c r="W12" s="240">
        <v>2</v>
      </c>
      <c r="X12" s="240">
        <v>617</v>
      </c>
      <c r="Y12" s="240">
        <v>109</v>
      </c>
      <c r="Z12" s="240" t="s">
        <v>158</v>
      </c>
      <c r="AA12" s="595"/>
      <c r="AB12" s="595"/>
      <c r="AC12" s="595"/>
      <c r="AD12" s="595"/>
      <c r="AE12" s="592"/>
      <c r="AF12" s="603"/>
      <c r="AG12" s="531">
        <v>3</v>
      </c>
      <c r="AH12" s="531">
        <v>574</v>
      </c>
      <c r="AI12" s="531">
        <v>109</v>
      </c>
      <c r="AJ12" s="531" t="s">
        <v>158</v>
      </c>
      <c r="AK12" s="595"/>
      <c r="AL12" s="595"/>
      <c r="AM12" s="595"/>
      <c r="AN12" s="595"/>
      <c r="AO12" s="592"/>
    </row>
    <row r="13" spans="1:41" s="524" customFormat="1" ht="15" customHeight="1" thickBot="1" x14ac:dyDescent="0.25">
      <c r="B13" s="590"/>
      <c r="C13" s="545">
        <v>3</v>
      </c>
      <c r="D13" s="533">
        <v>314</v>
      </c>
      <c r="E13" s="533">
        <v>105.5</v>
      </c>
      <c r="F13" s="533" t="s">
        <v>156</v>
      </c>
      <c r="G13" s="596"/>
      <c r="H13" s="596"/>
      <c r="I13" s="596"/>
      <c r="J13" s="596"/>
      <c r="K13" s="535"/>
      <c r="L13" s="549"/>
      <c r="M13" s="244">
        <v>3</v>
      </c>
      <c r="N13" s="241">
        <v>380</v>
      </c>
      <c r="O13" s="241">
        <v>109.5</v>
      </c>
      <c r="P13" s="241" t="s">
        <v>156</v>
      </c>
      <c r="Q13" s="596"/>
      <c r="R13" s="596"/>
      <c r="S13" s="596"/>
      <c r="T13" s="596"/>
      <c r="U13" s="593"/>
      <c r="V13" s="599"/>
      <c r="W13" s="241">
        <v>3</v>
      </c>
      <c r="X13" s="241">
        <v>142</v>
      </c>
      <c r="Y13" s="241">
        <v>108</v>
      </c>
      <c r="Z13" s="241" t="s">
        <v>159</v>
      </c>
      <c r="AA13" s="596"/>
      <c r="AB13" s="596"/>
      <c r="AC13" s="596"/>
      <c r="AD13" s="596"/>
      <c r="AE13" s="593"/>
      <c r="AF13" s="604"/>
      <c r="AG13" s="241">
        <v>4</v>
      </c>
      <c r="AH13" s="241">
        <v>146</v>
      </c>
      <c r="AI13" s="241">
        <v>108</v>
      </c>
      <c r="AJ13" s="241" t="s">
        <v>159</v>
      </c>
      <c r="AK13" s="596"/>
      <c r="AL13" s="596"/>
      <c r="AM13" s="596"/>
      <c r="AN13" s="596"/>
      <c r="AO13" s="593"/>
    </row>
    <row r="14" spans="1:41" s="524" customFormat="1" ht="15" customHeight="1" thickBot="1" x14ac:dyDescent="0.25">
      <c r="B14" s="588">
        <v>2</v>
      </c>
      <c r="C14" s="544">
        <v>3</v>
      </c>
      <c r="D14" s="349">
        <v>132</v>
      </c>
      <c r="E14" s="349">
        <v>105.5</v>
      </c>
      <c r="F14" s="349" t="s">
        <v>157</v>
      </c>
      <c r="G14" s="594">
        <v>790</v>
      </c>
      <c r="H14" s="594">
        <v>105.5</v>
      </c>
      <c r="I14" s="594">
        <v>71</v>
      </c>
      <c r="J14" s="594">
        <v>2</v>
      </c>
      <c r="K14" s="541"/>
      <c r="L14" s="588">
        <v>2</v>
      </c>
      <c r="M14" s="548">
        <v>3</v>
      </c>
      <c r="N14" s="536">
        <v>1</v>
      </c>
      <c r="O14" s="536">
        <v>109.5</v>
      </c>
      <c r="P14" s="536" t="s">
        <v>157</v>
      </c>
      <c r="Q14" s="595">
        <v>785</v>
      </c>
      <c r="R14" s="595">
        <v>109.5</v>
      </c>
      <c r="S14" s="595">
        <v>71</v>
      </c>
      <c r="T14" s="594">
        <v>2</v>
      </c>
      <c r="U14" s="592"/>
      <c r="V14" s="530" t="s">
        <v>160</v>
      </c>
      <c r="W14" s="531">
        <v>1</v>
      </c>
      <c r="X14" s="531">
        <v>220</v>
      </c>
      <c r="Y14" s="531">
        <v>111.5</v>
      </c>
      <c r="Z14" s="531" t="s">
        <v>159</v>
      </c>
      <c r="AA14" s="531">
        <v>220</v>
      </c>
      <c r="AB14" s="531">
        <v>111.5</v>
      </c>
      <c r="AC14" s="531">
        <v>20</v>
      </c>
      <c r="AD14" s="531">
        <v>1</v>
      </c>
      <c r="AE14" s="532"/>
      <c r="AF14" s="534" t="s">
        <v>160</v>
      </c>
      <c r="AG14" s="531">
        <v>1</v>
      </c>
      <c r="AH14" s="531">
        <v>220</v>
      </c>
      <c r="AI14" s="531">
        <v>109.5</v>
      </c>
      <c r="AJ14" s="531" t="s">
        <v>158</v>
      </c>
      <c r="AK14" s="531">
        <v>220</v>
      </c>
      <c r="AL14" s="531"/>
      <c r="AM14" s="531">
        <v>20</v>
      </c>
      <c r="AN14" s="531">
        <v>1</v>
      </c>
      <c r="AO14" s="535"/>
    </row>
    <row r="15" spans="1:41" s="524" customFormat="1" ht="15" customHeight="1" x14ac:dyDescent="0.2">
      <c r="B15" s="589"/>
      <c r="C15" s="430">
        <v>4</v>
      </c>
      <c r="D15" s="240">
        <v>468</v>
      </c>
      <c r="E15" s="240">
        <v>106</v>
      </c>
      <c r="F15" s="240" t="s">
        <v>158</v>
      </c>
      <c r="G15" s="595"/>
      <c r="H15" s="595"/>
      <c r="I15" s="595"/>
      <c r="J15" s="595"/>
      <c r="K15" s="539"/>
      <c r="L15" s="589"/>
      <c r="M15" s="530">
        <v>4</v>
      </c>
      <c r="N15" s="531">
        <v>497</v>
      </c>
      <c r="O15" s="531">
        <v>109.5</v>
      </c>
      <c r="P15" s="531" t="s">
        <v>158</v>
      </c>
      <c r="Q15" s="595"/>
      <c r="R15" s="595"/>
      <c r="S15" s="595"/>
      <c r="T15" s="595"/>
      <c r="U15" s="592"/>
      <c r="V15" s="602">
        <v>3</v>
      </c>
      <c r="W15" s="349">
        <v>3</v>
      </c>
      <c r="X15" s="349">
        <v>347</v>
      </c>
      <c r="Y15" s="349">
        <v>108</v>
      </c>
      <c r="Z15" s="349" t="s">
        <v>156</v>
      </c>
      <c r="AA15" s="594">
        <v>877</v>
      </c>
      <c r="AB15" s="594">
        <v>107.5</v>
      </c>
      <c r="AC15" s="594">
        <v>79</v>
      </c>
      <c r="AD15" s="594">
        <v>2</v>
      </c>
      <c r="AE15" s="594"/>
      <c r="AF15" s="602">
        <v>3</v>
      </c>
      <c r="AG15" s="349">
        <v>4</v>
      </c>
      <c r="AH15" s="349">
        <v>388</v>
      </c>
      <c r="AI15" s="349">
        <v>108</v>
      </c>
      <c r="AJ15" s="349" t="s">
        <v>156</v>
      </c>
      <c r="AK15" s="594">
        <v>917</v>
      </c>
      <c r="AL15" s="594"/>
      <c r="AM15" s="594">
        <v>82</v>
      </c>
      <c r="AN15" s="594">
        <v>2</v>
      </c>
      <c r="AO15" s="594"/>
    </row>
    <row r="16" spans="1:41" s="524" customFormat="1" ht="15" customHeight="1" thickBot="1" x14ac:dyDescent="0.25">
      <c r="B16" s="590"/>
      <c r="C16" s="431">
        <v>5</v>
      </c>
      <c r="D16" s="241">
        <v>190</v>
      </c>
      <c r="E16" s="241">
        <v>105</v>
      </c>
      <c r="F16" s="241" t="s">
        <v>159</v>
      </c>
      <c r="G16" s="596"/>
      <c r="H16" s="596"/>
      <c r="I16" s="596"/>
      <c r="J16" s="596"/>
      <c r="K16" s="542"/>
      <c r="L16" s="590"/>
      <c r="M16" s="431">
        <v>5</v>
      </c>
      <c r="N16" s="241">
        <v>287</v>
      </c>
      <c r="O16" s="241">
        <v>109</v>
      </c>
      <c r="P16" s="241" t="s">
        <v>156</v>
      </c>
      <c r="Q16" s="596"/>
      <c r="R16" s="596"/>
      <c r="S16" s="596"/>
      <c r="T16" s="596"/>
      <c r="U16" s="593"/>
      <c r="V16" s="603"/>
      <c r="W16" s="531">
        <v>4</v>
      </c>
      <c r="X16" s="531">
        <v>503</v>
      </c>
      <c r="Y16" s="531">
        <v>107.5</v>
      </c>
      <c r="Z16" s="531" t="s">
        <v>158</v>
      </c>
      <c r="AA16" s="595"/>
      <c r="AB16" s="595"/>
      <c r="AC16" s="595"/>
      <c r="AD16" s="595"/>
      <c r="AE16" s="595"/>
      <c r="AF16" s="604"/>
      <c r="AG16" s="241">
        <v>5</v>
      </c>
      <c r="AH16" s="241">
        <v>529</v>
      </c>
      <c r="AI16" s="241">
        <v>106.5</v>
      </c>
      <c r="AJ16" s="241" t="s">
        <v>156</v>
      </c>
      <c r="AK16" s="596"/>
      <c r="AL16" s="596"/>
      <c r="AM16" s="596"/>
      <c r="AN16" s="596"/>
      <c r="AO16" s="596"/>
    </row>
    <row r="17" spans="2:41" s="524" customFormat="1" ht="15" customHeight="1" thickBot="1" x14ac:dyDescent="0.25">
      <c r="B17" s="547" t="s">
        <v>161</v>
      </c>
      <c r="C17" s="530">
        <v>1</v>
      </c>
      <c r="D17" s="531">
        <v>220</v>
      </c>
      <c r="E17" s="531">
        <v>110</v>
      </c>
      <c r="F17" s="531" t="s">
        <v>156</v>
      </c>
      <c r="G17" s="531">
        <v>220</v>
      </c>
      <c r="H17" s="531">
        <v>110</v>
      </c>
      <c r="I17" s="531">
        <v>20</v>
      </c>
      <c r="J17" s="531">
        <v>1</v>
      </c>
      <c r="K17" s="532"/>
      <c r="L17" s="547" t="s">
        <v>161</v>
      </c>
      <c r="M17" s="525">
        <v>1</v>
      </c>
      <c r="N17" s="526">
        <v>220</v>
      </c>
      <c r="O17" s="526">
        <v>112</v>
      </c>
      <c r="P17" s="526" t="s">
        <v>156</v>
      </c>
      <c r="Q17" s="526">
        <v>220</v>
      </c>
      <c r="R17" s="526">
        <v>112</v>
      </c>
      <c r="S17" s="526">
        <v>20</v>
      </c>
      <c r="T17" s="526">
        <v>1</v>
      </c>
      <c r="U17" s="527"/>
      <c r="V17" s="604"/>
      <c r="W17" s="241">
        <v>5</v>
      </c>
      <c r="X17" s="241">
        <v>27</v>
      </c>
      <c r="Y17" s="241">
        <v>107</v>
      </c>
      <c r="Z17" s="241" t="s">
        <v>159</v>
      </c>
      <c r="AA17" s="596"/>
      <c r="AB17" s="596"/>
      <c r="AC17" s="596"/>
      <c r="AD17" s="596"/>
      <c r="AE17" s="596"/>
      <c r="AF17" s="602">
        <v>4</v>
      </c>
      <c r="AG17" s="536">
        <v>5</v>
      </c>
      <c r="AH17" s="536">
        <v>106</v>
      </c>
      <c r="AI17" s="536">
        <v>106.5</v>
      </c>
      <c r="AJ17" s="536" t="s">
        <v>157</v>
      </c>
      <c r="AK17" s="594">
        <v>917</v>
      </c>
      <c r="AL17" s="594"/>
      <c r="AM17" s="594">
        <v>82</v>
      </c>
      <c r="AN17" s="594">
        <v>3</v>
      </c>
      <c r="AO17" s="594"/>
    </row>
    <row r="18" spans="2:41" s="524" customFormat="1" ht="15" customHeight="1" x14ac:dyDescent="0.2">
      <c r="B18" s="588">
        <v>4</v>
      </c>
      <c r="C18" s="544">
        <v>5</v>
      </c>
      <c r="D18" s="349">
        <v>283</v>
      </c>
      <c r="E18" s="349">
        <v>105</v>
      </c>
      <c r="F18" s="349" t="s">
        <v>156</v>
      </c>
      <c r="G18" s="594">
        <v>790</v>
      </c>
      <c r="H18" s="594">
        <v>104.5</v>
      </c>
      <c r="I18" s="594">
        <v>71</v>
      </c>
      <c r="J18" s="594">
        <v>3</v>
      </c>
      <c r="K18" s="605"/>
      <c r="L18" s="588">
        <v>4</v>
      </c>
      <c r="M18" s="544">
        <v>5</v>
      </c>
      <c r="N18" s="349">
        <v>211</v>
      </c>
      <c r="O18" s="349">
        <v>109</v>
      </c>
      <c r="P18" s="349" t="s">
        <v>157</v>
      </c>
      <c r="Q18" s="594">
        <v>785</v>
      </c>
      <c r="R18" s="594">
        <v>108.5</v>
      </c>
      <c r="S18" s="594">
        <v>71</v>
      </c>
      <c r="T18" s="600">
        <v>3</v>
      </c>
      <c r="U18" s="591"/>
      <c r="V18" s="598">
        <v>4</v>
      </c>
      <c r="W18" s="536">
        <v>5</v>
      </c>
      <c r="X18" s="536">
        <v>637</v>
      </c>
      <c r="Y18" s="536">
        <v>107</v>
      </c>
      <c r="Z18" s="536" t="s">
        <v>156</v>
      </c>
      <c r="AA18" s="595">
        <v>877</v>
      </c>
      <c r="AB18" s="595">
        <v>106.5</v>
      </c>
      <c r="AC18" s="595">
        <v>79</v>
      </c>
      <c r="AD18" s="595">
        <v>3</v>
      </c>
      <c r="AE18" s="592"/>
      <c r="AF18" s="603"/>
      <c r="AG18" s="531">
        <v>6</v>
      </c>
      <c r="AH18" s="531">
        <v>587</v>
      </c>
      <c r="AI18" s="531">
        <v>106</v>
      </c>
      <c r="AJ18" s="531" t="s">
        <v>158</v>
      </c>
      <c r="AK18" s="595"/>
      <c r="AL18" s="595"/>
      <c r="AM18" s="595"/>
      <c r="AN18" s="595"/>
      <c r="AO18" s="595"/>
    </row>
    <row r="19" spans="2:41" s="524" customFormat="1" ht="15" customHeight="1" thickBot="1" x14ac:dyDescent="0.25">
      <c r="B19" s="589"/>
      <c r="C19" s="430" t="s">
        <v>163</v>
      </c>
      <c r="D19" s="240">
        <v>324</v>
      </c>
      <c r="E19" s="240">
        <v>104.5</v>
      </c>
      <c r="F19" s="459" t="s">
        <v>156</v>
      </c>
      <c r="G19" s="595"/>
      <c r="H19" s="595"/>
      <c r="I19" s="595"/>
      <c r="J19" s="595"/>
      <c r="K19" s="606"/>
      <c r="L19" s="589"/>
      <c r="M19" s="545">
        <v>6</v>
      </c>
      <c r="N19" s="533">
        <v>574</v>
      </c>
      <c r="O19" s="533">
        <v>108</v>
      </c>
      <c r="P19" s="533" t="s">
        <v>156</v>
      </c>
      <c r="Q19" s="595"/>
      <c r="R19" s="595"/>
      <c r="S19" s="595"/>
      <c r="T19" s="601"/>
      <c r="U19" s="592"/>
      <c r="V19" s="599"/>
      <c r="W19" s="241">
        <v>6</v>
      </c>
      <c r="X19" s="241">
        <v>240</v>
      </c>
      <c r="Y19" s="241">
        <v>104.5</v>
      </c>
      <c r="Z19" s="241" t="s">
        <v>157</v>
      </c>
      <c r="AA19" s="596"/>
      <c r="AB19" s="596"/>
      <c r="AC19" s="596"/>
      <c r="AD19" s="596"/>
      <c r="AE19" s="593"/>
      <c r="AF19" s="604"/>
      <c r="AG19" s="241">
        <v>7</v>
      </c>
      <c r="AH19" s="241">
        <v>224</v>
      </c>
      <c r="AI19" s="241">
        <v>104.5</v>
      </c>
      <c r="AJ19" s="241" t="s">
        <v>157</v>
      </c>
      <c r="AK19" s="596"/>
      <c r="AL19" s="596"/>
      <c r="AM19" s="596"/>
      <c r="AN19" s="596"/>
      <c r="AO19" s="596"/>
    </row>
    <row r="20" spans="2:41" s="524" customFormat="1" ht="15" customHeight="1" thickBot="1" x14ac:dyDescent="0.25">
      <c r="B20" s="590"/>
      <c r="C20" s="431" t="s">
        <v>162</v>
      </c>
      <c r="D20" s="241">
        <v>183</v>
      </c>
      <c r="E20" s="241">
        <v>104.5</v>
      </c>
      <c r="F20" s="537" t="s">
        <v>159</v>
      </c>
      <c r="G20" s="596"/>
      <c r="H20" s="596"/>
      <c r="I20" s="596"/>
      <c r="J20" s="596"/>
      <c r="K20" s="593"/>
      <c r="L20" s="588">
        <v>5</v>
      </c>
      <c r="M20" s="544">
        <v>6</v>
      </c>
      <c r="N20" s="349">
        <v>4</v>
      </c>
      <c r="O20" s="349">
        <v>108</v>
      </c>
      <c r="P20" s="349" t="s">
        <v>157</v>
      </c>
      <c r="Q20" s="594">
        <v>785</v>
      </c>
      <c r="R20" s="594">
        <v>107.5</v>
      </c>
      <c r="S20" s="594">
        <v>71</v>
      </c>
      <c r="T20" s="594">
        <v>3</v>
      </c>
      <c r="U20" s="591"/>
      <c r="V20" s="65"/>
      <c r="W20" s="65"/>
      <c r="X20" s="65"/>
      <c r="Y20" s="65"/>
      <c r="Z20" s="65"/>
      <c r="AA20" s="65">
        <f>SUM(AA11:AA19)</f>
        <v>2850</v>
      </c>
      <c r="AB20" s="65"/>
      <c r="AC20" s="65">
        <f>SUM(AC11:AC19)</f>
        <v>257</v>
      </c>
      <c r="AD20" s="65"/>
      <c r="AE20" s="65"/>
      <c r="AF20" s="65"/>
      <c r="AG20" s="65"/>
      <c r="AH20" s="65"/>
      <c r="AI20" s="65"/>
      <c r="AJ20" s="65"/>
      <c r="AK20" s="65">
        <f>SUM(AK11:AK19)</f>
        <v>2970</v>
      </c>
      <c r="AL20" s="65"/>
      <c r="AM20" s="65">
        <f>SUM(AM11:AM19)</f>
        <v>266</v>
      </c>
      <c r="AN20" s="65"/>
      <c r="AO20" s="65"/>
    </row>
    <row r="21" spans="2:41" x14ac:dyDescent="0.2">
      <c r="B21" s="589">
        <v>5</v>
      </c>
      <c r="C21" s="548" t="s">
        <v>162</v>
      </c>
      <c r="D21" s="536">
        <v>343</v>
      </c>
      <c r="E21" s="536">
        <v>104.5</v>
      </c>
      <c r="F21" s="536" t="s">
        <v>156</v>
      </c>
      <c r="G21" s="594">
        <v>790</v>
      </c>
      <c r="H21" s="595">
        <v>106</v>
      </c>
      <c r="I21" s="595">
        <v>71</v>
      </c>
      <c r="J21" s="595">
        <v>3</v>
      </c>
      <c r="K21" s="592"/>
      <c r="L21" s="589"/>
      <c r="M21" s="430">
        <v>7</v>
      </c>
      <c r="N21" s="240">
        <v>718</v>
      </c>
      <c r="O21" s="240">
        <v>107.5</v>
      </c>
      <c r="P21" s="240" t="s">
        <v>158</v>
      </c>
      <c r="Q21" s="595"/>
      <c r="R21" s="595"/>
      <c r="S21" s="595"/>
      <c r="T21" s="595"/>
      <c r="U21" s="592"/>
    </row>
    <row r="22" spans="2:41" ht="13.5" thickBot="1" x14ac:dyDescent="0.25">
      <c r="B22" s="590"/>
      <c r="C22" s="431" t="s">
        <v>164</v>
      </c>
      <c r="D22" s="241">
        <v>447</v>
      </c>
      <c r="E22" s="241">
        <v>107</v>
      </c>
      <c r="F22" s="241" t="s">
        <v>156</v>
      </c>
      <c r="G22" s="596"/>
      <c r="H22" s="596"/>
      <c r="I22" s="596"/>
      <c r="J22" s="596"/>
      <c r="K22" s="593"/>
      <c r="L22" s="590"/>
      <c r="M22" s="431">
        <v>8</v>
      </c>
      <c r="N22" s="241">
        <v>63</v>
      </c>
      <c r="O22" s="241">
        <v>107</v>
      </c>
      <c r="P22" s="241" t="s">
        <v>157</v>
      </c>
      <c r="Q22" s="596"/>
      <c r="R22" s="596"/>
      <c r="S22" s="596"/>
      <c r="T22" s="596"/>
      <c r="U22" s="593"/>
      <c r="AF22" s="524"/>
      <c r="AG22" s="524"/>
      <c r="AH22" s="524"/>
      <c r="AI22" s="524"/>
      <c r="AJ22" s="524"/>
      <c r="AK22" s="524"/>
      <c r="AL22" s="524"/>
      <c r="AM22" s="524"/>
      <c r="AN22" s="524"/>
      <c r="AO22" s="524"/>
    </row>
    <row r="23" spans="2:41" x14ac:dyDescent="0.2">
      <c r="G23" s="65">
        <f>SUM(G11:G22)</f>
        <v>3380</v>
      </c>
      <c r="I23" s="65">
        <f>SUM(I11:I22)</f>
        <v>304</v>
      </c>
      <c r="Q23" s="65">
        <f>SUM(Q11:Q22)</f>
        <v>3361</v>
      </c>
      <c r="S23" s="65">
        <f>SUM(S11:S22)</f>
        <v>304</v>
      </c>
    </row>
    <row r="24" spans="2:41" x14ac:dyDescent="0.2">
      <c r="L24" s="524"/>
      <c r="M24" s="524"/>
      <c r="N24" s="524"/>
      <c r="O24" s="524"/>
      <c r="P24" s="524"/>
      <c r="Q24" s="524"/>
      <c r="R24" s="524"/>
      <c r="S24" s="524"/>
      <c r="T24" s="524"/>
      <c r="U24" s="524"/>
    </row>
    <row r="25" spans="2:41" x14ac:dyDescent="0.2">
      <c r="L25" s="524"/>
      <c r="M25" s="524"/>
      <c r="N25" s="524"/>
      <c r="O25" s="524"/>
      <c r="P25" s="524"/>
      <c r="Q25" s="524"/>
      <c r="R25" s="524"/>
      <c r="S25" s="524"/>
      <c r="T25" s="524"/>
      <c r="U25" s="524"/>
    </row>
  </sheetData>
  <mergeCells count="89">
    <mergeCell ref="AK11:AK13"/>
    <mergeCell ref="AF11:AF13"/>
    <mergeCell ref="AN15:AN16"/>
    <mergeCell ref="AN17:AN19"/>
    <mergeCell ref="AK15:AK16"/>
    <mergeCell ref="AL15:AL16"/>
    <mergeCell ref="AM15:AM16"/>
    <mergeCell ref="AK17:AK19"/>
    <mergeCell ref="AL17:AL19"/>
    <mergeCell ref="AM17:AM19"/>
    <mergeCell ref="B1:F1"/>
    <mergeCell ref="G1:N1"/>
    <mergeCell ref="O1:T1"/>
    <mergeCell ref="U1:AA1"/>
    <mergeCell ref="V15:V17"/>
    <mergeCell ref="AA15:AA17"/>
    <mergeCell ref="U11:U13"/>
    <mergeCell ref="R14:R16"/>
    <mergeCell ref="Q14:Q16"/>
    <mergeCell ref="Q11:Q13"/>
    <mergeCell ref="R11:R13"/>
    <mergeCell ref="S11:S13"/>
    <mergeCell ref="T11:T13"/>
    <mergeCell ref="V9:AE9"/>
    <mergeCell ref="H11:H13"/>
    <mergeCell ref="G11:G13"/>
    <mergeCell ref="Q20:Q22"/>
    <mergeCell ref="R20:R22"/>
    <mergeCell ref="S20:S22"/>
    <mergeCell ref="T20:T22"/>
    <mergeCell ref="U20:U22"/>
    <mergeCell ref="L20:L22"/>
    <mergeCell ref="B21:B22"/>
    <mergeCell ref="H21:H22"/>
    <mergeCell ref="I21:I22"/>
    <mergeCell ref="J21:J22"/>
    <mergeCell ref="K21:K22"/>
    <mergeCell ref="B18:B20"/>
    <mergeCell ref="H18:H20"/>
    <mergeCell ref="I18:I20"/>
    <mergeCell ref="J18:J20"/>
    <mergeCell ref="K18:K20"/>
    <mergeCell ref="L18:L19"/>
    <mergeCell ref="G18:G20"/>
    <mergeCell ref="G21:G22"/>
    <mergeCell ref="AO17:AO19"/>
    <mergeCell ref="AF17:AF19"/>
    <mergeCell ref="V18:V19"/>
    <mergeCell ref="AA18:AA19"/>
    <mergeCell ref="AB18:AB19"/>
    <mergeCell ref="AC18:AC19"/>
    <mergeCell ref="AD18:AD19"/>
    <mergeCell ref="AE18:AE19"/>
    <mergeCell ref="AB15:AB17"/>
    <mergeCell ref="AC15:AC17"/>
    <mergeCell ref="AD15:AD17"/>
    <mergeCell ref="AE15:AE17"/>
    <mergeCell ref="AO15:AO16"/>
    <mergeCell ref="AF15:AF16"/>
    <mergeCell ref="Q18:Q19"/>
    <mergeCell ref="R18:R19"/>
    <mergeCell ref="S18:S19"/>
    <mergeCell ref="T18:T19"/>
    <mergeCell ref="U18:U19"/>
    <mergeCell ref="B14:B16"/>
    <mergeCell ref="H14:H16"/>
    <mergeCell ref="I14:I16"/>
    <mergeCell ref="L14:L16"/>
    <mergeCell ref="U14:U16"/>
    <mergeCell ref="T14:T16"/>
    <mergeCell ref="S14:S16"/>
    <mergeCell ref="G14:G16"/>
    <mergeCell ref="J14:J16"/>
    <mergeCell ref="B9:K9"/>
    <mergeCell ref="L9:U9"/>
    <mergeCell ref="AF9:AO9"/>
    <mergeCell ref="B11:B13"/>
    <mergeCell ref="AO11:AO13"/>
    <mergeCell ref="AN11:AN13"/>
    <mergeCell ref="AM11:AM13"/>
    <mergeCell ref="AL11:AL13"/>
    <mergeCell ref="V11:V13"/>
    <mergeCell ref="AA11:AA13"/>
    <mergeCell ref="AB11:AB13"/>
    <mergeCell ref="AC11:AC13"/>
    <mergeCell ref="AD11:AD13"/>
    <mergeCell ref="AE11:AE13"/>
    <mergeCell ref="I11:I13"/>
    <mergeCell ref="J11:J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PROPUESTA APAREO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2023-01-06T11:47:32Z</cp:lastPrinted>
  <dcterms:created xsi:type="dcterms:W3CDTF">1996-11-27T10:00:04Z</dcterms:created>
  <dcterms:modified xsi:type="dcterms:W3CDTF">2023-01-08T21:22:24Z</dcterms:modified>
</cp:coreProperties>
</file>