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2 F571\liquidador sem-42\"/>
    </mc:Choice>
  </mc:AlternateContent>
  <bookViews>
    <workbookView xWindow="0" yWindow="0" windowWidth="20490" windowHeight="7425" tabRatio="733" firstSheet="7" activeTab="12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62913"/>
</workbook>
</file>

<file path=xl/calcChain.xml><?xml version="1.0" encoding="utf-8"?>
<calcChain xmlns="http://schemas.openxmlformats.org/spreadsheetml/2006/main">
  <c r="J554" i="251" l="1"/>
  <c r="G554" i="251"/>
  <c r="F554" i="251"/>
  <c r="E554" i="251"/>
  <c r="D554" i="251"/>
  <c r="C554" i="251"/>
  <c r="B554" i="251"/>
  <c r="H552" i="251"/>
  <c r="J552" i="251" s="1"/>
  <c r="K552" i="251" s="1"/>
  <c r="H551" i="251"/>
  <c r="G551" i="251"/>
  <c r="F551" i="251"/>
  <c r="E551" i="251"/>
  <c r="D551" i="251"/>
  <c r="C551" i="251"/>
  <c r="B551" i="251"/>
  <c r="H550" i="251"/>
  <c r="G550" i="251"/>
  <c r="F550" i="251"/>
  <c r="E550" i="251"/>
  <c r="D550" i="251"/>
  <c r="C550" i="251"/>
  <c r="B550" i="251"/>
  <c r="J567" i="250"/>
  <c r="G567" i="250"/>
  <c r="F567" i="250"/>
  <c r="E567" i="250"/>
  <c r="D567" i="250"/>
  <c r="C567" i="250"/>
  <c r="B567" i="250"/>
  <c r="H565" i="250"/>
  <c r="J565" i="250" s="1"/>
  <c r="K565" i="250" s="1"/>
  <c r="H564" i="250"/>
  <c r="G564" i="250"/>
  <c r="F564" i="250"/>
  <c r="E564" i="250"/>
  <c r="D564" i="250"/>
  <c r="C564" i="250"/>
  <c r="B564" i="250"/>
  <c r="H563" i="250"/>
  <c r="G563" i="250"/>
  <c r="F563" i="250"/>
  <c r="E563" i="250"/>
  <c r="D563" i="250"/>
  <c r="C563" i="250"/>
  <c r="B563" i="250"/>
  <c r="V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T552" i="249"/>
  <c r="V552" i="249" s="1"/>
  <c r="W552" i="249" s="1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T550" i="249"/>
  <c r="S550" i="249"/>
  <c r="R550" i="249"/>
  <c r="Q550" i="249"/>
  <c r="P550" i="249"/>
  <c r="O550" i="249"/>
  <c r="N550" i="249"/>
  <c r="M550" i="249"/>
  <c r="L550" i="249"/>
  <c r="K550" i="249"/>
  <c r="J550" i="249"/>
  <c r="I550" i="249"/>
  <c r="H550" i="249"/>
  <c r="G550" i="249"/>
  <c r="F550" i="249"/>
  <c r="E550" i="249"/>
  <c r="D550" i="249"/>
  <c r="C550" i="249"/>
  <c r="B550" i="249"/>
  <c r="V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T568" i="248"/>
  <c r="V568" i="248" s="1"/>
  <c r="W568" i="248" s="1"/>
  <c r="T567" i="248"/>
  <c r="S567" i="248"/>
  <c r="R567" i="248"/>
  <c r="Q567" i="248"/>
  <c r="P567" i="248"/>
  <c r="O567" i="248"/>
  <c r="N567" i="248"/>
  <c r="M567" i="248"/>
  <c r="L567" i="248"/>
  <c r="K567" i="248"/>
  <c r="J567" i="248"/>
  <c r="I567" i="248"/>
  <c r="H567" i="248"/>
  <c r="G567" i="248"/>
  <c r="F567" i="248"/>
  <c r="E567" i="248"/>
  <c r="D567" i="248"/>
  <c r="C567" i="248"/>
  <c r="B567" i="248"/>
  <c r="T566" i="248"/>
  <c r="S566" i="248"/>
  <c r="R566" i="248"/>
  <c r="Q566" i="248"/>
  <c r="P566" i="248"/>
  <c r="O566" i="248"/>
  <c r="N566" i="248"/>
  <c r="M566" i="248"/>
  <c r="L566" i="248"/>
  <c r="K566" i="248"/>
  <c r="J566" i="248"/>
  <c r="I566" i="248"/>
  <c r="H566" i="248"/>
  <c r="G566" i="248"/>
  <c r="F566" i="248"/>
  <c r="E566" i="248"/>
  <c r="D566" i="248"/>
  <c r="C566" i="248"/>
  <c r="B566" i="248"/>
  <c r="V541" i="249" l="1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T539" i="249"/>
  <c r="V539" i="249" s="1"/>
  <c r="W539" i="249" s="1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T537" i="249"/>
  <c r="S537" i="249"/>
  <c r="R537" i="249"/>
  <c r="Q537" i="249"/>
  <c r="P537" i="249"/>
  <c r="O537" i="249"/>
  <c r="N537" i="249"/>
  <c r="M537" i="249"/>
  <c r="L537" i="249"/>
  <c r="K537" i="249"/>
  <c r="J537" i="249"/>
  <c r="I537" i="249"/>
  <c r="H537" i="249"/>
  <c r="G537" i="249"/>
  <c r="F537" i="249"/>
  <c r="E537" i="249"/>
  <c r="D537" i="249"/>
  <c r="C537" i="249"/>
  <c r="B537" i="249"/>
  <c r="J541" i="251"/>
  <c r="G541" i="251"/>
  <c r="F541" i="251"/>
  <c r="E541" i="251"/>
  <c r="D541" i="251"/>
  <c r="C541" i="251"/>
  <c r="B541" i="251"/>
  <c r="H539" i="251"/>
  <c r="J539" i="251" s="1"/>
  <c r="K539" i="251" s="1"/>
  <c r="H538" i="251"/>
  <c r="G538" i="251"/>
  <c r="F538" i="251"/>
  <c r="E538" i="251"/>
  <c r="D538" i="251"/>
  <c r="C538" i="251"/>
  <c r="B538" i="251"/>
  <c r="H537" i="251"/>
  <c r="G537" i="251"/>
  <c r="F537" i="251"/>
  <c r="E537" i="251"/>
  <c r="D537" i="251"/>
  <c r="C537" i="251"/>
  <c r="B537" i="251"/>
  <c r="J528" i="251" l="1"/>
  <c r="G528" i="251"/>
  <c r="F528" i="251"/>
  <c r="E528" i="251"/>
  <c r="D528" i="251"/>
  <c r="C528" i="251"/>
  <c r="B528" i="251"/>
  <c r="H526" i="25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54" i="250"/>
  <c r="G554" i="250"/>
  <c r="F554" i="250"/>
  <c r="E554" i="250"/>
  <c r="D554" i="250"/>
  <c r="C554" i="250"/>
  <c r="B554" i="250"/>
  <c r="H552" i="250"/>
  <c r="J552" i="250" s="1"/>
  <c r="K552" i="250" s="1"/>
  <c r="H551" i="250"/>
  <c r="G551" i="250"/>
  <c r="F551" i="250"/>
  <c r="E551" i="250"/>
  <c r="D551" i="250"/>
  <c r="C551" i="250"/>
  <c r="B551" i="250"/>
  <c r="H550" i="250"/>
  <c r="G550" i="250"/>
  <c r="F550" i="250"/>
  <c r="E550" i="250"/>
  <c r="D550" i="250"/>
  <c r="C550" i="250"/>
  <c r="B550" i="250"/>
  <c r="V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T526" i="249"/>
  <c r="V526" i="249" s="1"/>
  <c r="W526" i="249" s="1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T524" i="249"/>
  <c r="S524" i="249"/>
  <c r="R524" i="249"/>
  <c r="Q524" i="249"/>
  <c r="P524" i="249"/>
  <c r="O524" i="249"/>
  <c r="N524" i="249"/>
  <c r="M524" i="249"/>
  <c r="L524" i="249"/>
  <c r="K524" i="249"/>
  <c r="J524" i="249"/>
  <c r="I524" i="249"/>
  <c r="H524" i="249"/>
  <c r="G524" i="249"/>
  <c r="F524" i="249"/>
  <c r="E524" i="249"/>
  <c r="D524" i="249"/>
  <c r="C524" i="249"/>
  <c r="B524" i="249"/>
  <c r="V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5" i="248"/>
  <c r="V555" i="248" s="1"/>
  <c r="W555" i="248" s="1"/>
  <c r="T554" i="248"/>
  <c r="S554" i="248"/>
  <c r="R554" i="248"/>
  <c r="Q554" i="248"/>
  <c r="P554" i="248"/>
  <c r="O554" i="248"/>
  <c r="N554" i="248"/>
  <c r="M554" i="248"/>
  <c r="L554" i="248"/>
  <c r="K554" i="248"/>
  <c r="J554" i="248"/>
  <c r="I554" i="248"/>
  <c r="H554" i="248"/>
  <c r="G554" i="248"/>
  <c r="F554" i="248"/>
  <c r="E554" i="248"/>
  <c r="D554" i="248"/>
  <c r="C554" i="248"/>
  <c r="B554" i="248"/>
  <c r="T553" i="248"/>
  <c r="S553" i="248"/>
  <c r="R553" i="248"/>
  <c r="Q553" i="248"/>
  <c r="P553" i="248"/>
  <c r="O553" i="248"/>
  <c r="N553" i="248"/>
  <c r="M553" i="248"/>
  <c r="L553" i="248"/>
  <c r="K553" i="248"/>
  <c r="J553" i="248"/>
  <c r="I553" i="248"/>
  <c r="H553" i="248"/>
  <c r="G553" i="248"/>
  <c r="F553" i="248"/>
  <c r="E553" i="248"/>
  <c r="D553" i="248"/>
  <c r="C553" i="248"/>
  <c r="B553" i="248"/>
  <c r="J541" i="250" l="1"/>
  <c r="AB537" i="248" l="1"/>
  <c r="AA537" i="248"/>
  <c r="Z537" i="248"/>
  <c r="Y537" i="248"/>
  <c r="AB524" i="248"/>
  <c r="AA524" i="248"/>
  <c r="Z524" i="248"/>
  <c r="Y524" i="248"/>
  <c r="AB511" i="248"/>
  <c r="AA511" i="248"/>
  <c r="Z511" i="248"/>
  <c r="Y511" i="248"/>
  <c r="AB498" i="248"/>
  <c r="AA498" i="248"/>
  <c r="Z498" i="248"/>
  <c r="Y498" i="248"/>
  <c r="J515" i="251" l="1"/>
  <c r="G515" i="251"/>
  <c r="F515" i="251"/>
  <c r="E515" i="251"/>
  <c r="D515" i="251"/>
  <c r="C515" i="251"/>
  <c r="B515" i="251"/>
  <c r="H513" i="251"/>
  <c r="H512" i="251"/>
  <c r="G512" i="251"/>
  <c r="F512" i="251"/>
  <c r="E512" i="251"/>
  <c r="D512" i="251"/>
  <c r="C512" i="251"/>
  <c r="B512" i="251"/>
  <c r="H511" i="251"/>
  <c r="G511" i="251"/>
  <c r="F511" i="251"/>
  <c r="E511" i="251"/>
  <c r="D511" i="251"/>
  <c r="C511" i="251"/>
  <c r="B511" i="251"/>
  <c r="G541" i="250"/>
  <c r="F541" i="250"/>
  <c r="E541" i="250"/>
  <c r="D541" i="250"/>
  <c r="C541" i="250"/>
  <c r="B541" i="250"/>
  <c r="H539" i="250"/>
  <c r="J539" i="250" s="1"/>
  <c r="K539" i="250" s="1"/>
  <c r="H538" i="250"/>
  <c r="G538" i="250"/>
  <c r="F538" i="250"/>
  <c r="E538" i="250"/>
  <c r="D538" i="250"/>
  <c r="C538" i="250"/>
  <c r="B538" i="250"/>
  <c r="H537" i="250"/>
  <c r="G537" i="250"/>
  <c r="F537" i="250"/>
  <c r="E537" i="250"/>
  <c r="D537" i="250"/>
  <c r="C537" i="250"/>
  <c r="B537" i="250"/>
  <c r="V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T513" i="249"/>
  <c r="V513" i="249" s="1"/>
  <c r="W513" i="249" s="1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T511" i="249"/>
  <c r="S511" i="249"/>
  <c r="R511" i="249"/>
  <c r="Q511" i="249"/>
  <c r="P511" i="249"/>
  <c r="O511" i="249"/>
  <c r="N511" i="249"/>
  <c r="M511" i="249"/>
  <c r="L511" i="249"/>
  <c r="K511" i="249"/>
  <c r="J511" i="249"/>
  <c r="I511" i="249"/>
  <c r="H511" i="249"/>
  <c r="G511" i="249"/>
  <c r="F511" i="249"/>
  <c r="E511" i="249"/>
  <c r="D511" i="249"/>
  <c r="C511" i="249"/>
  <c r="B511" i="249"/>
  <c r="V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2" i="248"/>
  <c r="V542" i="248" s="1"/>
  <c r="W542" i="248" s="1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T540" i="248"/>
  <c r="S540" i="248"/>
  <c r="R540" i="248"/>
  <c r="Q540" i="248"/>
  <c r="P540" i="248"/>
  <c r="O540" i="248"/>
  <c r="N540" i="248"/>
  <c r="M540" i="248"/>
  <c r="L540" i="248"/>
  <c r="K540" i="248"/>
  <c r="J540" i="248"/>
  <c r="I540" i="248"/>
  <c r="H540" i="248"/>
  <c r="G540" i="248"/>
  <c r="F540" i="248"/>
  <c r="E540" i="248"/>
  <c r="D540" i="248"/>
  <c r="C540" i="248"/>
  <c r="B540" i="248"/>
  <c r="J526" i="251" l="1"/>
  <c r="K526" i="251" s="1"/>
  <c r="J502" i="25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8" i="250"/>
  <c r="G528" i="250"/>
  <c r="F528" i="250"/>
  <c r="E528" i="250"/>
  <c r="D528" i="250"/>
  <c r="C528" i="250"/>
  <c r="B528" i="250"/>
  <c r="H526" i="250"/>
  <c r="J526" i="250" s="1"/>
  <c r="K526" i="250" s="1"/>
  <c r="H525" i="250"/>
  <c r="G525" i="250"/>
  <c r="F525" i="250"/>
  <c r="E525" i="250"/>
  <c r="D525" i="250"/>
  <c r="C525" i="250"/>
  <c r="B525" i="250"/>
  <c r="H524" i="250"/>
  <c r="G524" i="250"/>
  <c r="F524" i="250"/>
  <c r="E524" i="250"/>
  <c r="D524" i="250"/>
  <c r="C524" i="250"/>
  <c r="B524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V500" i="249" s="1"/>
  <c r="W500" i="249" s="1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29" i="248"/>
  <c r="V529" i="248" s="1"/>
  <c r="W529" i="248" s="1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J500" i="251" l="1"/>
  <c r="K500" i="251" s="1"/>
  <c r="J513" i="251"/>
  <c r="K513" i="251" s="1"/>
  <c r="J489" i="251"/>
  <c r="G489" i="251"/>
  <c r="F489" i="251"/>
  <c r="E489" i="251"/>
  <c r="D489" i="251"/>
  <c r="C489" i="251"/>
  <c r="B489" i="251"/>
  <c r="H487" i="25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515" i="250"/>
  <c r="G515" i="250"/>
  <c r="F515" i="250"/>
  <c r="E515" i="250"/>
  <c r="D515" i="250"/>
  <c r="C515" i="250"/>
  <c r="B515" i="250"/>
  <c r="H513" i="250"/>
  <c r="J513" i="250" s="1"/>
  <c r="K513" i="250" s="1"/>
  <c r="H512" i="250"/>
  <c r="G512" i="250"/>
  <c r="F512" i="250"/>
  <c r="E512" i="250"/>
  <c r="D512" i="250"/>
  <c r="C512" i="250"/>
  <c r="B512" i="250"/>
  <c r="H511" i="250"/>
  <c r="G511" i="250"/>
  <c r="F511" i="250"/>
  <c r="E511" i="250"/>
  <c r="D511" i="250"/>
  <c r="C511" i="250"/>
  <c r="B511" i="250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487" i="249" s="1"/>
  <c r="W487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V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T516" i="248"/>
  <c r="V516" i="248" s="1"/>
  <c r="W516" i="248" s="1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J487" i="251" l="1"/>
  <c r="K487" i="251" s="1"/>
  <c r="J476" i="25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74" i="251" l="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61" i="251" l="1"/>
  <c r="K461" i="251" s="1"/>
  <c r="J487" i="250"/>
  <c r="K487" i="250" s="1"/>
  <c r="J437" i="251"/>
  <c r="G437" i="251"/>
  <c r="F437" i="251"/>
  <c r="E437" i="251"/>
  <c r="D437" i="251"/>
  <c r="C437" i="251"/>
  <c r="B437" i="251"/>
  <c r="H435" i="251"/>
  <c r="J448" i="251" s="1"/>
  <c r="K448" i="251" s="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<sst xmlns="http://schemas.openxmlformats.org/spreadsheetml/2006/main" count="3461" uniqueCount="229">
  <si>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</si>
  <si>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</si>
  <si>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</si>
  <si>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</si>
  <si>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</si>
  <si>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</si>
  <si>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</si>
  <si>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</si>
  <si>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</si>
  <si>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</si>
  <si>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</si>
  <si>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</si>
  <si>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</si>
  <si>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</si>
  <si>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</si>
  <si>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</si>
  <si>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</si>
  <si>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</si>
  <si>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</si>
  <si>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</si>
  <si>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</si>
  <si>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</si>
  <si>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</si>
  <si>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</si>
  <si>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</si>
  <si>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</si>
  <si>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</si>
  <si>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</si>
  <si>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</si>
  <si>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</si>
  <si>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</si>
  <si>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</si>
  <si>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</si>
  <si>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</si>
  <si>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</si>
  <si>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</si>
  <si>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</si>
  <si>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</si>
  <si>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</si>
  <si>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</si>
  <si>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</si>
  <si>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</si>
  <si>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</si>
  <si>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</si>
  <si>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</si>
  <si>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</si>
  <si>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</si>
  <si>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</si>
  <si>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</si>
  <si>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</si>
  <si>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</si>
  <si>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</si>
  <si>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</si>
  <si>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</si>
  <si>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</si>
  <si>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</si>
  <si>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</si>
  <si>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</si>
  <si>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</si>
  <si>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</si>
  <si>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</si>
  <si>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</si>
  <si>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</si>
  <si>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</si>
  <si>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</si>
  <si>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</si>
  <si>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</si>
  <si>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</si>
  <si>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</si>
  <si>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</si>
  <si>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</si>
  <si>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</si>
  <si>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</si>
  <si>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</si>
  <si>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</si>
  <si>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</si>
  <si>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</si>
  <si>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</si>
  <si>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</si>
  <si>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</si>
  <si>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</si>
  <si>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</si>
  <si>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</si>
  <si>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</si>
  <si>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</si>
  <si>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</si>
  <si>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</si>
  <si>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</si>
  <si>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</si>
  <si>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</si>
  <si>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</si>
  <si>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</si>
  <si>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</si>
  <si>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</si>
  <si>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</si>
  <si>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</si>
  <si>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</si>
  <si>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</si>
  <si>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</si>
  <si>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</si>
  <si>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</si>
  <si>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</si>
  <si>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</si>
  <si>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</si>
  <si>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</si>
  <si>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</si>
  <si>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</si>
  <si>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</si>
  <si>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</si>
  <si>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</si>
  <si>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</si>
  <si>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</si>
  <si>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</si>
  <si>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</si>
  <si>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</si>
  <si>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</si>
  <si>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</si>
  <si>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</si>
  <si>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</si>
  <si>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</si>
  <si>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</si>
  <si>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</si>
  <si>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</si>
  <si>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</si>
  <si>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</si>
  <si>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</si>
  <si>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</si>
  <si>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</si>
  <si>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</si>
  <si>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</si>
  <si>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</si>
  <si>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</si>
  <si>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</si>
  <si>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</si>
  <si>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</si>
  <si>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</si>
  <si>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</si>
  <si>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</si>
  <si>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</si>
  <si>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</si>
  <si>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</si>
  <si>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</si>
  <si>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</si>
  <si>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</si>
  <si>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</si>
  <si>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</si>
  <si>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</si>
  <si>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</si>
  <si>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</si>
  <si>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</si>
  <si>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</si>
  <si>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</si>
  <si>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</si>
  <si>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</si>
  <si>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</si>
  <si>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</si>
  <si>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</si>
  <si>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</si>
  <si>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</si>
  <si>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</si>
  <si>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</si>
  <si>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</si>
  <si>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</si>
  <si>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</si>
  <si>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</si>
  <si>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</si>
  <si>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</si>
  <si>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</si>
  <si>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</si>
  <si>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</si>
  <si>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</si>
  <si>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</si>
  <si>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</si>
  <si>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</si>
  <si>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</si>
  <si>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</si>
  <si>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</si>
  <si>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</si>
  <si>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</si>
  <si>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</si>
  <si>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</si>
  <si>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</si>
  <si>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</si>
  <si>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</si>
  <si>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</si>
  <si>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</si>
  <si>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</si>
  <si>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</si>
  <si>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</si>
  <si>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</si>
  <si>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</si>
  <si>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</si>
  <si>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</si>
  <si>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</si>
  <si>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</si>
  <si>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</si>
  <si>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</si>
  <si>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</si>
  <si>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</si>
  <si>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</si>
  <si>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</si>
  <si>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</si>
  <si>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</si>
  <si>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</si>
  <si>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</si>
  <si>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</si>
  <si>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</si>
  <si>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</si>
  <si>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</si>
  <si>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</si>
  <si>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</si>
  <si>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</si>
  <si>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</si>
  <si>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</si>
  <si>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</si>
  <si>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</si>
  <si>
    <t>Semana 37</t>
  </si>
  <si>
    <t>Se venden descartes</t>
  </si>
  <si>
    <t>Se realiza manejo de reubicacion de aves</t>
  </si>
  <si>
    <t xml:space="preserve">Ya habian salido del sistema, per del excel no porque teniamos que alimentarlos con las aves que quedaban buenas </t>
  </si>
  <si>
    <t>Semana 38</t>
  </si>
  <si>
    <t>Semana 39</t>
  </si>
  <si>
    <t>S36</t>
  </si>
  <si>
    <t>S37</t>
  </si>
  <si>
    <t>S38</t>
  </si>
  <si>
    <t>S39</t>
  </si>
  <si>
    <t>Semana 40</t>
  </si>
  <si>
    <t>Semana 41</t>
  </si>
  <si>
    <t>Semana 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</si>
</sst>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  <font>
      <sz val="10"/>
      <color theme="0" tint="-0.1499984740745262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704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71" xfId="0" applyFont="1" applyFill="1" applyBorder="1" applyAlignment="1">
      <alignment vertical="center"/>
    </xf>
    <xf numFmtId="1" fontId="15" fillId="0" borderId="63" xfId="10" applyNumberFormat="1" applyFont="1" applyFill="1" applyBorder="1" applyAlignment="1">
      <alignment horizontal="center" vertical="center"/>
    </xf>
    <xf numFmtId="2" fontId="4" fillId="3" borderId="63" xfId="10" applyNumberFormat="1" applyFont="1" applyFill="1" applyBorder="1" applyAlignment="1">
      <alignment horizontal="center" vertical="center"/>
    </xf>
    <xf numFmtId="2" fontId="22" fillId="0" borderId="63" xfId="10" applyNumberFormat="1" applyFont="1" applyFill="1" applyBorder="1" applyAlignment="1">
      <alignment horizontal="center" vertical="center"/>
    </xf>
    <xf numFmtId="10" fontId="4" fillId="0" borderId="63" xfId="3" applyNumberFormat="1" applyFont="1" applyFill="1" applyBorder="1" applyAlignment="1">
      <alignment horizontal="center" vertical="center"/>
    </xf>
    <xf numFmtId="2" fontId="4" fillId="3" borderId="63" xfId="3" applyNumberFormat="1" applyFont="1" applyFill="1" applyBorder="1" applyAlignment="1">
      <alignment horizontal="center" vertical="center"/>
    </xf>
    <xf numFmtId="164" fontId="4" fillId="0" borderId="72" xfId="0" applyNumberFormat="1" applyFont="1" applyFill="1" applyBorder="1" applyAlignment="1">
      <alignment horizontal="center" vertical="center"/>
    </xf>
    <xf numFmtId="1" fontId="4" fillId="0" borderId="71" xfId="0" applyNumberFormat="1" applyFont="1" applyFill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4" fillId="0" borderId="53" xfId="0" applyFont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7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Normal 4" xfId="491"/>
    <cellStyle name="Normal 5" xfId="492"/>
    <cellStyle name="Normal 6" xfId="493"/>
    <cellStyle name="Porcentaje" xfId="3" builtinId="5"/>
    <cellStyle name="Porcentaje 10" xfId="494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Hoja1!$C$5:$C$19</c:f>
              <c:numCache>
                <c:formatCode>0</c:formatCode>
                <c:ptCount val="15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  <c:pt idx="11">
                  <c:v>4651.0761446886445</c:v>
                </c:pt>
                <c:pt idx="12">
                  <c:v>4643.3919999999998</c:v>
                </c:pt>
                <c:pt idx="13">
                  <c:v>4676.7512579899358</c:v>
                </c:pt>
                <c:pt idx="14">
                  <c:v>4650.0140000000001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Hoja1!$D$5:$D$19</c:f>
              <c:numCache>
                <c:formatCode>0</c:formatCode>
                <c:ptCount val="15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  <c:pt idx="11">
                  <c:v>4566.6229437229431</c:v>
                </c:pt>
                <c:pt idx="12">
                  <c:v>4621.0320000000011</c:v>
                </c:pt>
                <c:pt idx="13">
                  <c:v>4619.0944444444449</c:v>
                </c:pt>
                <c:pt idx="14">
                  <c:v>4683.348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Hoja1!$E$5:$E$19</c:f>
              <c:numCache>
                <c:formatCode>0</c:formatCode>
                <c:ptCount val="15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  <c:pt idx="11">
                  <c:v>4512.8457918050935</c:v>
                </c:pt>
                <c:pt idx="12">
                  <c:v>4560.7375000000002</c:v>
                </c:pt>
                <c:pt idx="13">
                  <c:v>4564.1804034036104</c:v>
                </c:pt>
                <c:pt idx="14">
                  <c:v>4620.76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Hoja1!$B$5:$B$19</c:f>
              <c:strCache>
                <c:ptCount val="15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  <c:pt idx="11">
                  <c:v>S36</c:v>
                </c:pt>
                <c:pt idx="12">
                  <c:v>S37</c:v>
                </c:pt>
                <c:pt idx="13">
                  <c:v>S38</c:v>
                </c:pt>
                <c:pt idx="14">
                  <c:v>S39</c:v>
                </c:pt>
              </c:strCache>
            </c:strRef>
          </c:cat>
          <c:val>
            <c:numRef>
              <c:f>Hoja1!$F$5:$F$19</c:f>
              <c:numCache>
                <c:formatCode>0</c:formatCode>
                <c:ptCount val="15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  <c:pt idx="11">
                  <c:v>4476.4882677708765</c:v>
                </c:pt>
                <c:pt idx="12">
                  <c:v>4624.58</c:v>
                </c:pt>
                <c:pt idx="13">
                  <c:v>4618.0951655052268</c:v>
                </c:pt>
                <c:pt idx="14">
                  <c:v>4541.2725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4" t="s">
        <v>22</v>
      </c>
      <c r="C17" s="635"/>
      <c r="D17" s="635"/>
      <c r="E17" s="635"/>
      <c r="F17" s="63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54"/>
  <sheetViews>
    <sheetView showGridLines="0" topLeftCell="A533" zoomScale="73" zoomScaleNormal="73" workbookViewId="0">
      <selection activeCell="T546" sqref="T546:T548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9" t="s">
        <v>52</v>
      </c>
      <c r="C9" s="640"/>
      <c r="D9" s="640"/>
      <c r="E9" s="640"/>
      <c r="F9" s="641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9" t="s">
        <v>52</v>
      </c>
      <c r="C22" s="640"/>
      <c r="D22" s="640"/>
      <c r="E22" s="640"/>
      <c r="F22" s="641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39" t="s">
        <v>52</v>
      </c>
      <c r="C35" s="640"/>
      <c r="D35" s="640"/>
      <c r="E35" s="640"/>
      <c r="F35" s="641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9" t="s">
        <v>52</v>
      </c>
      <c r="C48" s="640"/>
      <c r="D48" s="640"/>
      <c r="E48" s="640"/>
      <c r="F48" s="641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39" t="s">
        <v>52</v>
      </c>
      <c r="C61" s="640"/>
      <c r="D61" s="640"/>
      <c r="E61" s="640"/>
      <c r="F61" s="641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9" t="s">
        <v>52</v>
      </c>
      <c r="C74" s="640"/>
      <c r="D74" s="640"/>
      <c r="E74" s="640"/>
      <c r="F74" s="641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39" t="s">
        <v>52</v>
      </c>
      <c r="C87" s="640"/>
      <c r="D87" s="640"/>
      <c r="E87" s="640"/>
      <c r="F87" s="641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39" t="s">
        <v>52</v>
      </c>
      <c r="C100" s="640"/>
      <c r="D100" s="640"/>
      <c r="E100" s="640"/>
      <c r="F100" s="641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39" t="s">
        <v>52</v>
      </c>
      <c r="C113" s="640"/>
      <c r="D113" s="640"/>
      <c r="E113" s="640"/>
      <c r="F113" s="641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39" t="s">
        <v>52</v>
      </c>
      <c r="C126" s="640"/>
      <c r="D126" s="640"/>
      <c r="E126" s="640"/>
      <c r="F126" s="641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39" t="s">
        <v>52</v>
      </c>
      <c r="C139" s="640"/>
      <c r="D139" s="640"/>
      <c r="E139" s="640"/>
      <c r="F139" s="641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9" t="s">
        <v>52</v>
      </c>
      <c r="C152" s="640"/>
      <c r="D152" s="640"/>
      <c r="E152" s="640"/>
      <c r="F152" s="641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39" t="s">
        <v>52</v>
      </c>
      <c r="C165" s="640"/>
      <c r="D165" s="640"/>
      <c r="E165" s="640"/>
      <c r="F165" s="641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9" t="s">
        <v>52</v>
      </c>
      <c r="C178" s="640"/>
      <c r="D178" s="640"/>
      <c r="E178" s="640"/>
      <c r="F178" s="641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9" t="s">
        <v>52</v>
      </c>
      <c r="C191" s="640"/>
      <c r="D191" s="640"/>
      <c r="E191" s="640"/>
      <c r="F191" s="641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39" t="s">
        <v>52</v>
      </c>
      <c r="C204" s="640"/>
      <c r="D204" s="640"/>
      <c r="E204" s="640"/>
      <c r="F204" s="641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39" t="s">
        <v>52</v>
      </c>
      <c r="C217" s="640"/>
      <c r="D217" s="640"/>
      <c r="E217" s="640"/>
      <c r="F217" s="641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39" t="s">
        <v>52</v>
      </c>
      <c r="C230" s="640"/>
      <c r="D230" s="640"/>
      <c r="E230" s="640"/>
      <c r="F230" s="641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39" t="s">
        <v>52</v>
      </c>
      <c r="C243" s="640"/>
      <c r="D243" s="640"/>
      <c r="E243" s="640"/>
      <c r="F243" s="641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39" t="s">
        <v>52</v>
      </c>
      <c r="C256" s="640"/>
      <c r="D256" s="640"/>
      <c r="E256" s="640"/>
      <c r="F256" s="641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39" t="s">
        <v>52</v>
      </c>
      <c r="C269" s="640"/>
      <c r="D269" s="640"/>
      <c r="E269" s="640"/>
      <c r="F269" s="641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39" t="s">
        <v>52</v>
      </c>
      <c r="C282" s="640"/>
      <c r="D282" s="640"/>
      <c r="E282" s="640"/>
      <c r="F282" s="641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39" t="s">
        <v>52</v>
      </c>
      <c r="C296" s="640"/>
      <c r="D296" s="640"/>
      <c r="E296" s="640"/>
      <c r="F296" s="641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39" t="s">
        <v>52</v>
      </c>
      <c r="C310" s="640"/>
      <c r="D310" s="640"/>
      <c r="E310" s="640"/>
      <c r="F310" s="641"/>
      <c r="G310" s="639" t="s">
        <v>64</v>
      </c>
      <c r="H310" s="640"/>
      <c r="I310" s="640"/>
      <c r="J310" s="640"/>
      <c r="K310" s="641"/>
      <c r="L310" s="639" t="s">
        <v>62</v>
      </c>
      <c r="M310" s="640"/>
      <c r="N310" s="640"/>
      <c r="O310" s="641"/>
      <c r="P310" s="639" t="s">
        <v>63</v>
      </c>
      <c r="Q310" s="640"/>
      <c r="R310" s="640"/>
      <c r="S310" s="641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39" t="s">
        <v>52</v>
      </c>
      <c r="C323" s="640"/>
      <c r="D323" s="640"/>
      <c r="E323" s="640"/>
      <c r="F323" s="641"/>
      <c r="G323" s="639" t="s">
        <v>64</v>
      </c>
      <c r="H323" s="640"/>
      <c r="I323" s="640"/>
      <c r="J323" s="640"/>
      <c r="K323" s="641"/>
      <c r="L323" s="639" t="s">
        <v>62</v>
      </c>
      <c r="M323" s="640"/>
      <c r="N323" s="640"/>
      <c r="O323" s="641"/>
      <c r="P323" s="639" t="s">
        <v>63</v>
      </c>
      <c r="Q323" s="640"/>
      <c r="R323" s="640"/>
      <c r="S323" s="641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39" t="s">
        <v>52</v>
      </c>
      <c r="C336" s="640"/>
      <c r="D336" s="640"/>
      <c r="E336" s="640"/>
      <c r="F336" s="641"/>
      <c r="G336" s="639" t="s">
        <v>64</v>
      </c>
      <c r="H336" s="640"/>
      <c r="I336" s="640"/>
      <c r="J336" s="640"/>
      <c r="K336" s="641"/>
      <c r="L336" s="639" t="s">
        <v>62</v>
      </c>
      <c r="M336" s="640"/>
      <c r="N336" s="640"/>
      <c r="O336" s="641"/>
      <c r="P336" s="639" t="s">
        <v>63</v>
      </c>
      <c r="Q336" s="640"/>
      <c r="R336" s="640"/>
      <c r="S336" s="641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39" t="s">
        <v>52</v>
      </c>
      <c r="C349" s="640"/>
      <c r="D349" s="640"/>
      <c r="E349" s="640"/>
      <c r="F349" s="641"/>
      <c r="G349" s="639" t="s">
        <v>64</v>
      </c>
      <c r="H349" s="640"/>
      <c r="I349" s="640"/>
      <c r="J349" s="640"/>
      <c r="K349" s="641"/>
      <c r="L349" s="639" t="s">
        <v>62</v>
      </c>
      <c r="M349" s="640"/>
      <c r="N349" s="640"/>
      <c r="O349" s="641"/>
      <c r="P349" s="639" t="s">
        <v>63</v>
      </c>
      <c r="Q349" s="640"/>
      <c r="R349" s="640"/>
      <c r="S349" s="641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39" t="s">
        <v>52</v>
      </c>
      <c r="C362" s="640"/>
      <c r="D362" s="640"/>
      <c r="E362" s="640"/>
      <c r="F362" s="641"/>
      <c r="G362" s="639" t="s">
        <v>64</v>
      </c>
      <c r="H362" s="640"/>
      <c r="I362" s="640"/>
      <c r="J362" s="640"/>
      <c r="K362" s="641"/>
      <c r="L362" s="639" t="s">
        <v>62</v>
      </c>
      <c r="M362" s="640"/>
      <c r="N362" s="640"/>
      <c r="O362" s="641"/>
      <c r="P362" s="639" t="s">
        <v>63</v>
      </c>
      <c r="Q362" s="640"/>
      <c r="R362" s="640"/>
      <c r="S362" s="641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39" t="s">
        <v>52</v>
      </c>
      <c r="C375" s="640"/>
      <c r="D375" s="640"/>
      <c r="E375" s="640"/>
      <c r="F375" s="641"/>
      <c r="G375" s="639" t="s">
        <v>64</v>
      </c>
      <c r="H375" s="640"/>
      <c r="I375" s="640"/>
      <c r="J375" s="640"/>
      <c r="K375" s="641"/>
      <c r="L375" s="639" t="s">
        <v>62</v>
      </c>
      <c r="M375" s="640"/>
      <c r="N375" s="640"/>
      <c r="O375" s="641"/>
      <c r="P375" s="639" t="s">
        <v>63</v>
      </c>
      <c r="Q375" s="640"/>
      <c r="R375" s="640"/>
      <c r="S375" s="641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39" t="s">
        <v>52</v>
      </c>
      <c r="C388" s="640"/>
      <c r="D388" s="640"/>
      <c r="E388" s="640"/>
      <c r="F388" s="641"/>
      <c r="G388" s="639" t="s">
        <v>64</v>
      </c>
      <c r="H388" s="640"/>
      <c r="I388" s="640"/>
      <c r="J388" s="640"/>
      <c r="K388" s="641"/>
      <c r="L388" s="639" t="s">
        <v>62</v>
      </c>
      <c r="M388" s="640"/>
      <c r="N388" s="640"/>
      <c r="O388" s="641"/>
      <c r="P388" s="639" t="s">
        <v>63</v>
      </c>
      <c r="Q388" s="640"/>
      <c r="R388" s="640"/>
      <c r="S388" s="641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39" t="s">
        <v>52</v>
      </c>
      <c r="C401" s="640"/>
      <c r="D401" s="640"/>
      <c r="E401" s="640"/>
      <c r="F401" s="641"/>
      <c r="G401" s="639" t="s">
        <v>64</v>
      </c>
      <c r="H401" s="640"/>
      <c r="I401" s="640"/>
      <c r="J401" s="640"/>
      <c r="K401" s="641"/>
      <c r="L401" s="639" t="s">
        <v>62</v>
      </c>
      <c r="M401" s="640"/>
      <c r="N401" s="640"/>
      <c r="O401" s="641"/>
      <c r="P401" s="639" t="s">
        <v>63</v>
      </c>
      <c r="Q401" s="640"/>
      <c r="R401" s="640"/>
      <c r="S401" s="641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39" t="s">
        <v>52</v>
      </c>
      <c r="C414" s="640"/>
      <c r="D414" s="640"/>
      <c r="E414" s="640"/>
      <c r="F414" s="641"/>
      <c r="G414" s="639" t="s">
        <v>64</v>
      </c>
      <c r="H414" s="640"/>
      <c r="I414" s="640"/>
      <c r="J414" s="640"/>
      <c r="K414" s="641"/>
      <c r="L414" s="639" t="s">
        <v>62</v>
      </c>
      <c r="M414" s="640"/>
      <c r="N414" s="640"/>
      <c r="O414" s="641"/>
      <c r="P414" s="639" t="s">
        <v>63</v>
      </c>
      <c r="Q414" s="640"/>
      <c r="R414" s="640"/>
      <c r="S414" s="641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39" t="s">
        <v>52</v>
      </c>
      <c r="C427" s="640"/>
      <c r="D427" s="640"/>
      <c r="E427" s="640"/>
      <c r="F427" s="641"/>
      <c r="G427" s="639" t="s">
        <v>64</v>
      </c>
      <c r="H427" s="640"/>
      <c r="I427" s="640"/>
      <c r="J427" s="640"/>
      <c r="K427" s="641"/>
      <c r="L427" s="639" t="s">
        <v>62</v>
      </c>
      <c r="M427" s="640"/>
      <c r="N427" s="640"/>
      <c r="O427" s="641"/>
      <c r="P427" s="639" t="s">
        <v>63</v>
      </c>
      <c r="Q427" s="640"/>
      <c r="R427" s="640"/>
      <c r="S427" s="641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39" t="s">
        <v>52</v>
      </c>
      <c r="C440" s="640"/>
      <c r="D440" s="640"/>
      <c r="E440" s="640"/>
      <c r="F440" s="641"/>
      <c r="G440" s="639" t="s">
        <v>64</v>
      </c>
      <c r="H440" s="640"/>
      <c r="I440" s="640"/>
      <c r="J440" s="640"/>
      <c r="K440" s="641"/>
      <c r="L440" s="639" t="s">
        <v>62</v>
      </c>
      <c r="M440" s="640"/>
      <c r="N440" s="640"/>
      <c r="O440" s="641"/>
      <c r="P440" s="639" t="s">
        <v>63</v>
      </c>
      <c r="Q440" s="640"/>
      <c r="R440" s="640"/>
      <c r="S440" s="641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39" t="s">
        <v>52</v>
      </c>
      <c r="C453" s="640"/>
      <c r="D453" s="640"/>
      <c r="E453" s="640"/>
      <c r="F453" s="641"/>
      <c r="G453" s="639" t="s">
        <v>64</v>
      </c>
      <c r="H453" s="640"/>
      <c r="I453" s="640"/>
      <c r="J453" s="640"/>
      <c r="K453" s="641"/>
      <c r="L453" s="639" t="s">
        <v>62</v>
      </c>
      <c r="M453" s="640"/>
      <c r="N453" s="640"/>
      <c r="O453" s="641"/>
      <c r="P453" s="639" t="s">
        <v>63</v>
      </c>
      <c r="Q453" s="640"/>
      <c r="R453" s="640"/>
      <c r="S453" s="641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39" t="s">
        <v>52</v>
      </c>
      <c r="C466" s="640"/>
      <c r="D466" s="640"/>
      <c r="E466" s="640"/>
      <c r="F466" s="641"/>
      <c r="G466" s="639" t="s">
        <v>64</v>
      </c>
      <c r="H466" s="640"/>
      <c r="I466" s="640"/>
      <c r="J466" s="640"/>
      <c r="K466" s="641"/>
      <c r="L466" s="639" t="s">
        <v>62</v>
      </c>
      <c r="M466" s="640"/>
      <c r="N466" s="640"/>
      <c r="O466" s="641"/>
      <c r="P466" s="639" t="s">
        <v>63</v>
      </c>
      <c r="Q466" s="640"/>
      <c r="R466" s="640"/>
      <c r="S466" s="641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/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  <row r="478" spans="1:23" ht="13.5" thickBot="1" x14ac:dyDescent="0.25"/>
    <row r="479" spans="1:23" ht="13.5" thickBot="1" x14ac:dyDescent="0.25">
      <c r="A479" s="297" t="s">
        <v>216</v>
      </c>
      <c r="B479" s="639" t="s">
        <v>52</v>
      </c>
      <c r="C479" s="640"/>
      <c r="D479" s="640"/>
      <c r="E479" s="640"/>
      <c r="F479" s="641"/>
      <c r="G479" s="639" t="s">
        <v>64</v>
      </c>
      <c r="H479" s="640"/>
      <c r="I479" s="640"/>
      <c r="J479" s="640"/>
      <c r="K479" s="641"/>
      <c r="L479" s="639" t="s">
        <v>62</v>
      </c>
      <c r="M479" s="640"/>
      <c r="N479" s="640"/>
      <c r="O479" s="641"/>
      <c r="P479" s="639" t="s">
        <v>63</v>
      </c>
      <c r="Q479" s="640"/>
      <c r="R479" s="640"/>
      <c r="S479" s="641"/>
      <c r="T479" s="365" t="s">
        <v>54</v>
      </c>
      <c r="U479" s="614"/>
      <c r="V479" s="614"/>
      <c r="W479" s="614"/>
    </row>
    <row r="480" spans="1:23" x14ac:dyDescent="0.2">
      <c r="A480" s="219" t="s">
        <v>53</v>
      </c>
      <c r="B480" s="542">
        <v>1</v>
      </c>
      <c r="C480" s="528">
        <v>2</v>
      </c>
      <c r="D480" s="528">
        <v>3</v>
      </c>
      <c r="E480" s="584">
        <v>4</v>
      </c>
      <c r="F480" s="585">
        <v>5</v>
      </c>
      <c r="G480" s="540">
        <v>1</v>
      </c>
      <c r="H480" s="528">
        <v>2</v>
      </c>
      <c r="I480" s="528">
        <v>3</v>
      </c>
      <c r="J480" s="528">
        <v>4</v>
      </c>
      <c r="K480" s="528">
        <v>5</v>
      </c>
      <c r="L480" s="542">
        <v>1</v>
      </c>
      <c r="M480" s="528">
        <v>2</v>
      </c>
      <c r="N480" s="528">
        <v>3</v>
      </c>
      <c r="O480" s="585">
        <v>4</v>
      </c>
      <c r="P480" s="542">
        <v>1</v>
      </c>
      <c r="Q480" s="528">
        <v>2</v>
      </c>
      <c r="R480" s="528">
        <v>3</v>
      </c>
      <c r="S480" s="585">
        <v>4</v>
      </c>
      <c r="T480" s="367"/>
      <c r="U480" s="614"/>
      <c r="V480" s="614"/>
      <c r="W480" s="614"/>
    </row>
    <row r="481" spans="1:24" x14ac:dyDescent="0.2">
      <c r="A481" s="304" t="s">
        <v>74</v>
      </c>
      <c r="B481" s="507">
        <v>4265</v>
      </c>
      <c r="C481" s="508">
        <v>4265</v>
      </c>
      <c r="D481" s="508">
        <v>4265</v>
      </c>
      <c r="E481" s="509">
        <v>4265</v>
      </c>
      <c r="F481" s="510">
        <v>4265</v>
      </c>
      <c r="G481" s="511">
        <v>4265</v>
      </c>
      <c r="H481" s="508">
        <v>4265</v>
      </c>
      <c r="I481" s="508">
        <v>4265</v>
      </c>
      <c r="J481" s="508">
        <v>4265</v>
      </c>
      <c r="K481" s="508">
        <v>4265</v>
      </c>
      <c r="L481" s="507">
        <v>4265</v>
      </c>
      <c r="M481" s="508">
        <v>4265</v>
      </c>
      <c r="N481" s="508">
        <v>4265</v>
      </c>
      <c r="O481" s="510">
        <v>4265</v>
      </c>
      <c r="P481" s="507">
        <v>4265</v>
      </c>
      <c r="Q481" s="508">
        <v>4265</v>
      </c>
      <c r="R481" s="508">
        <v>4265</v>
      </c>
      <c r="S481" s="510">
        <v>4265</v>
      </c>
      <c r="T481" s="512">
        <v>4265</v>
      </c>
      <c r="U481" s="614"/>
      <c r="V481" s="614"/>
      <c r="W481" s="614"/>
    </row>
    <row r="482" spans="1:24" x14ac:dyDescent="0.2">
      <c r="A482" s="307" t="s">
        <v>6</v>
      </c>
      <c r="B482" s="471">
        <v>4405</v>
      </c>
      <c r="C482" s="472">
        <v>4753.53</v>
      </c>
      <c r="D482" s="472">
        <v>4358.33</v>
      </c>
      <c r="E482" s="473">
        <v>4592.5</v>
      </c>
      <c r="F482" s="474">
        <v>4846</v>
      </c>
      <c r="G482" s="475">
        <v>4521.43</v>
      </c>
      <c r="H482" s="472">
        <v>4615.88</v>
      </c>
      <c r="I482" s="472">
        <v>4276.67</v>
      </c>
      <c r="J482" s="472">
        <v>4649.29</v>
      </c>
      <c r="K482" s="472">
        <v>4859</v>
      </c>
      <c r="L482" s="471">
        <v>4373.33</v>
      </c>
      <c r="M482" s="472">
        <v>4584.29</v>
      </c>
      <c r="N482" s="472">
        <v>4298</v>
      </c>
      <c r="O482" s="474">
        <v>4750</v>
      </c>
      <c r="P482" s="471">
        <v>4408</v>
      </c>
      <c r="Q482" s="472">
        <v>4598.7</v>
      </c>
      <c r="R482" s="472">
        <v>4195</v>
      </c>
      <c r="S482" s="474">
        <v>4695.63</v>
      </c>
      <c r="T482" s="476">
        <v>4583.07</v>
      </c>
      <c r="U482" s="614"/>
      <c r="V482" s="614"/>
      <c r="W482" s="614"/>
    </row>
    <row r="483" spans="1:24" x14ac:dyDescent="0.2">
      <c r="A483" s="219" t="s">
        <v>7</v>
      </c>
      <c r="B483" s="477">
        <v>100</v>
      </c>
      <c r="C483" s="478">
        <v>100</v>
      </c>
      <c r="D483" s="478">
        <v>100</v>
      </c>
      <c r="E483" s="479">
        <v>100</v>
      </c>
      <c r="F483" s="480">
        <v>100</v>
      </c>
      <c r="G483" s="481">
        <v>100</v>
      </c>
      <c r="H483" s="478">
        <v>94.12</v>
      </c>
      <c r="I483" s="478">
        <v>83.33</v>
      </c>
      <c r="J483" s="478">
        <v>100</v>
      </c>
      <c r="K483" s="478">
        <v>100</v>
      </c>
      <c r="L483" s="477">
        <v>100</v>
      </c>
      <c r="M483" s="478">
        <v>100</v>
      </c>
      <c r="N483" s="478">
        <v>100</v>
      </c>
      <c r="O483" s="480">
        <v>100</v>
      </c>
      <c r="P483" s="477">
        <v>93.33</v>
      </c>
      <c r="Q483" s="478">
        <v>100</v>
      </c>
      <c r="R483" s="478">
        <v>100</v>
      </c>
      <c r="S483" s="480">
        <v>100</v>
      </c>
      <c r="T483" s="482">
        <v>93.33</v>
      </c>
      <c r="U483" s="614"/>
      <c r="V483" s="614"/>
      <c r="W483" s="614"/>
    </row>
    <row r="484" spans="1:24" x14ac:dyDescent="0.2">
      <c r="A484" s="219" t="s">
        <v>8</v>
      </c>
      <c r="B484" s="489">
        <v>3.9800000000000002E-2</v>
      </c>
      <c r="C484" s="490">
        <v>3.7699999999999997E-2</v>
      </c>
      <c r="D484" s="490">
        <v>4.07E-2</v>
      </c>
      <c r="E484" s="491">
        <v>2.07E-2</v>
      </c>
      <c r="F484" s="492">
        <v>3.3500000000000002E-2</v>
      </c>
      <c r="G484" s="493">
        <v>5.8000000000000003E-2</v>
      </c>
      <c r="H484" s="490">
        <v>5.5E-2</v>
      </c>
      <c r="I484" s="490">
        <v>6.5100000000000005E-2</v>
      </c>
      <c r="J484" s="490">
        <v>3.3799999999999997E-2</v>
      </c>
      <c r="K484" s="490">
        <v>2.5499999999999998E-2</v>
      </c>
      <c r="L484" s="489">
        <v>3.15E-2</v>
      </c>
      <c r="M484" s="490">
        <v>3.7600000000000001E-2</v>
      </c>
      <c r="N484" s="490">
        <v>6.7299999999999999E-2</v>
      </c>
      <c r="O484" s="492">
        <v>0.04</v>
      </c>
      <c r="P484" s="489">
        <v>5.2699999999999997E-2</v>
      </c>
      <c r="Q484" s="490">
        <v>4.41E-2</v>
      </c>
      <c r="R484" s="490">
        <v>6.4000000000000003E-3</v>
      </c>
      <c r="S484" s="492">
        <v>5.9499999999999997E-2</v>
      </c>
      <c r="T484" s="494">
        <v>5.7000000000000002E-2</v>
      </c>
      <c r="U484" s="614"/>
      <c r="V484" s="614"/>
      <c r="W484" s="614"/>
    </row>
    <row r="485" spans="1:24" x14ac:dyDescent="0.2">
      <c r="A485" s="307" t="s">
        <v>1</v>
      </c>
      <c r="B485" s="483">
        <f>B482/B481*100-100</f>
        <v>3.2825322391559126</v>
      </c>
      <c r="C485" s="484">
        <f t="shared" ref="C485:F485" si="138">C482/C481*100-100</f>
        <v>11.454396248534565</v>
      </c>
      <c r="D485" s="484">
        <f t="shared" si="138"/>
        <v>2.1882766705744388</v>
      </c>
      <c r="E485" s="484">
        <f t="shared" si="138"/>
        <v>7.6787807737397316</v>
      </c>
      <c r="F485" s="485">
        <f t="shared" si="138"/>
        <v>13.622508792497072</v>
      </c>
      <c r="G485" s="486">
        <f>G482/G481*100-100</f>
        <v>6.0124267291910911</v>
      </c>
      <c r="H485" s="484">
        <f t="shared" ref="H485:L485" si="139">H482/H481*100-100</f>
        <v>8.2269636576787946</v>
      </c>
      <c r="I485" s="484">
        <f t="shared" si="139"/>
        <v>0.27362250879249927</v>
      </c>
      <c r="J485" s="484">
        <f t="shared" si="139"/>
        <v>9.0103165298944816</v>
      </c>
      <c r="K485" s="484">
        <f t="shared" si="139"/>
        <v>13.927315357561554</v>
      </c>
      <c r="L485" s="483">
        <f t="shared" si="139"/>
        <v>2.5399765533411482</v>
      </c>
      <c r="M485" s="484">
        <f>M482/M481*100-100</f>
        <v>7.486283704572088</v>
      </c>
      <c r="N485" s="484">
        <f t="shared" ref="N485:T485" si="140">N482/N481*100-100</f>
        <v>0.77373974208674667</v>
      </c>
      <c r="O485" s="485">
        <f t="shared" si="140"/>
        <v>11.37162954279016</v>
      </c>
      <c r="P485" s="483">
        <f t="shared" si="140"/>
        <v>3.3528722157092545</v>
      </c>
      <c r="Q485" s="484">
        <f t="shared" si="140"/>
        <v>7.8241500586166524</v>
      </c>
      <c r="R485" s="484">
        <f t="shared" si="140"/>
        <v>-1.6412661195779492</v>
      </c>
      <c r="S485" s="485">
        <f t="shared" si="140"/>
        <v>10.096834701055116</v>
      </c>
      <c r="T485" s="275">
        <f t="shared" si="140"/>
        <v>7.457678780773719</v>
      </c>
      <c r="U485" s="370"/>
      <c r="V485" s="614"/>
      <c r="W485" s="614"/>
    </row>
    <row r="486" spans="1:24" ht="13.5" thickBot="1" x14ac:dyDescent="0.25">
      <c r="A486" s="425" t="s">
        <v>26</v>
      </c>
      <c r="B486" s="395">
        <f>B482-B469</f>
        <v>43.125</v>
      </c>
      <c r="C486" s="396">
        <f t="shared" ref="C486:T486" si="141">C482-C469</f>
        <v>166.86333333333278</v>
      </c>
      <c r="D486" s="396">
        <f t="shared" si="141"/>
        <v>-119.67000000000007</v>
      </c>
      <c r="E486" s="396">
        <f t="shared" si="141"/>
        <v>-80.83333333333303</v>
      </c>
      <c r="F486" s="397">
        <f t="shared" si="141"/>
        <v>12.923076923077133</v>
      </c>
      <c r="G486" s="401">
        <f t="shared" si="141"/>
        <v>191.43000000000029</v>
      </c>
      <c r="H486" s="396">
        <f t="shared" si="141"/>
        <v>153.45575757575807</v>
      </c>
      <c r="I486" s="396">
        <f t="shared" si="141"/>
        <v>-357.77444444444427</v>
      </c>
      <c r="J486" s="396">
        <f t="shared" si="141"/>
        <v>109.28999999999996</v>
      </c>
      <c r="K486" s="396">
        <f t="shared" si="141"/>
        <v>222.25</v>
      </c>
      <c r="L486" s="398">
        <f t="shared" si="141"/>
        <v>31.663333333332957</v>
      </c>
      <c r="M486" s="399">
        <f t="shared" si="141"/>
        <v>-17.585000000000036</v>
      </c>
      <c r="N486" s="399">
        <f t="shared" si="141"/>
        <v>-59.5</v>
      </c>
      <c r="O486" s="400">
        <f t="shared" si="141"/>
        <v>12.5</v>
      </c>
      <c r="P486" s="395">
        <f t="shared" si="141"/>
        <v>31.571428571428442</v>
      </c>
      <c r="Q486" s="396">
        <f t="shared" si="141"/>
        <v>43.699999999999818</v>
      </c>
      <c r="R486" s="396">
        <f t="shared" si="141"/>
        <v>65</v>
      </c>
      <c r="S486" s="397">
        <f t="shared" si="141"/>
        <v>-184.95823529411791</v>
      </c>
      <c r="T486" s="403">
        <f t="shared" si="141"/>
        <v>40.823164556962183</v>
      </c>
      <c r="U486" s="387"/>
      <c r="V486" s="388"/>
      <c r="W486" s="388"/>
    </row>
    <row r="487" spans="1:24" x14ac:dyDescent="0.2">
      <c r="A487" s="426" t="s">
        <v>50</v>
      </c>
      <c r="B487" s="283">
        <v>72</v>
      </c>
      <c r="C487" s="284">
        <v>65</v>
      </c>
      <c r="D487" s="284">
        <v>13</v>
      </c>
      <c r="E487" s="451">
        <v>65</v>
      </c>
      <c r="F487" s="285">
        <v>67</v>
      </c>
      <c r="G487" s="422">
        <v>72</v>
      </c>
      <c r="H487" s="284">
        <v>64</v>
      </c>
      <c r="I487" s="284">
        <v>14</v>
      </c>
      <c r="J487" s="284">
        <v>65</v>
      </c>
      <c r="K487" s="284">
        <v>67</v>
      </c>
      <c r="L487" s="283">
        <v>71</v>
      </c>
      <c r="M487" s="284">
        <v>74</v>
      </c>
      <c r="N487" s="284">
        <v>16</v>
      </c>
      <c r="O487" s="285">
        <v>75</v>
      </c>
      <c r="P487" s="283">
        <v>75</v>
      </c>
      <c r="Q487" s="284">
        <v>76</v>
      </c>
      <c r="R487" s="284">
        <v>17</v>
      </c>
      <c r="S487" s="285">
        <v>78</v>
      </c>
      <c r="T487" s="366">
        <f>SUM(B487:S487)</f>
        <v>1046</v>
      </c>
      <c r="U487" s="220" t="s">
        <v>55</v>
      </c>
      <c r="V487" s="287">
        <f>T474-T487</f>
        <v>58</v>
      </c>
      <c r="W487" s="288">
        <f>V487/T474</f>
        <v>5.2536231884057968E-2</v>
      </c>
      <c r="X487" s="414" t="s">
        <v>217</v>
      </c>
    </row>
    <row r="488" spans="1:24" x14ac:dyDescent="0.2">
      <c r="A488" s="321" t="s">
        <v>27</v>
      </c>
      <c r="B488" s="235">
        <v>144.5</v>
      </c>
      <c r="C488" s="233">
        <v>143.5</v>
      </c>
      <c r="D488" s="233">
        <v>145</v>
      </c>
      <c r="E488" s="452">
        <v>142</v>
      </c>
      <c r="F488" s="236">
        <v>143</v>
      </c>
      <c r="G488" s="423">
        <v>145</v>
      </c>
      <c r="H488" s="233">
        <v>143</v>
      </c>
      <c r="I488" s="233">
        <v>145</v>
      </c>
      <c r="J488" s="233">
        <v>142</v>
      </c>
      <c r="K488" s="233">
        <v>142</v>
      </c>
      <c r="L488" s="235">
        <v>145</v>
      </c>
      <c r="M488" s="233">
        <v>144.5</v>
      </c>
      <c r="N488" s="233">
        <v>146</v>
      </c>
      <c r="O488" s="236">
        <v>142.5</v>
      </c>
      <c r="P488" s="235">
        <v>144.5</v>
      </c>
      <c r="Q488" s="233">
        <v>144</v>
      </c>
      <c r="R488" s="233">
        <v>145</v>
      </c>
      <c r="S488" s="236">
        <v>143.5</v>
      </c>
      <c r="T488" s="226"/>
      <c r="U488" s="220" t="s">
        <v>56</v>
      </c>
      <c r="V488" s="220">
        <v>143.83000000000001</v>
      </c>
      <c r="W488" s="220"/>
      <c r="X488" s="373" t="s">
        <v>219</v>
      </c>
    </row>
    <row r="489" spans="1:24" ht="13.5" thickBot="1" x14ac:dyDescent="0.25">
      <c r="A489" s="324" t="s">
        <v>25</v>
      </c>
      <c r="B489" s="237">
        <f>B488-B475</f>
        <v>0</v>
      </c>
      <c r="C489" s="234">
        <f t="shared" ref="C489:S489" si="142">C488-C475</f>
        <v>0</v>
      </c>
      <c r="D489" s="234">
        <f t="shared" si="142"/>
        <v>0</v>
      </c>
      <c r="E489" s="234">
        <f t="shared" si="142"/>
        <v>0</v>
      </c>
      <c r="F489" s="238">
        <f t="shared" si="142"/>
        <v>0</v>
      </c>
      <c r="G489" s="424">
        <f t="shared" si="142"/>
        <v>0</v>
      </c>
      <c r="H489" s="234">
        <f t="shared" si="142"/>
        <v>0</v>
      </c>
      <c r="I489" s="234">
        <f t="shared" si="142"/>
        <v>0</v>
      </c>
      <c r="J489" s="234">
        <f t="shared" si="142"/>
        <v>0</v>
      </c>
      <c r="K489" s="234">
        <f t="shared" si="142"/>
        <v>0</v>
      </c>
      <c r="L489" s="237">
        <f t="shared" si="142"/>
        <v>0</v>
      </c>
      <c r="M489" s="234">
        <f t="shared" si="142"/>
        <v>0</v>
      </c>
      <c r="N489" s="234">
        <f t="shared" si="142"/>
        <v>0</v>
      </c>
      <c r="O489" s="238">
        <f t="shared" si="142"/>
        <v>0</v>
      </c>
      <c r="P489" s="237">
        <f t="shared" si="142"/>
        <v>0</v>
      </c>
      <c r="Q489" s="234">
        <f t="shared" si="142"/>
        <v>0</v>
      </c>
      <c r="R489" s="234">
        <f t="shared" si="142"/>
        <v>0</v>
      </c>
      <c r="S489" s="238">
        <f t="shared" si="142"/>
        <v>0</v>
      </c>
      <c r="T489" s="227"/>
      <c r="U489" s="220" t="s">
        <v>25</v>
      </c>
      <c r="V489" s="220">
        <f>V488-V475</f>
        <v>0</v>
      </c>
      <c r="W489" s="220"/>
    </row>
    <row r="491" spans="1:24" ht="13.5" thickBot="1" x14ac:dyDescent="0.25"/>
    <row r="492" spans="1:24" ht="13.5" thickBot="1" x14ac:dyDescent="0.25">
      <c r="A492" s="297" t="s">
        <v>220</v>
      </c>
      <c r="B492" s="639" t="s">
        <v>52</v>
      </c>
      <c r="C492" s="640"/>
      <c r="D492" s="640"/>
      <c r="E492" s="640"/>
      <c r="F492" s="641"/>
      <c r="G492" s="639" t="s">
        <v>64</v>
      </c>
      <c r="H492" s="640"/>
      <c r="I492" s="640"/>
      <c r="J492" s="640"/>
      <c r="K492" s="641"/>
      <c r="L492" s="639" t="s">
        <v>62</v>
      </c>
      <c r="M492" s="640"/>
      <c r="N492" s="640"/>
      <c r="O492" s="641"/>
      <c r="P492" s="639" t="s">
        <v>63</v>
      </c>
      <c r="Q492" s="640"/>
      <c r="R492" s="640"/>
      <c r="S492" s="641"/>
      <c r="T492" s="365" t="s">
        <v>54</v>
      </c>
      <c r="U492" s="626"/>
      <c r="V492" s="626"/>
      <c r="W492" s="626"/>
    </row>
    <row r="493" spans="1:24" x14ac:dyDescent="0.2">
      <c r="A493" s="219" t="s">
        <v>53</v>
      </c>
      <c r="B493" s="542">
        <v>1</v>
      </c>
      <c r="C493" s="528">
        <v>2</v>
      </c>
      <c r="D493" s="528">
        <v>3</v>
      </c>
      <c r="E493" s="584">
        <v>4</v>
      </c>
      <c r="F493" s="585">
        <v>5</v>
      </c>
      <c r="G493" s="540">
        <v>1</v>
      </c>
      <c r="H493" s="528">
        <v>2</v>
      </c>
      <c r="I493" s="528">
        <v>3</v>
      </c>
      <c r="J493" s="528">
        <v>4</v>
      </c>
      <c r="K493" s="528">
        <v>5</v>
      </c>
      <c r="L493" s="542">
        <v>1</v>
      </c>
      <c r="M493" s="528">
        <v>2</v>
      </c>
      <c r="N493" s="528">
        <v>3</v>
      </c>
      <c r="O493" s="585">
        <v>4</v>
      </c>
      <c r="P493" s="542">
        <v>1</v>
      </c>
      <c r="Q493" s="528">
        <v>2</v>
      </c>
      <c r="R493" s="528">
        <v>3</v>
      </c>
      <c r="S493" s="585">
        <v>4</v>
      </c>
      <c r="T493" s="367"/>
      <c r="U493" s="626"/>
      <c r="V493" s="626"/>
      <c r="W493" s="626"/>
    </row>
    <row r="494" spans="1:24" x14ac:dyDescent="0.2">
      <c r="A494" s="304" t="s">
        <v>74</v>
      </c>
      <c r="B494" s="507">
        <v>4280</v>
      </c>
      <c r="C494" s="508">
        <v>4280</v>
      </c>
      <c r="D494" s="508">
        <v>4280</v>
      </c>
      <c r="E494" s="509">
        <v>4280</v>
      </c>
      <c r="F494" s="510">
        <v>4280</v>
      </c>
      <c r="G494" s="511">
        <v>4280</v>
      </c>
      <c r="H494" s="508">
        <v>4280</v>
      </c>
      <c r="I494" s="508">
        <v>4280</v>
      </c>
      <c r="J494" s="508">
        <v>4280</v>
      </c>
      <c r="K494" s="508">
        <v>4280</v>
      </c>
      <c r="L494" s="507">
        <v>4280</v>
      </c>
      <c r="M494" s="508">
        <v>4280</v>
      </c>
      <c r="N494" s="508">
        <v>4280</v>
      </c>
      <c r="O494" s="510">
        <v>4280</v>
      </c>
      <c r="P494" s="507">
        <v>4280</v>
      </c>
      <c r="Q494" s="508">
        <v>4280</v>
      </c>
      <c r="R494" s="508">
        <v>4280</v>
      </c>
      <c r="S494" s="510">
        <v>4280</v>
      </c>
      <c r="T494" s="512">
        <v>4280</v>
      </c>
      <c r="U494" s="626"/>
      <c r="V494" s="626"/>
      <c r="W494" s="626"/>
    </row>
    <row r="495" spans="1:24" x14ac:dyDescent="0.2">
      <c r="A495" s="307" t="s">
        <v>6</v>
      </c>
      <c r="B495" s="471">
        <v>4430.7692307692305</v>
      </c>
      <c r="C495" s="472">
        <v>4636.666666666667</v>
      </c>
      <c r="D495" s="472">
        <v>4330</v>
      </c>
      <c r="E495" s="473">
        <v>4712.727272727273</v>
      </c>
      <c r="F495" s="474">
        <v>4808.181818181818</v>
      </c>
      <c r="G495" s="475">
        <v>4528.333333333333</v>
      </c>
      <c r="H495" s="472">
        <v>4675.7142857142853</v>
      </c>
      <c r="I495" s="472">
        <v>4452</v>
      </c>
      <c r="J495" s="472">
        <v>4572.8571428571431</v>
      </c>
      <c r="K495" s="472">
        <v>5017.5</v>
      </c>
      <c r="L495" s="471">
        <v>4455.8823529411766</v>
      </c>
      <c r="M495" s="472">
        <v>4587.5</v>
      </c>
      <c r="N495" s="472">
        <v>4353.333333333333</v>
      </c>
      <c r="O495" s="474">
        <v>4746.666666666667</v>
      </c>
      <c r="P495" s="471">
        <v>4404.6153846153848</v>
      </c>
      <c r="Q495" s="472">
        <v>4552.5</v>
      </c>
      <c r="R495" s="472">
        <v>4152.5</v>
      </c>
      <c r="S495" s="474">
        <v>4688.5714285714284</v>
      </c>
      <c r="T495" s="476">
        <v>4597.5527426160334</v>
      </c>
      <c r="U495" s="626"/>
      <c r="V495" s="626"/>
      <c r="W495" s="626"/>
    </row>
    <row r="496" spans="1:24" x14ac:dyDescent="0.2">
      <c r="A496" s="219" t="s">
        <v>7</v>
      </c>
      <c r="B496" s="477">
        <v>100</v>
      </c>
      <c r="C496" s="478">
        <v>100</v>
      </c>
      <c r="D496" s="478">
        <v>100</v>
      </c>
      <c r="E496" s="479">
        <v>100</v>
      </c>
      <c r="F496" s="480">
        <v>100</v>
      </c>
      <c r="G496" s="481">
        <v>100</v>
      </c>
      <c r="H496" s="478">
        <v>100</v>
      </c>
      <c r="I496" s="478">
        <v>100</v>
      </c>
      <c r="J496" s="478">
        <v>97.61904761904762</v>
      </c>
      <c r="K496" s="478">
        <v>100</v>
      </c>
      <c r="L496" s="477">
        <v>100</v>
      </c>
      <c r="M496" s="478">
        <v>100</v>
      </c>
      <c r="N496" s="478">
        <v>100</v>
      </c>
      <c r="O496" s="480">
        <v>100</v>
      </c>
      <c r="P496" s="477">
        <v>100</v>
      </c>
      <c r="Q496" s="478">
        <v>100</v>
      </c>
      <c r="R496" s="478">
        <v>100</v>
      </c>
      <c r="S496" s="480">
        <v>100</v>
      </c>
      <c r="T496" s="482">
        <v>94.514767932489448</v>
      </c>
      <c r="U496" s="626"/>
      <c r="V496" s="626"/>
      <c r="W496" s="626"/>
    </row>
    <row r="497" spans="1:23" x14ac:dyDescent="0.2">
      <c r="A497" s="219" t="s">
        <v>8</v>
      </c>
      <c r="B497" s="489">
        <v>3.8347232282988523E-2</v>
      </c>
      <c r="C497" s="490">
        <v>4.1244856764610795E-2</v>
      </c>
      <c r="D497" s="490">
        <v>3.8367777657820207E-2</v>
      </c>
      <c r="E497" s="491">
        <v>3.0375666850964409E-2</v>
      </c>
      <c r="F497" s="492">
        <v>4.0830723906444648E-2</v>
      </c>
      <c r="G497" s="493">
        <v>6.1270599891314954E-2</v>
      </c>
      <c r="H497" s="490">
        <v>4.9028775195027983E-2</v>
      </c>
      <c r="I497" s="490">
        <v>4.8517520215633422E-2</v>
      </c>
      <c r="J497" s="490">
        <v>4.7052955584437797E-2</v>
      </c>
      <c r="K497" s="490">
        <v>3.4358001012574614E-2</v>
      </c>
      <c r="L497" s="489">
        <v>4.4045349483939226E-2</v>
      </c>
      <c r="M497" s="490">
        <v>3.1139061857573088E-2</v>
      </c>
      <c r="N497" s="490">
        <v>8.4573974097885835E-3</v>
      </c>
      <c r="O497" s="492">
        <v>3.776497095435042E-2</v>
      </c>
      <c r="P497" s="489">
        <v>4.9063519999503605E-2</v>
      </c>
      <c r="Q497" s="490">
        <v>4.1767813003418829E-2</v>
      </c>
      <c r="R497" s="490">
        <v>3.4369447263557097E-2</v>
      </c>
      <c r="S497" s="492">
        <v>5.5088664098865842E-2</v>
      </c>
      <c r="T497" s="494">
        <v>5.5750494132314761E-2</v>
      </c>
      <c r="U497" s="626"/>
      <c r="V497" s="626"/>
      <c r="W497" s="626"/>
    </row>
    <row r="498" spans="1:23" x14ac:dyDescent="0.2">
      <c r="A498" s="307" t="s">
        <v>1</v>
      </c>
      <c r="B498" s="483">
        <f>B495/B494*100-100</f>
        <v>3.5226455787203292</v>
      </c>
      <c r="C498" s="484">
        <f t="shared" ref="C498:F498" si="143">C495/C494*100-100</f>
        <v>8.3333333333333428</v>
      </c>
      <c r="D498" s="484">
        <f t="shared" si="143"/>
        <v>1.1682242990654288</v>
      </c>
      <c r="E498" s="484">
        <f t="shared" si="143"/>
        <v>10.110450297366185</v>
      </c>
      <c r="F498" s="485">
        <f t="shared" si="143"/>
        <v>12.340696686491071</v>
      </c>
      <c r="G498" s="486">
        <f>G495/G494*100-100</f>
        <v>5.8021806853582518</v>
      </c>
      <c r="H498" s="484">
        <f t="shared" ref="H498:L498" si="144">H495/H494*100-100</f>
        <v>9.245660881174885</v>
      </c>
      <c r="I498" s="484">
        <f t="shared" si="144"/>
        <v>4.0186915887850461</v>
      </c>
      <c r="J498" s="484">
        <f t="shared" si="144"/>
        <v>6.8424566088117587</v>
      </c>
      <c r="K498" s="484">
        <f t="shared" si="144"/>
        <v>17.231308411214968</v>
      </c>
      <c r="L498" s="483">
        <f t="shared" si="144"/>
        <v>4.1094007696536465</v>
      </c>
      <c r="M498" s="484">
        <f>M495/M494*100-100</f>
        <v>7.1845794392523317</v>
      </c>
      <c r="N498" s="484">
        <f t="shared" ref="N498:T498" si="145">N495/N494*100-100</f>
        <v>1.7133956386292652</v>
      </c>
      <c r="O498" s="485">
        <f t="shared" si="145"/>
        <v>10.903426791277269</v>
      </c>
      <c r="P498" s="483">
        <f t="shared" si="145"/>
        <v>2.9115744069015079</v>
      </c>
      <c r="Q498" s="484">
        <f t="shared" si="145"/>
        <v>6.3668224299065344</v>
      </c>
      <c r="R498" s="484">
        <f t="shared" si="145"/>
        <v>-2.978971962616825</v>
      </c>
      <c r="S498" s="485">
        <f t="shared" si="145"/>
        <v>9.5460614152202936</v>
      </c>
      <c r="T498" s="275">
        <f t="shared" si="145"/>
        <v>7.4194566031783609</v>
      </c>
      <c r="U498" s="370"/>
      <c r="V498" s="626"/>
      <c r="W498" s="626"/>
    </row>
    <row r="499" spans="1:23" ht="13.5" thickBot="1" x14ac:dyDescent="0.25">
      <c r="A499" s="425" t="s">
        <v>26</v>
      </c>
      <c r="B499" s="395">
        <f>B495-B482</f>
        <v>25.769230769230489</v>
      </c>
      <c r="C499" s="396">
        <f t="shared" ref="C499:T499" si="146">C495-C482</f>
        <v>-116.86333333333278</v>
      </c>
      <c r="D499" s="396">
        <f t="shared" si="146"/>
        <v>-28.329999999999927</v>
      </c>
      <c r="E499" s="396">
        <f t="shared" si="146"/>
        <v>120.22727272727298</v>
      </c>
      <c r="F499" s="397">
        <f t="shared" si="146"/>
        <v>-37.818181818181984</v>
      </c>
      <c r="G499" s="401">
        <f t="shared" si="146"/>
        <v>6.9033333333327391</v>
      </c>
      <c r="H499" s="396">
        <f t="shared" si="146"/>
        <v>59.834285714285215</v>
      </c>
      <c r="I499" s="396">
        <f t="shared" si="146"/>
        <v>175.32999999999993</v>
      </c>
      <c r="J499" s="396">
        <f t="shared" si="146"/>
        <v>-76.432857142856847</v>
      </c>
      <c r="K499" s="396">
        <f t="shared" si="146"/>
        <v>158.5</v>
      </c>
      <c r="L499" s="398">
        <f t="shared" si="146"/>
        <v>82.55235294117665</v>
      </c>
      <c r="M499" s="399">
        <f t="shared" si="146"/>
        <v>3.2100000000000364</v>
      </c>
      <c r="N499" s="399">
        <f t="shared" si="146"/>
        <v>55.33333333333303</v>
      </c>
      <c r="O499" s="400">
        <f t="shared" si="146"/>
        <v>-3.3333333333330302</v>
      </c>
      <c r="P499" s="395">
        <f t="shared" si="146"/>
        <v>-3.3846153846152447</v>
      </c>
      <c r="Q499" s="396">
        <f t="shared" si="146"/>
        <v>-46.199999999999818</v>
      </c>
      <c r="R499" s="396">
        <f t="shared" si="146"/>
        <v>-42.5</v>
      </c>
      <c r="S499" s="397">
        <f t="shared" si="146"/>
        <v>-7.0585714285716676</v>
      </c>
      <c r="T499" s="403">
        <f t="shared" si="146"/>
        <v>14.482742616033647</v>
      </c>
      <c r="U499" s="387"/>
      <c r="V499" s="388"/>
      <c r="W499" s="388"/>
    </row>
    <row r="500" spans="1:23" x14ac:dyDescent="0.2">
      <c r="A500" s="426" t="s">
        <v>50</v>
      </c>
      <c r="B500" s="283">
        <v>72</v>
      </c>
      <c r="C500" s="284">
        <v>65</v>
      </c>
      <c r="D500" s="284">
        <v>13</v>
      </c>
      <c r="E500" s="451">
        <v>65</v>
      </c>
      <c r="F500" s="285">
        <v>67</v>
      </c>
      <c r="G500" s="422">
        <v>72</v>
      </c>
      <c r="H500" s="284">
        <v>63</v>
      </c>
      <c r="I500" s="284">
        <v>14</v>
      </c>
      <c r="J500" s="284">
        <v>65</v>
      </c>
      <c r="K500" s="284">
        <v>67</v>
      </c>
      <c r="L500" s="283">
        <v>71</v>
      </c>
      <c r="M500" s="284">
        <v>74</v>
      </c>
      <c r="N500" s="284">
        <v>16</v>
      </c>
      <c r="O500" s="285">
        <v>75</v>
      </c>
      <c r="P500" s="283">
        <v>75</v>
      </c>
      <c r="Q500" s="284">
        <v>76</v>
      </c>
      <c r="R500" s="284">
        <v>17</v>
      </c>
      <c r="S500" s="285">
        <v>78</v>
      </c>
      <c r="T500" s="366">
        <f>SUM(B500:S500)</f>
        <v>1045</v>
      </c>
      <c r="U500" s="220" t="s">
        <v>55</v>
      </c>
      <c r="V500" s="287">
        <f>T487-T500</f>
        <v>1</v>
      </c>
      <c r="W500" s="288">
        <f>V500/T487</f>
        <v>9.5602294455066918E-4</v>
      </c>
    </row>
    <row r="501" spans="1:23" x14ac:dyDescent="0.2">
      <c r="A501" s="321" t="s">
        <v>27</v>
      </c>
      <c r="B501" s="235">
        <v>145.5</v>
      </c>
      <c r="C501" s="233">
        <v>145</v>
      </c>
      <c r="D501" s="233">
        <v>146.5</v>
      </c>
      <c r="E501" s="452">
        <v>143</v>
      </c>
      <c r="F501" s="236">
        <v>144</v>
      </c>
      <c r="G501" s="423">
        <v>146</v>
      </c>
      <c r="H501" s="233">
        <v>144</v>
      </c>
      <c r="I501" s="233">
        <v>146</v>
      </c>
      <c r="J501" s="233">
        <v>143</v>
      </c>
      <c r="K501" s="233">
        <v>143</v>
      </c>
      <c r="L501" s="235">
        <v>146</v>
      </c>
      <c r="M501" s="233">
        <v>145.5</v>
      </c>
      <c r="N501" s="233">
        <v>147</v>
      </c>
      <c r="O501" s="236">
        <v>143.5</v>
      </c>
      <c r="P501" s="235">
        <v>145.5</v>
      </c>
      <c r="Q501" s="233">
        <v>145</v>
      </c>
      <c r="R501" s="233">
        <v>146.5</v>
      </c>
      <c r="S501" s="236">
        <v>145</v>
      </c>
      <c r="T501" s="226"/>
      <c r="U501" s="220" t="s">
        <v>56</v>
      </c>
      <c r="V501" s="220">
        <v>143.75</v>
      </c>
      <c r="W501" s="220"/>
    </row>
    <row r="502" spans="1:23" ht="13.5" thickBot="1" x14ac:dyDescent="0.25">
      <c r="A502" s="324" t="s">
        <v>25</v>
      </c>
      <c r="B502" s="237">
        <f>B501-B488</f>
        <v>1</v>
      </c>
      <c r="C502" s="234">
        <f t="shared" ref="C502:S502" si="147">C501-C488</f>
        <v>1.5</v>
      </c>
      <c r="D502" s="234">
        <f t="shared" si="147"/>
        <v>1.5</v>
      </c>
      <c r="E502" s="234">
        <f t="shared" si="147"/>
        <v>1</v>
      </c>
      <c r="F502" s="238">
        <f t="shared" si="147"/>
        <v>1</v>
      </c>
      <c r="G502" s="424">
        <f t="shared" si="147"/>
        <v>1</v>
      </c>
      <c r="H502" s="234">
        <f t="shared" si="147"/>
        <v>1</v>
      </c>
      <c r="I502" s="234">
        <f t="shared" si="147"/>
        <v>1</v>
      </c>
      <c r="J502" s="234">
        <f t="shared" si="147"/>
        <v>1</v>
      </c>
      <c r="K502" s="234">
        <f t="shared" si="147"/>
        <v>1</v>
      </c>
      <c r="L502" s="237">
        <f t="shared" si="147"/>
        <v>1</v>
      </c>
      <c r="M502" s="234">
        <f t="shared" si="147"/>
        <v>1</v>
      </c>
      <c r="N502" s="234">
        <f t="shared" si="147"/>
        <v>1</v>
      </c>
      <c r="O502" s="238">
        <f t="shared" si="147"/>
        <v>1</v>
      </c>
      <c r="P502" s="237">
        <f t="shared" si="147"/>
        <v>1</v>
      </c>
      <c r="Q502" s="234">
        <f t="shared" si="147"/>
        <v>1</v>
      </c>
      <c r="R502" s="234">
        <f t="shared" si="147"/>
        <v>1.5</v>
      </c>
      <c r="S502" s="238">
        <f t="shared" si="147"/>
        <v>1.5</v>
      </c>
      <c r="T502" s="227"/>
      <c r="U502" s="220" t="s">
        <v>25</v>
      </c>
      <c r="V502" s="220">
        <f>V501-V488</f>
        <v>-8.0000000000012506E-2</v>
      </c>
      <c r="W502" s="220"/>
    </row>
    <row r="504" spans="1:23" ht="13.5" thickBot="1" x14ac:dyDescent="0.25"/>
    <row r="505" spans="1:23" s="627" customFormat="1" ht="13.5" thickBot="1" x14ac:dyDescent="0.25">
      <c r="A505" s="297" t="s">
        <v>221</v>
      </c>
      <c r="B505" s="639" t="s">
        <v>52</v>
      </c>
      <c r="C505" s="640"/>
      <c r="D505" s="640"/>
      <c r="E505" s="640"/>
      <c r="F505" s="641"/>
      <c r="G505" s="639" t="s">
        <v>64</v>
      </c>
      <c r="H505" s="640"/>
      <c r="I505" s="640"/>
      <c r="J505" s="640"/>
      <c r="K505" s="641"/>
      <c r="L505" s="639" t="s">
        <v>62</v>
      </c>
      <c r="M505" s="640"/>
      <c r="N505" s="640"/>
      <c r="O505" s="641"/>
      <c r="P505" s="639" t="s">
        <v>63</v>
      </c>
      <c r="Q505" s="640"/>
      <c r="R505" s="640"/>
      <c r="S505" s="641"/>
      <c r="T505" s="365" t="s">
        <v>54</v>
      </c>
    </row>
    <row r="506" spans="1:23" s="627" customFormat="1" x14ac:dyDescent="0.2">
      <c r="A506" s="219" t="s">
        <v>53</v>
      </c>
      <c r="B506" s="542">
        <v>1</v>
      </c>
      <c r="C506" s="528">
        <v>2</v>
      </c>
      <c r="D506" s="528">
        <v>3</v>
      </c>
      <c r="E506" s="584">
        <v>4</v>
      </c>
      <c r="F506" s="585">
        <v>5</v>
      </c>
      <c r="G506" s="540">
        <v>1</v>
      </c>
      <c r="H506" s="528">
        <v>2</v>
      </c>
      <c r="I506" s="528">
        <v>3</v>
      </c>
      <c r="J506" s="528">
        <v>4</v>
      </c>
      <c r="K506" s="528">
        <v>5</v>
      </c>
      <c r="L506" s="542">
        <v>1</v>
      </c>
      <c r="M506" s="528">
        <v>2</v>
      </c>
      <c r="N506" s="528">
        <v>3</v>
      </c>
      <c r="O506" s="585">
        <v>4</v>
      </c>
      <c r="P506" s="542">
        <v>1</v>
      </c>
      <c r="Q506" s="528">
        <v>2</v>
      </c>
      <c r="R506" s="528">
        <v>3</v>
      </c>
      <c r="S506" s="585">
        <v>4</v>
      </c>
      <c r="T506" s="367"/>
    </row>
    <row r="507" spans="1:23" s="627" customFormat="1" x14ac:dyDescent="0.2">
      <c r="A507" s="304" t="s">
        <v>74</v>
      </c>
      <c r="B507" s="507">
        <v>4295</v>
      </c>
      <c r="C507" s="508">
        <v>4295</v>
      </c>
      <c r="D507" s="508">
        <v>4295</v>
      </c>
      <c r="E507" s="509">
        <v>4295</v>
      </c>
      <c r="F507" s="510">
        <v>4295</v>
      </c>
      <c r="G507" s="511">
        <v>4295</v>
      </c>
      <c r="H507" s="508">
        <v>4295</v>
      </c>
      <c r="I507" s="508">
        <v>4295</v>
      </c>
      <c r="J507" s="508">
        <v>4295</v>
      </c>
      <c r="K507" s="508">
        <v>4295</v>
      </c>
      <c r="L507" s="507">
        <v>4295</v>
      </c>
      <c r="M507" s="508">
        <v>4295</v>
      </c>
      <c r="N507" s="508">
        <v>4295</v>
      </c>
      <c r="O507" s="510">
        <v>4295</v>
      </c>
      <c r="P507" s="507">
        <v>4295</v>
      </c>
      <c r="Q507" s="508">
        <v>4295</v>
      </c>
      <c r="R507" s="508">
        <v>4295</v>
      </c>
      <c r="S507" s="510">
        <v>4295</v>
      </c>
      <c r="T507" s="512">
        <v>4295</v>
      </c>
    </row>
    <row r="508" spans="1:23" s="627" customFormat="1" x14ac:dyDescent="0.2">
      <c r="A508" s="307" t="s">
        <v>6</v>
      </c>
      <c r="B508" s="471">
        <v>4432</v>
      </c>
      <c r="C508" s="472">
        <v>4622.7299999999996</v>
      </c>
      <c r="D508" s="472">
        <v>4610</v>
      </c>
      <c r="E508" s="473">
        <v>4716.1499999999996</v>
      </c>
      <c r="F508" s="474">
        <v>4824.67</v>
      </c>
      <c r="G508" s="475">
        <v>4612.3100000000004</v>
      </c>
      <c r="H508" s="472">
        <v>4526.43</v>
      </c>
      <c r="I508" s="472">
        <v>4230</v>
      </c>
      <c r="J508" s="472">
        <v>4851.54</v>
      </c>
      <c r="K508" s="472">
        <v>4987</v>
      </c>
      <c r="L508" s="471">
        <v>4420</v>
      </c>
      <c r="M508" s="472">
        <v>4630.67</v>
      </c>
      <c r="N508" s="472">
        <v>4462.5</v>
      </c>
      <c r="O508" s="474">
        <v>4730.6000000000004</v>
      </c>
      <c r="P508" s="471">
        <v>4552.5</v>
      </c>
      <c r="Q508" s="472">
        <v>4589.3999999999996</v>
      </c>
      <c r="R508" s="472">
        <v>4040</v>
      </c>
      <c r="S508" s="474">
        <v>4750</v>
      </c>
      <c r="T508" s="476">
        <v>4628.63</v>
      </c>
    </row>
    <row r="509" spans="1:23" s="627" customFormat="1" x14ac:dyDescent="0.2">
      <c r="A509" s="219" t="s">
        <v>7</v>
      </c>
      <c r="B509" s="477">
        <v>100</v>
      </c>
      <c r="C509" s="478">
        <v>100</v>
      </c>
      <c r="D509" s="478">
        <v>100</v>
      </c>
      <c r="E509" s="479">
        <v>100</v>
      </c>
      <c r="F509" s="480">
        <v>100</v>
      </c>
      <c r="G509" s="481">
        <v>100</v>
      </c>
      <c r="H509" s="478">
        <v>100</v>
      </c>
      <c r="I509" s="478">
        <v>75</v>
      </c>
      <c r="J509" s="478">
        <v>100</v>
      </c>
      <c r="K509" s="478">
        <v>100</v>
      </c>
      <c r="L509" s="477">
        <v>100</v>
      </c>
      <c r="M509" s="478">
        <v>100</v>
      </c>
      <c r="N509" s="478">
        <v>100</v>
      </c>
      <c r="O509" s="480">
        <v>100</v>
      </c>
      <c r="P509" s="477">
        <v>100</v>
      </c>
      <c r="Q509" s="478">
        <v>100</v>
      </c>
      <c r="R509" s="478">
        <v>100</v>
      </c>
      <c r="S509" s="480">
        <v>92.86</v>
      </c>
      <c r="T509" s="482">
        <v>92.89</v>
      </c>
    </row>
    <row r="510" spans="1:23" s="627" customFormat="1" x14ac:dyDescent="0.2">
      <c r="A510" s="219" t="s">
        <v>8</v>
      </c>
      <c r="B510" s="489">
        <v>3.4099999999999998E-2</v>
      </c>
      <c r="C510" s="490">
        <v>4.4200000000000003E-2</v>
      </c>
      <c r="D510" s="490">
        <v>3.8399999999999997E-2</v>
      </c>
      <c r="E510" s="491">
        <v>2.98E-2</v>
      </c>
      <c r="F510" s="492">
        <v>4.19E-2</v>
      </c>
      <c r="G510" s="493">
        <v>5.3999999999999999E-2</v>
      </c>
      <c r="H510" s="490">
        <v>3.6999999999999998E-2</v>
      </c>
      <c r="I510" s="490">
        <v>5.8700000000000002E-2</v>
      </c>
      <c r="J510" s="490">
        <v>4.02E-2</v>
      </c>
      <c r="K510" s="490">
        <v>4.1500000000000002E-2</v>
      </c>
      <c r="L510" s="489">
        <v>4.1399999999999999E-2</v>
      </c>
      <c r="M510" s="490">
        <v>3.56E-2</v>
      </c>
      <c r="N510" s="490">
        <v>5.3699999999999998E-2</v>
      </c>
      <c r="O510" s="492">
        <v>0.04</v>
      </c>
      <c r="P510" s="489">
        <v>0.04</v>
      </c>
      <c r="Q510" s="490">
        <v>3.2599999999999997E-2</v>
      </c>
      <c r="R510" s="490">
        <v>1.23E-2</v>
      </c>
      <c r="S510" s="492">
        <v>0.05</v>
      </c>
      <c r="T510" s="494">
        <v>5.5500000000000001E-2</v>
      </c>
    </row>
    <row r="511" spans="1:23" s="627" customFormat="1" x14ac:dyDescent="0.2">
      <c r="A511" s="307" t="s">
        <v>1</v>
      </c>
      <c r="B511" s="483">
        <f>B508/B507*100-100</f>
        <v>3.1897555296856837</v>
      </c>
      <c r="C511" s="484">
        <f t="shared" ref="C511:F511" si="148">C508/C507*100-100</f>
        <v>7.6305005820721732</v>
      </c>
      <c r="D511" s="484">
        <f t="shared" si="148"/>
        <v>7.334109429569267</v>
      </c>
      <c r="E511" s="484">
        <f t="shared" si="148"/>
        <v>9.8055878928987141</v>
      </c>
      <c r="F511" s="485">
        <f t="shared" si="148"/>
        <v>12.332246798603023</v>
      </c>
      <c r="G511" s="486">
        <f>G508/G507*100-100</f>
        <v>7.387892898719457</v>
      </c>
      <c r="H511" s="484">
        <f t="shared" ref="H511:L511" si="149">H508/H507*100-100</f>
        <v>5.3883585564610001</v>
      </c>
      <c r="I511" s="484">
        <f t="shared" si="149"/>
        <v>-1.5133876600698528</v>
      </c>
      <c r="J511" s="484">
        <f t="shared" si="149"/>
        <v>12.957857974388816</v>
      </c>
      <c r="K511" s="484">
        <f t="shared" si="149"/>
        <v>16.111757857974382</v>
      </c>
      <c r="L511" s="483">
        <f t="shared" si="149"/>
        <v>2.9103608847497213</v>
      </c>
      <c r="M511" s="484">
        <f>M508/M507*100-100</f>
        <v>7.8153667054714759</v>
      </c>
      <c r="N511" s="484">
        <f t="shared" ref="N511:T511" si="150">N508/N507*100-100</f>
        <v>3.8998835855646092</v>
      </c>
      <c r="O511" s="485">
        <f t="shared" si="150"/>
        <v>10.142025611175782</v>
      </c>
      <c r="P511" s="483">
        <f t="shared" si="150"/>
        <v>5.995343422584412</v>
      </c>
      <c r="Q511" s="484">
        <f t="shared" si="150"/>
        <v>6.854481955762509</v>
      </c>
      <c r="R511" s="484">
        <f t="shared" si="150"/>
        <v>-5.9371362048893985</v>
      </c>
      <c r="S511" s="485">
        <f t="shared" si="150"/>
        <v>10.593713620488927</v>
      </c>
      <c r="T511" s="275">
        <f t="shared" si="150"/>
        <v>7.7678696158323532</v>
      </c>
      <c r="U511" s="370"/>
    </row>
    <row r="512" spans="1:23" s="627" customFormat="1" ht="13.5" thickBot="1" x14ac:dyDescent="0.25">
      <c r="A512" s="425" t="s">
        <v>26</v>
      </c>
      <c r="B512" s="395">
        <f>B508-B495</f>
        <v>1.2307692307695106</v>
      </c>
      <c r="C512" s="396">
        <f t="shared" ref="C512:T512" si="151">C508-C495</f>
        <v>-13.936666666667406</v>
      </c>
      <c r="D512" s="396">
        <f t="shared" si="151"/>
        <v>280</v>
      </c>
      <c r="E512" s="396">
        <f t="shared" si="151"/>
        <v>3.4227272727266609</v>
      </c>
      <c r="F512" s="397">
        <f t="shared" si="151"/>
        <v>16.488181818182056</v>
      </c>
      <c r="G512" s="401">
        <f t="shared" si="151"/>
        <v>83.97666666666737</v>
      </c>
      <c r="H512" s="396">
        <f t="shared" si="151"/>
        <v>-149.28428571428503</v>
      </c>
      <c r="I512" s="396">
        <f t="shared" si="151"/>
        <v>-222</v>
      </c>
      <c r="J512" s="396">
        <f t="shared" si="151"/>
        <v>278.68285714285685</v>
      </c>
      <c r="K512" s="396">
        <f t="shared" si="151"/>
        <v>-30.5</v>
      </c>
      <c r="L512" s="398">
        <f t="shared" si="151"/>
        <v>-35.882352941176578</v>
      </c>
      <c r="M512" s="399">
        <f t="shared" si="151"/>
        <v>43.170000000000073</v>
      </c>
      <c r="N512" s="399">
        <f t="shared" si="151"/>
        <v>109.16666666666697</v>
      </c>
      <c r="O512" s="400">
        <f t="shared" si="151"/>
        <v>-16.066666666666606</v>
      </c>
      <c r="P512" s="395">
        <f t="shared" si="151"/>
        <v>147.88461538461524</v>
      </c>
      <c r="Q512" s="396">
        <f t="shared" si="151"/>
        <v>36.899999999999636</v>
      </c>
      <c r="R512" s="396">
        <f t="shared" si="151"/>
        <v>-112.5</v>
      </c>
      <c r="S512" s="397">
        <f t="shared" si="151"/>
        <v>61.428571428571558</v>
      </c>
      <c r="T512" s="403">
        <f t="shared" si="151"/>
        <v>31.077257383966753</v>
      </c>
      <c r="U512" s="387"/>
      <c r="V512" s="388"/>
      <c r="W512" s="388"/>
    </row>
    <row r="513" spans="1:23" s="627" customFormat="1" x14ac:dyDescent="0.2">
      <c r="A513" s="426" t="s">
        <v>50</v>
      </c>
      <c r="B513" s="283">
        <v>72</v>
      </c>
      <c r="C513" s="284">
        <v>65</v>
      </c>
      <c r="D513" s="284">
        <v>13</v>
      </c>
      <c r="E513" s="451">
        <v>65</v>
      </c>
      <c r="F513" s="285">
        <v>67</v>
      </c>
      <c r="G513" s="422">
        <v>72</v>
      </c>
      <c r="H513" s="284">
        <v>63</v>
      </c>
      <c r="I513" s="284">
        <v>14</v>
      </c>
      <c r="J513" s="284">
        <v>65</v>
      </c>
      <c r="K513" s="284">
        <v>67</v>
      </c>
      <c r="L513" s="283">
        <v>71</v>
      </c>
      <c r="M513" s="284">
        <v>74</v>
      </c>
      <c r="N513" s="284">
        <v>16</v>
      </c>
      <c r="O513" s="285">
        <v>75</v>
      </c>
      <c r="P513" s="283">
        <v>75</v>
      </c>
      <c r="Q513" s="284">
        <v>76</v>
      </c>
      <c r="R513" s="284">
        <v>17</v>
      </c>
      <c r="S513" s="285">
        <v>78</v>
      </c>
      <c r="T513" s="366">
        <f>SUM(B513:S513)</f>
        <v>1045</v>
      </c>
      <c r="U513" s="220" t="s">
        <v>55</v>
      </c>
      <c r="V513" s="287">
        <f>T500-T513</f>
        <v>0</v>
      </c>
      <c r="W513" s="288">
        <f>V513/T500</f>
        <v>0</v>
      </c>
    </row>
    <row r="514" spans="1:23" s="627" customFormat="1" x14ac:dyDescent="0.2">
      <c r="A514" s="321" t="s">
        <v>27</v>
      </c>
      <c r="B514" s="235">
        <v>145.5</v>
      </c>
      <c r="C514" s="233">
        <v>145</v>
      </c>
      <c r="D514" s="233">
        <v>146.5</v>
      </c>
      <c r="E514" s="452">
        <v>143</v>
      </c>
      <c r="F514" s="236">
        <v>144</v>
      </c>
      <c r="G514" s="423">
        <v>146</v>
      </c>
      <c r="H514" s="233">
        <v>144</v>
      </c>
      <c r="I514" s="233">
        <v>146</v>
      </c>
      <c r="J514" s="233">
        <v>143</v>
      </c>
      <c r="K514" s="233">
        <v>143</v>
      </c>
      <c r="L514" s="235">
        <v>146</v>
      </c>
      <c r="M514" s="233">
        <v>145.5</v>
      </c>
      <c r="N514" s="233">
        <v>147</v>
      </c>
      <c r="O514" s="236">
        <v>143.5</v>
      </c>
      <c r="P514" s="235">
        <v>145.5</v>
      </c>
      <c r="Q514" s="233">
        <v>145</v>
      </c>
      <c r="R514" s="233">
        <v>146.5</v>
      </c>
      <c r="S514" s="236">
        <v>145</v>
      </c>
      <c r="T514" s="226"/>
      <c r="U514" s="220" t="s">
        <v>56</v>
      </c>
      <c r="V514" s="220">
        <v>144.78</v>
      </c>
      <c r="W514" s="220"/>
    </row>
    <row r="515" spans="1:23" s="627" customFormat="1" ht="13.5" thickBot="1" x14ac:dyDescent="0.25">
      <c r="A515" s="324" t="s">
        <v>25</v>
      </c>
      <c r="B515" s="237">
        <f>B514-B501</f>
        <v>0</v>
      </c>
      <c r="C515" s="234">
        <f t="shared" ref="C515:S515" si="152">C514-C501</f>
        <v>0</v>
      </c>
      <c r="D515" s="234">
        <f t="shared" si="152"/>
        <v>0</v>
      </c>
      <c r="E515" s="234">
        <f t="shared" si="152"/>
        <v>0</v>
      </c>
      <c r="F515" s="238">
        <f t="shared" si="152"/>
        <v>0</v>
      </c>
      <c r="G515" s="424">
        <f t="shared" si="152"/>
        <v>0</v>
      </c>
      <c r="H515" s="234">
        <f t="shared" si="152"/>
        <v>0</v>
      </c>
      <c r="I515" s="234">
        <f t="shared" si="152"/>
        <v>0</v>
      </c>
      <c r="J515" s="234">
        <f t="shared" si="152"/>
        <v>0</v>
      </c>
      <c r="K515" s="234">
        <f t="shared" si="152"/>
        <v>0</v>
      </c>
      <c r="L515" s="237">
        <f t="shared" si="152"/>
        <v>0</v>
      </c>
      <c r="M515" s="234">
        <f t="shared" si="152"/>
        <v>0</v>
      </c>
      <c r="N515" s="234">
        <f t="shared" si="152"/>
        <v>0</v>
      </c>
      <c r="O515" s="238">
        <f t="shared" si="152"/>
        <v>0</v>
      </c>
      <c r="P515" s="237">
        <f t="shared" si="152"/>
        <v>0</v>
      </c>
      <c r="Q515" s="234">
        <f t="shared" si="152"/>
        <v>0</v>
      </c>
      <c r="R515" s="234">
        <f t="shared" si="152"/>
        <v>0</v>
      </c>
      <c r="S515" s="238">
        <f t="shared" si="152"/>
        <v>0</v>
      </c>
      <c r="T515" s="227"/>
      <c r="U515" s="220" t="s">
        <v>25</v>
      </c>
      <c r="V515" s="220">
        <f>V514-V501</f>
        <v>1.0300000000000011</v>
      </c>
      <c r="W515" s="220"/>
    </row>
    <row r="517" spans="1:23" ht="13.5" thickBot="1" x14ac:dyDescent="0.25"/>
    <row r="518" spans="1:23" ht="13.5" thickBot="1" x14ac:dyDescent="0.25">
      <c r="A518" s="297" t="s">
        <v>226</v>
      </c>
      <c r="B518" s="639" t="s">
        <v>52</v>
      </c>
      <c r="C518" s="640"/>
      <c r="D518" s="640"/>
      <c r="E518" s="640"/>
      <c r="F518" s="641"/>
      <c r="G518" s="639" t="s">
        <v>64</v>
      </c>
      <c r="H518" s="640"/>
      <c r="I518" s="640"/>
      <c r="J518" s="640"/>
      <c r="K518" s="641"/>
      <c r="L518" s="639" t="s">
        <v>62</v>
      </c>
      <c r="M518" s="640"/>
      <c r="N518" s="640"/>
      <c r="O518" s="641"/>
      <c r="P518" s="639" t="s">
        <v>63</v>
      </c>
      <c r="Q518" s="640"/>
      <c r="R518" s="640"/>
      <c r="S518" s="641"/>
      <c r="T518" s="365" t="s">
        <v>54</v>
      </c>
      <c r="U518" s="628"/>
      <c r="V518" s="628"/>
      <c r="W518" s="628"/>
    </row>
    <row r="519" spans="1:23" x14ac:dyDescent="0.2">
      <c r="A519" s="219" t="s">
        <v>53</v>
      </c>
      <c r="B519" s="542">
        <v>1</v>
      </c>
      <c r="C519" s="528">
        <v>2</v>
      </c>
      <c r="D519" s="528">
        <v>3</v>
      </c>
      <c r="E519" s="584">
        <v>4</v>
      </c>
      <c r="F519" s="585">
        <v>5</v>
      </c>
      <c r="G519" s="540">
        <v>1</v>
      </c>
      <c r="H519" s="528">
        <v>2</v>
      </c>
      <c r="I519" s="528">
        <v>3</v>
      </c>
      <c r="J519" s="528">
        <v>4</v>
      </c>
      <c r="K519" s="528">
        <v>5</v>
      </c>
      <c r="L519" s="542">
        <v>1</v>
      </c>
      <c r="M519" s="528">
        <v>2</v>
      </c>
      <c r="N519" s="528">
        <v>3</v>
      </c>
      <c r="O519" s="585">
        <v>4</v>
      </c>
      <c r="P519" s="542">
        <v>1</v>
      </c>
      <c r="Q519" s="528">
        <v>2</v>
      </c>
      <c r="R519" s="528">
        <v>3</v>
      </c>
      <c r="S519" s="585">
        <v>4</v>
      </c>
      <c r="T519" s="367"/>
      <c r="U519" s="628"/>
      <c r="V519" s="628"/>
      <c r="W519" s="628"/>
    </row>
    <row r="520" spans="1:23" x14ac:dyDescent="0.2">
      <c r="A520" s="304" t="s">
        <v>74</v>
      </c>
      <c r="B520" s="507">
        <v>4310</v>
      </c>
      <c r="C520" s="508">
        <v>4310</v>
      </c>
      <c r="D520" s="508">
        <v>4310</v>
      </c>
      <c r="E520" s="509">
        <v>4310</v>
      </c>
      <c r="F520" s="510">
        <v>4310</v>
      </c>
      <c r="G520" s="511">
        <v>4310</v>
      </c>
      <c r="H520" s="508">
        <v>4310</v>
      </c>
      <c r="I520" s="508">
        <v>4310</v>
      </c>
      <c r="J520" s="508">
        <v>4310</v>
      </c>
      <c r="K520" s="508">
        <v>4310</v>
      </c>
      <c r="L520" s="507">
        <v>4310</v>
      </c>
      <c r="M520" s="508">
        <v>4310</v>
      </c>
      <c r="N520" s="508">
        <v>4310</v>
      </c>
      <c r="O520" s="510">
        <v>4310</v>
      </c>
      <c r="P520" s="507">
        <v>4310</v>
      </c>
      <c r="Q520" s="508">
        <v>4310</v>
      </c>
      <c r="R520" s="508">
        <v>4310</v>
      </c>
      <c r="S520" s="510">
        <v>4310</v>
      </c>
      <c r="T520" s="512">
        <v>4310</v>
      </c>
      <c r="U520" s="628"/>
      <c r="V520" s="628"/>
      <c r="W520" s="628"/>
    </row>
    <row r="521" spans="1:23" x14ac:dyDescent="0.2">
      <c r="A521" s="307" t="s">
        <v>6</v>
      </c>
      <c r="B521" s="471">
        <v>4559.333333333333</v>
      </c>
      <c r="C521" s="472">
        <v>4795.3846153846152</v>
      </c>
      <c r="D521" s="472">
        <v>4678</v>
      </c>
      <c r="E521" s="473">
        <v>4715.3846153846152</v>
      </c>
      <c r="F521" s="474">
        <v>4899.166666666667</v>
      </c>
      <c r="G521" s="475">
        <v>4475.3846153846152</v>
      </c>
      <c r="H521" s="472">
        <v>4636.1538461538457</v>
      </c>
      <c r="I521" s="472">
        <v>4390</v>
      </c>
      <c r="J521" s="472">
        <v>4766.9230769230771</v>
      </c>
      <c r="K521" s="472">
        <v>5072.8571428571431</v>
      </c>
      <c r="L521" s="471">
        <v>4370.625</v>
      </c>
      <c r="M521" s="472">
        <v>4589.2857142857147</v>
      </c>
      <c r="N521" s="472">
        <v>4305</v>
      </c>
      <c r="O521" s="474">
        <v>4741.25</v>
      </c>
      <c r="P521" s="471">
        <v>4621.7647058823532</v>
      </c>
      <c r="Q521" s="472">
        <v>4678.5714285714284</v>
      </c>
      <c r="R521" s="472">
        <v>4387.5</v>
      </c>
      <c r="S521" s="474">
        <v>4682.666666666667</v>
      </c>
      <c r="T521" s="476">
        <v>4660.7407407407409</v>
      </c>
      <c r="U521" s="628"/>
      <c r="V521" s="628"/>
      <c r="W521" s="628"/>
    </row>
    <row r="522" spans="1:23" x14ac:dyDescent="0.2">
      <c r="A522" s="219" t="s">
        <v>7</v>
      </c>
      <c r="B522" s="477">
        <v>100</v>
      </c>
      <c r="C522" s="478">
        <v>100</v>
      </c>
      <c r="D522" s="478">
        <v>100</v>
      </c>
      <c r="E522" s="479">
        <v>100</v>
      </c>
      <c r="F522" s="480">
        <v>100</v>
      </c>
      <c r="G522" s="481">
        <v>84.615384615384613</v>
      </c>
      <c r="H522" s="478">
        <v>100</v>
      </c>
      <c r="I522" s="478">
        <v>100</v>
      </c>
      <c r="J522" s="478">
        <v>92.307692307692307</v>
      </c>
      <c r="K522" s="478">
        <v>100</v>
      </c>
      <c r="L522" s="477">
        <v>100</v>
      </c>
      <c r="M522" s="478">
        <v>100</v>
      </c>
      <c r="N522" s="478">
        <v>100</v>
      </c>
      <c r="O522" s="480">
        <v>93.75</v>
      </c>
      <c r="P522" s="477">
        <v>100</v>
      </c>
      <c r="Q522" s="478">
        <v>100</v>
      </c>
      <c r="R522" s="478">
        <v>100</v>
      </c>
      <c r="S522" s="480">
        <v>93.333333333333329</v>
      </c>
      <c r="T522" s="482">
        <v>90.277777777777771</v>
      </c>
      <c r="U522" s="628"/>
      <c r="V522" s="628"/>
      <c r="W522" s="628"/>
    </row>
    <row r="523" spans="1:23" x14ac:dyDescent="0.2">
      <c r="A523" s="219" t="s">
        <v>8</v>
      </c>
      <c r="B523" s="489">
        <v>4.8718765144696453E-2</v>
      </c>
      <c r="C523" s="490">
        <v>4.1871789228502744E-2</v>
      </c>
      <c r="D523" s="490">
        <v>5.0809934217171712E-2</v>
      </c>
      <c r="E523" s="491">
        <v>2.8977888436712541E-2</v>
      </c>
      <c r="F523" s="492">
        <v>4.1283831104021056E-2</v>
      </c>
      <c r="G523" s="493">
        <v>7.0830981320421982E-2</v>
      </c>
      <c r="H523" s="490">
        <v>4.0269033135351462E-2</v>
      </c>
      <c r="I523" s="490">
        <v>6.1156534649839944E-2</v>
      </c>
      <c r="J523" s="490">
        <v>5.9796955905636752E-2</v>
      </c>
      <c r="K523" s="490">
        <v>4.0167811914766663E-2</v>
      </c>
      <c r="L523" s="489">
        <v>4.3059667756127899E-2</v>
      </c>
      <c r="M523" s="490">
        <v>3.0265470890388581E-2</v>
      </c>
      <c r="N523" s="490">
        <v>6.0806690419086755E-2</v>
      </c>
      <c r="O523" s="492">
        <v>5.4307372454566731E-2</v>
      </c>
      <c r="P523" s="489">
        <v>5.0033500731152654E-2</v>
      </c>
      <c r="Q523" s="490">
        <v>2.7034542711522804E-2</v>
      </c>
      <c r="R523" s="490">
        <v>5.95952560926249E-2</v>
      </c>
      <c r="S523" s="492">
        <v>5.7932821694924377E-2</v>
      </c>
      <c r="T523" s="494">
        <v>6.1143991953194941E-2</v>
      </c>
      <c r="U523" s="628"/>
      <c r="V523" s="628"/>
      <c r="W523" s="628"/>
    </row>
    <row r="524" spans="1:23" x14ac:dyDescent="0.2">
      <c r="A524" s="307" t="s">
        <v>1</v>
      </c>
      <c r="B524" s="483">
        <f>B521/B520*100-100</f>
        <v>5.7849961330239665</v>
      </c>
      <c r="C524" s="484">
        <f t="shared" ref="C524:F524" si="153">C521/C520*100-100</f>
        <v>11.261824022844905</v>
      </c>
      <c r="D524" s="484">
        <f t="shared" si="153"/>
        <v>8.5382830626450072</v>
      </c>
      <c r="E524" s="484">
        <f t="shared" si="153"/>
        <v>9.4056755309655387</v>
      </c>
      <c r="F524" s="485">
        <f t="shared" si="153"/>
        <v>13.669760247486479</v>
      </c>
      <c r="G524" s="486">
        <f>G521/G520*100-100</f>
        <v>3.8372300553274954</v>
      </c>
      <c r="H524" s="484">
        <f t="shared" ref="H524:L524" si="154">H521/H520*100-100</f>
        <v>7.5673746207388888</v>
      </c>
      <c r="I524" s="484">
        <f t="shared" si="154"/>
        <v>1.8561484918793667</v>
      </c>
      <c r="J524" s="484">
        <f t="shared" si="154"/>
        <v>10.601463501695534</v>
      </c>
      <c r="K524" s="484">
        <f t="shared" si="154"/>
        <v>17.699701690420937</v>
      </c>
      <c r="L524" s="483">
        <f t="shared" si="154"/>
        <v>1.4066125290023166</v>
      </c>
      <c r="M524" s="484">
        <f>M521/M520*100-100</f>
        <v>6.4799469671859526</v>
      </c>
      <c r="N524" s="484">
        <f t="shared" ref="N524:T524" si="155">N521/N520*100-100</f>
        <v>-0.11600928074246042</v>
      </c>
      <c r="O524" s="485">
        <f t="shared" si="155"/>
        <v>10.005800464037122</v>
      </c>
      <c r="P524" s="483">
        <f t="shared" si="155"/>
        <v>7.233519858059239</v>
      </c>
      <c r="Q524" s="484">
        <f t="shared" si="155"/>
        <v>8.5515412661584236</v>
      </c>
      <c r="R524" s="484">
        <f t="shared" si="155"/>
        <v>1.7981438515081152</v>
      </c>
      <c r="S524" s="485">
        <f t="shared" si="155"/>
        <v>8.6465583913379902</v>
      </c>
      <c r="T524" s="275">
        <f t="shared" si="155"/>
        <v>8.1378362120821492</v>
      </c>
      <c r="U524" s="370"/>
      <c r="V524" s="628"/>
      <c r="W524" s="628"/>
    </row>
    <row r="525" spans="1:23" ht="13.5" thickBot="1" x14ac:dyDescent="0.25">
      <c r="A525" s="425" t="s">
        <v>26</v>
      </c>
      <c r="B525" s="395">
        <f>B521-B508</f>
        <v>127.33333333333303</v>
      </c>
      <c r="C525" s="396">
        <f t="shared" ref="C525:T525" si="156">C521-C508</f>
        <v>172.65461538461568</v>
      </c>
      <c r="D525" s="396">
        <f t="shared" si="156"/>
        <v>68</v>
      </c>
      <c r="E525" s="396">
        <f t="shared" si="156"/>
        <v>-0.76538461538439151</v>
      </c>
      <c r="F525" s="397">
        <f t="shared" si="156"/>
        <v>74.496666666666897</v>
      </c>
      <c r="G525" s="401">
        <f t="shared" si="156"/>
        <v>-136.92538461538516</v>
      </c>
      <c r="H525" s="396">
        <f t="shared" si="156"/>
        <v>109.72384615384544</v>
      </c>
      <c r="I525" s="396">
        <f t="shared" si="156"/>
        <v>160</v>
      </c>
      <c r="J525" s="396">
        <f t="shared" si="156"/>
        <v>-84.616923076922831</v>
      </c>
      <c r="K525" s="396">
        <f t="shared" si="156"/>
        <v>85.857142857143117</v>
      </c>
      <c r="L525" s="398">
        <f t="shared" si="156"/>
        <v>-49.375</v>
      </c>
      <c r="M525" s="399">
        <f t="shared" si="156"/>
        <v>-41.384285714285397</v>
      </c>
      <c r="N525" s="399">
        <f t="shared" si="156"/>
        <v>-157.5</v>
      </c>
      <c r="O525" s="400">
        <f t="shared" si="156"/>
        <v>10.649999999999636</v>
      </c>
      <c r="P525" s="395">
        <f t="shared" si="156"/>
        <v>69.264705882353155</v>
      </c>
      <c r="Q525" s="396">
        <f t="shared" si="156"/>
        <v>89.171428571428805</v>
      </c>
      <c r="R525" s="396">
        <f t="shared" si="156"/>
        <v>347.5</v>
      </c>
      <c r="S525" s="397">
        <f t="shared" si="156"/>
        <v>-67.33333333333303</v>
      </c>
      <c r="T525" s="403">
        <f t="shared" si="156"/>
        <v>32.110740740740766</v>
      </c>
      <c r="U525" s="387"/>
      <c r="V525" s="388"/>
      <c r="W525" s="388"/>
    </row>
    <row r="526" spans="1:23" x14ac:dyDescent="0.2">
      <c r="A526" s="426" t="s">
        <v>50</v>
      </c>
      <c r="B526" s="283">
        <v>72</v>
      </c>
      <c r="C526" s="284">
        <v>64</v>
      </c>
      <c r="D526" s="284">
        <v>13</v>
      </c>
      <c r="E526" s="451">
        <v>64</v>
      </c>
      <c r="F526" s="285">
        <v>67</v>
      </c>
      <c r="G526" s="422">
        <v>72</v>
      </c>
      <c r="H526" s="284">
        <v>63</v>
      </c>
      <c r="I526" s="284">
        <v>14</v>
      </c>
      <c r="J526" s="284">
        <v>65</v>
      </c>
      <c r="K526" s="284">
        <v>66</v>
      </c>
      <c r="L526" s="283">
        <v>71</v>
      </c>
      <c r="M526" s="284">
        <v>74</v>
      </c>
      <c r="N526" s="284">
        <v>16</v>
      </c>
      <c r="O526" s="285">
        <v>75</v>
      </c>
      <c r="P526" s="283">
        <v>75</v>
      </c>
      <c r="Q526" s="284">
        <v>76</v>
      </c>
      <c r="R526" s="284">
        <v>17</v>
      </c>
      <c r="S526" s="285">
        <v>77</v>
      </c>
      <c r="T526" s="366">
        <f>SUM(B526:S526)</f>
        <v>1041</v>
      </c>
      <c r="U526" s="220" t="s">
        <v>55</v>
      </c>
      <c r="V526" s="287">
        <f>T513-T526</f>
        <v>4</v>
      </c>
      <c r="W526" s="288">
        <f>V526/T513</f>
        <v>3.8277511961722489E-3</v>
      </c>
    </row>
    <row r="527" spans="1:23" x14ac:dyDescent="0.2">
      <c r="A527" s="321" t="s">
        <v>27</v>
      </c>
      <c r="B527" s="235">
        <v>145.5</v>
      </c>
      <c r="C527" s="233">
        <v>145</v>
      </c>
      <c r="D527" s="233">
        <v>146.5</v>
      </c>
      <c r="E527" s="452">
        <v>143</v>
      </c>
      <c r="F527" s="236">
        <v>144</v>
      </c>
      <c r="G527" s="423">
        <v>146</v>
      </c>
      <c r="H527" s="233">
        <v>144</v>
      </c>
      <c r="I527" s="233">
        <v>146</v>
      </c>
      <c r="J527" s="233">
        <v>143</v>
      </c>
      <c r="K527" s="233">
        <v>143</v>
      </c>
      <c r="L527" s="235">
        <v>146</v>
      </c>
      <c r="M527" s="233">
        <v>145.5</v>
      </c>
      <c r="N527" s="233">
        <v>147</v>
      </c>
      <c r="O527" s="236">
        <v>143.5</v>
      </c>
      <c r="P527" s="235">
        <v>145.5</v>
      </c>
      <c r="Q527" s="233">
        <v>145</v>
      </c>
      <c r="R527" s="233">
        <v>146.5</v>
      </c>
      <c r="S527" s="236">
        <v>145</v>
      </c>
      <c r="T527" s="226"/>
      <c r="U527" s="220" t="s">
        <v>56</v>
      </c>
      <c r="V527" s="220">
        <v>144.97</v>
      </c>
      <c r="W527" s="220"/>
    </row>
    <row r="528" spans="1:23" ht="13.5" thickBot="1" x14ac:dyDescent="0.25">
      <c r="A528" s="324" t="s">
        <v>25</v>
      </c>
      <c r="B528" s="237">
        <f>B527-B514</f>
        <v>0</v>
      </c>
      <c r="C528" s="234">
        <f t="shared" ref="C528:S528" si="157">C527-C514</f>
        <v>0</v>
      </c>
      <c r="D528" s="234">
        <f t="shared" si="157"/>
        <v>0</v>
      </c>
      <c r="E528" s="234">
        <f t="shared" si="157"/>
        <v>0</v>
      </c>
      <c r="F528" s="238">
        <f t="shared" si="157"/>
        <v>0</v>
      </c>
      <c r="G528" s="424">
        <f t="shared" si="157"/>
        <v>0</v>
      </c>
      <c r="H528" s="234">
        <f t="shared" si="157"/>
        <v>0</v>
      </c>
      <c r="I528" s="234">
        <f t="shared" si="157"/>
        <v>0</v>
      </c>
      <c r="J528" s="234">
        <f t="shared" si="157"/>
        <v>0</v>
      </c>
      <c r="K528" s="234">
        <f t="shared" si="157"/>
        <v>0</v>
      </c>
      <c r="L528" s="237">
        <f t="shared" si="157"/>
        <v>0</v>
      </c>
      <c r="M528" s="234">
        <f t="shared" si="157"/>
        <v>0</v>
      </c>
      <c r="N528" s="234">
        <f t="shared" si="157"/>
        <v>0</v>
      </c>
      <c r="O528" s="238">
        <f t="shared" si="157"/>
        <v>0</v>
      </c>
      <c r="P528" s="237">
        <f t="shared" si="157"/>
        <v>0</v>
      </c>
      <c r="Q528" s="234">
        <f t="shared" si="157"/>
        <v>0</v>
      </c>
      <c r="R528" s="234">
        <f t="shared" si="157"/>
        <v>0</v>
      </c>
      <c r="S528" s="238">
        <f t="shared" si="157"/>
        <v>0</v>
      </c>
      <c r="T528" s="227"/>
      <c r="U528" s="220" t="s">
        <v>25</v>
      </c>
      <c r="V528" s="220">
        <f>V527-V514</f>
        <v>0.18999999999999773</v>
      </c>
      <c r="W528" s="220"/>
    </row>
    <row r="530" spans="1:23" ht="13.5" thickBot="1" x14ac:dyDescent="0.25"/>
    <row r="531" spans="1:23" s="629" customFormat="1" ht="13.5" thickBot="1" x14ac:dyDescent="0.25">
      <c r="A531" s="297" t="s">
        <v>227</v>
      </c>
      <c r="B531" s="639" t="s">
        <v>52</v>
      </c>
      <c r="C531" s="640"/>
      <c r="D531" s="640"/>
      <c r="E531" s="640"/>
      <c r="F531" s="641"/>
      <c r="G531" s="639" t="s">
        <v>64</v>
      </c>
      <c r="H531" s="640"/>
      <c r="I531" s="640"/>
      <c r="J531" s="640"/>
      <c r="K531" s="641"/>
      <c r="L531" s="639" t="s">
        <v>62</v>
      </c>
      <c r="M531" s="640"/>
      <c r="N531" s="640"/>
      <c r="O531" s="641"/>
      <c r="P531" s="639" t="s">
        <v>63</v>
      </c>
      <c r="Q531" s="640"/>
      <c r="R531" s="640"/>
      <c r="S531" s="641"/>
      <c r="T531" s="365" t="s">
        <v>54</v>
      </c>
    </row>
    <row r="532" spans="1:23" s="629" customFormat="1" x14ac:dyDescent="0.2">
      <c r="A532" s="219" t="s">
        <v>53</v>
      </c>
      <c r="B532" s="542">
        <v>1</v>
      </c>
      <c r="C532" s="528">
        <v>2</v>
      </c>
      <c r="D532" s="528">
        <v>3</v>
      </c>
      <c r="E532" s="584">
        <v>4</v>
      </c>
      <c r="F532" s="585">
        <v>5</v>
      </c>
      <c r="G532" s="540">
        <v>1</v>
      </c>
      <c r="H532" s="528">
        <v>2</v>
      </c>
      <c r="I532" s="528">
        <v>3</v>
      </c>
      <c r="J532" s="528">
        <v>4</v>
      </c>
      <c r="K532" s="528">
        <v>5</v>
      </c>
      <c r="L532" s="542">
        <v>1</v>
      </c>
      <c r="M532" s="528">
        <v>2</v>
      </c>
      <c r="N532" s="528">
        <v>3</v>
      </c>
      <c r="O532" s="585">
        <v>4</v>
      </c>
      <c r="P532" s="542">
        <v>1</v>
      </c>
      <c r="Q532" s="528">
        <v>2</v>
      </c>
      <c r="R532" s="528">
        <v>3</v>
      </c>
      <c r="S532" s="585">
        <v>4</v>
      </c>
      <c r="T532" s="367"/>
    </row>
    <row r="533" spans="1:23" s="629" customFormat="1" x14ac:dyDescent="0.2">
      <c r="A533" s="304" t="s">
        <v>74</v>
      </c>
      <c r="B533" s="507">
        <v>4325</v>
      </c>
      <c r="C533" s="508">
        <v>4325</v>
      </c>
      <c r="D533" s="508">
        <v>4325</v>
      </c>
      <c r="E533" s="509">
        <v>4325</v>
      </c>
      <c r="F533" s="510">
        <v>4325</v>
      </c>
      <c r="G533" s="511">
        <v>4325</v>
      </c>
      <c r="H533" s="508">
        <v>4325</v>
      </c>
      <c r="I533" s="508">
        <v>4325</v>
      </c>
      <c r="J533" s="508">
        <v>4325</v>
      </c>
      <c r="K533" s="508">
        <v>4325</v>
      </c>
      <c r="L533" s="507">
        <v>4325</v>
      </c>
      <c r="M533" s="508">
        <v>4325</v>
      </c>
      <c r="N533" s="508">
        <v>4325</v>
      </c>
      <c r="O533" s="510">
        <v>4325</v>
      </c>
      <c r="P533" s="507">
        <v>4325</v>
      </c>
      <c r="Q533" s="508">
        <v>4325</v>
      </c>
      <c r="R533" s="508">
        <v>4325</v>
      </c>
      <c r="S533" s="510">
        <v>4325</v>
      </c>
      <c r="T533" s="512">
        <v>4325</v>
      </c>
    </row>
    <row r="534" spans="1:23" s="629" customFormat="1" x14ac:dyDescent="0.2">
      <c r="A534" s="307" t="s">
        <v>6</v>
      </c>
      <c r="B534" s="471">
        <v>4558</v>
      </c>
      <c r="C534" s="472">
        <v>4832.1428571428569</v>
      </c>
      <c r="D534" s="472">
        <v>4312.5</v>
      </c>
      <c r="E534" s="473">
        <v>4738</v>
      </c>
      <c r="F534" s="474">
        <v>4843.333333333333</v>
      </c>
      <c r="G534" s="475">
        <v>4569.333333333333</v>
      </c>
      <c r="H534" s="472">
        <v>4651.1764705882351</v>
      </c>
      <c r="I534" s="472">
        <v>4380</v>
      </c>
      <c r="J534" s="472">
        <v>4815.625</v>
      </c>
      <c r="K534" s="472">
        <v>4782</v>
      </c>
      <c r="L534" s="471">
        <v>4460</v>
      </c>
      <c r="M534" s="472">
        <v>4680</v>
      </c>
      <c r="N534" s="472">
        <v>4320</v>
      </c>
      <c r="O534" s="474">
        <v>4808.75</v>
      </c>
      <c r="P534" s="471">
        <v>4537.8571428571431</v>
      </c>
      <c r="Q534" s="472">
        <v>4710.625</v>
      </c>
      <c r="R534" s="472">
        <v>4305</v>
      </c>
      <c r="S534" s="474">
        <v>4641.818181818182</v>
      </c>
      <c r="T534" s="476">
        <v>4661.2</v>
      </c>
    </row>
    <row r="535" spans="1:23" s="629" customFormat="1" x14ac:dyDescent="0.2">
      <c r="A535" s="219" t="s">
        <v>7</v>
      </c>
      <c r="B535" s="477">
        <v>100</v>
      </c>
      <c r="C535" s="478">
        <v>100</v>
      </c>
      <c r="D535" s="478">
        <v>100</v>
      </c>
      <c r="E535" s="479">
        <v>100</v>
      </c>
      <c r="F535" s="480">
        <v>100</v>
      </c>
      <c r="G535" s="481">
        <v>93.333333333333329</v>
      </c>
      <c r="H535" s="478">
        <v>100</v>
      </c>
      <c r="I535" s="478">
        <v>100</v>
      </c>
      <c r="J535" s="478">
        <v>100</v>
      </c>
      <c r="K535" s="478">
        <v>93.333333333333329</v>
      </c>
      <c r="L535" s="477">
        <v>100</v>
      </c>
      <c r="M535" s="478">
        <v>100</v>
      </c>
      <c r="N535" s="478">
        <v>100</v>
      </c>
      <c r="O535" s="480">
        <v>100</v>
      </c>
      <c r="P535" s="477">
        <v>92.857142857142861</v>
      </c>
      <c r="Q535" s="478">
        <v>100</v>
      </c>
      <c r="R535" s="478">
        <v>100</v>
      </c>
      <c r="S535" s="480">
        <v>100</v>
      </c>
      <c r="T535" s="482">
        <v>93.777777777777771</v>
      </c>
    </row>
    <row r="536" spans="1:23" s="629" customFormat="1" x14ac:dyDescent="0.2">
      <c r="A536" s="219" t="s">
        <v>8</v>
      </c>
      <c r="B536" s="489">
        <v>3.8229237423456873E-2</v>
      </c>
      <c r="C536" s="490">
        <v>5.7095331721189323E-2</v>
      </c>
      <c r="D536" s="490">
        <v>4.7447779141195134E-2</v>
      </c>
      <c r="E536" s="491">
        <v>3.2889186591538749E-2</v>
      </c>
      <c r="F536" s="492">
        <v>4.8869264903171353E-2</v>
      </c>
      <c r="G536" s="493">
        <v>5.9278231357534995E-2</v>
      </c>
      <c r="H536" s="490">
        <v>3.6216441821588986E-2</v>
      </c>
      <c r="I536" s="490">
        <v>1.2224032271087527E-2</v>
      </c>
      <c r="J536" s="490">
        <v>3.3947126801705967E-2</v>
      </c>
      <c r="K536" s="490">
        <v>5.3392308426683271E-2</v>
      </c>
      <c r="L536" s="489">
        <v>4.7088341958572158E-2</v>
      </c>
      <c r="M536" s="490">
        <v>5.0850792655636974E-2</v>
      </c>
      <c r="N536" s="490">
        <v>1.8005033780213016E-2</v>
      </c>
      <c r="O536" s="492">
        <v>4.5914319368674128E-2</v>
      </c>
      <c r="P536" s="489">
        <v>5.5363277553389503E-2</v>
      </c>
      <c r="Q536" s="490">
        <v>4.3876173977986425E-2</v>
      </c>
      <c r="R536" s="490">
        <v>1.9744483159117306E-2</v>
      </c>
      <c r="S536" s="492">
        <v>2.6747419733926352E-2</v>
      </c>
      <c r="T536" s="494">
        <v>5.4992900656242266E-2</v>
      </c>
    </row>
    <row r="537" spans="1:23" s="629" customFormat="1" x14ac:dyDescent="0.2">
      <c r="A537" s="307" t="s">
        <v>1</v>
      </c>
      <c r="B537" s="483">
        <f>B534/B533*100-100</f>
        <v>5.3872832369942216</v>
      </c>
      <c r="C537" s="484">
        <f t="shared" ref="C537:F537" si="158">C534/C533*100-100</f>
        <v>11.725846407927335</v>
      </c>
      <c r="D537" s="484">
        <f t="shared" si="158"/>
        <v>-0.28901734104046284</v>
      </c>
      <c r="E537" s="484">
        <f t="shared" si="158"/>
        <v>9.5491329479768865</v>
      </c>
      <c r="F537" s="485">
        <f t="shared" si="158"/>
        <v>11.984585741811159</v>
      </c>
      <c r="G537" s="486">
        <f>G534/G533*100-100</f>
        <v>5.6493256262042451</v>
      </c>
      <c r="H537" s="484">
        <f t="shared" ref="H537:L537" si="159">H534/H533*100-100</f>
        <v>7.5416524991499472</v>
      </c>
      <c r="I537" s="484">
        <f t="shared" si="159"/>
        <v>1.2716763005780223</v>
      </c>
      <c r="J537" s="484">
        <f t="shared" si="159"/>
        <v>11.343930635838134</v>
      </c>
      <c r="K537" s="484">
        <f t="shared" si="159"/>
        <v>10.566473988439313</v>
      </c>
      <c r="L537" s="483">
        <f t="shared" si="159"/>
        <v>3.1213872832369844</v>
      </c>
      <c r="M537" s="484">
        <f>M534/M533*100-100</f>
        <v>8.2080924855491162</v>
      </c>
      <c r="N537" s="484">
        <f t="shared" ref="N537:T537" si="160">N534/N533*100-100</f>
        <v>-0.11560693641618514</v>
      </c>
      <c r="O537" s="485">
        <f t="shared" si="160"/>
        <v>11.184971098265905</v>
      </c>
      <c r="P537" s="483">
        <f t="shared" si="160"/>
        <v>4.9215524360033243</v>
      </c>
      <c r="Q537" s="484">
        <f t="shared" si="160"/>
        <v>8.916184971098275</v>
      </c>
      <c r="R537" s="484">
        <f t="shared" si="160"/>
        <v>-0.46242774566474054</v>
      </c>
      <c r="S537" s="485">
        <f t="shared" si="160"/>
        <v>7.3252758801891815</v>
      </c>
      <c r="T537" s="275">
        <f t="shared" si="160"/>
        <v>7.773410404624272</v>
      </c>
      <c r="U537" s="370"/>
    </row>
    <row r="538" spans="1:23" s="629" customFormat="1" ht="13.5" thickBot="1" x14ac:dyDescent="0.25">
      <c r="A538" s="425" t="s">
        <v>26</v>
      </c>
      <c r="B538" s="395">
        <f>B534-B521</f>
        <v>-1.3333333333330302</v>
      </c>
      <c r="C538" s="396">
        <f t="shared" ref="C538:T538" si="161">C534-C521</f>
        <v>36.758241758241638</v>
      </c>
      <c r="D538" s="396">
        <f t="shared" si="161"/>
        <v>-365.5</v>
      </c>
      <c r="E538" s="396">
        <f t="shared" si="161"/>
        <v>22.615384615384755</v>
      </c>
      <c r="F538" s="397">
        <f t="shared" si="161"/>
        <v>-55.83333333333394</v>
      </c>
      <c r="G538" s="401">
        <f t="shared" si="161"/>
        <v>93.948717948717785</v>
      </c>
      <c r="H538" s="396">
        <f t="shared" si="161"/>
        <v>15.0226244343894</v>
      </c>
      <c r="I538" s="396">
        <f t="shared" si="161"/>
        <v>-10</v>
      </c>
      <c r="J538" s="396">
        <f t="shared" si="161"/>
        <v>48.701923076922867</v>
      </c>
      <c r="K538" s="396">
        <f t="shared" si="161"/>
        <v>-290.85714285714312</v>
      </c>
      <c r="L538" s="398">
        <f t="shared" si="161"/>
        <v>89.375</v>
      </c>
      <c r="M538" s="399">
        <f t="shared" si="161"/>
        <v>90.714285714285325</v>
      </c>
      <c r="N538" s="399">
        <f t="shared" si="161"/>
        <v>15</v>
      </c>
      <c r="O538" s="400">
        <f t="shared" si="161"/>
        <v>67.5</v>
      </c>
      <c r="P538" s="395">
        <f t="shared" si="161"/>
        <v>-83.907563025210038</v>
      </c>
      <c r="Q538" s="396">
        <f t="shared" si="161"/>
        <v>32.053571428571558</v>
      </c>
      <c r="R538" s="396">
        <f t="shared" si="161"/>
        <v>-82.5</v>
      </c>
      <c r="S538" s="397">
        <f t="shared" si="161"/>
        <v>-40.848484848484986</v>
      </c>
      <c r="T538" s="403">
        <f t="shared" si="161"/>
        <v>0.45925925925894262</v>
      </c>
      <c r="U538" s="387"/>
      <c r="V538" s="388"/>
      <c r="W538" s="388"/>
    </row>
    <row r="539" spans="1:23" s="629" customFormat="1" x14ac:dyDescent="0.2">
      <c r="A539" s="426" t="s">
        <v>50</v>
      </c>
      <c r="B539" s="283">
        <v>72</v>
      </c>
      <c r="C539" s="284">
        <v>64</v>
      </c>
      <c r="D539" s="284">
        <v>13</v>
      </c>
      <c r="E539" s="451">
        <v>64</v>
      </c>
      <c r="F539" s="285">
        <v>67</v>
      </c>
      <c r="G539" s="422">
        <v>71</v>
      </c>
      <c r="H539" s="284">
        <v>63</v>
      </c>
      <c r="I539" s="284">
        <v>14</v>
      </c>
      <c r="J539" s="284">
        <v>65</v>
      </c>
      <c r="K539" s="284">
        <v>66</v>
      </c>
      <c r="L539" s="283">
        <v>71</v>
      </c>
      <c r="M539" s="284">
        <v>74</v>
      </c>
      <c r="N539" s="284">
        <v>16</v>
      </c>
      <c r="O539" s="285">
        <v>74</v>
      </c>
      <c r="P539" s="283">
        <v>75</v>
      </c>
      <c r="Q539" s="284">
        <v>76</v>
      </c>
      <c r="R539" s="284">
        <v>17</v>
      </c>
      <c r="S539" s="285">
        <v>77</v>
      </c>
      <c r="T539" s="366">
        <f>SUM(B539:S539)</f>
        <v>1039</v>
      </c>
      <c r="U539" s="220" t="s">
        <v>55</v>
      </c>
      <c r="V539" s="287">
        <f>T526-T539</f>
        <v>2</v>
      </c>
      <c r="W539" s="288">
        <f>V539/T526</f>
        <v>1.9212295869356388E-3</v>
      </c>
    </row>
    <row r="540" spans="1:23" s="629" customFormat="1" x14ac:dyDescent="0.2">
      <c r="A540" s="321" t="s">
        <v>27</v>
      </c>
      <c r="B540" s="235">
        <v>146.5</v>
      </c>
      <c r="C540" s="233">
        <v>146</v>
      </c>
      <c r="D540" s="233">
        <v>148</v>
      </c>
      <c r="E540" s="452">
        <v>144</v>
      </c>
      <c r="F540" s="236">
        <v>145</v>
      </c>
      <c r="G540" s="423">
        <v>147</v>
      </c>
      <c r="H540" s="233">
        <v>145</v>
      </c>
      <c r="I540" s="233">
        <v>147</v>
      </c>
      <c r="J540" s="233">
        <v>144</v>
      </c>
      <c r="K540" s="233">
        <v>144.5</v>
      </c>
      <c r="L540" s="235">
        <v>147</v>
      </c>
      <c r="M540" s="233">
        <v>146.5</v>
      </c>
      <c r="N540" s="233">
        <v>148.5</v>
      </c>
      <c r="O540" s="236">
        <v>144.5</v>
      </c>
      <c r="P540" s="235">
        <v>147</v>
      </c>
      <c r="Q540" s="233">
        <v>146</v>
      </c>
      <c r="R540" s="233">
        <v>148</v>
      </c>
      <c r="S540" s="236">
        <v>146.5</v>
      </c>
      <c r="T540" s="226"/>
      <c r="U540" s="220" t="s">
        <v>56</v>
      </c>
      <c r="V540" s="220">
        <v>144.77000000000001</v>
      </c>
      <c r="W540" s="220"/>
    </row>
    <row r="541" spans="1:23" s="629" customFormat="1" ht="13.5" thickBot="1" x14ac:dyDescent="0.25">
      <c r="A541" s="324" t="s">
        <v>25</v>
      </c>
      <c r="B541" s="237">
        <f>B540-B527</f>
        <v>1</v>
      </c>
      <c r="C541" s="234">
        <f t="shared" ref="C541:S541" si="162">C540-C527</f>
        <v>1</v>
      </c>
      <c r="D541" s="234">
        <f t="shared" si="162"/>
        <v>1.5</v>
      </c>
      <c r="E541" s="234">
        <f t="shared" si="162"/>
        <v>1</v>
      </c>
      <c r="F541" s="238">
        <f t="shared" si="162"/>
        <v>1</v>
      </c>
      <c r="G541" s="424">
        <f t="shared" si="162"/>
        <v>1</v>
      </c>
      <c r="H541" s="234">
        <f t="shared" si="162"/>
        <v>1</v>
      </c>
      <c r="I541" s="234">
        <f t="shared" si="162"/>
        <v>1</v>
      </c>
      <c r="J541" s="234">
        <f t="shared" si="162"/>
        <v>1</v>
      </c>
      <c r="K541" s="234">
        <f t="shared" si="162"/>
        <v>1.5</v>
      </c>
      <c r="L541" s="237">
        <f t="shared" si="162"/>
        <v>1</v>
      </c>
      <c r="M541" s="234">
        <f t="shared" si="162"/>
        <v>1</v>
      </c>
      <c r="N541" s="234">
        <f t="shared" si="162"/>
        <v>1.5</v>
      </c>
      <c r="O541" s="238">
        <f t="shared" si="162"/>
        <v>1</v>
      </c>
      <c r="P541" s="237">
        <f t="shared" si="162"/>
        <v>1.5</v>
      </c>
      <c r="Q541" s="234">
        <f t="shared" si="162"/>
        <v>1</v>
      </c>
      <c r="R541" s="234">
        <f t="shared" si="162"/>
        <v>1.5</v>
      </c>
      <c r="S541" s="238">
        <f t="shared" si="162"/>
        <v>1.5</v>
      </c>
      <c r="T541" s="227"/>
      <c r="U541" s="220" t="s">
        <v>25</v>
      </c>
      <c r="V541" s="220">
        <f>V540-V527</f>
        <v>-0.19999999999998863</v>
      </c>
      <c r="W541" s="220"/>
    </row>
    <row r="543" spans="1:23" ht="13.5" thickBot="1" x14ac:dyDescent="0.25"/>
    <row r="544" spans="1:23" ht="13.5" thickBot="1" x14ac:dyDescent="0.25">
      <c r="A544" s="297" t="s">
        <v>228</v>
      </c>
      <c r="B544" s="639" t="s">
        <v>52</v>
      </c>
      <c r="C544" s="640"/>
      <c r="D544" s="640"/>
      <c r="E544" s="640"/>
      <c r="F544" s="641"/>
      <c r="G544" s="639" t="s">
        <v>64</v>
      </c>
      <c r="H544" s="640"/>
      <c r="I544" s="640"/>
      <c r="J544" s="640"/>
      <c r="K544" s="641"/>
      <c r="L544" s="639" t="s">
        <v>62</v>
      </c>
      <c r="M544" s="640"/>
      <c r="N544" s="640"/>
      <c r="O544" s="641"/>
      <c r="P544" s="639" t="s">
        <v>63</v>
      </c>
      <c r="Q544" s="640"/>
      <c r="R544" s="640"/>
      <c r="S544" s="641"/>
      <c r="T544" s="365" t="s">
        <v>54</v>
      </c>
      <c r="U544" s="630"/>
      <c r="V544" s="630"/>
      <c r="W544" s="630"/>
    </row>
    <row r="545" spans="1:23" x14ac:dyDescent="0.2">
      <c r="A545" s="219" t="s">
        <v>53</v>
      </c>
      <c r="B545" s="542">
        <v>1</v>
      </c>
      <c r="C545" s="528">
        <v>2</v>
      </c>
      <c r="D545" s="528">
        <v>3</v>
      </c>
      <c r="E545" s="584">
        <v>4</v>
      </c>
      <c r="F545" s="585">
        <v>5</v>
      </c>
      <c r="G545" s="540">
        <v>1</v>
      </c>
      <c r="H545" s="528">
        <v>2</v>
      </c>
      <c r="I545" s="528">
        <v>3</v>
      </c>
      <c r="J545" s="528">
        <v>4</v>
      </c>
      <c r="K545" s="528">
        <v>5</v>
      </c>
      <c r="L545" s="542">
        <v>1</v>
      </c>
      <c r="M545" s="528">
        <v>2</v>
      </c>
      <c r="N545" s="528">
        <v>3</v>
      </c>
      <c r="O545" s="585">
        <v>4</v>
      </c>
      <c r="P545" s="542">
        <v>1</v>
      </c>
      <c r="Q545" s="528">
        <v>2</v>
      </c>
      <c r="R545" s="528">
        <v>3</v>
      </c>
      <c r="S545" s="585">
        <v>4</v>
      </c>
      <c r="T545" s="631">
        <v>227</v>
      </c>
      <c r="U545" s="630"/>
      <c r="V545" s="630"/>
      <c r="W545" s="630"/>
    </row>
    <row r="546" spans="1:23" x14ac:dyDescent="0.2">
      <c r="A546" s="304" t="s">
        <v>74</v>
      </c>
      <c r="B546" s="507">
        <v>4340</v>
      </c>
      <c r="C546" s="508">
        <v>4340</v>
      </c>
      <c r="D546" s="508">
        <v>4340</v>
      </c>
      <c r="E546" s="509">
        <v>4340</v>
      </c>
      <c r="F546" s="510">
        <v>4340</v>
      </c>
      <c r="G546" s="511">
        <v>4340</v>
      </c>
      <c r="H546" s="508">
        <v>4340</v>
      </c>
      <c r="I546" s="508">
        <v>4340</v>
      </c>
      <c r="J546" s="508">
        <v>4340</v>
      </c>
      <c r="K546" s="508">
        <v>4340</v>
      </c>
      <c r="L546" s="507">
        <v>4340</v>
      </c>
      <c r="M546" s="508">
        <v>4340</v>
      </c>
      <c r="N546" s="508">
        <v>4340</v>
      </c>
      <c r="O546" s="510">
        <v>4340</v>
      </c>
      <c r="P546" s="507">
        <v>4340</v>
      </c>
      <c r="Q546" s="508">
        <v>4340</v>
      </c>
      <c r="R546" s="508">
        <v>4340</v>
      </c>
      <c r="S546" s="510">
        <v>4340</v>
      </c>
      <c r="T546" s="512">
        <v>4340</v>
      </c>
      <c r="U546" s="630"/>
      <c r="V546" s="630"/>
      <c r="W546" s="630"/>
    </row>
    <row r="547" spans="1:23" x14ac:dyDescent="0.2">
      <c r="A547" s="307" t="s">
        <v>6</v>
      </c>
      <c r="B547" s="471">
        <v>4557.333333333333</v>
      </c>
      <c r="C547" s="472">
        <v>4887.333333333333</v>
      </c>
      <c r="D547" s="472">
        <v>4636</v>
      </c>
      <c r="E547" s="473">
        <v>4844</v>
      </c>
      <c r="F547" s="474">
        <v>4890.666666666667</v>
      </c>
      <c r="G547" s="475">
        <v>4516.4285714285716</v>
      </c>
      <c r="H547" s="472">
        <v>4719.2857142857147</v>
      </c>
      <c r="I547" s="472">
        <v>4732</v>
      </c>
      <c r="J547" s="472">
        <v>4750.666666666667</v>
      </c>
      <c r="K547" s="472">
        <v>5053.0769230769229</v>
      </c>
      <c r="L547" s="471">
        <v>4524.7058823529414</v>
      </c>
      <c r="M547" s="472">
        <v>4826.25</v>
      </c>
      <c r="N547" s="472">
        <v>4295</v>
      </c>
      <c r="O547" s="474">
        <v>4880</v>
      </c>
      <c r="P547" s="471">
        <v>4625.625</v>
      </c>
      <c r="Q547" s="472">
        <v>4773.75</v>
      </c>
      <c r="R547" s="472">
        <v>4387.5</v>
      </c>
      <c r="S547" s="474">
        <v>4863.0769230769229</v>
      </c>
      <c r="T547" s="476">
        <v>4742.1145374449343</v>
      </c>
      <c r="U547" s="630"/>
      <c r="V547" s="630"/>
      <c r="W547" s="630"/>
    </row>
    <row r="548" spans="1:23" x14ac:dyDescent="0.2">
      <c r="A548" s="219" t="s">
        <v>7</v>
      </c>
      <c r="B548" s="477">
        <v>100</v>
      </c>
      <c r="C548" s="478">
        <v>100</v>
      </c>
      <c r="D548" s="478">
        <v>100</v>
      </c>
      <c r="E548" s="479">
        <v>73.333333333333329</v>
      </c>
      <c r="F548" s="480">
        <v>100</v>
      </c>
      <c r="G548" s="481">
        <v>92.857142857142861</v>
      </c>
      <c r="H548" s="478">
        <v>100</v>
      </c>
      <c r="I548" s="478">
        <v>100</v>
      </c>
      <c r="J548" s="478">
        <v>86.666666666666671</v>
      </c>
      <c r="K548" s="478">
        <v>100</v>
      </c>
      <c r="L548" s="477">
        <v>100</v>
      </c>
      <c r="M548" s="478">
        <v>100</v>
      </c>
      <c r="N548" s="478">
        <v>100</v>
      </c>
      <c r="O548" s="480">
        <v>100</v>
      </c>
      <c r="P548" s="477">
        <v>93.75</v>
      </c>
      <c r="Q548" s="478">
        <v>100</v>
      </c>
      <c r="R548" s="478">
        <v>100</v>
      </c>
      <c r="S548" s="480">
        <v>100</v>
      </c>
      <c r="T548" s="482">
        <v>91.629955947136565</v>
      </c>
      <c r="U548" s="630"/>
      <c r="V548" s="630"/>
      <c r="W548" s="630"/>
    </row>
    <row r="549" spans="1:23" x14ac:dyDescent="0.2">
      <c r="A549" s="219" t="s">
        <v>8</v>
      </c>
      <c r="B549" s="489">
        <v>3.9767832270440853E-2</v>
      </c>
      <c r="C549" s="490">
        <v>4.1312195265749994E-2</v>
      </c>
      <c r="D549" s="490">
        <v>4.3518620234403768E-2</v>
      </c>
      <c r="E549" s="491">
        <v>8.0279789708904106E-2</v>
      </c>
      <c r="F549" s="492">
        <v>4.3965037923365154E-2</v>
      </c>
      <c r="G549" s="493">
        <v>4.9443171485498469E-2</v>
      </c>
      <c r="H549" s="490">
        <v>4.7133540727135548E-2</v>
      </c>
      <c r="I549" s="490">
        <v>5.1529165356308269E-2</v>
      </c>
      <c r="J549" s="490">
        <v>5.8215287489524412E-2</v>
      </c>
      <c r="K549" s="490">
        <v>2.5702115952578264E-2</v>
      </c>
      <c r="L549" s="489">
        <v>4.5855176506178201E-2</v>
      </c>
      <c r="M549" s="490">
        <v>3.9216949944338969E-2</v>
      </c>
      <c r="N549" s="490">
        <v>2.9289279686633585E-2</v>
      </c>
      <c r="O549" s="492">
        <v>4.5563744621925563E-2</v>
      </c>
      <c r="P549" s="489">
        <v>6.1451743486173258E-2</v>
      </c>
      <c r="Q549" s="490">
        <v>2.8404242931041688E-2</v>
      </c>
      <c r="R549" s="490">
        <v>4.1132339882105864E-2</v>
      </c>
      <c r="S549" s="492">
        <v>5.0872791138540187E-2</v>
      </c>
      <c r="T549" s="494">
        <v>5.9752457384517767E-2</v>
      </c>
      <c r="U549" s="630"/>
      <c r="V549" s="630"/>
      <c r="W549" s="630"/>
    </row>
    <row r="550" spans="1:23" x14ac:dyDescent="0.2">
      <c r="A550" s="307" t="s">
        <v>1</v>
      </c>
      <c r="B550" s="483">
        <f>B547/B546*100-100</f>
        <v>5.0076804915514401</v>
      </c>
      <c r="C550" s="484">
        <f t="shared" ref="C550:F550" si="163">C547/C546*100-100</f>
        <v>12.611367127496152</v>
      </c>
      <c r="D550" s="484">
        <f t="shared" si="163"/>
        <v>6.8202764976958576</v>
      </c>
      <c r="E550" s="484">
        <f t="shared" si="163"/>
        <v>11.612903225806463</v>
      </c>
      <c r="F550" s="485">
        <f t="shared" si="163"/>
        <v>12.688172043010752</v>
      </c>
      <c r="G550" s="486">
        <f>G547/G546*100-100</f>
        <v>4.0651744568795323</v>
      </c>
      <c r="H550" s="484">
        <f t="shared" ref="H550:L550" si="164">H547/H546*100-100</f>
        <v>8.7393021724819135</v>
      </c>
      <c r="I550" s="484">
        <f t="shared" si="164"/>
        <v>9.0322580645161281</v>
      </c>
      <c r="J550" s="484">
        <f t="shared" si="164"/>
        <v>9.4623655913978553</v>
      </c>
      <c r="K550" s="484">
        <f t="shared" si="164"/>
        <v>16.430343849698687</v>
      </c>
      <c r="L550" s="483">
        <f t="shared" si="164"/>
        <v>4.2558959067497995</v>
      </c>
      <c r="M550" s="484">
        <f>M547/M546*100-100</f>
        <v>11.203917050691231</v>
      </c>
      <c r="N550" s="484">
        <f t="shared" ref="N550:T550" si="165">N547/N546*100-100</f>
        <v>-1.0368663594470036</v>
      </c>
      <c r="O550" s="485">
        <f t="shared" si="165"/>
        <v>12.442396313364057</v>
      </c>
      <c r="P550" s="483">
        <f t="shared" si="165"/>
        <v>6.5812211981566691</v>
      </c>
      <c r="Q550" s="484">
        <f t="shared" si="165"/>
        <v>9.9942396313364128</v>
      </c>
      <c r="R550" s="484">
        <f t="shared" si="165"/>
        <v>1.0944700460829466</v>
      </c>
      <c r="S550" s="485">
        <f t="shared" si="165"/>
        <v>12.052463665366901</v>
      </c>
      <c r="T550" s="275">
        <f t="shared" si="165"/>
        <v>9.2653119226943375</v>
      </c>
      <c r="U550" s="370"/>
      <c r="V550" s="630"/>
      <c r="W550" s="630"/>
    </row>
    <row r="551" spans="1:23" ht="13.5" thickBot="1" x14ac:dyDescent="0.25">
      <c r="A551" s="425" t="s">
        <v>26</v>
      </c>
      <c r="B551" s="395">
        <f>B547-B534</f>
        <v>-0.66666666666696983</v>
      </c>
      <c r="C551" s="396">
        <f t="shared" ref="C551:T551" si="166">C547-C534</f>
        <v>55.190476190476147</v>
      </c>
      <c r="D551" s="396">
        <f t="shared" si="166"/>
        <v>323.5</v>
      </c>
      <c r="E551" s="396">
        <f t="shared" si="166"/>
        <v>106</v>
      </c>
      <c r="F551" s="397">
        <f t="shared" si="166"/>
        <v>47.33333333333394</v>
      </c>
      <c r="G551" s="401">
        <f t="shared" si="166"/>
        <v>-52.904761904761472</v>
      </c>
      <c r="H551" s="396">
        <f t="shared" si="166"/>
        <v>68.109243697479542</v>
      </c>
      <c r="I551" s="396">
        <f t="shared" si="166"/>
        <v>352</v>
      </c>
      <c r="J551" s="396">
        <f t="shared" si="166"/>
        <v>-64.95833333333303</v>
      </c>
      <c r="K551" s="396">
        <f t="shared" si="166"/>
        <v>271.07692307692287</v>
      </c>
      <c r="L551" s="398">
        <f t="shared" si="166"/>
        <v>64.705882352941444</v>
      </c>
      <c r="M551" s="399">
        <f t="shared" si="166"/>
        <v>146.25</v>
      </c>
      <c r="N551" s="399">
        <f t="shared" si="166"/>
        <v>-25</v>
      </c>
      <c r="O551" s="400">
        <f t="shared" si="166"/>
        <v>71.25</v>
      </c>
      <c r="P551" s="395">
        <f t="shared" si="166"/>
        <v>87.767857142856883</v>
      </c>
      <c r="Q551" s="396">
        <f t="shared" si="166"/>
        <v>63.125</v>
      </c>
      <c r="R551" s="396">
        <f t="shared" si="166"/>
        <v>82.5</v>
      </c>
      <c r="S551" s="397">
        <f t="shared" si="166"/>
        <v>221.25874125874088</v>
      </c>
      <c r="T551" s="403">
        <f t="shared" si="166"/>
        <v>80.914537444934467</v>
      </c>
      <c r="U551" s="387"/>
      <c r="V551" s="388"/>
      <c r="W551" s="388"/>
    </row>
    <row r="552" spans="1:23" x14ac:dyDescent="0.2">
      <c r="A552" s="426" t="s">
        <v>50</v>
      </c>
      <c r="B552" s="283">
        <v>72</v>
      </c>
      <c r="C552" s="284">
        <v>64</v>
      </c>
      <c r="D552" s="284">
        <v>13</v>
      </c>
      <c r="E552" s="451">
        <v>64</v>
      </c>
      <c r="F552" s="285">
        <v>67</v>
      </c>
      <c r="G552" s="422">
        <v>71</v>
      </c>
      <c r="H552" s="284">
        <v>62</v>
      </c>
      <c r="I552" s="284">
        <v>14</v>
      </c>
      <c r="J552" s="284">
        <v>64</v>
      </c>
      <c r="K552" s="284">
        <v>66</v>
      </c>
      <c r="L552" s="283">
        <v>71</v>
      </c>
      <c r="M552" s="284">
        <v>74</v>
      </c>
      <c r="N552" s="284">
        <v>16</v>
      </c>
      <c r="O552" s="285">
        <v>74</v>
      </c>
      <c r="P552" s="283">
        <v>75</v>
      </c>
      <c r="Q552" s="284">
        <v>76</v>
      </c>
      <c r="R552" s="284">
        <v>17</v>
      </c>
      <c r="S552" s="285">
        <v>77</v>
      </c>
      <c r="T552" s="366">
        <f>SUM(B552:S552)</f>
        <v>1037</v>
      </c>
      <c r="U552" s="220" t="s">
        <v>55</v>
      </c>
      <c r="V552" s="287">
        <f>T539-T552</f>
        <v>2</v>
      </c>
      <c r="W552" s="288">
        <f>V552/T539</f>
        <v>1.9249278152069298E-3</v>
      </c>
    </row>
    <row r="553" spans="1:23" x14ac:dyDescent="0.2">
      <c r="A553" s="321" t="s">
        <v>27</v>
      </c>
      <c r="B553" s="235"/>
      <c r="C553" s="233"/>
      <c r="D553" s="233"/>
      <c r="E553" s="452"/>
      <c r="F553" s="236"/>
      <c r="G553" s="423"/>
      <c r="H553" s="233"/>
      <c r="I553" s="233"/>
      <c r="J553" s="233"/>
      <c r="K553" s="233"/>
      <c r="L553" s="235"/>
      <c r="M553" s="233"/>
      <c r="N553" s="233"/>
      <c r="O553" s="236"/>
      <c r="P553" s="235"/>
      <c r="Q553" s="233"/>
      <c r="R553" s="233"/>
      <c r="S553" s="236"/>
      <c r="T553" s="226"/>
      <c r="U553" s="220" t="s">
        <v>56</v>
      </c>
      <c r="V553" s="220">
        <v>145.97999999999999</v>
      </c>
      <c r="W553" s="220"/>
    </row>
    <row r="554" spans="1:23" ht="13.5" thickBot="1" x14ac:dyDescent="0.25">
      <c r="A554" s="324" t="s">
        <v>25</v>
      </c>
      <c r="B554" s="237">
        <f>B553-B540</f>
        <v>-146.5</v>
      </c>
      <c r="C554" s="234">
        <f t="shared" ref="C554:S554" si="167">C553-C540</f>
        <v>-146</v>
      </c>
      <c r="D554" s="234">
        <f t="shared" si="167"/>
        <v>-148</v>
      </c>
      <c r="E554" s="234">
        <f t="shared" si="167"/>
        <v>-144</v>
      </c>
      <c r="F554" s="238">
        <f t="shared" si="167"/>
        <v>-145</v>
      </c>
      <c r="G554" s="424">
        <f t="shared" si="167"/>
        <v>-147</v>
      </c>
      <c r="H554" s="234">
        <f t="shared" si="167"/>
        <v>-145</v>
      </c>
      <c r="I554" s="234">
        <f t="shared" si="167"/>
        <v>-147</v>
      </c>
      <c r="J554" s="234">
        <f t="shared" si="167"/>
        <v>-144</v>
      </c>
      <c r="K554" s="234">
        <f t="shared" si="167"/>
        <v>-144.5</v>
      </c>
      <c r="L554" s="237">
        <f t="shared" si="167"/>
        <v>-147</v>
      </c>
      <c r="M554" s="234">
        <f t="shared" si="167"/>
        <v>-146.5</v>
      </c>
      <c r="N554" s="234">
        <f t="shared" si="167"/>
        <v>-148.5</v>
      </c>
      <c r="O554" s="238">
        <f t="shared" si="167"/>
        <v>-144.5</v>
      </c>
      <c r="P554" s="237">
        <f t="shared" si="167"/>
        <v>-147</v>
      </c>
      <c r="Q554" s="234">
        <f t="shared" si="167"/>
        <v>-146</v>
      </c>
      <c r="R554" s="234">
        <f t="shared" si="167"/>
        <v>-148</v>
      </c>
      <c r="S554" s="238">
        <f t="shared" si="167"/>
        <v>-146.5</v>
      </c>
      <c r="T554" s="227"/>
      <c r="U554" s="220" t="s">
        <v>25</v>
      </c>
      <c r="V554" s="220">
        <f>V553-V540</f>
        <v>1.2099999999999795</v>
      </c>
      <c r="W554" s="220"/>
    </row>
  </sheetData>
  <mergeCells count="99">
    <mergeCell ref="B427:F427"/>
    <mergeCell ref="G427:K427"/>
    <mergeCell ref="L427:O427"/>
    <mergeCell ref="B531:F531"/>
    <mergeCell ref="G531:K531"/>
    <mergeCell ref="L531:O531"/>
    <mergeCell ref="B518:F518"/>
    <mergeCell ref="G518:K518"/>
    <mergeCell ref="L518:O518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P362:S362"/>
    <mergeCell ref="B336:F336"/>
    <mergeCell ref="G336:K336"/>
    <mergeCell ref="B349:F349"/>
    <mergeCell ref="G349:K349"/>
    <mergeCell ref="L349:O349"/>
    <mergeCell ref="P349:S349"/>
    <mergeCell ref="P427:S427"/>
    <mergeCell ref="B401:F401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9:F9"/>
    <mergeCell ref="B22:F22"/>
    <mergeCell ref="B35:F35"/>
    <mergeCell ref="B48:F48"/>
    <mergeCell ref="B61:F61"/>
    <mergeCell ref="B87:F87"/>
    <mergeCell ref="G401:K401"/>
    <mergeCell ref="L401:O401"/>
    <mergeCell ref="P401:S401"/>
    <mergeCell ref="B414:F414"/>
    <mergeCell ref="G414:K414"/>
    <mergeCell ref="L414:O414"/>
    <mergeCell ref="P414:S414"/>
    <mergeCell ref="P310:S310"/>
    <mergeCell ref="L310:O310"/>
    <mergeCell ref="B310:F310"/>
    <mergeCell ref="L336:O336"/>
    <mergeCell ref="P336:S336"/>
    <mergeCell ref="B362:F362"/>
    <mergeCell ref="G362:K362"/>
    <mergeCell ref="L362:O362"/>
    <mergeCell ref="B440:F440"/>
    <mergeCell ref="G440:K440"/>
    <mergeCell ref="L440:O440"/>
    <mergeCell ref="P440:S440"/>
    <mergeCell ref="B453:F453"/>
    <mergeCell ref="G453:K453"/>
    <mergeCell ref="L453:O453"/>
    <mergeCell ref="P453:S453"/>
    <mergeCell ref="B479:F479"/>
    <mergeCell ref="G479:K479"/>
    <mergeCell ref="L479:O479"/>
    <mergeCell ref="P479:S479"/>
    <mergeCell ref="B466:F466"/>
    <mergeCell ref="G466:K466"/>
    <mergeCell ref="L466:O466"/>
    <mergeCell ref="P466:S466"/>
    <mergeCell ref="B544:F544"/>
    <mergeCell ref="G544:K544"/>
    <mergeCell ref="L544:O544"/>
    <mergeCell ref="P544:S544"/>
    <mergeCell ref="B492:F492"/>
    <mergeCell ref="G492:K492"/>
    <mergeCell ref="L492:O492"/>
    <mergeCell ref="P492:S492"/>
    <mergeCell ref="B505:F505"/>
    <mergeCell ref="G505:K505"/>
    <mergeCell ref="L505:O505"/>
    <mergeCell ref="P505:S505"/>
    <mergeCell ref="P531:S531"/>
    <mergeCell ref="P518:S51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S567"/>
  <sheetViews>
    <sheetView showGridLines="0" topLeftCell="A541" zoomScale="73" zoomScaleNormal="73" workbookViewId="0">
      <selection activeCell="H559" sqref="H559:H561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39" t="s">
        <v>49</v>
      </c>
      <c r="C9" s="640"/>
      <c r="D9" s="640"/>
      <c r="E9" s="640"/>
      <c r="F9" s="640"/>
      <c r="G9" s="641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39" t="s">
        <v>49</v>
      </c>
      <c r="C23" s="640"/>
      <c r="D23" s="640"/>
      <c r="E23" s="640"/>
      <c r="F23" s="640"/>
      <c r="G23" s="641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39" t="s">
        <v>49</v>
      </c>
      <c r="C39" s="640"/>
      <c r="D39" s="640"/>
      <c r="E39" s="640"/>
      <c r="F39" s="640"/>
      <c r="G39" s="640"/>
      <c r="H39" s="641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39" t="s">
        <v>49</v>
      </c>
      <c r="C53" s="640"/>
      <c r="D53" s="640"/>
      <c r="E53" s="640"/>
      <c r="F53" s="640"/>
      <c r="G53" s="640"/>
      <c r="H53" s="641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39" t="s">
        <v>49</v>
      </c>
      <c r="C67" s="640"/>
      <c r="D67" s="640"/>
      <c r="E67" s="640"/>
      <c r="F67" s="640"/>
      <c r="G67" s="640"/>
      <c r="H67" s="641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39" t="s">
        <v>49</v>
      </c>
      <c r="C81" s="640"/>
      <c r="D81" s="640"/>
      <c r="E81" s="640"/>
      <c r="F81" s="640"/>
      <c r="G81" s="640"/>
      <c r="H81" s="641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39" t="s">
        <v>49</v>
      </c>
      <c r="C95" s="640"/>
      <c r="D95" s="640"/>
      <c r="E95" s="640"/>
      <c r="F95" s="640"/>
      <c r="G95" s="640"/>
      <c r="H95" s="641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39" t="s">
        <v>49</v>
      </c>
      <c r="C109" s="640"/>
      <c r="D109" s="640"/>
      <c r="E109" s="640"/>
      <c r="F109" s="640"/>
      <c r="G109" s="640"/>
      <c r="H109" s="641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39" t="s">
        <v>49</v>
      </c>
      <c r="C123" s="640"/>
      <c r="D123" s="640"/>
      <c r="E123" s="640"/>
      <c r="F123" s="640"/>
      <c r="G123" s="640"/>
      <c r="H123" s="641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39" t="s">
        <v>49</v>
      </c>
      <c r="C137" s="640"/>
      <c r="D137" s="640"/>
      <c r="E137" s="640"/>
      <c r="F137" s="640"/>
      <c r="G137" s="640"/>
      <c r="H137" s="641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39" t="s">
        <v>49</v>
      </c>
      <c r="C151" s="640"/>
      <c r="D151" s="640"/>
      <c r="E151" s="640"/>
      <c r="F151" s="640"/>
      <c r="G151" s="640"/>
      <c r="H151" s="641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39" t="s">
        <v>49</v>
      </c>
      <c r="C166" s="640"/>
      <c r="D166" s="640"/>
      <c r="E166" s="640"/>
      <c r="F166" s="640"/>
      <c r="G166" s="640"/>
      <c r="H166" s="641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39" t="s">
        <v>49</v>
      </c>
      <c r="C180" s="640"/>
      <c r="D180" s="640"/>
      <c r="E180" s="640"/>
      <c r="F180" s="640"/>
      <c r="G180" s="640"/>
      <c r="H180" s="641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39" t="s">
        <v>49</v>
      </c>
      <c r="C194" s="640"/>
      <c r="D194" s="640"/>
      <c r="E194" s="640"/>
      <c r="F194" s="640"/>
      <c r="G194" s="640"/>
      <c r="H194" s="641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39" t="s">
        <v>49</v>
      </c>
      <c r="C209" s="640"/>
      <c r="D209" s="640"/>
      <c r="E209" s="640"/>
      <c r="F209" s="640"/>
      <c r="G209" s="640"/>
      <c r="H209" s="641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39" t="s">
        <v>49</v>
      </c>
      <c r="C223" s="640"/>
      <c r="D223" s="640"/>
      <c r="E223" s="640"/>
      <c r="F223" s="640"/>
      <c r="G223" s="640"/>
      <c r="H223" s="641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39" t="s">
        <v>49</v>
      </c>
      <c r="C237" s="640"/>
      <c r="D237" s="640"/>
      <c r="E237" s="640"/>
      <c r="F237" s="640"/>
      <c r="G237" s="640"/>
      <c r="H237" s="641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39" t="s">
        <v>49</v>
      </c>
      <c r="C251" s="640"/>
      <c r="D251" s="640"/>
      <c r="E251" s="640"/>
      <c r="F251" s="640"/>
      <c r="G251" s="640"/>
      <c r="H251" s="641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39" t="s">
        <v>49</v>
      </c>
      <c r="C265" s="640"/>
      <c r="D265" s="640"/>
      <c r="E265" s="640"/>
      <c r="F265" s="640"/>
      <c r="G265" s="640"/>
      <c r="H265" s="641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39" t="s">
        <v>49</v>
      </c>
      <c r="C279" s="640"/>
      <c r="D279" s="640"/>
      <c r="E279" s="640"/>
      <c r="F279" s="640"/>
      <c r="G279" s="640"/>
      <c r="H279" s="640"/>
      <c r="I279" s="641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39" t="s">
        <v>49</v>
      </c>
      <c r="C293" s="640"/>
      <c r="D293" s="640"/>
      <c r="E293" s="640"/>
      <c r="F293" s="640"/>
      <c r="G293" s="640"/>
      <c r="H293" s="640"/>
      <c r="I293" s="641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39" t="s">
        <v>49</v>
      </c>
      <c r="C307" s="640"/>
      <c r="D307" s="640"/>
      <c r="E307" s="640"/>
      <c r="F307" s="640"/>
      <c r="G307" s="640"/>
      <c r="H307" s="640"/>
      <c r="I307" s="641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39" t="s">
        <v>49</v>
      </c>
      <c r="C321" s="640"/>
      <c r="D321" s="640"/>
      <c r="E321" s="640"/>
      <c r="F321" s="640"/>
      <c r="G321" s="640"/>
      <c r="H321" s="640"/>
      <c r="I321" s="641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39" t="s">
        <v>49</v>
      </c>
      <c r="C336" s="640"/>
      <c r="D336" s="640"/>
      <c r="E336" s="640"/>
      <c r="F336" s="640"/>
      <c r="G336" s="640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39" t="s">
        <v>49</v>
      </c>
      <c r="C349" s="640"/>
      <c r="D349" s="640"/>
      <c r="E349" s="640"/>
      <c r="F349" s="640"/>
      <c r="G349" s="640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39" t="s">
        <v>49</v>
      </c>
      <c r="C362" s="640"/>
      <c r="D362" s="640"/>
      <c r="E362" s="640"/>
      <c r="F362" s="640"/>
      <c r="G362" s="640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39" t="s">
        <v>49</v>
      </c>
      <c r="C375" s="640"/>
      <c r="D375" s="640"/>
      <c r="E375" s="640"/>
      <c r="F375" s="640"/>
      <c r="G375" s="640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39" t="s">
        <v>49</v>
      </c>
      <c r="C388" s="640"/>
      <c r="D388" s="640"/>
      <c r="E388" s="640"/>
      <c r="F388" s="640"/>
      <c r="G388" s="640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39" t="s">
        <v>49</v>
      </c>
      <c r="C401" s="640"/>
      <c r="D401" s="640"/>
      <c r="E401" s="640"/>
      <c r="F401" s="640"/>
      <c r="G401" s="640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39" t="s">
        <v>49</v>
      </c>
      <c r="C414" s="640"/>
      <c r="D414" s="640"/>
      <c r="E414" s="640"/>
      <c r="F414" s="640"/>
      <c r="G414" s="640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39" t="s">
        <v>49</v>
      </c>
      <c r="C427" s="640"/>
      <c r="D427" s="640"/>
      <c r="E427" s="640"/>
      <c r="F427" s="640"/>
      <c r="G427" s="640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39" t="s">
        <v>49</v>
      </c>
      <c r="C440" s="640"/>
      <c r="D440" s="640"/>
      <c r="E440" s="640"/>
      <c r="F440" s="640"/>
      <c r="G440" s="640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39" t="s">
        <v>49</v>
      </c>
      <c r="C453" s="640"/>
      <c r="D453" s="640"/>
      <c r="E453" s="640"/>
      <c r="F453" s="640"/>
      <c r="G453" s="640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39" t="s">
        <v>49</v>
      </c>
      <c r="C466" s="640"/>
      <c r="D466" s="640"/>
      <c r="E466" s="640"/>
      <c r="F466" s="640"/>
      <c r="G466" s="640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39" t="s">
        <v>49</v>
      </c>
      <c r="C479" s="640"/>
      <c r="D479" s="640"/>
      <c r="E479" s="640"/>
      <c r="F479" s="640"/>
      <c r="G479" s="640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39" t="s">
        <v>49</v>
      </c>
      <c r="C492" s="640"/>
      <c r="D492" s="640"/>
      <c r="E492" s="640"/>
      <c r="F492" s="640"/>
      <c r="G492" s="640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  <row r="504" spans="1:11" ht="13.5" thickBot="1" x14ac:dyDescent="0.25"/>
    <row r="505" spans="1:11" ht="13.5" thickBot="1" x14ac:dyDescent="0.25">
      <c r="A505" s="297" t="s">
        <v>216</v>
      </c>
      <c r="B505" s="639" t="s">
        <v>49</v>
      </c>
      <c r="C505" s="640"/>
      <c r="D505" s="640"/>
      <c r="E505" s="640"/>
      <c r="F505" s="640"/>
      <c r="G505" s="640"/>
      <c r="H505" s="325" t="s">
        <v>0</v>
      </c>
      <c r="I505" s="220"/>
      <c r="J505" s="614"/>
      <c r="K505" s="614"/>
    </row>
    <row r="506" spans="1:1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300">
        <v>6</v>
      </c>
      <c r="H506" s="301"/>
      <c r="I506" s="302"/>
      <c r="J506" s="614"/>
      <c r="K506" s="614"/>
    </row>
    <row r="507" spans="1:11" x14ac:dyDescent="0.2">
      <c r="A507" s="304" t="s">
        <v>3</v>
      </c>
      <c r="B507" s="467">
        <v>4005</v>
      </c>
      <c r="C507" s="468">
        <v>4005</v>
      </c>
      <c r="D507" s="468">
        <v>4005</v>
      </c>
      <c r="E507" s="468">
        <v>4005</v>
      </c>
      <c r="F507" s="468">
        <v>4005</v>
      </c>
      <c r="G507" s="468">
        <v>4005</v>
      </c>
      <c r="H507" s="470">
        <v>4005</v>
      </c>
      <c r="I507" s="306"/>
      <c r="J507" s="303"/>
      <c r="K507" s="614"/>
    </row>
    <row r="508" spans="1:11" x14ac:dyDescent="0.2">
      <c r="A508" s="307" t="s">
        <v>6</v>
      </c>
      <c r="B508" s="256">
        <v>4519.5</v>
      </c>
      <c r="C508" s="257">
        <v>4571.18</v>
      </c>
      <c r="D508" s="257">
        <v>4698.18</v>
      </c>
      <c r="E508" s="257">
        <v>4475.95</v>
      </c>
      <c r="F508" s="308">
        <v>4505</v>
      </c>
      <c r="G508" s="308">
        <v>4564.87</v>
      </c>
      <c r="H508" s="309">
        <v>4536.55</v>
      </c>
      <c r="I508" s="310"/>
      <c r="J508" s="303"/>
      <c r="K508" s="614"/>
    </row>
    <row r="509" spans="1:11" x14ac:dyDescent="0.2">
      <c r="A509" s="219" t="s">
        <v>7</v>
      </c>
      <c r="B509" s="261">
        <v>87.5</v>
      </c>
      <c r="C509" s="262">
        <v>91.18</v>
      </c>
      <c r="D509" s="262">
        <v>81.8</v>
      </c>
      <c r="E509" s="262">
        <v>86.5</v>
      </c>
      <c r="F509" s="311">
        <v>88.89</v>
      </c>
      <c r="G509" s="311">
        <v>84.62</v>
      </c>
      <c r="H509" s="312">
        <v>87.31</v>
      </c>
      <c r="I509" s="383"/>
      <c r="J509" s="303"/>
      <c r="K509" s="614"/>
    </row>
    <row r="510" spans="1:11" x14ac:dyDescent="0.2">
      <c r="A510" s="219" t="s">
        <v>8</v>
      </c>
      <c r="B510" s="266">
        <v>6.2799999999999995E-2</v>
      </c>
      <c r="C510" s="267">
        <v>6.5500000000000003E-2</v>
      </c>
      <c r="D510" s="267">
        <v>6.4500000000000002E-2</v>
      </c>
      <c r="E510" s="267">
        <v>6.4000000000000001E-2</v>
      </c>
      <c r="F510" s="314">
        <v>6.6000000000000003E-2</v>
      </c>
      <c r="G510" s="314">
        <v>7.2999999999999995E-2</v>
      </c>
      <c r="H510" s="315">
        <v>6.7299999999999999E-2</v>
      </c>
      <c r="I510" s="316"/>
      <c r="J510" s="317"/>
      <c r="K510" s="614"/>
    </row>
    <row r="511" spans="1:11" x14ac:dyDescent="0.2">
      <c r="A511" s="307" t="s">
        <v>1</v>
      </c>
      <c r="B511" s="271">
        <f t="shared" ref="B511:H511" si="120">B508/B507*100-100</f>
        <v>12.846441947565552</v>
      </c>
      <c r="C511" s="272">
        <f t="shared" si="120"/>
        <v>14.136828963795267</v>
      </c>
      <c r="D511" s="272">
        <f t="shared" si="120"/>
        <v>17.307865168539323</v>
      </c>
      <c r="E511" s="272">
        <f t="shared" si="120"/>
        <v>11.759051186017473</v>
      </c>
      <c r="F511" s="272">
        <f t="shared" si="120"/>
        <v>12.484394506866423</v>
      </c>
      <c r="G511" s="272">
        <f t="shared" si="120"/>
        <v>13.979275905118598</v>
      </c>
      <c r="H511" s="275">
        <f t="shared" si="120"/>
        <v>13.272159800249696</v>
      </c>
      <c r="I511" s="316"/>
      <c r="J511" s="317"/>
      <c r="K511" s="614"/>
    </row>
    <row r="512" spans="1:11" ht="13.5" thickBot="1" x14ac:dyDescent="0.25">
      <c r="A512" s="219" t="s">
        <v>26</v>
      </c>
      <c r="B512" s="395">
        <f>B508-B495</f>
        <v>-17.357142857143117</v>
      </c>
      <c r="C512" s="396">
        <f t="shared" ref="C512:H512" si="121">C508-C495</f>
        <v>87.180000000000291</v>
      </c>
      <c r="D512" s="396">
        <f t="shared" si="121"/>
        <v>136.93000000000029</v>
      </c>
      <c r="E512" s="396">
        <f t="shared" si="121"/>
        <v>49.889393939393813</v>
      </c>
      <c r="F512" s="396">
        <f t="shared" si="121"/>
        <v>40.454545454545041</v>
      </c>
      <c r="G512" s="396">
        <f t="shared" si="121"/>
        <v>-129.57444444444445</v>
      </c>
      <c r="H512" s="403">
        <f t="shared" si="121"/>
        <v>10.938888888888869</v>
      </c>
      <c r="I512" s="320"/>
      <c r="J512" s="317"/>
      <c r="K512" s="614"/>
    </row>
    <row r="513" spans="1:12" x14ac:dyDescent="0.2">
      <c r="A513" s="321" t="s">
        <v>50</v>
      </c>
      <c r="B513" s="283">
        <v>634</v>
      </c>
      <c r="C513" s="284">
        <v>632</v>
      </c>
      <c r="D513" s="284">
        <v>195</v>
      </c>
      <c r="E513" s="284">
        <v>709</v>
      </c>
      <c r="F513" s="284">
        <v>710</v>
      </c>
      <c r="G513" s="284">
        <v>710</v>
      </c>
      <c r="H513" s="286">
        <f>SUM(B513:G513)</f>
        <v>3590</v>
      </c>
      <c r="I513" s="322" t="s">
        <v>55</v>
      </c>
      <c r="J513" s="323">
        <f>H500-H513</f>
        <v>11</v>
      </c>
      <c r="K513" s="345">
        <f>J513/H500</f>
        <v>3.0547070258261596E-3</v>
      </c>
      <c r="L513" s="414" t="s">
        <v>218</v>
      </c>
    </row>
    <row r="514" spans="1:12" x14ac:dyDescent="0.2">
      <c r="A514" s="321" t="s">
        <v>27</v>
      </c>
      <c r="B514" s="235"/>
      <c r="C514" s="233"/>
      <c r="D514" s="233"/>
      <c r="E514" s="233"/>
      <c r="F514" s="233"/>
      <c r="G514" s="233"/>
      <c r="H514" s="226"/>
      <c r="I514" s="220" t="s">
        <v>56</v>
      </c>
      <c r="J514" s="614">
        <v>158.05000000000001</v>
      </c>
      <c r="K514" s="614"/>
    </row>
    <row r="515" spans="1:12" ht="13.5" thickBot="1" x14ac:dyDescent="0.25">
      <c r="A515" s="324" t="s">
        <v>25</v>
      </c>
      <c r="B515" s="224">
        <f>B514-B501</f>
        <v>0</v>
      </c>
      <c r="C515" s="225">
        <f t="shared" ref="C515:G515" si="122">C514-C501</f>
        <v>0</v>
      </c>
      <c r="D515" s="225">
        <f t="shared" si="122"/>
        <v>0</v>
      </c>
      <c r="E515" s="225">
        <f t="shared" si="122"/>
        <v>0</v>
      </c>
      <c r="F515" s="225">
        <f t="shared" si="122"/>
        <v>0</v>
      </c>
      <c r="G515" s="225">
        <f t="shared" si="122"/>
        <v>0</v>
      </c>
      <c r="H515" s="227"/>
      <c r="I515" s="614" t="s">
        <v>25</v>
      </c>
      <c r="J515" s="614">
        <f>J514-J501</f>
        <v>-0.53999999999999204</v>
      </c>
      <c r="K515" s="614"/>
    </row>
    <row r="516" spans="1:12" x14ac:dyDescent="0.2">
      <c r="A516" s="614"/>
      <c r="B516" s="614"/>
      <c r="C516" s="614"/>
      <c r="D516" s="614"/>
      <c r="E516" s="614"/>
      <c r="F516" s="614"/>
      <c r="G516" s="614"/>
      <c r="H516" s="614"/>
      <c r="I516" s="614"/>
      <c r="J516" s="614"/>
      <c r="K516" s="614"/>
    </row>
    <row r="517" spans="1:12" ht="13.5" thickBot="1" x14ac:dyDescent="0.25"/>
    <row r="518" spans="1:12" ht="13.5" thickBot="1" x14ac:dyDescent="0.25">
      <c r="A518" s="297" t="s">
        <v>220</v>
      </c>
      <c r="B518" s="639" t="s">
        <v>49</v>
      </c>
      <c r="C518" s="640"/>
      <c r="D518" s="640"/>
      <c r="E518" s="640"/>
      <c r="F518" s="640"/>
      <c r="G518" s="640"/>
      <c r="H518" s="325" t="s">
        <v>0</v>
      </c>
      <c r="I518" s="220"/>
      <c r="J518" s="626"/>
      <c r="K518" s="626"/>
    </row>
    <row r="519" spans="1:12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300">
        <v>6</v>
      </c>
      <c r="H519" s="301"/>
      <c r="I519" s="302"/>
      <c r="J519" s="626"/>
      <c r="K519" s="626"/>
    </row>
    <row r="520" spans="1:12" x14ac:dyDescent="0.2">
      <c r="A520" s="304" t="s">
        <v>3</v>
      </c>
      <c r="B520" s="467">
        <v>4025</v>
      </c>
      <c r="C520" s="468">
        <v>4025</v>
      </c>
      <c r="D520" s="468">
        <v>4025</v>
      </c>
      <c r="E520" s="468">
        <v>4025</v>
      </c>
      <c r="F520" s="468">
        <v>4025</v>
      </c>
      <c r="G520" s="468">
        <v>4025</v>
      </c>
      <c r="H520" s="470">
        <v>4025</v>
      </c>
      <c r="I520" s="306"/>
      <c r="J520" s="303"/>
      <c r="K520" s="626"/>
    </row>
    <row r="521" spans="1:12" x14ac:dyDescent="0.2">
      <c r="A521" s="307" t="s">
        <v>6</v>
      </c>
      <c r="B521" s="256">
        <v>4627.7777777777774</v>
      </c>
      <c r="C521" s="257">
        <v>4654.3243243243242</v>
      </c>
      <c r="D521" s="257">
        <v>4630</v>
      </c>
      <c r="E521" s="257">
        <v>4626.5625</v>
      </c>
      <c r="F521" s="308">
        <v>4569.393939393939</v>
      </c>
      <c r="G521" s="308">
        <v>4566.9444444444443</v>
      </c>
      <c r="H521" s="309">
        <v>4610.652173913043</v>
      </c>
      <c r="I521" s="310"/>
      <c r="J521" s="303"/>
      <c r="K521" s="626"/>
    </row>
    <row r="522" spans="1:12" x14ac:dyDescent="0.2">
      <c r="A522" s="219" t="s">
        <v>7</v>
      </c>
      <c r="B522" s="261">
        <v>91.666666666666671</v>
      </c>
      <c r="C522" s="262">
        <v>75.675675675675677</v>
      </c>
      <c r="D522" s="262">
        <v>80</v>
      </c>
      <c r="E522" s="262">
        <v>96.875</v>
      </c>
      <c r="F522" s="311">
        <v>90.909090909090907</v>
      </c>
      <c r="G522" s="311">
        <v>86.111111111111114</v>
      </c>
      <c r="H522" s="312">
        <v>87.5</v>
      </c>
      <c r="I522" s="383"/>
      <c r="J522" s="303"/>
      <c r="K522" s="626"/>
    </row>
    <row r="523" spans="1:12" x14ac:dyDescent="0.2">
      <c r="A523" s="219" t="s">
        <v>8</v>
      </c>
      <c r="B523" s="266">
        <v>6.5903629154565102E-2</v>
      </c>
      <c r="C523" s="267">
        <v>7.3527919907241016E-2</v>
      </c>
      <c r="D523" s="267">
        <v>7.722401720980232E-2</v>
      </c>
      <c r="E523" s="267">
        <v>5.4569761312699777E-2</v>
      </c>
      <c r="F523" s="314">
        <v>6.1788952971043032E-2</v>
      </c>
      <c r="G523" s="314">
        <v>6.2456843214446195E-2</v>
      </c>
      <c r="H523" s="315">
        <v>6.5492660515860043E-2</v>
      </c>
      <c r="I523" s="316"/>
      <c r="J523" s="317"/>
      <c r="K523" s="626"/>
    </row>
    <row r="524" spans="1:12" x14ac:dyDescent="0.2">
      <c r="A524" s="307" t="s">
        <v>1</v>
      </c>
      <c r="B524" s="271">
        <f t="shared" ref="B524:H524" si="123">B521/B520*100-100</f>
        <v>14.975845410628025</v>
      </c>
      <c r="C524" s="272">
        <f t="shared" si="123"/>
        <v>15.635386939734758</v>
      </c>
      <c r="D524" s="272">
        <f t="shared" si="123"/>
        <v>15.031055900621126</v>
      </c>
      <c r="E524" s="272">
        <f t="shared" si="123"/>
        <v>14.945652173913032</v>
      </c>
      <c r="F524" s="272">
        <f t="shared" si="123"/>
        <v>13.525315264445695</v>
      </c>
      <c r="G524" s="272">
        <f t="shared" si="123"/>
        <v>13.464458247066943</v>
      </c>
      <c r="H524" s="275">
        <f t="shared" si="123"/>
        <v>14.550364569268154</v>
      </c>
      <c r="I524" s="316"/>
      <c r="J524" s="317"/>
      <c r="K524" s="626"/>
    </row>
    <row r="525" spans="1:12" ht="13.5" thickBot="1" x14ac:dyDescent="0.25">
      <c r="A525" s="219" t="s">
        <v>26</v>
      </c>
      <c r="B525" s="395">
        <f>B521-B508</f>
        <v>108.27777777777737</v>
      </c>
      <c r="C525" s="396">
        <f t="shared" ref="C525:H525" si="124">C521-C508</f>
        <v>83.144324324323861</v>
      </c>
      <c r="D525" s="396">
        <f t="shared" si="124"/>
        <v>-68.180000000000291</v>
      </c>
      <c r="E525" s="396">
        <f t="shared" si="124"/>
        <v>150.61250000000018</v>
      </c>
      <c r="F525" s="396">
        <f t="shared" si="124"/>
        <v>64.393939393939036</v>
      </c>
      <c r="G525" s="396">
        <f t="shared" si="124"/>
        <v>2.0744444444444525</v>
      </c>
      <c r="H525" s="403">
        <f t="shared" si="124"/>
        <v>74.102173913042861</v>
      </c>
      <c r="I525" s="320"/>
      <c r="J525" s="317"/>
      <c r="K525" s="626"/>
    </row>
    <row r="526" spans="1:12" x14ac:dyDescent="0.2">
      <c r="A526" s="321" t="s">
        <v>50</v>
      </c>
      <c r="B526" s="283">
        <v>632</v>
      </c>
      <c r="C526" s="284">
        <v>629</v>
      </c>
      <c r="D526" s="284">
        <v>193</v>
      </c>
      <c r="E526" s="284">
        <v>708</v>
      </c>
      <c r="F526" s="284">
        <v>707</v>
      </c>
      <c r="G526" s="284">
        <v>708</v>
      </c>
      <c r="H526" s="286">
        <f>SUM(B526:G526)</f>
        <v>3577</v>
      </c>
      <c r="I526" s="322" t="s">
        <v>55</v>
      </c>
      <c r="J526" s="323">
        <f>H513-H526</f>
        <v>13</v>
      </c>
      <c r="K526" s="345">
        <f>J526/H513</f>
        <v>3.6211699164345403E-3</v>
      </c>
    </row>
    <row r="527" spans="1:12" x14ac:dyDescent="0.2">
      <c r="A527" s="321" t="s">
        <v>27</v>
      </c>
      <c r="B527" s="235"/>
      <c r="C527" s="233"/>
      <c r="D527" s="233"/>
      <c r="E527" s="233"/>
      <c r="F527" s="233"/>
      <c r="G527" s="233"/>
      <c r="H527" s="226"/>
      <c r="I527" s="220" t="s">
        <v>56</v>
      </c>
      <c r="J527" s="626">
        <v>157.61000000000001</v>
      </c>
      <c r="K527" s="626"/>
    </row>
    <row r="528" spans="1:12" ht="13.5" thickBot="1" x14ac:dyDescent="0.25">
      <c r="A528" s="324" t="s">
        <v>25</v>
      </c>
      <c r="B528" s="224">
        <f>B527-B514</f>
        <v>0</v>
      </c>
      <c r="C528" s="225">
        <f t="shared" ref="C528:G528" si="125">C527-C514</f>
        <v>0</v>
      </c>
      <c r="D528" s="225">
        <f t="shared" si="125"/>
        <v>0</v>
      </c>
      <c r="E528" s="225">
        <f t="shared" si="125"/>
        <v>0</v>
      </c>
      <c r="F528" s="225">
        <f t="shared" si="125"/>
        <v>0</v>
      </c>
      <c r="G528" s="225">
        <f t="shared" si="125"/>
        <v>0</v>
      </c>
      <c r="H528" s="227"/>
      <c r="I528" s="626" t="s">
        <v>25</v>
      </c>
      <c r="J528" s="626">
        <f>J527-J514</f>
        <v>-0.43999999999999773</v>
      </c>
      <c r="K528" s="626"/>
    </row>
    <row r="530" spans="1:11" ht="13.5" thickBot="1" x14ac:dyDescent="0.25"/>
    <row r="531" spans="1:11" s="627" customFormat="1" ht="13.5" thickBot="1" x14ac:dyDescent="0.25">
      <c r="A531" s="297" t="s">
        <v>221</v>
      </c>
      <c r="B531" s="639" t="s">
        <v>49</v>
      </c>
      <c r="C531" s="640"/>
      <c r="D531" s="640"/>
      <c r="E531" s="640"/>
      <c r="F531" s="640"/>
      <c r="G531" s="640"/>
      <c r="H531" s="325" t="s">
        <v>0</v>
      </c>
      <c r="I531" s="220"/>
    </row>
    <row r="532" spans="1:11" s="627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300">
        <v>6</v>
      </c>
      <c r="H532" s="301"/>
      <c r="I532" s="302"/>
    </row>
    <row r="533" spans="1:11" s="627" customFormat="1" x14ac:dyDescent="0.2">
      <c r="A533" s="304" t="s">
        <v>3</v>
      </c>
      <c r="B533" s="467">
        <v>4045</v>
      </c>
      <c r="C533" s="468">
        <v>4045</v>
      </c>
      <c r="D533" s="468">
        <v>4045</v>
      </c>
      <c r="E533" s="468">
        <v>4045</v>
      </c>
      <c r="F533" s="468">
        <v>4045</v>
      </c>
      <c r="G533" s="468">
        <v>4045</v>
      </c>
      <c r="H533" s="470">
        <v>4045</v>
      </c>
      <c r="I533" s="306"/>
      <c r="J533" s="303"/>
    </row>
    <row r="534" spans="1:11" s="627" customFormat="1" x14ac:dyDescent="0.2">
      <c r="A534" s="307" t="s">
        <v>6</v>
      </c>
      <c r="B534" s="256">
        <v>4585.68</v>
      </c>
      <c r="C534" s="257">
        <v>4635.1499999999996</v>
      </c>
      <c r="D534" s="257">
        <v>4605</v>
      </c>
      <c r="E534" s="257">
        <v>4591.43</v>
      </c>
      <c r="F534" s="308">
        <v>4619.5</v>
      </c>
      <c r="G534" s="308">
        <v>4546.29</v>
      </c>
      <c r="H534" s="309">
        <v>4596.21</v>
      </c>
      <c r="I534" s="310"/>
      <c r="J534" s="303"/>
    </row>
    <row r="535" spans="1:11" s="627" customFormat="1" x14ac:dyDescent="0.2">
      <c r="A535" s="219" t="s">
        <v>7</v>
      </c>
      <c r="B535" s="261">
        <v>83.8</v>
      </c>
      <c r="C535" s="262">
        <v>90.91</v>
      </c>
      <c r="D535" s="262">
        <v>80</v>
      </c>
      <c r="E535" s="262">
        <v>85.7</v>
      </c>
      <c r="F535" s="311">
        <v>82.5</v>
      </c>
      <c r="G535" s="311">
        <v>80</v>
      </c>
      <c r="H535" s="312">
        <v>83.68</v>
      </c>
      <c r="I535" s="383"/>
      <c r="J535" s="303"/>
    </row>
    <row r="536" spans="1:11" s="627" customFormat="1" x14ac:dyDescent="0.2">
      <c r="A536" s="219" t="s">
        <v>8</v>
      </c>
      <c r="B536" s="266">
        <v>6.8400000000000002E-2</v>
      </c>
      <c r="C536" s="267">
        <v>5.7200000000000001E-2</v>
      </c>
      <c r="D536" s="267">
        <v>6.88E-2</v>
      </c>
      <c r="E536" s="267">
        <v>6.8000000000000005E-2</v>
      </c>
      <c r="F536" s="314">
        <v>7.0599999999999996E-2</v>
      </c>
      <c r="G536" s="314">
        <v>7.4999999999999997E-2</v>
      </c>
      <c r="H536" s="315">
        <v>6.8599999999999994E-2</v>
      </c>
      <c r="I536" s="316"/>
      <c r="J536" s="317"/>
    </row>
    <row r="537" spans="1:11" s="627" customFormat="1" x14ac:dyDescent="0.2">
      <c r="A537" s="307" t="s">
        <v>1</v>
      </c>
      <c r="B537" s="271">
        <f t="shared" ref="B537:H537" si="126">B534/B533*100-100</f>
        <v>13.366625463535243</v>
      </c>
      <c r="C537" s="272">
        <f t="shared" si="126"/>
        <v>14.589616810877629</v>
      </c>
      <c r="D537" s="272">
        <f t="shared" si="126"/>
        <v>13.844252163164413</v>
      </c>
      <c r="E537" s="272">
        <f t="shared" si="126"/>
        <v>13.508776266996293</v>
      </c>
      <c r="F537" s="272">
        <f t="shared" si="126"/>
        <v>14.202719406674902</v>
      </c>
      <c r="G537" s="272">
        <f t="shared" si="126"/>
        <v>12.392830655129799</v>
      </c>
      <c r="H537" s="275">
        <f t="shared" si="126"/>
        <v>13.62694684796044</v>
      </c>
      <c r="I537" s="316"/>
      <c r="J537" s="317"/>
    </row>
    <row r="538" spans="1:11" s="627" customFormat="1" ht="13.5" thickBot="1" x14ac:dyDescent="0.25">
      <c r="A538" s="219" t="s">
        <v>26</v>
      </c>
      <c r="B538" s="395">
        <f>B534-B521</f>
        <v>-42.097777777777083</v>
      </c>
      <c r="C538" s="396">
        <f t="shared" ref="C538:H538" si="127">C534-C521</f>
        <v>-19.174324324324516</v>
      </c>
      <c r="D538" s="396">
        <f t="shared" si="127"/>
        <v>-25</v>
      </c>
      <c r="E538" s="396">
        <f t="shared" si="127"/>
        <v>-35.132499999999709</v>
      </c>
      <c r="F538" s="396">
        <f t="shared" si="127"/>
        <v>50.106060606060964</v>
      </c>
      <c r="G538" s="396">
        <f t="shared" si="127"/>
        <v>-20.65444444444438</v>
      </c>
      <c r="H538" s="403">
        <f t="shared" si="127"/>
        <v>-14.442173913043007</v>
      </c>
      <c r="I538" s="320"/>
      <c r="J538" s="317"/>
    </row>
    <row r="539" spans="1:11" s="627" customFormat="1" x14ac:dyDescent="0.2">
      <c r="A539" s="321" t="s">
        <v>50</v>
      </c>
      <c r="B539" s="283">
        <v>631</v>
      </c>
      <c r="C539" s="284">
        <v>629</v>
      </c>
      <c r="D539" s="284">
        <v>192</v>
      </c>
      <c r="E539" s="284">
        <v>706</v>
      </c>
      <c r="F539" s="284">
        <v>703</v>
      </c>
      <c r="G539" s="284">
        <v>706</v>
      </c>
      <c r="H539" s="286">
        <f>SUM(B539:G539)</f>
        <v>3567</v>
      </c>
      <c r="I539" s="322" t="s">
        <v>55</v>
      </c>
      <c r="J539" s="323">
        <f>H526-H539</f>
        <v>10</v>
      </c>
      <c r="K539" s="345">
        <f>J539/H526</f>
        <v>2.7956388034665923E-3</v>
      </c>
    </row>
    <row r="540" spans="1:11" s="627" customFormat="1" x14ac:dyDescent="0.2">
      <c r="A540" s="321" t="s">
        <v>27</v>
      </c>
      <c r="B540" s="235"/>
      <c r="C540" s="233"/>
      <c r="D540" s="233"/>
      <c r="E540" s="233"/>
      <c r="F540" s="233"/>
      <c r="G540" s="233"/>
      <c r="H540" s="226"/>
      <c r="I540" s="220" t="s">
        <v>56</v>
      </c>
      <c r="J540" s="627">
        <v>157.34</v>
      </c>
    </row>
    <row r="541" spans="1:11" s="627" customFormat="1" ht="13.5" thickBot="1" x14ac:dyDescent="0.25">
      <c r="A541" s="324" t="s">
        <v>25</v>
      </c>
      <c r="B541" s="224">
        <f>B540-B527</f>
        <v>0</v>
      </c>
      <c r="C541" s="225">
        <f t="shared" ref="C541:G541" si="128">C540-C527</f>
        <v>0</v>
      </c>
      <c r="D541" s="225">
        <f t="shared" si="128"/>
        <v>0</v>
      </c>
      <c r="E541" s="225">
        <f t="shared" si="128"/>
        <v>0</v>
      </c>
      <c r="F541" s="225">
        <f t="shared" si="128"/>
        <v>0</v>
      </c>
      <c r="G541" s="225">
        <f t="shared" si="128"/>
        <v>0</v>
      </c>
      <c r="H541" s="227"/>
      <c r="I541" s="627" t="s">
        <v>25</v>
      </c>
      <c r="J541" s="627">
        <f>J540-J527</f>
        <v>-0.27000000000001023</v>
      </c>
    </row>
    <row r="543" spans="1:11" ht="13.5" thickBot="1" x14ac:dyDescent="0.25"/>
    <row r="544" spans="1:11" s="628" customFormat="1" ht="13.5" thickBot="1" x14ac:dyDescent="0.25">
      <c r="A544" s="297" t="s">
        <v>226</v>
      </c>
      <c r="B544" s="639" t="s">
        <v>49</v>
      </c>
      <c r="C544" s="640"/>
      <c r="D544" s="640"/>
      <c r="E544" s="640"/>
      <c r="F544" s="640"/>
      <c r="G544" s="640"/>
      <c r="H544" s="325" t="s">
        <v>0</v>
      </c>
      <c r="I544" s="220"/>
    </row>
    <row r="545" spans="1:11" s="628" customFormat="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300">
        <v>6</v>
      </c>
      <c r="H545" s="301"/>
      <c r="I545" s="302"/>
    </row>
    <row r="546" spans="1:11" s="628" customFormat="1" x14ac:dyDescent="0.2">
      <c r="A546" s="304" t="s">
        <v>3</v>
      </c>
      <c r="B546" s="467">
        <v>4065</v>
      </c>
      <c r="C546" s="468">
        <v>4065</v>
      </c>
      <c r="D546" s="468">
        <v>4065</v>
      </c>
      <c r="E546" s="468">
        <v>4065</v>
      </c>
      <c r="F546" s="468">
        <v>4065</v>
      </c>
      <c r="G546" s="468">
        <v>4065</v>
      </c>
      <c r="H546" s="470">
        <v>4065</v>
      </c>
      <c r="I546" s="306"/>
      <c r="J546" s="303"/>
    </row>
    <row r="547" spans="1:11" s="628" customFormat="1" x14ac:dyDescent="0.2">
      <c r="A547" s="307" t="s">
        <v>6</v>
      </c>
      <c r="B547" s="256">
        <v>4713.8888888888887</v>
      </c>
      <c r="C547" s="257">
        <v>4501.7142857142853</v>
      </c>
      <c r="D547" s="257">
        <v>4692.8571428571431</v>
      </c>
      <c r="E547" s="257">
        <v>4551.3888888888887</v>
      </c>
      <c r="F547" s="308">
        <v>4546.363636363636</v>
      </c>
      <c r="G547" s="308">
        <v>4648.2352941176468</v>
      </c>
      <c r="H547" s="309">
        <v>4600.4255319148933</v>
      </c>
      <c r="I547" s="310"/>
      <c r="J547" s="303"/>
    </row>
    <row r="548" spans="1:11" s="628" customFormat="1" x14ac:dyDescent="0.2">
      <c r="A548" s="219" t="s">
        <v>7</v>
      </c>
      <c r="B548" s="261">
        <v>80.555555555555557</v>
      </c>
      <c r="C548" s="262">
        <v>94.285714285714292</v>
      </c>
      <c r="D548" s="262">
        <v>85.714285714285708</v>
      </c>
      <c r="E548" s="262">
        <v>86.111111111111114</v>
      </c>
      <c r="F548" s="311">
        <v>84.848484848484844</v>
      </c>
      <c r="G548" s="311">
        <v>73.529411764705884</v>
      </c>
      <c r="H548" s="312">
        <v>85.106382978723403</v>
      </c>
      <c r="I548" s="383"/>
      <c r="J548" s="303"/>
    </row>
    <row r="549" spans="1:11" s="628" customFormat="1" x14ac:dyDescent="0.2">
      <c r="A549" s="219" t="s">
        <v>8</v>
      </c>
      <c r="B549" s="266">
        <v>6.8990108717120607E-2</v>
      </c>
      <c r="C549" s="267">
        <v>5.62005884052654E-2</v>
      </c>
      <c r="D549" s="267">
        <v>5.7344682194243282E-2</v>
      </c>
      <c r="E549" s="267">
        <v>6.8693607384527192E-2</v>
      </c>
      <c r="F549" s="314">
        <v>6.9202920391858561E-2</v>
      </c>
      <c r="G549" s="314">
        <v>7.8708349083554313E-2</v>
      </c>
      <c r="H549" s="315">
        <v>7.0155593783689255E-2</v>
      </c>
      <c r="I549" s="316"/>
      <c r="J549" s="317"/>
    </row>
    <row r="550" spans="1:11" s="628" customFormat="1" x14ac:dyDescent="0.2">
      <c r="A550" s="307" t="s">
        <v>1</v>
      </c>
      <c r="B550" s="271">
        <f t="shared" ref="B550:H550" si="129">B547/B546*100-100</f>
        <v>15.962826294929627</v>
      </c>
      <c r="C550" s="272">
        <f t="shared" si="129"/>
        <v>10.743278861360039</v>
      </c>
      <c r="D550" s="272">
        <f t="shared" si="129"/>
        <v>15.445440168687412</v>
      </c>
      <c r="E550" s="272">
        <f t="shared" si="129"/>
        <v>11.965286319529866</v>
      </c>
      <c r="F550" s="272">
        <f t="shared" si="129"/>
        <v>11.841663871184153</v>
      </c>
      <c r="G550" s="272">
        <f t="shared" si="129"/>
        <v>14.347731712611235</v>
      </c>
      <c r="H550" s="275">
        <f t="shared" si="129"/>
        <v>13.171599801104378</v>
      </c>
      <c r="I550" s="316"/>
      <c r="J550" s="317"/>
    </row>
    <row r="551" spans="1:11" s="628" customFormat="1" ht="13.5" thickBot="1" x14ac:dyDescent="0.25">
      <c r="A551" s="219" t="s">
        <v>26</v>
      </c>
      <c r="B551" s="395">
        <f>B547-B534</f>
        <v>128.2088888888884</v>
      </c>
      <c r="C551" s="396">
        <f t="shared" ref="C551:H551" si="130">C547-C534</f>
        <v>-133.43571428571431</v>
      </c>
      <c r="D551" s="396">
        <f t="shared" si="130"/>
        <v>87.857142857143117</v>
      </c>
      <c r="E551" s="396">
        <f t="shared" si="130"/>
        <v>-40.041111111111604</v>
      </c>
      <c r="F551" s="396">
        <f t="shared" si="130"/>
        <v>-73.136363636363967</v>
      </c>
      <c r="G551" s="396">
        <f t="shared" si="130"/>
        <v>101.94529411764688</v>
      </c>
      <c r="H551" s="403">
        <f t="shared" si="130"/>
        <v>4.2155319148932904</v>
      </c>
      <c r="I551" s="320"/>
      <c r="J551" s="317"/>
    </row>
    <row r="552" spans="1:11" s="628" customFormat="1" x14ac:dyDescent="0.2">
      <c r="A552" s="321" t="s">
        <v>50</v>
      </c>
      <c r="B552" s="283">
        <v>628</v>
      </c>
      <c r="C552" s="284">
        <v>628</v>
      </c>
      <c r="D552" s="284">
        <v>190</v>
      </c>
      <c r="E552" s="284">
        <v>704</v>
      </c>
      <c r="F552" s="284">
        <v>700</v>
      </c>
      <c r="G552" s="284">
        <v>705</v>
      </c>
      <c r="H552" s="286">
        <f>SUM(B552:G552)</f>
        <v>3555</v>
      </c>
      <c r="I552" s="322" t="s">
        <v>55</v>
      </c>
      <c r="J552" s="323">
        <f>H539-H552</f>
        <v>12</v>
      </c>
      <c r="K552" s="345">
        <f>J552/H539</f>
        <v>3.3641715727502101E-3</v>
      </c>
    </row>
    <row r="553" spans="1:11" s="628" customFormat="1" x14ac:dyDescent="0.2">
      <c r="A553" s="321" t="s">
        <v>27</v>
      </c>
      <c r="B553" s="235"/>
      <c r="C553" s="233"/>
      <c r="D553" s="233"/>
      <c r="E553" s="233"/>
      <c r="F553" s="233"/>
      <c r="G553" s="233"/>
      <c r="H553" s="226"/>
      <c r="I553" s="220" t="s">
        <v>56</v>
      </c>
      <c r="J553" s="628">
        <v>157.16999999999999</v>
      </c>
    </row>
    <row r="554" spans="1:11" s="628" customFormat="1" ht="13.5" thickBot="1" x14ac:dyDescent="0.25">
      <c r="A554" s="324" t="s">
        <v>25</v>
      </c>
      <c r="B554" s="224">
        <f>B553-B540</f>
        <v>0</v>
      </c>
      <c r="C554" s="225">
        <f t="shared" ref="C554:G554" si="131">C553-C540</f>
        <v>0</v>
      </c>
      <c r="D554" s="225">
        <f t="shared" si="131"/>
        <v>0</v>
      </c>
      <c r="E554" s="225">
        <f t="shared" si="131"/>
        <v>0</v>
      </c>
      <c r="F554" s="225">
        <f t="shared" si="131"/>
        <v>0</v>
      </c>
      <c r="G554" s="225">
        <f t="shared" si="131"/>
        <v>0</v>
      </c>
      <c r="H554" s="227"/>
      <c r="I554" s="628" t="s">
        <v>25</v>
      </c>
      <c r="J554" s="628">
        <f>J553-J540</f>
        <v>-0.17000000000001592</v>
      </c>
    </row>
    <row r="556" spans="1:11" ht="13.5" thickBot="1" x14ac:dyDescent="0.25"/>
    <row r="557" spans="1:11" ht="13.5" thickBot="1" x14ac:dyDescent="0.25">
      <c r="A557" s="297" t="s">
        <v>228</v>
      </c>
      <c r="B557" s="639" t="s">
        <v>49</v>
      </c>
      <c r="C557" s="640"/>
      <c r="D557" s="640"/>
      <c r="E557" s="640"/>
      <c r="F557" s="640"/>
      <c r="G557" s="640"/>
      <c r="H557" s="325" t="s">
        <v>0</v>
      </c>
      <c r="I557" s="220"/>
      <c r="J557" s="630"/>
      <c r="K557" s="630"/>
    </row>
    <row r="558" spans="1:11" x14ac:dyDescent="0.2">
      <c r="A558" s="219" t="s">
        <v>53</v>
      </c>
      <c r="B558" s="298">
        <v>1</v>
      </c>
      <c r="C558" s="299">
        <v>2</v>
      </c>
      <c r="D558" s="300">
        <v>3</v>
      </c>
      <c r="E558" s="299">
        <v>4</v>
      </c>
      <c r="F558" s="299">
        <v>5</v>
      </c>
      <c r="G558" s="300">
        <v>6</v>
      </c>
      <c r="H558" s="632">
        <v>185</v>
      </c>
      <c r="I558" s="302"/>
      <c r="J558" s="630"/>
      <c r="K558" s="630"/>
    </row>
    <row r="559" spans="1:11" x14ac:dyDescent="0.2">
      <c r="A559" s="304" t="s">
        <v>3</v>
      </c>
      <c r="B559" s="467">
        <v>4105</v>
      </c>
      <c r="C559" s="468">
        <v>4105</v>
      </c>
      <c r="D559" s="468">
        <v>4105</v>
      </c>
      <c r="E559" s="468">
        <v>4105</v>
      </c>
      <c r="F559" s="468">
        <v>4105</v>
      </c>
      <c r="G559" s="468">
        <v>4105</v>
      </c>
      <c r="H559" s="470">
        <v>4105</v>
      </c>
      <c r="I559" s="306"/>
      <c r="J559" s="303"/>
      <c r="K559" s="630"/>
    </row>
    <row r="560" spans="1:11" x14ac:dyDescent="0.2">
      <c r="A560" s="307" t="s">
        <v>6</v>
      </c>
      <c r="B560" s="256">
        <v>4537.6923076923076</v>
      </c>
      <c r="C560" s="257">
        <v>4496.1764705882351</v>
      </c>
      <c r="D560" s="257">
        <v>4484.545454545455</v>
      </c>
      <c r="E560" s="257">
        <v>4576.5625</v>
      </c>
      <c r="F560" s="308">
        <v>4623.6111111111113</v>
      </c>
      <c r="G560" s="308">
        <v>4902.424242424242</v>
      </c>
      <c r="H560" s="309">
        <v>4615.405405405405</v>
      </c>
      <c r="I560" s="310"/>
      <c r="J560" s="303"/>
      <c r="K560" s="630"/>
    </row>
    <row r="561" spans="1:11" x14ac:dyDescent="0.2">
      <c r="A561" s="219" t="s">
        <v>7</v>
      </c>
      <c r="B561" s="261">
        <v>76.92307692307692</v>
      </c>
      <c r="C561" s="262">
        <v>97.058823529411768</v>
      </c>
      <c r="D561" s="262">
        <v>100</v>
      </c>
      <c r="E561" s="262">
        <v>78.125</v>
      </c>
      <c r="F561" s="311">
        <v>77.777777777777771</v>
      </c>
      <c r="G561" s="311">
        <v>93.939393939393938</v>
      </c>
      <c r="H561" s="312">
        <v>74.054054054054049</v>
      </c>
      <c r="I561" s="383"/>
      <c r="J561" s="303"/>
      <c r="K561" s="630"/>
    </row>
    <row r="562" spans="1:11" x14ac:dyDescent="0.2">
      <c r="A562" s="219" t="s">
        <v>8</v>
      </c>
      <c r="B562" s="266">
        <v>7.1743194827476639E-2</v>
      </c>
      <c r="C562" s="267">
        <v>6.1756700415350647E-2</v>
      </c>
      <c r="D562" s="267">
        <v>6.1343737719625119E-2</v>
      </c>
      <c r="E562" s="267">
        <v>9.2527429506379197E-2</v>
      </c>
      <c r="F562" s="314">
        <v>7.682490610226593E-2</v>
      </c>
      <c r="G562" s="314">
        <v>5.4477538617727396E-2</v>
      </c>
      <c r="H562" s="315">
        <v>7.7872334324558798E-2</v>
      </c>
      <c r="I562" s="316"/>
      <c r="J562" s="317"/>
      <c r="K562" s="630"/>
    </row>
    <row r="563" spans="1:11" x14ac:dyDescent="0.2">
      <c r="A563" s="307" t="s">
        <v>1</v>
      </c>
      <c r="B563" s="271">
        <f t="shared" ref="B563:H563" si="132">B560/B559*100-100</f>
        <v>10.540616508947821</v>
      </c>
      <c r="C563" s="272">
        <f t="shared" si="132"/>
        <v>9.5292684674356849</v>
      </c>
      <c r="D563" s="272">
        <f t="shared" si="132"/>
        <v>9.2459306832023174</v>
      </c>
      <c r="E563" s="272">
        <f t="shared" si="132"/>
        <v>11.48751522533496</v>
      </c>
      <c r="F563" s="272">
        <f t="shared" si="132"/>
        <v>12.633644606848009</v>
      </c>
      <c r="G563" s="272">
        <f t="shared" si="132"/>
        <v>19.425681910456575</v>
      </c>
      <c r="H563" s="275">
        <f t="shared" si="132"/>
        <v>12.433749218158468</v>
      </c>
      <c r="I563" s="316"/>
      <c r="J563" s="317"/>
      <c r="K563" s="630"/>
    </row>
    <row r="564" spans="1:11" ht="13.5" thickBot="1" x14ac:dyDescent="0.25">
      <c r="A564" s="219" t="s">
        <v>26</v>
      </c>
      <c r="B564" s="395">
        <f>B560-B547</f>
        <v>-176.19658119658106</v>
      </c>
      <c r="C564" s="396">
        <f t="shared" ref="C564:H564" si="133">C560-C547</f>
        <v>-5.5378151260501909</v>
      </c>
      <c r="D564" s="396">
        <f t="shared" si="133"/>
        <v>-208.31168831168816</v>
      </c>
      <c r="E564" s="396">
        <f t="shared" si="133"/>
        <v>25.173611111111313</v>
      </c>
      <c r="F564" s="396">
        <f t="shared" si="133"/>
        <v>77.24747474747528</v>
      </c>
      <c r="G564" s="396">
        <f t="shared" si="133"/>
        <v>254.18894830659519</v>
      </c>
      <c r="H564" s="403">
        <f t="shared" si="133"/>
        <v>14.979873490511636</v>
      </c>
      <c r="I564" s="320"/>
      <c r="J564" s="317"/>
      <c r="K564" s="630"/>
    </row>
    <row r="565" spans="1:11" x14ac:dyDescent="0.2">
      <c r="A565" s="321" t="s">
        <v>50</v>
      </c>
      <c r="B565" s="283">
        <v>622</v>
      </c>
      <c r="C565" s="284">
        <v>625</v>
      </c>
      <c r="D565" s="284">
        <v>180</v>
      </c>
      <c r="E565" s="284">
        <v>701</v>
      </c>
      <c r="F565" s="284">
        <v>695</v>
      </c>
      <c r="G565" s="284">
        <v>702</v>
      </c>
      <c r="H565" s="286">
        <f>SUM(B565:G565)</f>
        <v>3525</v>
      </c>
      <c r="I565" s="322" t="s">
        <v>55</v>
      </c>
      <c r="J565" s="323">
        <f>H552-H565</f>
        <v>30</v>
      </c>
      <c r="K565" s="345">
        <f>J565/H552</f>
        <v>8.4388185654008432E-3</v>
      </c>
    </row>
    <row r="566" spans="1:11" x14ac:dyDescent="0.2">
      <c r="A566" s="321" t="s">
        <v>27</v>
      </c>
      <c r="B566" s="235"/>
      <c r="C566" s="233"/>
      <c r="D566" s="233"/>
      <c r="E566" s="233"/>
      <c r="F566" s="233"/>
      <c r="G566" s="233"/>
      <c r="H566" s="226"/>
      <c r="I566" s="220" t="s">
        <v>56</v>
      </c>
      <c r="J566" s="630">
        <v>156.66</v>
      </c>
      <c r="K566" s="630"/>
    </row>
    <row r="567" spans="1:11" ht="13.5" thickBot="1" x14ac:dyDescent="0.25">
      <c r="A567" s="324" t="s">
        <v>25</v>
      </c>
      <c r="B567" s="224">
        <f>B566-B553</f>
        <v>0</v>
      </c>
      <c r="C567" s="225">
        <f t="shared" ref="C567:G567" si="134">C566-C553</f>
        <v>0</v>
      </c>
      <c r="D567" s="225">
        <f t="shared" si="134"/>
        <v>0</v>
      </c>
      <c r="E567" s="225">
        <f t="shared" si="134"/>
        <v>0</v>
      </c>
      <c r="F567" s="225">
        <f t="shared" si="134"/>
        <v>0</v>
      </c>
      <c r="G567" s="225">
        <f t="shared" si="134"/>
        <v>0</v>
      </c>
      <c r="H567" s="227"/>
      <c r="I567" s="630" t="s">
        <v>25</v>
      </c>
      <c r="J567" s="630">
        <f>J566-J553</f>
        <v>-0.50999999999999091</v>
      </c>
      <c r="K567" s="630"/>
    </row>
  </sheetData>
  <mergeCells count="41">
    <mergeCell ref="B466:G466"/>
    <mergeCell ref="B453:G453"/>
    <mergeCell ref="B427:G427"/>
    <mergeCell ref="B375:G375"/>
    <mergeCell ref="B388:G388"/>
    <mergeCell ref="B414:G414"/>
    <mergeCell ref="B209:H209"/>
    <mergeCell ref="B251:H251"/>
    <mergeCell ref="B237:H237"/>
    <mergeCell ref="B223:H223"/>
    <mergeCell ref="B321:I321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9:G9"/>
    <mergeCell ref="B23:G23"/>
    <mergeCell ref="B39:H39"/>
    <mergeCell ref="B53:H53"/>
    <mergeCell ref="B67:H67"/>
    <mergeCell ref="B265:H265"/>
    <mergeCell ref="B349:G349"/>
    <mergeCell ref="B336:G336"/>
    <mergeCell ref="B440:G440"/>
    <mergeCell ref="B401:G401"/>
    <mergeCell ref="B307:I307"/>
    <mergeCell ref="B293:I293"/>
    <mergeCell ref="B279:I279"/>
    <mergeCell ref="B362:G362"/>
    <mergeCell ref="B557:G557"/>
    <mergeCell ref="B518:G518"/>
    <mergeCell ref="B505:G505"/>
    <mergeCell ref="B492:G492"/>
    <mergeCell ref="B479:G479"/>
    <mergeCell ref="B544:G544"/>
    <mergeCell ref="B531:G531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64" t="s">
        <v>49</v>
      </c>
      <c r="B1" s="665"/>
      <c r="C1" s="665"/>
      <c r="D1" s="665"/>
      <c r="E1" s="665"/>
      <c r="F1" s="665"/>
      <c r="G1" s="665"/>
      <c r="H1" s="666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81" t="s">
        <v>49</v>
      </c>
      <c r="B9" s="682"/>
      <c r="C9" s="682"/>
      <c r="D9" s="682"/>
      <c r="E9" s="682"/>
      <c r="F9" s="682"/>
      <c r="G9" s="682"/>
      <c r="H9" s="682"/>
      <c r="I9" s="682"/>
      <c r="J9" s="68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95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58">
        <v>713</v>
      </c>
      <c r="G11" s="658">
        <v>113.5</v>
      </c>
      <c r="H11" s="658">
        <v>63</v>
      </c>
      <c r="I11" s="658">
        <v>1</v>
      </c>
      <c r="J11" s="568"/>
    </row>
    <row r="12" spans="1:10" x14ac:dyDescent="0.2">
      <c r="A12" s="696"/>
      <c r="B12" s="235">
        <v>2</v>
      </c>
      <c r="C12" s="233">
        <v>317</v>
      </c>
      <c r="D12" s="233">
        <v>113.5</v>
      </c>
      <c r="E12" s="233" t="s">
        <v>174</v>
      </c>
      <c r="F12" s="659"/>
      <c r="G12" s="659"/>
      <c r="H12" s="659"/>
      <c r="I12" s="659"/>
      <c r="J12" s="567">
        <v>122</v>
      </c>
    </row>
    <row r="13" spans="1:10" ht="13.5" thickBot="1" x14ac:dyDescent="0.25">
      <c r="A13" s="696"/>
      <c r="B13" s="235">
        <v>4</v>
      </c>
      <c r="C13" s="233">
        <v>363</v>
      </c>
      <c r="D13" s="233">
        <v>110.5</v>
      </c>
      <c r="E13" s="233" t="s">
        <v>172</v>
      </c>
      <c r="F13" s="659"/>
      <c r="G13" s="659"/>
      <c r="H13" s="659"/>
      <c r="I13" s="659"/>
      <c r="J13" s="567"/>
    </row>
    <row r="14" spans="1:10" x14ac:dyDescent="0.2">
      <c r="A14" s="699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58">
        <v>712</v>
      </c>
      <c r="G14" s="658">
        <v>110.5</v>
      </c>
      <c r="H14" s="658">
        <v>63</v>
      </c>
      <c r="I14" s="658">
        <v>2</v>
      </c>
      <c r="J14" s="533"/>
    </row>
    <row r="15" spans="1:10" x14ac:dyDescent="0.2">
      <c r="A15" s="700"/>
      <c r="B15" s="423">
        <v>3</v>
      </c>
      <c r="C15" s="233">
        <v>370</v>
      </c>
      <c r="D15" s="233">
        <v>110.5</v>
      </c>
      <c r="E15" s="233" t="s">
        <v>174</v>
      </c>
      <c r="F15" s="659"/>
      <c r="G15" s="659"/>
      <c r="H15" s="659"/>
      <c r="I15" s="659"/>
      <c r="J15" s="567">
        <v>121</v>
      </c>
    </row>
    <row r="16" spans="1:10" ht="13.5" thickBot="1" x14ac:dyDescent="0.25">
      <c r="A16" s="701"/>
      <c r="B16" s="424">
        <v>5</v>
      </c>
      <c r="C16" s="234">
        <v>155</v>
      </c>
      <c r="D16" s="234">
        <v>109.5</v>
      </c>
      <c r="E16" s="234" t="s">
        <v>173</v>
      </c>
      <c r="F16" s="660"/>
      <c r="G16" s="660"/>
      <c r="H16" s="660"/>
      <c r="I16" s="660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58">
        <v>113.5</v>
      </c>
      <c r="N17" s="659"/>
      <c r="O17" s="659"/>
      <c r="P17" s="658">
        <v>110.5</v>
      </c>
      <c r="Q17" s="659"/>
      <c r="R17" s="660"/>
      <c r="S17" s="582">
        <v>114.5</v>
      </c>
      <c r="T17" s="658">
        <v>109.5</v>
      </c>
      <c r="U17" s="660"/>
      <c r="V17" s="659">
        <v>109</v>
      </c>
      <c r="W17" s="660"/>
      <c r="X17" s="659">
        <v>108.5</v>
      </c>
      <c r="Y17" s="660"/>
    </row>
    <row r="18" spans="1:25" ht="13.5" thickBot="1" x14ac:dyDescent="0.25">
      <c r="A18" s="702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58">
        <v>712</v>
      </c>
      <c r="G18" s="658">
        <v>109.5</v>
      </c>
      <c r="H18" s="658">
        <v>63</v>
      </c>
      <c r="I18" s="693" t="s">
        <v>175</v>
      </c>
      <c r="J18" s="671">
        <v>121.5</v>
      </c>
    </row>
    <row r="19" spans="1:25" ht="13.5" thickBot="1" x14ac:dyDescent="0.25">
      <c r="A19" s="703"/>
      <c r="B19" s="424">
        <v>6</v>
      </c>
      <c r="C19" s="234">
        <v>261</v>
      </c>
      <c r="D19" s="234">
        <v>109.5</v>
      </c>
      <c r="E19" s="529" t="s">
        <v>172</v>
      </c>
      <c r="F19" s="660"/>
      <c r="G19" s="660"/>
      <c r="H19" s="660"/>
      <c r="I19" s="694"/>
      <c r="J19" s="668"/>
      <c r="M19" s="583">
        <v>122</v>
      </c>
      <c r="N19" s="583"/>
      <c r="O19" s="533"/>
      <c r="P19" s="583">
        <v>121</v>
      </c>
      <c r="Q19" s="534"/>
      <c r="R19" s="583">
        <v>122</v>
      </c>
      <c r="S19" s="671">
        <v>121.5</v>
      </c>
      <c r="T19" s="668"/>
      <c r="U19" s="667">
        <v>120.5</v>
      </c>
      <c r="V19" s="668"/>
      <c r="W19" s="667">
        <v>120</v>
      </c>
      <c r="X19" s="668"/>
    </row>
    <row r="20" spans="1:25" x14ac:dyDescent="0.2">
      <c r="A20" s="697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59">
        <v>712</v>
      </c>
      <c r="G20" s="659">
        <v>109</v>
      </c>
      <c r="H20" s="659">
        <v>63</v>
      </c>
      <c r="I20" s="693" t="s">
        <v>176</v>
      </c>
      <c r="J20" s="667">
        <v>120.5</v>
      </c>
    </row>
    <row r="21" spans="1:25" ht="13.5" thickBot="1" x14ac:dyDescent="0.25">
      <c r="A21" s="698"/>
      <c r="B21" s="424">
        <v>7</v>
      </c>
      <c r="C21" s="234">
        <v>484</v>
      </c>
      <c r="D21" s="234">
        <v>108.5</v>
      </c>
      <c r="E21" s="234" t="s">
        <v>172</v>
      </c>
      <c r="F21" s="660"/>
      <c r="G21" s="660"/>
      <c r="H21" s="660"/>
      <c r="I21" s="694"/>
      <c r="J21" s="668"/>
    </row>
    <row r="22" spans="1:25" x14ac:dyDescent="0.2">
      <c r="A22" s="691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58">
        <v>712</v>
      </c>
      <c r="G22" s="659">
        <v>108.5</v>
      </c>
      <c r="H22" s="659">
        <v>63</v>
      </c>
      <c r="I22" s="659">
        <v>3</v>
      </c>
      <c r="J22" s="667">
        <v>120</v>
      </c>
    </row>
    <row r="23" spans="1:25" ht="13.5" thickBot="1" x14ac:dyDescent="0.25">
      <c r="A23" s="692"/>
      <c r="B23" s="424">
        <v>8</v>
      </c>
      <c r="C23" s="234">
        <v>548</v>
      </c>
      <c r="D23" s="234">
        <v>108</v>
      </c>
      <c r="E23" s="234" t="s">
        <v>174</v>
      </c>
      <c r="F23" s="660"/>
      <c r="G23" s="660"/>
      <c r="H23" s="660"/>
      <c r="I23" s="660"/>
      <c r="J23" s="668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54"/>
  <sheetViews>
    <sheetView showGridLines="0" tabSelected="1" topLeftCell="A534" zoomScale="73" zoomScaleNormal="73" workbookViewId="0">
      <selection activeCell="H546" sqref="H546:H548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39" t="s">
        <v>52</v>
      </c>
      <c r="C9" s="640"/>
      <c r="D9" s="640"/>
      <c r="E9" s="640"/>
      <c r="F9" s="641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39" t="s">
        <v>52</v>
      </c>
      <c r="C22" s="640"/>
      <c r="D22" s="640"/>
      <c r="E22" s="640"/>
      <c r="F22" s="641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39" t="s">
        <v>52</v>
      </c>
      <c r="C35" s="640"/>
      <c r="D35" s="640"/>
      <c r="E35" s="640"/>
      <c r="F35" s="641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39" t="s">
        <v>52</v>
      </c>
      <c r="C48" s="640"/>
      <c r="D48" s="640"/>
      <c r="E48" s="640"/>
      <c r="F48" s="641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39" t="s">
        <v>52</v>
      </c>
      <c r="C61" s="640"/>
      <c r="D61" s="640"/>
      <c r="E61" s="640"/>
      <c r="F61" s="641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39" t="s">
        <v>52</v>
      </c>
      <c r="C74" s="640"/>
      <c r="D74" s="640"/>
      <c r="E74" s="640"/>
      <c r="F74" s="641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39" t="s">
        <v>52</v>
      </c>
      <c r="C87" s="640"/>
      <c r="D87" s="640"/>
      <c r="E87" s="640"/>
      <c r="F87" s="641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39" t="s">
        <v>52</v>
      </c>
      <c r="C100" s="640"/>
      <c r="D100" s="640"/>
      <c r="E100" s="640"/>
      <c r="F100" s="641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39" t="s">
        <v>52</v>
      </c>
      <c r="C113" s="640"/>
      <c r="D113" s="640"/>
      <c r="E113" s="640"/>
      <c r="F113" s="641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39" t="s">
        <v>52</v>
      </c>
      <c r="C126" s="640"/>
      <c r="D126" s="640"/>
      <c r="E126" s="640"/>
      <c r="F126" s="641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39" t="s">
        <v>52</v>
      </c>
      <c r="C139" s="640"/>
      <c r="D139" s="640"/>
      <c r="E139" s="640"/>
      <c r="F139" s="641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39" t="s">
        <v>52</v>
      </c>
      <c r="C152" s="640"/>
      <c r="D152" s="640"/>
      <c r="E152" s="640"/>
      <c r="F152" s="641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39" t="s">
        <v>52</v>
      </c>
      <c r="C165" s="640"/>
      <c r="D165" s="640"/>
      <c r="E165" s="640"/>
      <c r="F165" s="641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39" t="s">
        <v>52</v>
      </c>
      <c r="C178" s="640"/>
      <c r="D178" s="640"/>
      <c r="E178" s="640"/>
      <c r="F178" s="641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39" t="s">
        <v>52</v>
      </c>
      <c r="C191" s="640"/>
      <c r="D191" s="640"/>
      <c r="E191" s="640"/>
      <c r="F191" s="641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39" t="s">
        <v>52</v>
      </c>
      <c r="C204" s="640"/>
      <c r="D204" s="640"/>
      <c r="E204" s="640"/>
      <c r="F204" s="641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39" t="s">
        <v>52</v>
      </c>
      <c r="C217" s="640"/>
      <c r="D217" s="640"/>
      <c r="E217" s="640"/>
      <c r="F217" s="641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39" t="s">
        <v>52</v>
      </c>
      <c r="C230" s="640"/>
      <c r="D230" s="640"/>
      <c r="E230" s="640"/>
      <c r="F230" s="641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39" t="s">
        <v>52</v>
      </c>
      <c r="C243" s="640"/>
      <c r="D243" s="640"/>
      <c r="E243" s="640"/>
      <c r="F243" s="641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39" t="s">
        <v>52</v>
      </c>
      <c r="C256" s="640"/>
      <c r="D256" s="640"/>
      <c r="E256" s="640"/>
      <c r="F256" s="641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39" t="s">
        <v>52</v>
      </c>
      <c r="C269" s="640"/>
      <c r="D269" s="640"/>
      <c r="E269" s="640"/>
      <c r="F269" s="641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39" t="s">
        <v>52</v>
      </c>
      <c r="C282" s="640"/>
      <c r="D282" s="640"/>
      <c r="E282" s="640"/>
      <c r="F282" s="641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39" t="s">
        <v>52</v>
      </c>
      <c r="C296" s="640"/>
      <c r="D296" s="640"/>
      <c r="E296" s="640"/>
      <c r="F296" s="641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39" t="s">
        <v>49</v>
      </c>
      <c r="C310" s="640"/>
      <c r="D310" s="640"/>
      <c r="E310" s="640"/>
      <c r="F310" s="640"/>
      <c r="G310" s="640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39" t="s">
        <v>49</v>
      </c>
      <c r="C323" s="640"/>
      <c r="D323" s="640"/>
      <c r="E323" s="640"/>
      <c r="F323" s="640"/>
      <c r="G323" s="640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39" t="s">
        <v>49</v>
      </c>
      <c r="C336" s="640"/>
      <c r="D336" s="640"/>
      <c r="E336" s="640"/>
      <c r="F336" s="640"/>
      <c r="G336" s="640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39" t="s">
        <v>49</v>
      </c>
      <c r="C349" s="640"/>
      <c r="D349" s="640"/>
      <c r="E349" s="640"/>
      <c r="F349" s="640"/>
      <c r="G349" s="640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39" t="s">
        <v>49</v>
      </c>
      <c r="C362" s="640"/>
      <c r="D362" s="640"/>
      <c r="E362" s="640"/>
      <c r="F362" s="640"/>
      <c r="G362" s="640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39" t="s">
        <v>49</v>
      </c>
      <c r="C375" s="640"/>
      <c r="D375" s="640"/>
      <c r="E375" s="640"/>
      <c r="F375" s="640"/>
      <c r="G375" s="640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39" t="s">
        <v>49</v>
      </c>
      <c r="C388" s="640"/>
      <c r="D388" s="640"/>
      <c r="E388" s="640"/>
      <c r="F388" s="640"/>
      <c r="G388" s="640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39" t="s">
        <v>49</v>
      </c>
      <c r="C401" s="640"/>
      <c r="D401" s="640"/>
      <c r="E401" s="640"/>
      <c r="F401" s="640"/>
      <c r="G401" s="640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39" t="s">
        <v>49</v>
      </c>
      <c r="C414" s="640"/>
      <c r="D414" s="640"/>
      <c r="E414" s="640"/>
      <c r="F414" s="640"/>
      <c r="G414" s="640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39" t="s">
        <v>49</v>
      </c>
      <c r="C427" s="640"/>
      <c r="D427" s="640"/>
      <c r="E427" s="640"/>
      <c r="F427" s="640"/>
      <c r="G427" s="640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39" t="s">
        <v>49</v>
      </c>
      <c r="C440" s="640"/>
      <c r="D440" s="640"/>
      <c r="E440" s="640"/>
      <c r="F440" s="640"/>
      <c r="G440" s="640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39" t="s">
        <v>49</v>
      </c>
      <c r="C453" s="640"/>
      <c r="D453" s="640"/>
      <c r="E453" s="640"/>
      <c r="F453" s="640"/>
      <c r="G453" s="640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39" t="s">
        <v>49</v>
      </c>
      <c r="C466" s="640"/>
      <c r="D466" s="640"/>
      <c r="E466" s="640"/>
      <c r="F466" s="640"/>
      <c r="G466" s="640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  <row r="478" spans="1:11" ht="13.5" thickBot="1" x14ac:dyDescent="0.25"/>
    <row r="479" spans="1:11" ht="13.5" thickBot="1" x14ac:dyDescent="0.25">
      <c r="A479" s="297" t="s">
        <v>216</v>
      </c>
      <c r="B479" s="639" t="s">
        <v>49</v>
      </c>
      <c r="C479" s="640"/>
      <c r="D479" s="640"/>
      <c r="E479" s="640"/>
      <c r="F479" s="640"/>
      <c r="G479" s="641"/>
      <c r="H479" s="325" t="s">
        <v>0</v>
      </c>
      <c r="I479" s="220"/>
      <c r="J479" s="614"/>
      <c r="K479" s="614"/>
    </row>
    <row r="480" spans="1:1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625">
        <v>6</v>
      </c>
      <c r="H480" s="615"/>
      <c r="I480" s="302"/>
      <c r="J480" s="614"/>
      <c r="K480" s="614"/>
    </row>
    <row r="481" spans="1:12" x14ac:dyDescent="0.2">
      <c r="A481" s="304" t="s">
        <v>3</v>
      </c>
      <c r="B481" s="467">
        <v>4400</v>
      </c>
      <c r="C481" s="468">
        <v>4400</v>
      </c>
      <c r="D481" s="468">
        <v>4400</v>
      </c>
      <c r="E481" s="468">
        <v>4400</v>
      </c>
      <c r="F481" s="468">
        <v>4400</v>
      </c>
      <c r="G481" s="469">
        <v>4400</v>
      </c>
      <c r="H481" s="616">
        <v>4400</v>
      </c>
      <c r="I481" s="306"/>
      <c r="J481" s="303"/>
      <c r="K481" s="614"/>
    </row>
    <row r="482" spans="1:12" x14ac:dyDescent="0.2">
      <c r="A482" s="307" t="s">
        <v>6</v>
      </c>
      <c r="B482" s="256">
        <v>4619.17</v>
      </c>
      <c r="C482" s="257">
        <v>4786</v>
      </c>
      <c r="D482" s="257">
        <v>4348</v>
      </c>
      <c r="E482" s="257">
        <v>4848.33</v>
      </c>
      <c r="F482" s="308">
        <v>4963.8500000000004</v>
      </c>
      <c r="G482" s="258">
        <v>5078</v>
      </c>
      <c r="H482" s="617">
        <v>4814.84</v>
      </c>
      <c r="I482" s="310"/>
      <c r="J482" s="303"/>
      <c r="K482" s="614"/>
    </row>
    <row r="483" spans="1:12" x14ac:dyDescent="0.2">
      <c r="A483" s="219" t="s">
        <v>7</v>
      </c>
      <c r="B483" s="261">
        <v>91.7</v>
      </c>
      <c r="C483" s="262">
        <v>100</v>
      </c>
      <c r="D483" s="262">
        <v>100</v>
      </c>
      <c r="E483" s="262">
        <v>100</v>
      </c>
      <c r="F483" s="311">
        <v>100</v>
      </c>
      <c r="G483" s="263">
        <v>100</v>
      </c>
      <c r="H483" s="618">
        <v>85.48</v>
      </c>
      <c r="I483" s="383"/>
      <c r="J483" s="303"/>
      <c r="K483" s="614"/>
    </row>
    <row r="484" spans="1:12" x14ac:dyDescent="0.2">
      <c r="A484" s="219" t="s">
        <v>8</v>
      </c>
      <c r="B484" s="266">
        <v>6.4100000000000004E-2</v>
      </c>
      <c r="C484" s="267">
        <v>4.2500000000000003E-2</v>
      </c>
      <c r="D484" s="267">
        <v>6.5199999999999994E-2</v>
      </c>
      <c r="E484" s="267">
        <v>5.1900000000000002E-2</v>
      </c>
      <c r="F484" s="314">
        <v>4.1700000000000001E-2</v>
      </c>
      <c r="G484" s="268">
        <v>4.7E-2</v>
      </c>
      <c r="H484" s="619">
        <v>6.6199999999999995E-2</v>
      </c>
      <c r="I484" s="316"/>
      <c r="J484" s="317"/>
      <c r="K484" s="614"/>
    </row>
    <row r="485" spans="1:12" x14ac:dyDescent="0.2">
      <c r="A485" s="307" t="s">
        <v>1</v>
      </c>
      <c r="B485" s="271">
        <f t="shared" ref="B485:H485" si="110">B482/B481*100-100</f>
        <v>4.9811363636363808</v>
      </c>
      <c r="C485" s="272">
        <f t="shared" si="110"/>
        <v>8.7727272727272663</v>
      </c>
      <c r="D485" s="272">
        <f t="shared" si="110"/>
        <v>-1.181818181818187</v>
      </c>
      <c r="E485" s="272">
        <f t="shared" si="110"/>
        <v>10.18931818181818</v>
      </c>
      <c r="F485" s="272">
        <f t="shared" si="110"/>
        <v>12.814772727272739</v>
      </c>
      <c r="G485" s="273">
        <f t="shared" si="110"/>
        <v>15.409090909090907</v>
      </c>
      <c r="H485" s="620">
        <f t="shared" si="110"/>
        <v>9.4281818181818124</v>
      </c>
      <c r="I485" s="316"/>
      <c r="J485" s="317"/>
      <c r="K485" s="614"/>
    </row>
    <row r="486" spans="1:12" ht="13.5" thickBot="1" x14ac:dyDescent="0.25">
      <c r="A486" s="219" t="s">
        <v>26</v>
      </c>
      <c r="B486" s="395">
        <f>B482-B469</f>
        <v>181.67000000000007</v>
      </c>
      <c r="C486" s="396">
        <f t="shared" ref="C486:H486" si="111">C482-C469</f>
        <v>63.142857142856883</v>
      </c>
      <c r="D486" s="396">
        <f t="shared" si="111"/>
        <v>-62</v>
      </c>
      <c r="E486" s="396">
        <f t="shared" si="111"/>
        <v>139.04428571428525</v>
      </c>
      <c r="F486" s="396">
        <f t="shared" si="111"/>
        <v>-176.14999999999964</v>
      </c>
      <c r="G486" s="397">
        <f t="shared" si="111"/>
        <v>38</v>
      </c>
      <c r="H486" s="621">
        <f t="shared" si="111"/>
        <v>65.44606060606111</v>
      </c>
      <c r="I486" s="320"/>
      <c r="J486" s="317"/>
      <c r="K486" s="614"/>
    </row>
    <row r="487" spans="1:12" x14ac:dyDescent="0.2">
      <c r="A487" s="321" t="s">
        <v>50</v>
      </c>
      <c r="B487" s="283">
        <v>53</v>
      </c>
      <c r="C487" s="284">
        <v>53</v>
      </c>
      <c r="D487" s="284">
        <v>16</v>
      </c>
      <c r="E487" s="284">
        <v>60</v>
      </c>
      <c r="F487" s="284">
        <v>60</v>
      </c>
      <c r="G487" s="285">
        <v>60</v>
      </c>
      <c r="H487" s="622">
        <f>SUM(B487:G487)</f>
        <v>302</v>
      </c>
      <c r="I487" s="322" t="s">
        <v>55</v>
      </c>
      <c r="J487" s="323">
        <f>H474-H487</f>
        <v>17</v>
      </c>
      <c r="K487" s="345">
        <f>J487/H474</f>
        <v>5.329153605015674E-2</v>
      </c>
      <c r="L487" s="414" t="s">
        <v>217</v>
      </c>
    </row>
    <row r="488" spans="1:12" x14ac:dyDescent="0.2">
      <c r="A488" s="321" t="s">
        <v>27</v>
      </c>
      <c r="B488" s="235">
        <v>140.5</v>
      </c>
      <c r="C488" s="233">
        <v>139</v>
      </c>
      <c r="D488" s="233">
        <v>140.5</v>
      </c>
      <c r="E488" s="233">
        <v>138</v>
      </c>
      <c r="F488" s="233">
        <v>137.5</v>
      </c>
      <c r="G488" s="236">
        <v>137</v>
      </c>
      <c r="H488" s="623"/>
      <c r="I488" s="220" t="s">
        <v>56</v>
      </c>
      <c r="J488" s="614">
        <v>138.13</v>
      </c>
      <c r="K488" s="614"/>
    </row>
    <row r="489" spans="1:12" ht="13.5" thickBot="1" x14ac:dyDescent="0.25">
      <c r="A489" s="324" t="s">
        <v>25</v>
      </c>
      <c r="B489" s="224">
        <f>B488-B475</f>
        <v>0</v>
      </c>
      <c r="C489" s="225">
        <f t="shared" ref="C489:G489" si="112">C488-C475</f>
        <v>0</v>
      </c>
      <c r="D489" s="225">
        <f t="shared" si="112"/>
        <v>0</v>
      </c>
      <c r="E489" s="225">
        <f t="shared" si="112"/>
        <v>0</v>
      </c>
      <c r="F489" s="225">
        <f t="shared" si="112"/>
        <v>0</v>
      </c>
      <c r="G489" s="231">
        <f t="shared" si="112"/>
        <v>0</v>
      </c>
      <c r="H489" s="624"/>
      <c r="I489" s="614" t="s">
        <v>25</v>
      </c>
      <c r="J489" s="614">
        <f>J488-J475</f>
        <v>-0.61000000000001364</v>
      </c>
      <c r="K489" s="614"/>
    </row>
    <row r="491" spans="1:12" ht="13.5" thickBot="1" x14ac:dyDescent="0.25"/>
    <row r="492" spans="1:12" ht="13.5" thickBot="1" x14ac:dyDescent="0.25">
      <c r="A492" s="297" t="s">
        <v>220</v>
      </c>
      <c r="B492" s="639" t="s">
        <v>49</v>
      </c>
      <c r="C492" s="640"/>
      <c r="D492" s="640"/>
      <c r="E492" s="640"/>
      <c r="F492" s="640"/>
      <c r="G492" s="641"/>
      <c r="H492" s="325" t="s">
        <v>0</v>
      </c>
      <c r="I492" s="220"/>
      <c r="J492" s="626"/>
      <c r="K492" s="626"/>
    </row>
    <row r="493" spans="1:12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625">
        <v>6</v>
      </c>
      <c r="H493" s="615"/>
      <c r="I493" s="302"/>
      <c r="J493" s="626"/>
      <c r="K493" s="626"/>
    </row>
    <row r="494" spans="1:12" x14ac:dyDescent="0.2">
      <c r="A494" s="304" t="s">
        <v>3</v>
      </c>
      <c r="B494" s="467">
        <v>4420</v>
      </c>
      <c r="C494" s="468">
        <v>4420</v>
      </c>
      <c r="D494" s="468">
        <v>4420</v>
      </c>
      <c r="E494" s="468">
        <v>4420</v>
      </c>
      <c r="F494" s="468">
        <v>4420</v>
      </c>
      <c r="G494" s="469">
        <v>4420</v>
      </c>
      <c r="H494" s="616">
        <v>4420</v>
      </c>
      <c r="I494" s="306"/>
      <c r="J494" s="303"/>
      <c r="K494" s="626"/>
    </row>
    <row r="495" spans="1:12" x14ac:dyDescent="0.2">
      <c r="A495" s="307" t="s">
        <v>6</v>
      </c>
      <c r="B495" s="256">
        <v>4560</v>
      </c>
      <c r="C495" s="257">
        <v>4664.166666666667</v>
      </c>
      <c r="D495" s="257">
        <v>4486</v>
      </c>
      <c r="E495" s="257">
        <v>4669.090909090909</v>
      </c>
      <c r="F495" s="308">
        <v>4960.833333333333</v>
      </c>
      <c r="G495" s="258">
        <v>4867.5</v>
      </c>
      <c r="H495" s="617">
        <v>4727.936507936508</v>
      </c>
      <c r="I495" s="310"/>
      <c r="J495" s="303"/>
      <c r="K495" s="626"/>
    </row>
    <row r="496" spans="1:12" x14ac:dyDescent="0.2">
      <c r="A496" s="219" t="s">
        <v>7</v>
      </c>
      <c r="B496" s="261">
        <v>100</v>
      </c>
      <c r="C496" s="262">
        <v>100</v>
      </c>
      <c r="D496" s="262">
        <v>80</v>
      </c>
      <c r="E496" s="262">
        <v>100</v>
      </c>
      <c r="F496" s="311">
        <v>91.666666666666671</v>
      </c>
      <c r="G496" s="263">
        <v>100</v>
      </c>
      <c r="H496" s="618">
        <v>88.888888888888886</v>
      </c>
      <c r="I496" s="383"/>
      <c r="J496" s="303"/>
      <c r="K496" s="626"/>
    </row>
    <row r="497" spans="1:11" x14ac:dyDescent="0.2">
      <c r="A497" s="219" t="s">
        <v>8</v>
      </c>
      <c r="B497" s="266">
        <v>5.0182241539241702E-2</v>
      </c>
      <c r="C497" s="267">
        <v>5.6287523162074388E-2</v>
      </c>
      <c r="D497" s="267">
        <v>7.7189382462163697E-2</v>
      </c>
      <c r="E497" s="267">
        <v>4.8534842017316365E-2</v>
      </c>
      <c r="F497" s="314">
        <v>6.1249618546918863E-2</v>
      </c>
      <c r="G497" s="268">
        <v>3.6502510346649017E-2</v>
      </c>
      <c r="H497" s="619">
        <v>6.3220730174879877E-2</v>
      </c>
      <c r="I497" s="316"/>
      <c r="J497" s="317"/>
      <c r="K497" s="626"/>
    </row>
    <row r="498" spans="1:11" x14ac:dyDescent="0.2">
      <c r="A498" s="307" t="s">
        <v>1</v>
      </c>
      <c r="B498" s="271">
        <f t="shared" ref="B498:H498" si="113">B495/B494*100-100</f>
        <v>3.1674208144796552</v>
      </c>
      <c r="C498" s="272">
        <f t="shared" si="113"/>
        <v>5.5241327300150829</v>
      </c>
      <c r="D498" s="272">
        <f t="shared" si="113"/>
        <v>1.4932126696832597</v>
      </c>
      <c r="E498" s="272">
        <f t="shared" si="113"/>
        <v>5.6355409296585606</v>
      </c>
      <c r="F498" s="272">
        <f t="shared" si="113"/>
        <v>12.236048265460028</v>
      </c>
      <c r="G498" s="273">
        <f t="shared" si="113"/>
        <v>10.124434389140276</v>
      </c>
      <c r="H498" s="620">
        <f t="shared" si="113"/>
        <v>6.9668893198305</v>
      </c>
      <c r="I498" s="316"/>
      <c r="J498" s="317"/>
      <c r="K498" s="626"/>
    </row>
    <row r="499" spans="1:11" ht="13.5" thickBot="1" x14ac:dyDescent="0.25">
      <c r="A499" s="219" t="s">
        <v>26</v>
      </c>
      <c r="B499" s="395">
        <f>B495-B482</f>
        <v>-59.170000000000073</v>
      </c>
      <c r="C499" s="396">
        <f t="shared" ref="C499:H499" si="114">C495-C482</f>
        <v>-121.83333333333303</v>
      </c>
      <c r="D499" s="396">
        <f t="shared" si="114"/>
        <v>138</v>
      </c>
      <c r="E499" s="396">
        <f t="shared" si="114"/>
        <v>-179.23909090909092</v>
      </c>
      <c r="F499" s="396">
        <f t="shared" si="114"/>
        <v>-3.0166666666673336</v>
      </c>
      <c r="G499" s="397">
        <f t="shared" si="114"/>
        <v>-210.5</v>
      </c>
      <c r="H499" s="621">
        <f t="shared" si="114"/>
        <v>-86.903492063492195</v>
      </c>
      <c r="I499" s="320"/>
      <c r="J499" s="317"/>
      <c r="K499" s="626"/>
    </row>
    <row r="500" spans="1:11" x14ac:dyDescent="0.2">
      <c r="A500" s="321" t="s">
        <v>50</v>
      </c>
      <c r="B500" s="283">
        <v>52</v>
      </c>
      <c r="C500" s="284">
        <v>53</v>
      </c>
      <c r="D500" s="284">
        <v>15</v>
      </c>
      <c r="E500" s="284">
        <v>60</v>
      </c>
      <c r="F500" s="284">
        <v>60</v>
      </c>
      <c r="G500" s="285">
        <v>60</v>
      </c>
      <c r="H500" s="622">
        <f>SUM(B500:G500)</f>
        <v>300</v>
      </c>
      <c r="I500" s="322" t="s">
        <v>55</v>
      </c>
      <c r="J500" s="323">
        <f>H487-H500</f>
        <v>2</v>
      </c>
      <c r="K500" s="345">
        <f>J500/H487</f>
        <v>6.6225165562913907E-3</v>
      </c>
    </row>
    <row r="501" spans="1:11" x14ac:dyDescent="0.2">
      <c r="A501" s="321" t="s">
        <v>27</v>
      </c>
      <c r="B501" s="235">
        <v>141.5</v>
      </c>
      <c r="C501" s="233">
        <v>140.5</v>
      </c>
      <c r="D501" s="233">
        <v>141.5</v>
      </c>
      <c r="E501" s="233">
        <v>139.5</v>
      </c>
      <c r="F501" s="233">
        <v>138.5</v>
      </c>
      <c r="G501" s="236">
        <v>138.5</v>
      </c>
      <c r="H501" s="623"/>
      <c r="I501" s="220" t="s">
        <v>56</v>
      </c>
      <c r="J501" s="626">
        <v>138.94999999999999</v>
      </c>
      <c r="K501" s="626"/>
    </row>
    <row r="502" spans="1:11" ht="13.5" thickBot="1" x14ac:dyDescent="0.25">
      <c r="A502" s="324" t="s">
        <v>25</v>
      </c>
      <c r="B502" s="224">
        <f>B501-B488</f>
        <v>1</v>
      </c>
      <c r="C502" s="225">
        <f t="shared" ref="C502:G502" si="115">C501-C488</f>
        <v>1.5</v>
      </c>
      <c r="D502" s="225">
        <f t="shared" si="115"/>
        <v>1</v>
      </c>
      <c r="E502" s="225">
        <f t="shared" si="115"/>
        <v>1.5</v>
      </c>
      <c r="F502" s="225">
        <f t="shared" si="115"/>
        <v>1</v>
      </c>
      <c r="G502" s="231">
        <f t="shared" si="115"/>
        <v>1.5</v>
      </c>
      <c r="H502" s="624"/>
      <c r="I502" s="626" t="s">
        <v>25</v>
      </c>
      <c r="J502" s="626">
        <f>J501-J488</f>
        <v>0.81999999999999318</v>
      </c>
      <c r="K502" s="626"/>
    </row>
    <row r="504" spans="1:11" ht="13.5" thickBot="1" x14ac:dyDescent="0.25"/>
    <row r="505" spans="1:11" s="627" customFormat="1" ht="13.5" thickBot="1" x14ac:dyDescent="0.25">
      <c r="A505" s="297" t="s">
        <v>221</v>
      </c>
      <c r="B505" s="639" t="s">
        <v>49</v>
      </c>
      <c r="C505" s="640"/>
      <c r="D505" s="640"/>
      <c r="E505" s="640"/>
      <c r="F505" s="640"/>
      <c r="G505" s="641"/>
      <c r="H505" s="325" t="s">
        <v>0</v>
      </c>
      <c r="I505" s="220"/>
    </row>
    <row r="506" spans="1:11" s="627" customFormat="1" x14ac:dyDescent="0.2">
      <c r="A506" s="219" t="s">
        <v>53</v>
      </c>
      <c r="B506" s="298">
        <v>1</v>
      </c>
      <c r="C506" s="299">
        <v>2</v>
      </c>
      <c r="D506" s="300">
        <v>3</v>
      </c>
      <c r="E506" s="299">
        <v>4</v>
      </c>
      <c r="F506" s="299">
        <v>5</v>
      </c>
      <c r="G506" s="625">
        <v>6</v>
      </c>
      <c r="H506" s="615"/>
      <c r="I506" s="302"/>
    </row>
    <row r="507" spans="1:11" s="627" customFormat="1" x14ac:dyDescent="0.2">
      <c r="A507" s="304" t="s">
        <v>3</v>
      </c>
      <c r="B507" s="467">
        <v>4440</v>
      </c>
      <c r="C507" s="468">
        <v>4440</v>
      </c>
      <c r="D507" s="468">
        <v>4440</v>
      </c>
      <c r="E507" s="468">
        <v>4440</v>
      </c>
      <c r="F507" s="468">
        <v>4440</v>
      </c>
      <c r="G507" s="469">
        <v>4440</v>
      </c>
      <c r="H507" s="616">
        <v>4440</v>
      </c>
      <c r="I507" s="306"/>
      <c r="J507" s="303"/>
    </row>
    <row r="508" spans="1:11" s="627" customFormat="1" x14ac:dyDescent="0.2">
      <c r="A508" s="307" t="s">
        <v>6</v>
      </c>
      <c r="B508" s="256">
        <v>4858.57</v>
      </c>
      <c r="C508" s="257">
        <v>4905</v>
      </c>
      <c r="D508" s="257">
        <v>4550</v>
      </c>
      <c r="E508" s="257">
        <v>4963</v>
      </c>
      <c r="F508" s="308">
        <v>4508</v>
      </c>
      <c r="G508" s="258">
        <v>4747.1400000000003</v>
      </c>
      <c r="H508" s="617">
        <v>4785.16</v>
      </c>
      <c r="I508" s="310"/>
      <c r="J508" s="303"/>
    </row>
    <row r="509" spans="1:11" s="627" customFormat="1" x14ac:dyDescent="0.2">
      <c r="A509" s="219" t="s">
        <v>7</v>
      </c>
      <c r="B509" s="261">
        <v>100</v>
      </c>
      <c r="C509" s="262">
        <v>91.67</v>
      </c>
      <c r="D509" s="262">
        <v>75</v>
      </c>
      <c r="E509" s="262">
        <v>100</v>
      </c>
      <c r="F509" s="311">
        <v>100</v>
      </c>
      <c r="G509" s="263">
        <v>100</v>
      </c>
      <c r="H509" s="618">
        <v>90.63</v>
      </c>
      <c r="I509" s="383"/>
      <c r="J509" s="303"/>
    </row>
    <row r="510" spans="1:11" s="627" customFormat="1" x14ac:dyDescent="0.2">
      <c r="A510" s="219" t="s">
        <v>8</v>
      </c>
      <c r="B510" s="266">
        <v>4.7500000000000001E-2</v>
      </c>
      <c r="C510" s="267">
        <v>5.79E-2</v>
      </c>
      <c r="D510" s="267">
        <v>8.9599999999999999E-2</v>
      </c>
      <c r="E510" s="267">
        <v>6.0999999999999999E-2</v>
      </c>
      <c r="F510" s="314">
        <v>3.85E-2</v>
      </c>
      <c r="G510" s="268">
        <v>3.1E-2</v>
      </c>
      <c r="H510" s="619">
        <v>6.1100000000000002E-2</v>
      </c>
      <c r="I510" s="316"/>
      <c r="J510" s="317"/>
    </row>
    <row r="511" spans="1:11" s="627" customFormat="1" x14ac:dyDescent="0.2">
      <c r="A511" s="307" t="s">
        <v>1</v>
      </c>
      <c r="B511" s="271">
        <f t="shared" ref="B511:H511" si="116">B508/B507*100-100</f>
        <v>9.4272522522522451</v>
      </c>
      <c r="C511" s="272">
        <f t="shared" si="116"/>
        <v>10.472972972972983</v>
      </c>
      <c r="D511" s="272">
        <f t="shared" si="116"/>
        <v>2.4774774774774926</v>
      </c>
      <c r="E511" s="272">
        <f t="shared" si="116"/>
        <v>11.77927927927928</v>
      </c>
      <c r="F511" s="272">
        <f t="shared" si="116"/>
        <v>1.5315315315315416</v>
      </c>
      <c r="G511" s="273">
        <f t="shared" si="116"/>
        <v>6.9175675675675876</v>
      </c>
      <c r="H511" s="620">
        <f t="shared" si="116"/>
        <v>7.7738738738738675</v>
      </c>
      <c r="I511" s="316"/>
      <c r="J511" s="317"/>
    </row>
    <row r="512" spans="1:11" s="627" customFormat="1" ht="13.5" thickBot="1" x14ac:dyDescent="0.25">
      <c r="A512" s="219" t="s">
        <v>26</v>
      </c>
      <c r="B512" s="395">
        <f>B508-B495</f>
        <v>298.56999999999971</v>
      </c>
      <c r="C512" s="396">
        <f t="shared" ref="C512:H512" si="117">C508-C495</f>
        <v>240.83333333333303</v>
      </c>
      <c r="D512" s="396">
        <f t="shared" si="117"/>
        <v>64</v>
      </c>
      <c r="E512" s="396">
        <f t="shared" si="117"/>
        <v>293.90909090909099</v>
      </c>
      <c r="F512" s="396">
        <f t="shared" si="117"/>
        <v>-452.83333333333303</v>
      </c>
      <c r="G512" s="397">
        <f t="shared" si="117"/>
        <v>-120.35999999999967</v>
      </c>
      <c r="H512" s="621">
        <f t="shared" si="117"/>
        <v>57.223492063491904</v>
      </c>
      <c r="I512" s="320"/>
      <c r="J512" s="317"/>
    </row>
    <row r="513" spans="1:11" s="627" customFormat="1" x14ac:dyDescent="0.2">
      <c r="A513" s="321" t="s">
        <v>50</v>
      </c>
      <c r="B513" s="283">
        <v>52</v>
      </c>
      <c r="C513" s="284">
        <v>53</v>
      </c>
      <c r="D513" s="284">
        <v>15</v>
      </c>
      <c r="E513" s="284">
        <v>60</v>
      </c>
      <c r="F513" s="284">
        <v>60</v>
      </c>
      <c r="G513" s="285">
        <v>60</v>
      </c>
      <c r="H513" s="622">
        <f>SUM(B513:G513)</f>
        <v>300</v>
      </c>
      <c r="I513" s="322" t="s">
        <v>55</v>
      </c>
      <c r="J513" s="323">
        <f>H500-H513</f>
        <v>0</v>
      </c>
      <c r="K513" s="345">
        <f>J513/H500</f>
        <v>0</v>
      </c>
    </row>
    <row r="514" spans="1:11" s="627" customFormat="1" x14ac:dyDescent="0.2">
      <c r="A514" s="321" t="s">
        <v>27</v>
      </c>
      <c r="B514" s="235">
        <v>141.5</v>
      </c>
      <c r="C514" s="233">
        <v>140.5</v>
      </c>
      <c r="D514" s="233">
        <v>141.5</v>
      </c>
      <c r="E514" s="233">
        <v>139.5</v>
      </c>
      <c r="F514" s="233">
        <v>138.5</v>
      </c>
      <c r="G514" s="236">
        <v>138.5</v>
      </c>
      <c r="H514" s="623"/>
      <c r="I514" s="220" t="s">
        <v>56</v>
      </c>
      <c r="J514" s="627">
        <v>139.76</v>
      </c>
    </row>
    <row r="515" spans="1:11" s="627" customFormat="1" ht="13.5" thickBot="1" x14ac:dyDescent="0.25">
      <c r="A515" s="324" t="s">
        <v>25</v>
      </c>
      <c r="B515" s="224">
        <f>B514-B501</f>
        <v>0</v>
      </c>
      <c r="C515" s="225">
        <f t="shared" ref="C515:G515" si="118">C514-C501</f>
        <v>0</v>
      </c>
      <c r="D515" s="225">
        <f t="shared" si="118"/>
        <v>0</v>
      </c>
      <c r="E515" s="225">
        <f t="shared" si="118"/>
        <v>0</v>
      </c>
      <c r="F515" s="225">
        <f t="shared" si="118"/>
        <v>0</v>
      </c>
      <c r="G515" s="231">
        <f t="shared" si="118"/>
        <v>0</v>
      </c>
      <c r="H515" s="624"/>
      <c r="I515" s="627" t="s">
        <v>25</v>
      </c>
      <c r="J515" s="627">
        <f>J514-J501</f>
        <v>0.81000000000000227</v>
      </c>
    </row>
    <row r="517" spans="1:11" ht="13.5" thickBot="1" x14ac:dyDescent="0.25"/>
    <row r="518" spans="1:11" s="628" customFormat="1" ht="13.5" thickBot="1" x14ac:dyDescent="0.25">
      <c r="A518" s="297" t="s">
        <v>226</v>
      </c>
      <c r="B518" s="639" t="s">
        <v>49</v>
      </c>
      <c r="C518" s="640"/>
      <c r="D518" s="640"/>
      <c r="E518" s="640"/>
      <c r="F518" s="640"/>
      <c r="G518" s="641"/>
      <c r="H518" s="325" t="s">
        <v>0</v>
      </c>
      <c r="I518" s="220"/>
    </row>
    <row r="519" spans="1:11" s="628" customFormat="1" x14ac:dyDescent="0.2">
      <c r="A519" s="219" t="s">
        <v>53</v>
      </c>
      <c r="B519" s="298">
        <v>1</v>
      </c>
      <c r="C519" s="299">
        <v>2</v>
      </c>
      <c r="D519" s="300">
        <v>3</v>
      </c>
      <c r="E519" s="299">
        <v>4</v>
      </c>
      <c r="F519" s="299">
        <v>5</v>
      </c>
      <c r="G519" s="625">
        <v>6</v>
      </c>
      <c r="H519" s="615"/>
      <c r="I519" s="302"/>
    </row>
    <row r="520" spans="1:11" s="628" customFormat="1" x14ac:dyDescent="0.2">
      <c r="A520" s="304" t="s">
        <v>3</v>
      </c>
      <c r="B520" s="467">
        <v>4460</v>
      </c>
      <c r="C520" s="468">
        <v>4460</v>
      </c>
      <c r="D520" s="468">
        <v>4460</v>
      </c>
      <c r="E520" s="468">
        <v>4460</v>
      </c>
      <c r="F520" s="468">
        <v>4460</v>
      </c>
      <c r="G520" s="469">
        <v>4460</v>
      </c>
      <c r="H520" s="616">
        <v>4460</v>
      </c>
      <c r="I520" s="306"/>
      <c r="J520" s="303"/>
    </row>
    <row r="521" spans="1:11" s="628" customFormat="1" x14ac:dyDescent="0.2">
      <c r="A521" s="307" t="s">
        <v>6</v>
      </c>
      <c r="B521" s="256">
        <v>4753.8461538461543</v>
      </c>
      <c r="C521" s="257">
        <v>4674.6153846153848</v>
      </c>
      <c r="D521" s="257">
        <v>4190</v>
      </c>
      <c r="E521" s="257">
        <v>4778.75</v>
      </c>
      <c r="F521" s="308">
        <v>4903.8461538461543</v>
      </c>
      <c r="G521" s="258">
        <v>5122.3076923076924</v>
      </c>
      <c r="H521" s="617">
        <v>4810.9375</v>
      </c>
      <c r="I521" s="310"/>
      <c r="J521" s="303"/>
    </row>
    <row r="522" spans="1:11" s="628" customFormat="1" x14ac:dyDescent="0.2">
      <c r="A522" s="219" t="s">
        <v>7</v>
      </c>
      <c r="B522" s="261">
        <v>100</v>
      </c>
      <c r="C522" s="262">
        <v>84.615384615384613</v>
      </c>
      <c r="D522" s="262">
        <v>100</v>
      </c>
      <c r="E522" s="262">
        <v>100</v>
      </c>
      <c r="F522" s="311">
        <v>100</v>
      </c>
      <c r="G522" s="263">
        <v>100</v>
      </c>
      <c r="H522" s="618">
        <v>79.6875</v>
      </c>
      <c r="I522" s="383"/>
      <c r="J522" s="303"/>
    </row>
    <row r="523" spans="1:11" s="628" customFormat="1" x14ac:dyDescent="0.2">
      <c r="A523" s="219" t="s">
        <v>8</v>
      </c>
      <c r="B523" s="266">
        <v>6.7594170143060087E-2</v>
      </c>
      <c r="C523" s="267">
        <v>6.6066273558913535E-2</v>
      </c>
      <c r="D523" s="267">
        <v>2.8589853342985538E-2</v>
      </c>
      <c r="E523" s="267">
        <v>4.9712266132038545E-2</v>
      </c>
      <c r="F523" s="314">
        <v>4.9049151881242405E-2</v>
      </c>
      <c r="G523" s="268">
        <v>4.3229396528325491E-2</v>
      </c>
      <c r="H523" s="619">
        <v>7.2041002472195262E-2</v>
      </c>
      <c r="I523" s="316"/>
      <c r="J523" s="317"/>
    </row>
    <row r="524" spans="1:11" s="628" customFormat="1" x14ac:dyDescent="0.2">
      <c r="A524" s="307" t="s">
        <v>1</v>
      </c>
      <c r="B524" s="271">
        <f t="shared" ref="B524:G524" si="119">B521/B520*100-100</f>
        <v>6.5884787857882117</v>
      </c>
      <c r="C524" s="272">
        <f t="shared" si="119"/>
        <v>4.8120041393584074</v>
      </c>
      <c r="D524" s="272">
        <f t="shared" si="119"/>
        <v>-6.0538116591928173</v>
      </c>
      <c r="E524" s="272">
        <f t="shared" si="119"/>
        <v>7.1468609865470825</v>
      </c>
      <c r="F524" s="272">
        <f t="shared" si="119"/>
        <v>9.9517074853397816</v>
      </c>
      <c r="G524" s="273">
        <f t="shared" si="119"/>
        <v>14.849948258020021</v>
      </c>
      <c r="H524" s="620">
        <f t="shared" ref="H524" si="120">H521/H520*100-100</f>
        <v>7.8685538116591829</v>
      </c>
      <c r="I524" s="316"/>
      <c r="J524" s="317"/>
    </row>
    <row r="525" spans="1:11" s="628" customFormat="1" ht="13.5" thickBot="1" x14ac:dyDescent="0.25">
      <c r="A525" s="219" t="s">
        <v>26</v>
      </c>
      <c r="B525" s="395">
        <f t="shared" ref="B525:G525" si="121">B521-B508</f>
        <v>-104.72384615384544</v>
      </c>
      <c r="C525" s="396">
        <f t="shared" si="121"/>
        <v>-230.38461538461524</v>
      </c>
      <c r="D525" s="396">
        <f t="shared" si="121"/>
        <v>-360</v>
      </c>
      <c r="E525" s="396">
        <f t="shared" si="121"/>
        <v>-184.25</v>
      </c>
      <c r="F525" s="396">
        <f t="shared" si="121"/>
        <v>395.84615384615427</v>
      </c>
      <c r="G525" s="397">
        <f t="shared" si="121"/>
        <v>375.16769230769205</v>
      </c>
      <c r="H525" s="621">
        <f t="shared" ref="H525" si="122">H521-H508</f>
        <v>25.777500000000146</v>
      </c>
      <c r="I525" s="320"/>
      <c r="J525" s="317"/>
    </row>
    <row r="526" spans="1:11" s="628" customFormat="1" x14ac:dyDescent="0.2">
      <c r="A526" s="321" t="s">
        <v>50</v>
      </c>
      <c r="B526" s="283">
        <v>51</v>
      </c>
      <c r="C526" s="284">
        <v>53</v>
      </c>
      <c r="D526" s="284">
        <v>15</v>
      </c>
      <c r="E526" s="284">
        <v>60</v>
      </c>
      <c r="F526" s="284">
        <v>60</v>
      </c>
      <c r="G526" s="285">
        <v>59</v>
      </c>
      <c r="H526" s="622">
        <f>SUM(B526:G526)</f>
        <v>298</v>
      </c>
      <c r="I526" s="322" t="s">
        <v>55</v>
      </c>
      <c r="J526" s="323">
        <f>H513-H526</f>
        <v>2</v>
      </c>
      <c r="K526" s="345">
        <f>J526/H513</f>
        <v>6.6666666666666671E-3</v>
      </c>
    </row>
    <row r="527" spans="1:11" s="628" customFormat="1" x14ac:dyDescent="0.2">
      <c r="A527" s="321" t="s">
        <v>27</v>
      </c>
      <c r="B527" s="235">
        <v>141.5</v>
      </c>
      <c r="C527" s="233">
        <v>140.5</v>
      </c>
      <c r="D527" s="233">
        <v>141.5</v>
      </c>
      <c r="E527" s="233">
        <v>139.5</v>
      </c>
      <c r="F527" s="233">
        <v>138.5</v>
      </c>
      <c r="G527" s="236">
        <v>138.5</v>
      </c>
      <c r="H527" s="623"/>
      <c r="I527" s="220" t="s">
        <v>56</v>
      </c>
      <c r="J527" s="628">
        <v>140.12</v>
      </c>
    </row>
    <row r="528" spans="1:11" s="628" customFormat="1" ht="13.5" thickBot="1" x14ac:dyDescent="0.25">
      <c r="A528" s="324" t="s">
        <v>25</v>
      </c>
      <c r="B528" s="224">
        <f>B527-B514</f>
        <v>0</v>
      </c>
      <c r="C528" s="225">
        <f t="shared" ref="C528:G528" si="123">C527-C514</f>
        <v>0</v>
      </c>
      <c r="D528" s="225">
        <f t="shared" si="123"/>
        <v>0</v>
      </c>
      <c r="E528" s="225">
        <f t="shared" si="123"/>
        <v>0</v>
      </c>
      <c r="F528" s="225">
        <f t="shared" si="123"/>
        <v>0</v>
      </c>
      <c r="G528" s="231">
        <f t="shared" si="123"/>
        <v>0</v>
      </c>
      <c r="H528" s="624"/>
      <c r="I528" s="628" t="s">
        <v>25</v>
      </c>
      <c r="J528" s="628">
        <f>J527-J514</f>
        <v>0.36000000000001364</v>
      </c>
    </row>
    <row r="530" spans="1:11" ht="13.5" thickBot="1" x14ac:dyDescent="0.25"/>
    <row r="531" spans="1:11" s="629" customFormat="1" ht="13.5" thickBot="1" x14ac:dyDescent="0.25">
      <c r="A531" s="297" t="s">
        <v>227</v>
      </c>
      <c r="B531" s="639" t="s">
        <v>49</v>
      </c>
      <c r="C531" s="640"/>
      <c r="D531" s="640"/>
      <c r="E531" s="640"/>
      <c r="F531" s="640"/>
      <c r="G531" s="641"/>
      <c r="H531" s="325" t="s">
        <v>0</v>
      </c>
      <c r="I531" s="220"/>
    </row>
    <row r="532" spans="1:11" s="629" customFormat="1" x14ac:dyDescent="0.2">
      <c r="A532" s="219" t="s">
        <v>53</v>
      </c>
      <c r="B532" s="298">
        <v>1</v>
      </c>
      <c r="C532" s="299">
        <v>2</v>
      </c>
      <c r="D532" s="300">
        <v>3</v>
      </c>
      <c r="E532" s="299">
        <v>4</v>
      </c>
      <c r="F532" s="299">
        <v>5</v>
      </c>
      <c r="G532" s="625">
        <v>6</v>
      </c>
      <c r="H532" s="615"/>
      <c r="I532" s="302"/>
    </row>
    <row r="533" spans="1:11" s="629" customFormat="1" x14ac:dyDescent="0.2">
      <c r="A533" s="304" t="s">
        <v>3</v>
      </c>
      <c r="B533" s="467">
        <v>4480</v>
      </c>
      <c r="C533" s="468">
        <v>4480</v>
      </c>
      <c r="D533" s="468">
        <v>4480</v>
      </c>
      <c r="E533" s="468">
        <v>4480</v>
      </c>
      <c r="F533" s="468">
        <v>4480</v>
      </c>
      <c r="G533" s="469">
        <v>4480</v>
      </c>
      <c r="H533" s="616">
        <v>4480</v>
      </c>
      <c r="I533" s="306"/>
      <c r="J533" s="303"/>
    </row>
    <row r="534" spans="1:11" s="629" customFormat="1" x14ac:dyDescent="0.2">
      <c r="A534" s="307" t="s">
        <v>6</v>
      </c>
      <c r="B534" s="256">
        <v>4701.818181818182</v>
      </c>
      <c r="C534" s="257">
        <v>4686.363636363636</v>
      </c>
      <c r="D534" s="257">
        <v>4427.5</v>
      </c>
      <c r="E534" s="257">
        <v>4818</v>
      </c>
      <c r="F534" s="308">
        <v>4847.6923076923076</v>
      </c>
      <c r="G534" s="258">
        <v>4834.4444444444443</v>
      </c>
      <c r="H534" s="617">
        <v>4753.2758620689656</v>
      </c>
      <c r="I534" s="310"/>
      <c r="J534" s="303"/>
    </row>
    <row r="535" spans="1:11" s="629" customFormat="1" x14ac:dyDescent="0.2">
      <c r="A535" s="219" t="s">
        <v>7</v>
      </c>
      <c r="B535" s="261">
        <v>100</v>
      </c>
      <c r="C535" s="262">
        <v>100</v>
      </c>
      <c r="D535" s="262">
        <v>100</v>
      </c>
      <c r="E535" s="262">
        <v>100</v>
      </c>
      <c r="F535" s="311">
        <v>100</v>
      </c>
      <c r="G535" s="263">
        <v>100</v>
      </c>
      <c r="H535" s="618">
        <v>98.275862068965523</v>
      </c>
      <c r="I535" s="383"/>
      <c r="J535" s="303"/>
    </row>
    <row r="536" spans="1:11" s="629" customFormat="1" x14ac:dyDescent="0.2">
      <c r="A536" s="219" t="s">
        <v>8</v>
      </c>
      <c r="B536" s="266">
        <v>4.4175864272058503E-2</v>
      </c>
      <c r="C536" s="267">
        <v>4.0673360062615134E-2</v>
      </c>
      <c r="D536" s="267">
        <v>1.7154666889851285E-2</v>
      </c>
      <c r="E536" s="267">
        <v>4.1154550969544561E-2</v>
      </c>
      <c r="F536" s="314">
        <v>4.2385030790325622E-2</v>
      </c>
      <c r="G536" s="268">
        <v>4.2638678076717652E-2</v>
      </c>
      <c r="H536" s="619">
        <v>4.7379505002255844E-2</v>
      </c>
      <c r="I536" s="316"/>
      <c r="J536" s="317"/>
    </row>
    <row r="537" spans="1:11" s="629" customFormat="1" x14ac:dyDescent="0.2">
      <c r="A537" s="307" t="s">
        <v>1</v>
      </c>
      <c r="B537" s="271">
        <f t="shared" ref="B537:H537" si="124">B534/B533*100-100</f>
        <v>4.9512987012987111</v>
      </c>
      <c r="C537" s="272">
        <f t="shared" si="124"/>
        <v>4.6063311688311614</v>
      </c>
      <c r="D537" s="272">
        <f t="shared" si="124"/>
        <v>-1.171875</v>
      </c>
      <c r="E537" s="272">
        <f t="shared" si="124"/>
        <v>7.544642857142847</v>
      </c>
      <c r="F537" s="272">
        <f t="shared" si="124"/>
        <v>8.207417582417591</v>
      </c>
      <c r="G537" s="273">
        <f t="shared" si="124"/>
        <v>7.9117063492063551</v>
      </c>
      <c r="H537" s="620">
        <f t="shared" si="124"/>
        <v>6.0999076354679715</v>
      </c>
      <c r="I537" s="316"/>
      <c r="J537" s="317"/>
    </row>
    <row r="538" spans="1:11" s="629" customFormat="1" ht="13.5" thickBot="1" x14ac:dyDescent="0.25">
      <c r="A538" s="219" t="s">
        <v>26</v>
      </c>
      <c r="B538" s="395">
        <f t="shared" ref="B538:H538" si="125">B534-B521</f>
        <v>-52.027972027972282</v>
      </c>
      <c r="C538" s="396">
        <f t="shared" si="125"/>
        <v>11.748251748251278</v>
      </c>
      <c r="D538" s="396">
        <f t="shared" si="125"/>
        <v>237.5</v>
      </c>
      <c r="E538" s="396">
        <f t="shared" si="125"/>
        <v>39.25</v>
      </c>
      <c r="F538" s="396">
        <f t="shared" si="125"/>
        <v>-56.153846153846644</v>
      </c>
      <c r="G538" s="397">
        <f t="shared" si="125"/>
        <v>-287.86324786324803</v>
      </c>
      <c r="H538" s="621">
        <f t="shared" si="125"/>
        <v>-57.66163793103442</v>
      </c>
      <c r="I538" s="320"/>
      <c r="J538" s="317"/>
    </row>
    <row r="539" spans="1:11" s="629" customFormat="1" x14ac:dyDescent="0.2">
      <c r="A539" s="321" t="s">
        <v>50</v>
      </c>
      <c r="B539" s="283">
        <v>51</v>
      </c>
      <c r="C539" s="284">
        <v>53</v>
      </c>
      <c r="D539" s="284">
        <v>15</v>
      </c>
      <c r="E539" s="284">
        <v>60</v>
      </c>
      <c r="F539" s="284">
        <v>60</v>
      </c>
      <c r="G539" s="285">
        <v>59</v>
      </c>
      <c r="H539" s="622">
        <f>SUM(B539:G539)</f>
        <v>298</v>
      </c>
      <c r="I539" s="322" t="s">
        <v>55</v>
      </c>
      <c r="J539" s="323">
        <f>H526-H539</f>
        <v>0</v>
      </c>
      <c r="K539" s="345">
        <f>J539/H526</f>
        <v>0</v>
      </c>
    </row>
    <row r="540" spans="1:11" s="629" customFormat="1" x14ac:dyDescent="0.2">
      <c r="A540" s="321" t="s">
        <v>27</v>
      </c>
      <c r="B540" s="235">
        <v>142.5</v>
      </c>
      <c r="C540" s="233">
        <v>141.5</v>
      </c>
      <c r="D540" s="233">
        <v>142.5</v>
      </c>
      <c r="E540" s="233">
        <v>140.5</v>
      </c>
      <c r="F540" s="233">
        <v>140</v>
      </c>
      <c r="G540" s="236">
        <v>140</v>
      </c>
      <c r="H540" s="623"/>
      <c r="I540" s="220" t="s">
        <v>56</v>
      </c>
      <c r="J540" s="629">
        <v>139.74</v>
      </c>
    </row>
    <row r="541" spans="1:11" s="629" customFormat="1" ht="13.5" thickBot="1" x14ac:dyDescent="0.25">
      <c r="A541" s="324" t="s">
        <v>25</v>
      </c>
      <c r="B541" s="224">
        <f>B540-B527</f>
        <v>1</v>
      </c>
      <c r="C541" s="225">
        <f t="shared" ref="C541:G541" si="126">C540-C527</f>
        <v>1</v>
      </c>
      <c r="D541" s="225">
        <f t="shared" si="126"/>
        <v>1</v>
      </c>
      <c r="E541" s="225">
        <f t="shared" si="126"/>
        <v>1</v>
      </c>
      <c r="F541" s="225">
        <f t="shared" si="126"/>
        <v>1.5</v>
      </c>
      <c r="G541" s="231">
        <f t="shared" si="126"/>
        <v>1.5</v>
      </c>
      <c r="H541" s="624"/>
      <c r="I541" s="629" t="s">
        <v>25</v>
      </c>
      <c r="J541" s="629">
        <f>J540-J527</f>
        <v>-0.37999999999999545</v>
      </c>
    </row>
    <row r="542" spans="1:11" s="629" customFormat="1" x14ac:dyDescent="0.2"/>
    <row r="543" spans="1:11" ht="13.5" thickBot="1" x14ac:dyDescent="0.25"/>
    <row r="544" spans="1:11" ht="13.5" thickBot="1" x14ac:dyDescent="0.25">
      <c r="A544" s="297" t="s">
        <v>228</v>
      </c>
      <c r="B544" s="639" t="s">
        <v>49</v>
      </c>
      <c r="C544" s="640"/>
      <c r="D544" s="640"/>
      <c r="E544" s="640"/>
      <c r="F544" s="640"/>
      <c r="G544" s="641"/>
      <c r="H544" s="325" t="s">
        <v>0</v>
      </c>
      <c r="I544" s="220"/>
      <c r="J544" s="630"/>
      <c r="K544" s="630"/>
    </row>
    <row r="545" spans="1:11" x14ac:dyDescent="0.2">
      <c r="A545" s="219" t="s">
        <v>53</v>
      </c>
      <c r="B545" s="298">
        <v>1</v>
      </c>
      <c r="C545" s="299">
        <v>2</v>
      </c>
      <c r="D545" s="300">
        <v>3</v>
      </c>
      <c r="E545" s="299">
        <v>4</v>
      </c>
      <c r="F545" s="299">
        <v>5</v>
      </c>
      <c r="G545" s="625">
        <v>6</v>
      </c>
      <c r="H545" s="633">
        <v>63</v>
      </c>
      <c r="I545" s="302"/>
      <c r="J545" s="630"/>
      <c r="K545" s="630"/>
    </row>
    <row r="546" spans="1:11" x14ac:dyDescent="0.2">
      <c r="A546" s="304" t="s">
        <v>3</v>
      </c>
      <c r="B546" s="467">
        <v>4500</v>
      </c>
      <c r="C546" s="468">
        <v>4500</v>
      </c>
      <c r="D546" s="468">
        <v>4500</v>
      </c>
      <c r="E546" s="468">
        <v>4500</v>
      </c>
      <c r="F546" s="468">
        <v>4500</v>
      </c>
      <c r="G546" s="469">
        <v>4500</v>
      </c>
      <c r="H546" s="616">
        <v>4500</v>
      </c>
      <c r="I546" s="306"/>
      <c r="J546" s="303"/>
      <c r="K546" s="630"/>
    </row>
    <row r="547" spans="1:11" x14ac:dyDescent="0.2">
      <c r="A547" s="307" t="s">
        <v>6</v>
      </c>
      <c r="B547" s="256">
        <v>5020</v>
      </c>
      <c r="C547" s="257">
        <v>4771.1111111111113</v>
      </c>
      <c r="D547" s="257">
        <v>4442</v>
      </c>
      <c r="E547" s="257">
        <v>5021.666666666667</v>
      </c>
      <c r="F547" s="308">
        <v>5070</v>
      </c>
      <c r="G547" s="258">
        <v>5028.181818181818</v>
      </c>
      <c r="H547" s="617">
        <v>4950.6349206349205</v>
      </c>
      <c r="I547" s="310"/>
      <c r="J547" s="303"/>
      <c r="K547" s="630"/>
    </row>
    <row r="548" spans="1:11" x14ac:dyDescent="0.2">
      <c r="A548" s="219" t="s">
        <v>7</v>
      </c>
      <c r="B548" s="261">
        <v>84.615384615384613</v>
      </c>
      <c r="C548" s="262">
        <v>100</v>
      </c>
      <c r="D548" s="262">
        <v>80</v>
      </c>
      <c r="E548" s="262">
        <v>100</v>
      </c>
      <c r="F548" s="311">
        <v>100</v>
      </c>
      <c r="G548" s="263">
        <v>100</v>
      </c>
      <c r="H548" s="618">
        <v>90.476190476190482</v>
      </c>
      <c r="I548" s="383"/>
      <c r="J548" s="303"/>
      <c r="K548" s="630"/>
    </row>
    <row r="549" spans="1:11" x14ac:dyDescent="0.2">
      <c r="A549" s="219" t="s">
        <v>8</v>
      </c>
      <c r="B549" s="266">
        <v>7.066261554781654E-2</v>
      </c>
      <c r="C549" s="267">
        <v>3.9179768690849201E-2</v>
      </c>
      <c r="D549" s="267">
        <v>6.250825407942627E-2</v>
      </c>
      <c r="E549" s="267">
        <v>5.1787339006683621E-2</v>
      </c>
      <c r="F549" s="314">
        <v>4.3413189370814897E-2</v>
      </c>
      <c r="G549" s="268">
        <v>4.3347322479354529E-2</v>
      </c>
      <c r="H549" s="619">
        <v>6.3661780747030494E-2</v>
      </c>
      <c r="I549" s="316"/>
      <c r="J549" s="317"/>
      <c r="K549" s="630"/>
    </row>
    <row r="550" spans="1:11" x14ac:dyDescent="0.2">
      <c r="A550" s="307" t="s">
        <v>1</v>
      </c>
      <c r="B550" s="271">
        <f t="shared" ref="B550:H550" si="127">B547/B546*100-100</f>
        <v>11.555555555555557</v>
      </c>
      <c r="C550" s="272">
        <f t="shared" si="127"/>
        <v>6.0246913580246968</v>
      </c>
      <c r="D550" s="272">
        <f t="shared" si="127"/>
        <v>-1.2888888888888772</v>
      </c>
      <c r="E550" s="272">
        <f t="shared" si="127"/>
        <v>11.592592592592595</v>
      </c>
      <c r="F550" s="272">
        <f t="shared" si="127"/>
        <v>12.666666666666671</v>
      </c>
      <c r="G550" s="273">
        <f t="shared" si="127"/>
        <v>11.73737373737373</v>
      </c>
      <c r="H550" s="620">
        <f t="shared" si="127"/>
        <v>10.01410934744267</v>
      </c>
      <c r="I550" s="316"/>
      <c r="J550" s="317"/>
      <c r="K550" s="630"/>
    </row>
    <row r="551" spans="1:11" ht="13.5" thickBot="1" x14ac:dyDescent="0.25">
      <c r="A551" s="219" t="s">
        <v>26</v>
      </c>
      <c r="B551" s="395">
        <f t="shared" ref="B551:H551" si="128">B547-B534</f>
        <v>318.18181818181802</v>
      </c>
      <c r="C551" s="396">
        <f t="shared" si="128"/>
        <v>84.74747474747528</v>
      </c>
      <c r="D551" s="396">
        <f t="shared" si="128"/>
        <v>14.5</v>
      </c>
      <c r="E551" s="396">
        <f t="shared" si="128"/>
        <v>203.66666666666697</v>
      </c>
      <c r="F551" s="396">
        <f t="shared" si="128"/>
        <v>222.30769230769238</v>
      </c>
      <c r="G551" s="397">
        <f t="shared" si="128"/>
        <v>193.73737373737367</v>
      </c>
      <c r="H551" s="621">
        <f t="shared" si="128"/>
        <v>197.35905856595491</v>
      </c>
      <c r="I551" s="320"/>
      <c r="J551" s="317"/>
      <c r="K551" s="630"/>
    </row>
    <row r="552" spans="1:11" x14ac:dyDescent="0.2">
      <c r="A552" s="321" t="s">
        <v>50</v>
      </c>
      <c r="B552" s="283">
        <v>51</v>
      </c>
      <c r="C552" s="284">
        <v>53</v>
      </c>
      <c r="D552" s="284">
        <v>15</v>
      </c>
      <c r="E552" s="284">
        <v>60</v>
      </c>
      <c r="F552" s="284">
        <v>60</v>
      </c>
      <c r="G552" s="285">
        <v>59</v>
      </c>
      <c r="H552" s="622">
        <f>SUM(B552:G552)</f>
        <v>298</v>
      </c>
      <c r="I552" s="322" t="s">
        <v>55</v>
      </c>
      <c r="J552" s="323">
        <f>H539-H552</f>
        <v>0</v>
      </c>
      <c r="K552" s="345">
        <f>J552/H539</f>
        <v>0</v>
      </c>
    </row>
    <row r="553" spans="1:11" x14ac:dyDescent="0.2">
      <c r="A553" s="321" t="s">
        <v>27</v>
      </c>
      <c r="B553" s="235"/>
      <c r="C553" s="233"/>
      <c r="D553" s="233"/>
      <c r="E553" s="233"/>
      <c r="F553" s="233"/>
      <c r="G553" s="236"/>
      <c r="H553" s="623"/>
      <c r="I553" s="220" t="s">
        <v>56</v>
      </c>
      <c r="J553" s="630">
        <v>140.99</v>
      </c>
      <c r="K553" s="630"/>
    </row>
    <row r="554" spans="1:11" ht="13.5" thickBot="1" x14ac:dyDescent="0.25">
      <c r="A554" s="324" t="s">
        <v>25</v>
      </c>
      <c r="B554" s="224">
        <f>B553-B540</f>
        <v>-142.5</v>
      </c>
      <c r="C554" s="225">
        <f t="shared" ref="C554:G554" si="129">C553-C540</f>
        <v>-141.5</v>
      </c>
      <c r="D554" s="225">
        <f t="shared" si="129"/>
        <v>-142.5</v>
      </c>
      <c r="E554" s="225">
        <f t="shared" si="129"/>
        <v>-140.5</v>
      </c>
      <c r="F554" s="225">
        <f t="shared" si="129"/>
        <v>-140</v>
      </c>
      <c r="G554" s="231">
        <f t="shared" si="129"/>
        <v>-140</v>
      </c>
      <c r="H554" s="624"/>
      <c r="I554" s="630" t="s">
        <v>25</v>
      </c>
      <c r="J554" s="630">
        <f>J553-J540</f>
        <v>1.25</v>
      </c>
      <c r="K554" s="630"/>
    </row>
  </sheetData>
  <mergeCells count="42">
    <mergeCell ref="B479:G479"/>
    <mergeCell ref="B466:G466"/>
    <mergeCell ref="B453:G453"/>
    <mergeCell ref="B230:F230"/>
    <mergeCell ref="B217:F217"/>
    <mergeCell ref="B204:F204"/>
    <mergeCell ref="B296:F296"/>
    <mergeCell ref="B243:F243"/>
    <mergeCell ref="B269:F269"/>
    <mergeCell ref="B256:F256"/>
    <mergeCell ref="B282:F282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191:F191"/>
    <mergeCell ref="B544:G544"/>
    <mergeCell ref="B323:G323"/>
    <mergeCell ref="B310:G310"/>
    <mergeCell ref="B414:G414"/>
    <mergeCell ref="B375:G375"/>
    <mergeCell ref="B531:G531"/>
    <mergeCell ref="B518:G518"/>
    <mergeCell ref="B505:G505"/>
    <mergeCell ref="B440:G440"/>
    <mergeCell ref="B427:G427"/>
    <mergeCell ref="B401:G401"/>
    <mergeCell ref="B349:G349"/>
    <mergeCell ref="B362:G362"/>
    <mergeCell ref="B336:G336"/>
    <mergeCell ref="B388:G388"/>
    <mergeCell ref="B492:G49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9"/>
  <sheetViews>
    <sheetView showGridLines="0" workbookViewId="0">
      <selection activeCell="E24" sqref="E24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  <row r="16" spans="2:6" x14ac:dyDescent="0.2">
      <c r="B16" s="62" t="s">
        <v>222</v>
      </c>
      <c r="C16" s="193">
        <v>4651.0761446886445</v>
      </c>
      <c r="D16" s="193">
        <v>4566.6229437229431</v>
      </c>
      <c r="E16" s="193">
        <v>4512.8457918050935</v>
      </c>
      <c r="F16" s="193">
        <v>4476.4882677708765</v>
      </c>
    </row>
    <row r="17" spans="2:6" x14ac:dyDescent="0.2">
      <c r="B17" s="62" t="s">
        <v>223</v>
      </c>
      <c r="C17" s="193">
        <v>4643.3919999999998</v>
      </c>
      <c r="D17" s="193">
        <v>4621.0320000000011</v>
      </c>
      <c r="E17" s="193">
        <v>4560.7375000000002</v>
      </c>
      <c r="F17" s="193">
        <v>4624.58</v>
      </c>
    </row>
    <row r="18" spans="2:6" x14ac:dyDescent="0.2">
      <c r="B18" s="62" t="s">
        <v>224</v>
      </c>
      <c r="C18" s="193">
        <v>4676.7512579899358</v>
      </c>
      <c r="D18" s="193">
        <v>4619.0944444444449</v>
      </c>
      <c r="E18" s="193">
        <v>4564.1804034036104</v>
      </c>
      <c r="F18" s="193">
        <v>4618.0951655052268</v>
      </c>
    </row>
    <row r="19" spans="2:6" x14ac:dyDescent="0.2">
      <c r="B19" s="62" t="s">
        <v>225</v>
      </c>
      <c r="C19" s="193">
        <v>4650.0140000000001</v>
      </c>
      <c r="D19" s="193">
        <v>4683.348</v>
      </c>
      <c r="E19" s="193">
        <v>4620.76</v>
      </c>
      <c r="F19" s="193">
        <v>4541.2725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4" t="s">
        <v>22</v>
      </c>
      <c r="C17" s="635"/>
      <c r="D17" s="635"/>
      <c r="E17" s="635"/>
      <c r="F17" s="63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34" t="s">
        <v>18</v>
      </c>
      <c r="C4" s="635"/>
      <c r="D4" s="635"/>
      <c r="E4" s="635"/>
      <c r="F4" s="635"/>
      <c r="G4" s="635"/>
      <c r="H4" s="635"/>
      <c r="I4" s="635"/>
      <c r="J4" s="636"/>
      <c r="K4" s="634" t="s">
        <v>21</v>
      </c>
      <c r="L4" s="635"/>
      <c r="M4" s="635"/>
      <c r="N4" s="635"/>
      <c r="O4" s="635"/>
      <c r="P4" s="635"/>
      <c r="Q4" s="635"/>
      <c r="R4" s="635"/>
      <c r="S4" s="635"/>
      <c r="T4" s="635"/>
      <c r="U4" s="635"/>
      <c r="V4" s="635"/>
      <c r="W4" s="63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34" t="s">
        <v>22</v>
      </c>
      <c r="C17" s="635"/>
      <c r="D17" s="635"/>
      <c r="E17" s="635"/>
      <c r="F17" s="63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7" t="s">
        <v>41</v>
      </c>
      <c r="B1" s="637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37" t="s">
        <v>41</v>
      </c>
      <c r="B1" s="637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38" t="s">
        <v>41</v>
      </c>
      <c r="B1" s="638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37" t="s">
        <v>41</v>
      </c>
      <c r="B1" s="637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I570"/>
  <sheetViews>
    <sheetView showGridLines="0" topLeftCell="A547" zoomScale="75" zoomScaleNormal="75" workbookViewId="0">
      <selection activeCell="T562" sqref="T562:T564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42"/>
      <c r="G2" s="642"/>
      <c r="H2" s="642"/>
      <c r="I2" s="642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47" t="s">
        <v>64</v>
      </c>
      <c r="C9" s="648"/>
      <c r="D9" s="648"/>
      <c r="E9" s="648"/>
      <c r="F9" s="648"/>
      <c r="G9" s="648"/>
      <c r="H9" s="648"/>
      <c r="I9" s="649"/>
      <c r="J9" s="643" t="s">
        <v>62</v>
      </c>
      <c r="K9" s="644"/>
      <c r="L9" s="644"/>
      <c r="M9" s="644"/>
      <c r="N9" s="644"/>
      <c r="O9" s="646"/>
      <c r="P9" s="643" t="s">
        <v>63</v>
      </c>
      <c r="Q9" s="644"/>
      <c r="R9" s="644"/>
      <c r="S9" s="644"/>
      <c r="T9" s="644"/>
      <c r="U9" s="645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47" t="s">
        <v>64</v>
      </c>
      <c r="C23" s="648"/>
      <c r="D23" s="648"/>
      <c r="E23" s="648"/>
      <c r="F23" s="648"/>
      <c r="G23" s="648"/>
      <c r="H23" s="648"/>
      <c r="I23" s="649"/>
      <c r="J23" s="643" t="s">
        <v>62</v>
      </c>
      <c r="K23" s="644"/>
      <c r="L23" s="644"/>
      <c r="M23" s="644"/>
      <c r="N23" s="644"/>
      <c r="O23" s="646"/>
      <c r="P23" s="643" t="s">
        <v>63</v>
      </c>
      <c r="Q23" s="644"/>
      <c r="R23" s="644"/>
      <c r="S23" s="644"/>
      <c r="T23" s="644"/>
      <c r="U23" s="645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47" t="s">
        <v>64</v>
      </c>
      <c r="C37" s="648"/>
      <c r="D37" s="648"/>
      <c r="E37" s="648"/>
      <c r="F37" s="648"/>
      <c r="G37" s="648"/>
      <c r="H37" s="648"/>
      <c r="I37" s="649"/>
      <c r="J37" s="643" t="s">
        <v>62</v>
      </c>
      <c r="K37" s="644"/>
      <c r="L37" s="644"/>
      <c r="M37" s="644"/>
      <c r="N37" s="644"/>
      <c r="O37" s="646"/>
      <c r="P37" s="643" t="s">
        <v>63</v>
      </c>
      <c r="Q37" s="644"/>
      <c r="R37" s="644"/>
      <c r="S37" s="644"/>
      <c r="T37" s="644"/>
      <c r="U37" s="645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53" t="s">
        <v>71</v>
      </c>
      <c r="X39" s="654"/>
      <c r="Y39" s="654"/>
      <c r="Z39" s="654"/>
      <c r="AA39" s="654"/>
      <c r="AB39" s="650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53"/>
      <c r="X40" s="654"/>
      <c r="Y40" s="654"/>
      <c r="Z40" s="654"/>
      <c r="AA40" s="654"/>
      <c r="AB40" s="650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53"/>
      <c r="X41" s="654"/>
      <c r="Y41" s="654"/>
      <c r="Z41" s="654"/>
      <c r="AA41" s="654"/>
      <c r="AB41" s="650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55" t="s">
        <v>72</v>
      </c>
      <c r="X42" s="656"/>
      <c r="Y42" s="656"/>
      <c r="Z42" s="656"/>
      <c r="AA42" s="656"/>
      <c r="AB42" s="650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51" t="s">
        <v>78</v>
      </c>
      <c r="X43" s="652"/>
      <c r="Y43" s="652"/>
      <c r="Z43" s="652"/>
      <c r="AA43" s="652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51"/>
      <c r="X44" s="652"/>
      <c r="Y44" s="652"/>
      <c r="Z44" s="652"/>
      <c r="AA44" s="652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39" t="s">
        <v>64</v>
      </c>
      <c r="C53" s="640"/>
      <c r="D53" s="640"/>
      <c r="E53" s="640"/>
      <c r="F53" s="640"/>
      <c r="G53" s="640"/>
      <c r="H53" s="640"/>
      <c r="I53" s="640"/>
      <c r="J53" s="640"/>
      <c r="K53" s="640"/>
      <c r="L53" s="641"/>
      <c r="M53" s="639" t="s">
        <v>62</v>
      </c>
      <c r="N53" s="640"/>
      <c r="O53" s="640"/>
      <c r="P53" s="640"/>
      <c r="Q53" s="640"/>
      <c r="R53" s="640"/>
      <c r="S53" s="641"/>
      <c r="T53" s="639" t="s">
        <v>63</v>
      </c>
      <c r="U53" s="640"/>
      <c r="V53" s="640"/>
      <c r="W53" s="640"/>
      <c r="X53" s="640"/>
      <c r="Y53" s="640"/>
      <c r="Z53" s="641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39" t="s">
        <v>64</v>
      </c>
      <c r="C67" s="640"/>
      <c r="D67" s="640"/>
      <c r="E67" s="640"/>
      <c r="F67" s="640"/>
      <c r="G67" s="640"/>
      <c r="H67" s="640"/>
      <c r="I67" s="640"/>
      <c r="J67" s="640"/>
      <c r="K67" s="640"/>
      <c r="L67" s="641"/>
      <c r="M67" s="639" t="s">
        <v>62</v>
      </c>
      <c r="N67" s="640"/>
      <c r="O67" s="640"/>
      <c r="P67" s="640"/>
      <c r="Q67" s="640"/>
      <c r="R67" s="640"/>
      <c r="S67" s="641"/>
      <c r="T67" s="639" t="s">
        <v>63</v>
      </c>
      <c r="U67" s="640"/>
      <c r="V67" s="640"/>
      <c r="W67" s="640"/>
      <c r="X67" s="640"/>
      <c r="Y67" s="640"/>
      <c r="Z67" s="641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39" t="s">
        <v>64</v>
      </c>
      <c r="C81" s="640"/>
      <c r="D81" s="640"/>
      <c r="E81" s="640"/>
      <c r="F81" s="640"/>
      <c r="G81" s="640"/>
      <c r="H81" s="640"/>
      <c r="I81" s="640"/>
      <c r="J81" s="640"/>
      <c r="K81" s="640"/>
      <c r="L81" s="641"/>
      <c r="M81" s="639" t="s">
        <v>62</v>
      </c>
      <c r="N81" s="640"/>
      <c r="O81" s="640"/>
      <c r="P81" s="640"/>
      <c r="Q81" s="640"/>
      <c r="R81" s="640"/>
      <c r="S81" s="641"/>
      <c r="T81" s="639" t="s">
        <v>63</v>
      </c>
      <c r="U81" s="640"/>
      <c r="V81" s="640"/>
      <c r="W81" s="640"/>
      <c r="X81" s="640"/>
      <c r="Y81" s="640"/>
      <c r="Z81" s="641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39" t="s">
        <v>64</v>
      </c>
      <c r="C97" s="640"/>
      <c r="D97" s="640"/>
      <c r="E97" s="640"/>
      <c r="F97" s="640"/>
      <c r="G97" s="640"/>
      <c r="H97" s="640"/>
      <c r="I97" s="640"/>
      <c r="J97" s="640"/>
      <c r="K97" s="640"/>
      <c r="L97" s="641"/>
      <c r="M97" s="639" t="s">
        <v>62</v>
      </c>
      <c r="N97" s="640"/>
      <c r="O97" s="640"/>
      <c r="P97" s="640"/>
      <c r="Q97" s="640"/>
      <c r="R97" s="640"/>
      <c r="S97" s="641"/>
      <c r="T97" s="639" t="s">
        <v>63</v>
      </c>
      <c r="U97" s="640"/>
      <c r="V97" s="640"/>
      <c r="W97" s="640"/>
      <c r="X97" s="640"/>
      <c r="Y97" s="640"/>
      <c r="Z97" s="641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39" t="s">
        <v>64</v>
      </c>
      <c r="C111" s="640"/>
      <c r="D111" s="640"/>
      <c r="E111" s="640"/>
      <c r="F111" s="640"/>
      <c r="G111" s="640"/>
      <c r="H111" s="640"/>
      <c r="I111" s="640"/>
      <c r="J111" s="640"/>
      <c r="K111" s="640"/>
      <c r="L111" s="641"/>
      <c r="M111" s="639" t="s">
        <v>62</v>
      </c>
      <c r="N111" s="640"/>
      <c r="O111" s="640"/>
      <c r="P111" s="640"/>
      <c r="Q111" s="640"/>
      <c r="R111" s="640"/>
      <c r="S111" s="641"/>
      <c r="T111" s="639" t="s">
        <v>63</v>
      </c>
      <c r="U111" s="640"/>
      <c r="V111" s="640"/>
      <c r="W111" s="640"/>
      <c r="X111" s="640"/>
      <c r="Y111" s="640"/>
      <c r="Z111" s="641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39" t="s">
        <v>64</v>
      </c>
      <c r="C125" s="640"/>
      <c r="D125" s="640"/>
      <c r="E125" s="640"/>
      <c r="F125" s="640"/>
      <c r="G125" s="640"/>
      <c r="H125" s="640"/>
      <c r="I125" s="640"/>
      <c r="J125" s="640"/>
      <c r="K125" s="640"/>
      <c r="L125" s="641"/>
      <c r="M125" s="639" t="s">
        <v>62</v>
      </c>
      <c r="N125" s="640"/>
      <c r="O125" s="640"/>
      <c r="P125" s="640"/>
      <c r="Q125" s="640"/>
      <c r="R125" s="640"/>
      <c r="S125" s="641"/>
      <c r="T125" s="639" t="s">
        <v>63</v>
      </c>
      <c r="U125" s="640"/>
      <c r="V125" s="640"/>
      <c r="W125" s="640"/>
      <c r="X125" s="640"/>
      <c r="Y125" s="640"/>
      <c r="Z125" s="641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39" t="s">
        <v>52</v>
      </c>
      <c r="C139" s="640"/>
      <c r="D139" s="640"/>
      <c r="E139" s="641"/>
      <c r="F139" s="640" t="s">
        <v>64</v>
      </c>
      <c r="G139" s="640"/>
      <c r="H139" s="640"/>
      <c r="I139" s="640"/>
      <c r="J139" s="640"/>
      <c r="K139" s="640"/>
      <c r="L139" s="641"/>
      <c r="M139" s="639" t="s">
        <v>62</v>
      </c>
      <c r="N139" s="640"/>
      <c r="O139" s="640"/>
      <c r="P139" s="640"/>
      <c r="Q139" s="640"/>
      <c r="R139" s="640"/>
      <c r="S139" s="641"/>
      <c r="T139" s="639" t="s">
        <v>63</v>
      </c>
      <c r="U139" s="640"/>
      <c r="V139" s="640"/>
      <c r="W139" s="640"/>
      <c r="X139" s="640"/>
      <c r="Y139" s="640"/>
      <c r="Z139" s="641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39" t="s">
        <v>52</v>
      </c>
      <c r="C153" s="640"/>
      <c r="D153" s="640"/>
      <c r="E153" s="641"/>
      <c r="F153" s="640" t="s">
        <v>64</v>
      </c>
      <c r="G153" s="640"/>
      <c r="H153" s="640"/>
      <c r="I153" s="640"/>
      <c r="J153" s="640"/>
      <c r="K153" s="640"/>
      <c r="L153" s="641"/>
      <c r="M153" s="639" t="s">
        <v>62</v>
      </c>
      <c r="N153" s="640"/>
      <c r="O153" s="640"/>
      <c r="P153" s="640"/>
      <c r="Q153" s="640"/>
      <c r="R153" s="640"/>
      <c r="S153" s="641"/>
      <c r="T153" s="639" t="s">
        <v>63</v>
      </c>
      <c r="U153" s="640"/>
      <c r="V153" s="640"/>
      <c r="W153" s="640"/>
      <c r="X153" s="640"/>
      <c r="Y153" s="640"/>
      <c r="Z153" s="641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39" t="s">
        <v>52</v>
      </c>
      <c r="C167" s="640"/>
      <c r="D167" s="640"/>
      <c r="E167" s="641"/>
      <c r="F167" s="640" t="s">
        <v>64</v>
      </c>
      <c r="G167" s="640"/>
      <c r="H167" s="640"/>
      <c r="I167" s="640"/>
      <c r="J167" s="640"/>
      <c r="K167" s="640"/>
      <c r="L167" s="641"/>
      <c r="M167" s="639" t="s">
        <v>62</v>
      </c>
      <c r="N167" s="640"/>
      <c r="O167" s="640"/>
      <c r="P167" s="640"/>
      <c r="Q167" s="640"/>
      <c r="R167" s="640"/>
      <c r="S167" s="641"/>
      <c r="T167" s="443"/>
      <c r="U167" s="640" t="s">
        <v>63</v>
      </c>
      <c r="V167" s="640"/>
      <c r="W167" s="640"/>
      <c r="X167" s="640"/>
      <c r="Y167" s="640"/>
      <c r="Z167" s="640"/>
      <c r="AA167" s="641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39" t="s">
        <v>52</v>
      </c>
      <c r="C182" s="640"/>
      <c r="D182" s="640"/>
      <c r="E182" s="641"/>
      <c r="F182" s="639" t="s">
        <v>64</v>
      </c>
      <c r="G182" s="640"/>
      <c r="H182" s="640"/>
      <c r="I182" s="640"/>
      <c r="J182" s="640"/>
      <c r="K182" s="640"/>
      <c r="L182" s="640"/>
      <c r="M182" s="641"/>
      <c r="N182" s="639" t="s">
        <v>62</v>
      </c>
      <c r="O182" s="640"/>
      <c r="P182" s="640"/>
      <c r="Q182" s="640"/>
      <c r="R182" s="640"/>
      <c r="S182" s="640"/>
      <c r="T182" s="641"/>
      <c r="U182" s="639" t="s">
        <v>63</v>
      </c>
      <c r="V182" s="640"/>
      <c r="W182" s="640"/>
      <c r="X182" s="640"/>
      <c r="Y182" s="640"/>
      <c r="Z182" s="640"/>
      <c r="AA182" s="641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39" t="s">
        <v>52</v>
      </c>
      <c r="C196" s="640"/>
      <c r="D196" s="640"/>
      <c r="E196" s="641"/>
      <c r="F196" s="639" t="s">
        <v>64</v>
      </c>
      <c r="G196" s="640"/>
      <c r="H196" s="640"/>
      <c r="I196" s="640"/>
      <c r="J196" s="640"/>
      <c r="K196" s="640"/>
      <c r="L196" s="640"/>
      <c r="M196" s="641"/>
      <c r="N196" s="639" t="s">
        <v>62</v>
      </c>
      <c r="O196" s="640"/>
      <c r="P196" s="640"/>
      <c r="Q196" s="640"/>
      <c r="R196" s="640"/>
      <c r="S196" s="640"/>
      <c r="T196" s="641"/>
      <c r="U196" s="639" t="s">
        <v>63</v>
      </c>
      <c r="V196" s="640"/>
      <c r="W196" s="640"/>
      <c r="X196" s="640"/>
      <c r="Y196" s="640"/>
      <c r="Z196" s="640"/>
      <c r="AA196" s="641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39" t="s">
        <v>52</v>
      </c>
      <c r="C210" s="640"/>
      <c r="D210" s="640"/>
      <c r="E210" s="640"/>
      <c r="F210" s="641"/>
      <c r="G210" s="639" t="s">
        <v>64</v>
      </c>
      <c r="H210" s="640"/>
      <c r="I210" s="640"/>
      <c r="J210" s="640"/>
      <c r="K210" s="640"/>
      <c r="L210" s="640"/>
      <c r="M210" s="640"/>
      <c r="N210" s="641"/>
      <c r="O210" s="639" t="s">
        <v>62</v>
      </c>
      <c r="P210" s="640"/>
      <c r="Q210" s="640"/>
      <c r="R210" s="640"/>
      <c r="S210" s="640"/>
      <c r="T210" s="641"/>
      <c r="U210" s="640" t="s">
        <v>63</v>
      </c>
      <c r="V210" s="640"/>
      <c r="W210" s="640"/>
      <c r="X210" s="640"/>
      <c r="Y210" s="640"/>
      <c r="Z210" s="640"/>
      <c r="AA210" s="641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39" t="s">
        <v>52</v>
      </c>
      <c r="C224" s="640"/>
      <c r="D224" s="640"/>
      <c r="E224" s="640"/>
      <c r="F224" s="641"/>
      <c r="G224" s="639" t="s">
        <v>64</v>
      </c>
      <c r="H224" s="640"/>
      <c r="I224" s="640"/>
      <c r="J224" s="640"/>
      <c r="K224" s="640"/>
      <c r="L224" s="640"/>
      <c r="M224" s="640"/>
      <c r="N224" s="641"/>
      <c r="O224" s="639" t="s">
        <v>62</v>
      </c>
      <c r="P224" s="640"/>
      <c r="Q224" s="640"/>
      <c r="R224" s="640"/>
      <c r="S224" s="640"/>
      <c r="T224" s="641"/>
      <c r="U224" s="640" t="s">
        <v>63</v>
      </c>
      <c r="V224" s="640"/>
      <c r="W224" s="640"/>
      <c r="X224" s="640"/>
      <c r="Y224" s="640"/>
      <c r="Z224" s="640"/>
      <c r="AA224" s="641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42" t="s">
        <v>124</v>
      </c>
      <c r="AG225" s="642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39" t="s">
        <v>52</v>
      </c>
      <c r="C238" s="640"/>
      <c r="D238" s="640"/>
      <c r="E238" s="640"/>
      <c r="F238" s="641"/>
      <c r="G238" s="639" t="s">
        <v>64</v>
      </c>
      <c r="H238" s="640"/>
      <c r="I238" s="640"/>
      <c r="J238" s="640"/>
      <c r="K238" s="640"/>
      <c r="L238" s="640"/>
      <c r="M238" s="640"/>
      <c r="N238" s="641"/>
      <c r="O238" s="639" t="s">
        <v>62</v>
      </c>
      <c r="P238" s="640"/>
      <c r="Q238" s="640"/>
      <c r="R238" s="640"/>
      <c r="S238" s="640"/>
      <c r="T238" s="641"/>
      <c r="U238" s="640" t="s">
        <v>63</v>
      </c>
      <c r="V238" s="640"/>
      <c r="W238" s="640"/>
      <c r="X238" s="640"/>
      <c r="Y238" s="640"/>
      <c r="Z238" s="640"/>
      <c r="AA238" s="641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42"/>
      <c r="AG239" s="642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57" t="s">
        <v>129</v>
      </c>
      <c r="AG244" s="657"/>
      <c r="AH244" s="657"/>
      <c r="AI244" s="657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57"/>
      <c r="AG245" s="657"/>
      <c r="AH245" s="657"/>
      <c r="AI245" s="657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57"/>
      <c r="AG246" s="657"/>
      <c r="AH246" s="657"/>
      <c r="AI246" s="657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54" t="s">
        <v>127</v>
      </c>
      <c r="AG247" s="654"/>
      <c r="AH247" s="654"/>
      <c r="AI247" s="654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54"/>
      <c r="AG248" s="654"/>
      <c r="AH248" s="654"/>
      <c r="AI248" s="654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54"/>
      <c r="AG249" s="654"/>
      <c r="AH249" s="654"/>
      <c r="AI249" s="654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39" t="s">
        <v>52</v>
      </c>
      <c r="C252" s="640"/>
      <c r="D252" s="640"/>
      <c r="E252" s="640"/>
      <c r="F252" s="641"/>
      <c r="G252" s="639" t="s">
        <v>64</v>
      </c>
      <c r="H252" s="640"/>
      <c r="I252" s="640"/>
      <c r="J252" s="640"/>
      <c r="K252" s="640"/>
      <c r="L252" s="640"/>
      <c r="M252" s="640"/>
      <c r="N252" s="641"/>
      <c r="O252" s="639" t="s">
        <v>62</v>
      </c>
      <c r="P252" s="640"/>
      <c r="Q252" s="640"/>
      <c r="R252" s="640"/>
      <c r="S252" s="640"/>
      <c r="T252" s="641"/>
      <c r="U252" s="640" t="s">
        <v>63</v>
      </c>
      <c r="V252" s="640"/>
      <c r="W252" s="640"/>
      <c r="X252" s="640"/>
      <c r="Y252" s="640"/>
      <c r="Z252" s="640"/>
      <c r="AA252" s="641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42"/>
      <c r="AG253" s="642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39" t="s">
        <v>52</v>
      </c>
      <c r="C266" s="640"/>
      <c r="D266" s="640"/>
      <c r="E266" s="640"/>
      <c r="F266" s="641"/>
      <c r="G266" s="639" t="s">
        <v>64</v>
      </c>
      <c r="H266" s="640"/>
      <c r="I266" s="640"/>
      <c r="J266" s="640"/>
      <c r="K266" s="640"/>
      <c r="L266" s="640"/>
      <c r="M266" s="640"/>
      <c r="N266" s="641"/>
      <c r="O266" s="639" t="s">
        <v>62</v>
      </c>
      <c r="P266" s="640"/>
      <c r="Q266" s="640"/>
      <c r="R266" s="640"/>
      <c r="S266" s="640"/>
      <c r="T266" s="641"/>
      <c r="U266" s="640" t="s">
        <v>63</v>
      </c>
      <c r="V266" s="640"/>
      <c r="W266" s="640"/>
      <c r="X266" s="640"/>
      <c r="Y266" s="640"/>
      <c r="Z266" s="640"/>
      <c r="AA266" s="641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42"/>
      <c r="AG267" s="642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39" t="s">
        <v>52</v>
      </c>
      <c r="C280" s="640"/>
      <c r="D280" s="640"/>
      <c r="E280" s="640"/>
      <c r="F280" s="641"/>
      <c r="G280" s="639" t="s">
        <v>64</v>
      </c>
      <c r="H280" s="640"/>
      <c r="I280" s="640"/>
      <c r="J280" s="640"/>
      <c r="K280" s="640"/>
      <c r="L280" s="640"/>
      <c r="M280" s="640"/>
      <c r="N280" s="641"/>
      <c r="O280" s="639" t="s">
        <v>62</v>
      </c>
      <c r="P280" s="640"/>
      <c r="Q280" s="640"/>
      <c r="R280" s="640"/>
      <c r="S280" s="640"/>
      <c r="T280" s="641"/>
      <c r="U280" s="640" t="s">
        <v>63</v>
      </c>
      <c r="V280" s="640"/>
      <c r="W280" s="640"/>
      <c r="X280" s="640"/>
      <c r="Y280" s="640"/>
      <c r="Z280" s="640"/>
      <c r="AA280" s="641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39" t="s">
        <v>52</v>
      </c>
      <c r="C294" s="640"/>
      <c r="D294" s="640"/>
      <c r="E294" s="640"/>
      <c r="F294" s="641"/>
      <c r="G294" s="639" t="s">
        <v>64</v>
      </c>
      <c r="H294" s="640"/>
      <c r="I294" s="640"/>
      <c r="J294" s="640"/>
      <c r="K294" s="640"/>
      <c r="L294" s="640"/>
      <c r="M294" s="640"/>
      <c r="N294" s="641"/>
      <c r="O294" s="639" t="s">
        <v>62</v>
      </c>
      <c r="P294" s="640"/>
      <c r="Q294" s="640"/>
      <c r="R294" s="640"/>
      <c r="S294" s="640"/>
      <c r="T294" s="641"/>
      <c r="U294" s="640" t="s">
        <v>63</v>
      </c>
      <c r="V294" s="640"/>
      <c r="W294" s="640"/>
      <c r="X294" s="640"/>
      <c r="Y294" s="640"/>
      <c r="Z294" s="640"/>
      <c r="AA294" s="641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39" t="s">
        <v>52</v>
      </c>
      <c r="C308" s="640"/>
      <c r="D308" s="640"/>
      <c r="E308" s="640"/>
      <c r="F308" s="641"/>
      <c r="G308" s="639" t="s">
        <v>64</v>
      </c>
      <c r="H308" s="640"/>
      <c r="I308" s="640"/>
      <c r="J308" s="640"/>
      <c r="K308" s="640"/>
      <c r="L308" s="640"/>
      <c r="M308" s="640"/>
      <c r="N308" s="641"/>
      <c r="O308" s="639" t="s">
        <v>62</v>
      </c>
      <c r="P308" s="640"/>
      <c r="Q308" s="640"/>
      <c r="R308" s="640"/>
      <c r="S308" s="640"/>
      <c r="T308" s="641"/>
      <c r="U308" s="640" t="s">
        <v>63</v>
      </c>
      <c r="V308" s="640"/>
      <c r="W308" s="640"/>
      <c r="X308" s="640"/>
      <c r="Y308" s="640"/>
      <c r="Z308" s="640"/>
      <c r="AA308" s="641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39" t="s">
        <v>52</v>
      </c>
      <c r="C322" s="640"/>
      <c r="D322" s="640"/>
      <c r="E322" s="640"/>
      <c r="F322" s="641"/>
      <c r="G322" s="639" t="s">
        <v>64</v>
      </c>
      <c r="H322" s="640"/>
      <c r="I322" s="640"/>
      <c r="J322" s="640"/>
      <c r="K322" s="640"/>
      <c r="L322" s="640"/>
      <c r="M322" s="640"/>
      <c r="N322" s="641"/>
      <c r="O322" s="639" t="s">
        <v>62</v>
      </c>
      <c r="P322" s="640"/>
      <c r="Q322" s="640"/>
      <c r="R322" s="640"/>
      <c r="S322" s="640"/>
      <c r="T322" s="641"/>
      <c r="U322" s="640" t="s">
        <v>63</v>
      </c>
      <c r="V322" s="640"/>
      <c r="W322" s="640"/>
      <c r="X322" s="640"/>
      <c r="Y322" s="640"/>
      <c r="Z322" s="640"/>
      <c r="AA322" s="641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39" t="s">
        <v>52</v>
      </c>
      <c r="C338" s="640"/>
      <c r="D338" s="640"/>
      <c r="E338" s="640"/>
      <c r="F338" s="641"/>
      <c r="G338" s="639" t="s">
        <v>64</v>
      </c>
      <c r="H338" s="640"/>
      <c r="I338" s="640"/>
      <c r="J338" s="640"/>
      <c r="K338" s="641"/>
      <c r="L338" s="639" t="s">
        <v>62</v>
      </c>
      <c r="M338" s="640"/>
      <c r="N338" s="640"/>
      <c r="O338" s="641"/>
      <c r="P338" s="639" t="s">
        <v>63</v>
      </c>
      <c r="Q338" s="640"/>
      <c r="R338" s="640"/>
      <c r="S338" s="641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39" t="s">
        <v>52</v>
      </c>
      <c r="C351" s="640"/>
      <c r="D351" s="640"/>
      <c r="E351" s="640"/>
      <c r="F351" s="641"/>
      <c r="G351" s="639" t="s">
        <v>64</v>
      </c>
      <c r="H351" s="640"/>
      <c r="I351" s="640"/>
      <c r="J351" s="640"/>
      <c r="K351" s="641"/>
      <c r="L351" s="639" t="s">
        <v>62</v>
      </c>
      <c r="M351" s="640"/>
      <c r="N351" s="640"/>
      <c r="O351" s="641"/>
      <c r="P351" s="639" t="s">
        <v>63</v>
      </c>
      <c r="Q351" s="640"/>
      <c r="R351" s="640"/>
      <c r="S351" s="641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39" t="s">
        <v>52</v>
      </c>
      <c r="C365" s="640"/>
      <c r="D365" s="640"/>
      <c r="E365" s="640"/>
      <c r="F365" s="641"/>
      <c r="G365" s="639" t="s">
        <v>64</v>
      </c>
      <c r="H365" s="640"/>
      <c r="I365" s="640"/>
      <c r="J365" s="640"/>
      <c r="K365" s="641"/>
      <c r="L365" s="639" t="s">
        <v>62</v>
      </c>
      <c r="M365" s="640"/>
      <c r="N365" s="640"/>
      <c r="O365" s="641"/>
      <c r="P365" s="639" t="s">
        <v>63</v>
      </c>
      <c r="Q365" s="640"/>
      <c r="R365" s="640"/>
      <c r="S365" s="641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39" t="s">
        <v>52</v>
      </c>
      <c r="C378" s="640"/>
      <c r="D378" s="640"/>
      <c r="E378" s="640"/>
      <c r="F378" s="641"/>
      <c r="G378" s="639" t="s">
        <v>64</v>
      </c>
      <c r="H378" s="640"/>
      <c r="I378" s="640"/>
      <c r="J378" s="640"/>
      <c r="K378" s="641"/>
      <c r="L378" s="639" t="s">
        <v>62</v>
      </c>
      <c r="M378" s="640"/>
      <c r="N378" s="640"/>
      <c r="O378" s="641"/>
      <c r="P378" s="639" t="s">
        <v>63</v>
      </c>
      <c r="Q378" s="640"/>
      <c r="R378" s="640"/>
      <c r="S378" s="641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39" t="s">
        <v>52</v>
      </c>
      <c r="C391" s="640"/>
      <c r="D391" s="640"/>
      <c r="E391" s="640"/>
      <c r="F391" s="641"/>
      <c r="G391" s="639" t="s">
        <v>64</v>
      </c>
      <c r="H391" s="640"/>
      <c r="I391" s="640"/>
      <c r="J391" s="640"/>
      <c r="K391" s="641"/>
      <c r="L391" s="639" t="s">
        <v>62</v>
      </c>
      <c r="M391" s="640"/>
      <c r="N391" s="640"/>
      <c r="O391" s="641"/>
      <c r="P391" s="639" t="s">
        <v>63</v>
      </c>
      <c r="Q391" s="640"/>
      <c r="R391" s="640"/>
      <c r="S391" s="641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39" t="s">
        <v>52</v>
      </c>
      <c r="C404" s="640"/>
      <c r="D404" s="640"/>
      <c r="E404" s="640"/>
      <c r="F404" s="641"/>
      <c r="G404" s="639" t="s">
        <v>64</v>
      </c>
      <c r="H404" s="640"/>
      <c r="I404" s="640"/>
      <c r="J404" s="640"/>
      <c r="K404" s="641"/>
      <c r="L404" s="639" t="s">
        <v>62</v>
      </c>
      <c r="M404" s="640"/>
      <c r="N404" s="640"/>
      <c r="O404" s="641"/>
      <c r="P404" s="639" t="s">
        <v>63</v>
      </c>
      <c r="Q404" s="640"/>
      <c r="R404" s="640"/>
      <c r="S404" s="641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39" t="s">
        <v>52</v>
      </c>
      <c r="C417" s="640"/>
      <c r="D417" s="640"/>
      <c r="E417" s="640"/>
      <c r="F417" s="641"/>
      <c r="G417" s="639" t="s">
        <v>64</v>
      </c>
      <c r="H417" s="640"/>
      <c r="I417" s="640"/>
      <c r="J417" s="640"/>
      <c r="K417" s="641"/>
      <c r="L417" s="639" t="s">
        <v>62</v>
      </c>
      <c r="M417" s="640"/>
      <c r="N417" s="640"/>
      <c r="O417" s="641"/>
      <c r="P417" s="639" t="s">
        <v>63</v>
      </c>
      <c r="Q417" s="640"/>
      <c r="R417" s="640"/>
      <c r="S417" s="641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39" t="s">
        <v>52</v>
      </c>
      <c r="C430" s="640"/>
      <c r="D430" s="640"/>
      <c r="E430" s="640"/>
      <c r="F430" s="641"/>
      <c r="G430" s="639" t="s">
        <v>64</v>
      </c>
      <c r="H430" s="640"/>
      <c r="I430" s="640"/>
      <c r="J430" s="640"/>
      <c r="K430" s="641"/>
      <c r="L430" s="639" t="s">
        <v>62</v>
      </c>
      <c r="M430" s="640"/>
      <c r="N430" s="640"/>
      <c r="O430" s="641"/>
      <c r="P430" s="639" t="s">
        <v>63</v>
      </c>
      <c r="Q430" s="640"/>
      <c r="R430" s="640"/>
      <c r="S430" s="641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39" t="s">
        <v>52</v>
      </c>
      <c r="C443" s="640"/>
      <c r="D443" s="640"/>
      <c r="E443" s="640"/>
      <c r="F443" s="641"/>
      <c r="G443" s="639" t="s">
        <v>64</v>
      </c>
      <c r="H443" s="640"/>
      <c r="I443" s="640"/>
      <c r="J443" s="640"/>
      <c r="K443" s="641"/>
      <c r="L443" s="639" t="s">
        <v>62</v>
      </c>
      <c r="M443" s="640"/>
      <c r="N443" s="640"/>
      <c r="O443" s="641"/>
      <c r="P443" s="639" t="s">
        <v>63</v>
      </c>
      <c r="Q443" s="640"/>
      <c r="R443" s="640"/>
      <c r="S443" s="641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39" t="s">
        <v>52</v>
      </c>
      <c r="C456" s="640"/>
      <c r="D456" s="640"/>
      <c r="E456" s="640"/>
      <c r="F456" s="641"/>
      <c r="G456" s="639" t="s">
        <v>64</v>
      </c>
      <c r="H456" s="640"/>
      <c r="I456" s="640"/>
      <c r="J456" s="640"/>
      <c r="K456" s="641"/>
      <c r="L456" s="639" t="s">
        <v>62</v>
      </c>
      <c r="M456" s="640"/>
      <c r="N456" s="640"/>
      <c r="O456" s="641"/>
      <c r="P456" s="639" t="s">
        <v>63</v>
      </c>
      <c r="Q456" s="640"/>
      <c r="R456" s="640"/>
      <c r="S456" s="641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39" t="s">
        <v>52</v>
      </c>
      <c r="C469" s="640"/>
      <c r="D469" s="640"/>
      <c r="E469" s="640"/>
      <c r="F469" s="641"/>
      <c r="G469" s="639" t="s">
        <v>64</v>
      </c>
      <c r="H469" s="640"/>
      <c r="I469" s="640"/>
      <c r="J469" s="640"/>
      <c r="K469" s="641"/>
      <c r="L469" s="639" t="s">
        <v>62</v>
      </c>
      <c r="M469" s="640"/>
      <c r="N469" s="640"/>
      <c r="O469" s="641"/>
      <c r="P469" s="639" t="s">
        <v>63</v>
      </c>
      <c r="Q469" s="640"/>
      <c r="R469" s="640"/>
      <c r="S469" s="641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39" t="s">
        <v>52</v>
      </c>
      <c r="C482" s="640"/>
      <c r="D482" s="640"/>
      <c r="E482" s="640"/>
      <c r="F482" s="641"/>
      <c r="G482" s="639" t="s">
        <v>64</v>
      </c>
      <c r="H482" s="640"/>
      <c r="I482" s="640"/>
      <c r="J482" s="640"/>
      <c r="K482" s="641"/>
      <c r="L482" s="639" t="s">
        <v>62</v>
      </c>
      <c r="M482" s="640"/>
      <c r="N482" s="640"/>
      <c r="O482" s="641"/>
      <c r="P482" s="639" t="s">
        <v>63</v>
      </c>
      <c r="Q482" s="640"/>
      <c r="R482" s="640"/>
      <c r="S482" s="641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39" t="s">
        <v>52</v>
      </c>
      <c r="C495" s="640"/>
      <c r="D495" s="640"/>
      <c r="E495" s="640"/>
      <c r="F495" s="641"/>
      <c r="G495" s="639" t="s">
        <v>64</v>
      </c>
      <c r="H495" s="640"/>
      <c r="I495" s="640"/>
      <c r="J495" s="640"/>
      <c r="K495" s="641"/>
      <c r="L495" s="639" t="s">
        <v>62</v>
      </c>
      <c r="M495" s="640"/>
      <c r="N495" s="640"/>
      <c r="O495" s="641"/>
      <c r="P495" s="639" t="s">
        <v>63</v>
      </c>
      <c r="Q495" s="640"/>
      <c r="R495" s="640"/>
      <c r="S495" s="641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8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8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  <c r="Y498" s="232">
        <f>AVERAGE(B498:F498)</f>
        <v>4651.0761446886445</v>
      </c>
      <c r="Z498" s="232">
        <f>AVERAGE(G498:K498)</f>
        <v>4566.6229437229431</v>
      </c>
      <c r="AA498" s="232">
        <f>AVERAGE(L498:O498)</f>
        <v>4512.8457918050935</v>
      </c>
      <c r="AB498" s="232">
        <f>AVERAGE(P498:S498)</f>
        <v>4476.4882677708765</v>
      </c>
    </row>
    <row r="499" spans="1:28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8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8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8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8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8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8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  <row r="507" spans="1:28" ht="13.5" thickBot="1" x14ac:dyDescent="0.25"/>
    <row r="508" spans="1:28" ht="13.5" thickBot="1" x14ac:dyDescent="0.25">
      <c r="A508" s="297" t="s">
        <v>216</v>
      </c>
      <c r="B508" s="639" t="s">
        <v>52</v>
      </c>
      <c r="C508" s="640"/>
      <c r="D508" s="640"/>
      <c r="E508" s="640"/>
      <c r="F508" s="641"/>
      <c r="G508" s="639" t="s">
        <v>64</v>
      </c>
      <c r="H508" s="640"/>
      <c r="I508" s="640"/>
      <c r="J508" s="640"/>
      <c r="K508" s="641"/>
      <c r="L508" s="639" t="s">
        <v>62</v>
      </c>
      <c r="M508" s="640"/>
      <c r="N508" s="640"/>
      <c r="O508" s="641"/>
      <c r="P508" s="639" t="s">
        <v>63</v>
      </c>
      <c r="Q508" s="640"/>
      <c r="R508" s="640"/>
      <c r="S508" s="641"/>
      <c r="T508" s="365" t="s">
        <v>54</v>
      </c>
      <c r="U508" s="614"/>
      <c r="V508" s="614"/>
      <c r="W508" s="614"/>
    </row>
    <row r="509" spans="1:28" x14ac:dyDescent="0.2">
      <c r="A509" s="219" t="s">
        <v>53</v>
      </c>
      <c r="B509" s="542">
        <v>1</v>
      </c>
      <c r="C509" s="528">
        <v>2</v>
      </c>
      <c r="D509" s="528">
        <v>3</v>
      </c>
      <c r="E509" s="584">
        <v>4</v>
      </c>
      <c r="F509" s="585">
        <v>5</v>
      </c>
      <c r="G509" s="540">
        <v>1</v>
      </c>
      <c r="H509" s="528">
        <v>2</v>
      </c>
      <c r="I509" s="528">
        <v>3</v>
      </c>
      <c r="J509" s="528">
        <v>4</v>
      </c>
      <c r="K509" s="528">
        <v>5</v>
      </c>
      <c r="L509" s="542">
        <v>1</v>
      </c>
      <c r="M509" s="528">
        <v>2</v>
      </c>
      <c r="N509" s="528">
        <v>3</v>
      </c>
      <c r="O509" s="585">
        <v>4</v>
      </c>
      <c r="P509" s="542">
        <v>1</v>
      </c>
      <c r="Q509" s="528">
        <v>2</v>
      </c>
      <c r="R509" s="528">
        <v>3</v>
      </c>
      <c r="S509" s="585">
        <v>4</v>
      </c>
      <c r="T509" s="367">
        <v>612</v>
      </c>
      <c r="U509" s="614"/>
      <c r="V509" s="614"/>
      <c r="W509" s="614"/>
    </row>
    <row r="510" spans="1:28" x14ac:dyDescent="0.2">
      <c r="A510" s="304" t="s">
        <v>74</v>
      </c>
      <c r="B510" s="507">
        <v>3978</v>
      </c>
      <c r="C510" s="508">
        <v>3978</v>
      </c>
      <c r="D510" s="508">
        <v>3978</v>
      </c>
      <c r="E510" s="509">
        <v>3978</v>
      </c>
      <c r="F510" s="510">
        <v>3978</v>
      </c>
      <c r="G510" s="511">
        <v>3978</v>
      </c>
      <c r="H510" s="508">
        <v>3978</v>
      </c>
      <c r="I510" s="508">
        <v>3978</v>
      </c>
      <c r="J510" s="508">
        <v>3978</v>
      </c>
      <c r="K510" s="508">
        <v>3978</v>
      </c>
      <c r="L510" s="507">
        <v>3978</v>
      </c>
      <c r="M510" s="508">
        <v>3978</v>
      </c>
      <c r="N510" s="508">
        <v>3978</v>
      </c>
      <c r="O510" s="510">
        <v>3978</v>
      </c>
      <c r="P510" s="507">
        <v>3978</v>
      </c>
      <c r="Q510" s="508">
        <v>3978</v>
      </c>
      <c r="R510" s="508">
        <v>3978</v>
      </c>
      <c r="S510" s="510">
        <v>3978</v>
      </c>
      <c r="T510" s="512">
        <v>3978</v>
      </c>
      <c r="U510" s="614"/>
      <c r="V510" s="614"/>
      <c r="W510" s="614"/>
    </row>
    <row r="511" spans="1:28" x14ac:dyDescent="0.2">
      <c r="A511" s="307" t="s">
        <v>6</v>
      </c>
      <c r="B511" s="471">
        <v>4586.67</v>
      </c>
      <c r="C511" s="472">
        <v>4614.29</v>
      </c>
      <c r="D511" s="472">
        <v>4915</v>
      </c>
      <c r="E511" s="473">
        <v>4587.67</v>
      </c>
      <c r="F511" s="474">
        <v>4513.33</v>
      </c>
      <c r="G511" s="475">
        <v>4591.33</v>
      </c>
      <c r="H511" s="472">
        <v>4579.5</v>
      </c>
      <c r="I511" s="472">
        <v>4551</v>
      </c>
      <c r="J511" s="472">
        <v>4631.75</v>
      </c>
      <c r="K511" s="472">
        <v>4751.58</v>
      </c>
      <c r="L511" s="471">
        <v>4543.41</v>
      </c>
      <c r="M511" s="472">
        <v>4525.24</v>
      </c>
      <c r="N511" s="472">
        <v>4586</v>
      </c>
      <c r="O511" s="474">
        <v>4588.3</v>
      </c>
      <c r="P511" s="471">
        <v>4603.78</v>
      </c>
      <c r="Q511" s="472">
        <v>4650</v>
      </c>
      <c r="R511" s="472">
        <v>4566.92</v>
      </c>
      <c r="S511" s="474">
        <v>4677.62</v>
      </c>
      <c r="T511" s="476">
        <v>4605.62</v>
      </c>
      <c r="U511" s="614"/>
      <c r="V511" s="614"/>
      <c r="W511" s="614"/>
      <c r="Y511" s="232">
        <f>AVERAGE(B511:F511)</f>
        <v>4643.3919999999998</v>
      </c>
      <c r="Z511" s="232">
        <f>AVERAGE(G511:K511)</f>
        <v>4621.0320000000011</v>
      </c>
      <c r="AA511" s="232">
        <f>AVERAGE(L511:O511)</f>
        <v>4560.7375000000002</v>
      </c>
      <c r="AB511" s="232">
        <f>AVERAGE(P511:S511)</f>
        <v>4624.58</v>
      </c>
    </row>
    <row r="512" spans="1:28" x14ac:dyDescent="0.2">
      <c r="A512" s="219" t="s">
        <v>7</v>
      </c>
      <c r="B512" s="477">
        <v>91.1</v>
      </c>
      <c r="C512" s="478">
        <v>76.19</v>
      </c>
      <c r="D512" s="478">
        <v>90</v>
      </c>
      <c r="E512" s="479">
        <v>88.4</v>
      </c>
      <c r="F512" s="480">
        <v>82.05</v>
      </c>
      <c r="G512" s="481">
        <v>84.44</v>
      </c>
      <c r="H512" s="478">
        <v>77.5</v>
      </c>
      <c r="I512" s="478">
        <v>90</v>
      </c>
      <c r="J512" s="478">
        <v>92.5</v>
      </c>
      <c r="K512" s="478">
        <v>89.47</v>
      </c>
      <c r="L512" s="477">
        <v>87.8</v>
      </c>
      <c r="M512" s="478">
        <v>88.1</v>
      </c>
      <c r="N512" s="478">
        <v>80</v>
      </c>
      <c r="O512" s="480">
        <v>92.86</v>
      </c>
      <c r="P512" s="477">
        <v>77.78</v>
      </c>
      <c r="Q512" s="478">
        <v>80.489999999999995</v>
      </c>
      <c r="R512" s="478">
        <v>84.62</v>
      </c>
      <c r="S512" s="480">
        <v>78.569999999999993</v>
      </c>
      <c r="T512" s="482">
        <v>83.92</v>
      </c>
      <c r="U512" s="614"/>
      <c r="V512" s="614"/>
      <c r="W512" s="614"/>
    </row>
    <row r="513" spans="1:28" x14ac:dyDescent="0.2">
      <c r="A513" s="219" t="s">
        <v>8</v>
      </c>
      <c r="B513" s="489">
        <v>6.4299999999999996E-2</v>
      </c>
      <c r="C513" s="490">
        <v>7.6799999999999993E-2</v>
      </c>
      <c r="D513" s="490">
        <v>5.0299999999999997E-2</v>
      </c>
      <c r="E513" s="491">
        <v>6.8400000000000002E-2</v>
      </c>
      <c r="F513" s="492">
        <v>6.5799999999999997E-2</v>
      </c>
      <c r="G513" s="493">
        <v>7.2999999999999995E-2</v>
      </c>
      <c r="H513" s="490">
        <v>7.0999999999999994E-2</v>
      </c>
      <c r="I513" s="490">
        <v>7.8100000000000003E-2</v>
      </c>
      <c r="J513" s="490">
        <v>6.1600000000000002E-2</v>
      </c>
      <c r="K513" s="490">
        <v>6.2399999999999997E-2</v>
      </c>
      <c r="L513" s="489">
        <v>6.3600000000000004E-2</v>
      </c>
      <c r="M513" s="490">
        <v>6.7100000000000007E-2</v>
      </c>
      <c r="N513" s="490">
        <v>6.4699999999999994E-2</v>
      </c>
      <c r="O513" s="492">
        <v>0.06</v>
      </c>
      <c r="P513" s="489">
        <v>7.9399999999999998E-2</v>
      </c>
      <c r="Q513" s="490">
        <v>6.7299999999999999E-2</v>
      </c>
      <c r="R513" s="490">
        <v>6.2399999999999997E-2</v>
      </c>
      <c r="S513" s="492">
        <v>7.3899999999999993E-2</v>
      </c>
      <c r="T513" s="494">
        <v>6.9900000000000004E-2</v>
      </c>
      <c r="U513" s="614"/>
      <c r="V513" s="614"/>
      <c r="W513" s="614"/>
    </row>
    <row r="514" spans="1:28" x14ac:dyDescent="0.2">
      <c r="A514" s="307" t="s">
        <v>1</v>
      </c>
      <c r="B514" s="483">
        <f>B511/B510*100-100</f>
        <v>15.300904977375581</v>
      </c>
      <c r="C514" s="484">
        <f t="shared" ref="C514:F514" si="293">C511/C510*100-100</f>
        <v>15.99522373051785</v>
      </c>
      <c r="D514" s="484">
        <f t="shared" si="293"/>
        <v>23.554550025138269</v>
      </c>
      <c r="E514" s="484">
        <f t="shared" si="293"/>
        <v>15.326043237807951</v>
      </c>
      <c r="F514" s="485">
        <f t="shared" si="293"/>
        <v>13.457264957264954</v>
      </c>
      <c r="G514" s="486">
        <f>G511/G510*100-100</f>
        <v>15.418049270990437</v>
      </c>
      <c r="H514" s="484">
        <f t="shared" ref="H514:L514" si="294">H511/H510*100-100</f>
        <v>15.1206636500754</v>
      </c>
      <c r="I514" s="484">
        <f t="shared" si="294"/>
        <v>14.404223227752638</v>
      </c>
      <c r="J514" s="484">
        <f t="shared" si="294"/>
        <v>16.434137757667173</v>
      </c>
      <c r="K514" s="484">
        <f t="shared" si="294"/>
        <v>19.446455505279033</v>
      </c>
      <c r="L514" s="483">
        <f t="shared" si="294"/>
        <v>14.213423831070898</v>
      </c>
      <c r="M514" s="484">
        <f>M511/M510*100-100</f>
        <v>13.756661639014567</v>
      </c>
      <c r="N514" s="484">
        <f t="shared" ref="N514:T514" si="295">N511/N510*100-100</f>
        <v>15.284062342885861</v>
      </c>
      <c r="O514" s="485">
        <f t="shared" si="295"/>
        <v>15.341880341880355</v>
      </c>
      <c r="P514" s="483">
        <f t="shared" si="295"/>
        <v>15.731020613373545</v>
      </c>
      <c r="Q514" s="484">
        <f t="shared" si="295"/>
        <v>16.89291101055808</v>
      </c>
      <c r="R514" s="484">
        <f t="shared" si="295"/>
        <v>14.80442433383611</v>
      </c>
      <c r="S514" s="485">
        <f t="shared" si="295"/>
        <v>17.58722976370035</v>
      </c>
      <c r="T514" s="275">
        <f t="shared" si="295"/>
        <v>15.777275012569135</v>
      </c>
      <c r="U514" s="370"/>
      <c r="V514" s="614"/>
      <c r="W514" s="614"/>
    </row>
    <row r="515" spans="1:28" ht="13.5" thickBot="1" x14ac:dyDescent="0.25">
      <c r="A515" s="425" t="s">
        <v>26</v>
      </c>
      <c r="B515" s="395">
        <f>B511-B498</f>
        <v>43.574761904761544</v>
      </c>
      <c r="C515" s="396">
        <f t="shared" ref="C515:T515" si="296">C511-C498</f>
        <v>-13.915128205127985</v>
      </c>
      <c r="D515" s="396">
        <f t="shared" si="296"/>
        <v>80</v>
      </c>
      <c r="E515" s="396">
        <f t="shared" si="296"/>
        <v>44.52714285714319</v>
      </c>
      <c r="F515" s="397">
        <f t="shared" si="296"/>
        <v>-192.60750000000007</v>
      </c>
      <c r="G515" s="401">
        <f t="shared" si="296"/>
        <v>307.16333333333296</v>
      </c>
      <c r="H515" s="396">
        <f t="shared" si="296"/>
        <v>-46.928571428571558</v>
      </c>
      <c r="I515" s="396">
        <f t="shared" si="296"/>
        <v>309</v>
      </c>
      <c r="J515" s="396">
        <f t="shared" si="296"/>
        <v>-149.67857142857156</v>
      </c>
      <c r="K515" s="396">
        <f t="shared" si="296"/>
        <v>-147.51090909090908</v>
      </c>
      <c r="L515" s="398">
        <f t="shared" si="296"/>
        <v>16.298888888888541</v>
      </c>
      <c r="M515" s="399">
        <f t="shared" si="296"/>
        <v>-62.666976744186286</v>
      </c>
      <c r="N515" s="399">
        <f t="shared" si="296"/>
        <v>63.857142857143117</v>
      </c>
      <c r="O515" s="400">
        <f t="shared" si="296"/>
        <v>174.07777777777756</v>
      </c>
      <c r="P515" s="395">
        <f t="shared" si="296"/>
        <v>34.224444444444089</v>
      </c>
      <c r="Q515" s="396">
        <f t="shared" si="296"/>
        <v>260.86956521739103</v>
      </c>
      <c r="R515" s="396">
        <f t="shared" si="296"/>
        <v>223.34857142857163</v>
      </c>
      <c r="S515" s="397">
        <f t="shared" si="296"/>
        <v>73.924347826086887</v>
      </c>
      <c r="T515" s="403">
        <f t="shared" si="296"/>
        <v>53.784062499999891</v>
      </c>
      <c r="U515" s="614"/>
      <c r="V515" s="388"/>
      <c r="W515" s="614"/>
    </row>
    <row r="516" spans="1:28" x14ac:dyDescent="0.2">
      <c r="A516" s="426" t="s">
        <v>50</v>
      </c>
      <c r="B516" s="283">
        <v>842</v>
      </c>
      <c r="C516" s="284">
        <v>763</v>
      </c>
      <c r="D516" s="284">
        <v>177</v>
      </c>
      <c r="E516" s="451">
        <v>774</v>
      </c>
      <c r="F516" s="285">
        <v>766</v>
      </c>
      <c r="G516" s="422">
        <v>835</v>
      </c>
      <c r="H516" s="284">
        <v>757</v>
      </c>
      <c r="I516" s="284">
        <v>176</v>
      </c>
      <c r="J516" s="284">
        <v>752</v>
      </c>
      <c r="K516" s="284">
        <v>761</v>
      </c>
      <c r="L516" s="283">
        <v>848</v>
      </c>
      <c r="M516" s="284">
        <v>858</v>
      </c>
      <c r="N516" s="284">
        <v>196</v>
      </c>
      <c r="O516" s="285">
        <v>864</v>
      </c>
      <c r="P516" s="283">
        <v>901</v>
      </c>
      <c r="Q516" s="284">
        <v>894</v>
      </c>
      <c r="R516" s="284">
        <v>180</v>
      </c>
      <c r="S516" s="285">
        <v>908</v>
      </c>
      <c r="T516" s="366">
        <f>SUM(B516:S516)</f>
        <v>12252</v>
      </c>
      <c r="U516" s="220" t="s">
        <v>55</v>
      </c>
      <c r="V516" s="287">
        <f>T503-T516</f>
        <v>29</v>
      </c>
      <c r="W516" s="602">
        <f>V516/T503</f>
        <v>2.3613712238417066E-3</v>
      </c>
    </row>
    <row r="517" spans="1:28" x14ac:dyDescent="0.2">
      <c r="A517" s="321" t="s">
        <v>27</v>
      </c>
      <c r="B517" s="235"/>
      <c r="C517" s="233"/>
      <c r="D517" s="233"/>
      <c r="E517" s="452"/>
      <c r="F517" s="236"/>
      <c r="G517" s="423"/>
      <c r="H517" s="233"/>
      <c r="I517" s="233"/>
      <c r="J517" s="233"/>
      <c r="K517" s="233"/>
      <c r="L517" s="235"/>
      <c r="M517" s="233"/>
      <c r="N517" s="233"/>
      <c r="O517" s="236"/>
      <c r="P517" s="235"/>
      <c r="Q517" s="233"/>
      <c r="R517" s="233"/>
      <c r="S517" s="236"/>
      <c r="T517" s="226"/>
      <c r="U517" s="220" t="s">
        <v>56</v>
      </c>
      <c r="V517" s="220">
        <v>159.62</v>
      </c>
      <c r="W517" s="220"/>
    </row>
    <row r="518" spans="1:28" ht="13.5" thickBot="1" x14ac:dyDescent="0.25">
      <c r="A518" s="324" t="s">
        <v>25</v>
      </c>
      <c r="B518" s="237">
        <f>B517-B504</f>
        <v>0</v>
      </c>
      <c r="C518" s="234">
        <f t="shared" ref="C518:S518" si="297">C517-C504</f>
        <v>0</v>
      </c>
      <c r="D518" s="234">
        <f t="shared" si="297"/>
        <v>0</v>
      </c>
      <c r="E518" s="234">
        <f t="shared" si="297"/>
        <v>0</v>
      </c>
      <c r="F518" s="238">
        <f t="shared" si="297"/>
        <v>0</v>
      </c>
      <c r="G518" s="424">
        <f t="shared" si="297"/>
        <v>0</v>
      </c>
      <c r="H518" s="234">
        <f t="shared" si="297"/>
        <v>0</v>
      </c>
      <c r="I518" s="234">
        <f t="shared" si="297"/>
        <v>0</v>
      </c>
      <c r="J518" s="234">
        <f t="shared" si="297"/>
        <v>0</v>
      </c>
      <c r="K518" s="234">
        <f t="shared" si="297"/>
        <v>0</v>
      </c>
      <c r="L518" s="237">
        <f t="shared" si="297"/>
        <v>0</v>
      </c>
      <c r="M518" s="234">
        <f t="shared" si="297"/>
        <v>0</v>
      </c>
      <c r="N518" s="234">
        <f t="shared" si="297"/>
        <v>0</v>
      </c>
      <c r="O518" s="238">
        <f t="shared" si="297"/>
        <v>0</v>
      </c>
      <c r="P518" s="237">
        <f t="shared" si="297"/>
        <v>0</v>
      </c>
      <c r="Q518" s="234">
        <f t="shared" si="297"/>
        <v>0</v>
      </c>
      <c r="R518" s="234">
        <f t="shared" si="297"/>
        <v>0</v>
      </c>
      <c r="S518" s="238">
        <f t="shared" si="297"/>
        <v>0</v>
      </c>
      <c r="T518" s="227"/>
      <c r="U518" s="220" t="s">
        <v>25</v>
      </c>
      <c r="V518" s="220">
        <f>V517-V504</f>
        <v>-0.62000000000000455</v>
      </c>
      <c r="W518" s="220"/>
    </row>
    <row r="520" spans="1:28" ht="13.5" thickBot="1" x14ac:dyDescent="0.25"/>
    <row r="521" spans="1:28" s="626" customFormat="1" ht="13.5" thickBot="1" x14ac:dyDescent="0.25">
      <c r="A521" s="297" t="s">
        <v>220</v>
      </c>
      <c r="B521" s="639" t="s">
        <v>52</v>
      </c>
      <c r="C521" s="640"/>
      <c r="D521" s="640"/>
      <c r="E521" s="640"/>
      <c r="F521" s="641"/>
      <c r="G521" s="639" t="s">
        <v>64</v>
      </c>
      <c r="H521" s="640"/>
      <c r="I521" s="640"/>
      <c r="J521" s="640"/>
      <c r="K521" s="641"/>
      <c r="L521" s="639" t="s">
        <v>62</v>
      </c>
      <c r="M521" s="640"/>
      <c r="N521" s="640"/>
      <c r="O521" s="641"/>
      <c r="P521" s="639" t="s">
        <v>63</v>
      </c>
      <c r="Q521" s="640"/>
      <c r="R521" s="640"/>
      <c r="S521" s="641"/>
      <c r="T521" s="365" t="s">
        <v>54</v>
      </c>
    </row>
    <row r="522" spans="1:28" s="626" customFormat="1" x14ac:dyDescent="0.2">
      <c r="A522" s="219" t="s">
        <v>53</v>
      </c>
      <c r="B522" s="542">
        <v>1</v>
      </c>
      <c r="C522" s="528">
        <v>2</v>
      </c>
      <c r="D522" s="528">
        <v>3</v>
      </c>
      <c r="E522" s="584">
        <v>4</v>
      </c>
      <c r="F522" s="585">
        <v>5</v>
      </c>
      <c r="G522" s="540">
        <v>1</v>
      </c>
      <c r="H522" s="528">
        <v>2</v>
      </c>
      <c r="I522" s="528">
        <v>3</v>
      </c>
      <c r="J522" s="528">
        <v>4</v>
      </c>
      <c r="K522" s="528">
        <v>5</v>
      </c>
      <c r="L522" s="542">
        <v>1</v>
      </c>
      <c r="M522" s="528">
        <v>2</v>
      </c>
      <c r="N522" s="528">
        <v>3</v>
      </c>
      <c r="O522" s="585">
        <v>4</v>
      </c>
      <c r="P522" s="542">
        <v>1</v>
      </c>
      <c r="Q522" s="528">
        <v>2</v>
      </c>
      <c r="R522" s="528">
        <v>3</v>
      </c>
      <c r="S522" s="585">
        <v>4</v>
      </c>
      <c r="T522" s="367"/>
    </row>
    <row r="523" spans="1:28" s="626" customFormat="1" x14ac:dyDescent="0.2">
      <c r="A523" s="304" t="s">
        <v>74</v>
      </c>
      <c r="B523" s="507">
        <v>3996</v>
      </c>
      <c r="C523" s="508">
        <v>3996</v>
      </c>
      <c r="D523" s="508">
        <v>3996</v>
      </c>
      <c r="E523" s="509">
        <v>3996</v>
      </c>
      <c r="F523" s="510">
        <v>3996</v>
      </c>
      <c r="G523" s="511">
        <v>3996</v>
      </c>
      <c r="H523" s="508">
        <v>3996</v>
      </c>
      <c r="I523" s="508">
        <v>3996</v>
      </c>
      <c r="J523" s="508">
        <v>3996</v>
      </c>
      <c r="K523" s="508">
        <v>3996</v>
      </c>
      <c r="L523" s="507">
        <v>3996</v>
      </c>
      <c r="M523" s="508">
        <v>3996</v>
      </c>
      <c r="N523" s="508">
        <v>3996</v>
      </c>
      <c r="O523" s="510">
        <v>3996</v>
      </c>
      <c r="P523" s="507">
        <v>3996</v>
      </c>
      <c r="Q523" s="508">
        <v>3996</v>
      </c>
      <c r="R523" s="508">
        <v>3996</v>
      </c>
      <c r="S523" s="510">
        <v>3996</v>
      </c>
      <c r="T523" s="512">
        <v>3996</v>
      </c>
    </row>
    <row r="524" spans="1:28" s="626" customFormat="1" x14ac:dyDescent="0.2">
      <c r="A524" s="307" t="s">
        <v>6</v>
      </c>
      <c r="B524" s="471">
        <v>4645.8139534883721</v>
      </c>
      <c r="C524" s="472">
        <v>4624.4736842105267</v>
      </c>
      <c r="D524" s="472">
        <v>4855.5555555555557</v>
      </c>
      <c r="E524" s="473">
        <v>4596.0526315789475</v>
      </c>
      <c r="F524" s="474">
        <v>4661.8604651162786</v>
      </c>
      <c r="G524" s="475">
        <v>4570.7142857142853</v>
      </c>
      <c r="H524" s="472">
        <v>4617.75</v>
      </c>
      <c r="I524" s="472">
        <v>4548</v>
      </c>
      <c r="J524" s="472">
        <v>4609.2857142857147</v>
      </c>
      <c r="K524" s="472">
        <v>4749.7222222222226</v>
      </c>
      <c r="L524" s="471">
        <v>4548.5365853658541</v>
      </c>
      <c r="M524" s="472">
        <v>4716.1016949152545</v>
      </c>
      <c r="N524" s="472">
        <v>4428.75</v>
      </c>
      <c r="O524" s="474">
        <v>4563.333333333333</v>
      </c>
      <c r="P524" s="471">
        <v>4745.4761904761908</v>
      </c>
      <c r="Q524" s="472">
        <v>4637.25</v>
      </c>
      <c r="R524" s="472">
        <v>4409.166666666667</v>
      </c>
      <c r="S524" s="474">
        <v>4680.4878048780483</v>
      </c>
      <c r="T524" s="476">
        <v>4635.4394693200666</v>
      </c>
      <c r="Y524" s="232">
        <f>AVERAGE(B524:F524)</f>
        <v>4676.7512579899358</v>
      </c>
      <c r="Z524" s="232">
        <f>AVERAGE(G524:K524)</f>
        <v>4619.0944444444449</v>
      </c>
      <c r="AA524" s="232">
        <f>AVERAGE(L524:O524)</f>
        <v>4564.1804034036104</v>
      </c>
      <c r="AB524" s="232">
        <f>AVERAGE(P524:S524)</f>
        <v>4618.0951655052268</v>
      </c>
    </row>
    <row r="525" spans="1:28" s="626" customFormat="1" x14ac:dyDescent="0.2">
      <c r="A525" s="219" t="s">
        <v>7</v>
      </c>
      <c r="B525" s="477">
        <v>83.720930232558146</v>
      </c>
      <c r="C525" s="478">
        <v>76.315789473684205</v>
      </c>
      <c r="D525" s="478">
        <v>77.777777777777771</v>
      </c>
      <c r="E525" s="479">
        <v>78.94736842105263</v>
      </c>
      <c r="F525" s="480">
        <v>69.767441860465112</v>
      </c>
      <c r="G525" s="481">
        <v>88.095238095238102</v>
      </c>
      <c r="H525" s="478">
        <v>92.5</v>
      </c>
      <c r="I525" s="478">
        <v>90</v>
      </c>
      <c r="J525" s="478">
        <v>100</v>
      </c>
      <c r="K525" s="478">
        <v>72.222222222222229</v>
      </c>
      <c r="L525" s="477">
        <v>92.682926829268297</v>
      </c>
      <c r="M525" s="478">
        <v>86.440677966101688</v>
      </c>
      <c r="N525" s="478">
        <v>93.75</v>
      </c>
      <c r="O525" s="480">
        <v>79.487179487179489</v>
      </c>
      <c r="P525" s="477">
        <v>90.476190476190482</v>
      </c>
      <c r="Q525" s="478">
        <v>87.5</v>
      </c>
      <c r="R525" s="478">
        <v>100</v>
      </c>
      <c r="S525" s="480">
        <v>92.682926829268297</v>
      </c>
      <c r="T525" s="482">
        <v>83.582089552238813</v>
      </c>
    </row>
    <row r="526" spans="1:28" s="626" customFormat="1" x14ac:dyDescent="0.2">
      <c r="A526" s="219" t="s">
        <v>8</v>
      </c>
      <c r="B526" s="489">
        <v>7.0975133094891729E-2</v>
      </c>
      <c r="C526" s="490">
        <v>7.8035673821808649E-2</v>
      </c>
      <c r="D526" s="490">
        <v>7.4307665586687208E-2</v>
      </c>
      <c r="E526" s="491">
        <v>7.538369548357704E-2</v>
      </c>
      <c r="F526" s="492">
        <v>7.6319530280666292E-2</v>
      </c>
      <c r="G526" s="493">
        <v>6.7238146585837724E-2</v>
      </c>
      <c r="H526" s="490">
        <v>6.5108191446916874E-2</v>
      </c>
      <c r="I526" s="490">
        <v>6.1114695630081629E-2</v>
      </c>
      <c r="J526" s="490">
        <v>5.0305011207013188E-2</v>
      </c>
      <c r="K526" s="490">
        <v>7.6180347918244337E-2</v>
      </c>
      <c r="L526" s="489">
        <v>6.2518952702190822E-2</v>
      </c>
      <c r="M526" s="490">
        <v>5.9742155599701828E-2</v>
      </c>
      <c r="N526" s="490">
        <v>5.8701203573063035E-2</v>
      </c>
      <c r="O526" s="492">
        <v>7.4069915591392824E-2</v>
      </c>
      <c r="P526" s="489">
        <v>6.4434310487295157E-2</v>
      </c>
      <c r="Q526" s="490">
        <v>7.0154255311117769E-2</v>
      </c>
      <c r="R526" s="490">
        <v>5.1796742299128236E-2</v>
      </c>
      <c r="S526" s="492">
        <v>6.3577811116900584E-2</v>
      </c>
      <c r="T526" s="494">
        <v>7.0631584431293332E-2</v>
      </c>
    </row>
    <row r="527" spans="1:28" s="626" customFormat="1" x14ac:dyDescent="0.2">
      <c r="A527" s="307" t="s">
        <v>1</v>
      </c>
      <c r="B527" s="483">
        <f>B524/B523*100-100</f>
        <v>16.261610447656977</v>
      </c>
      <c r="C527" s="484">
        <f t="shared" ref="C527:F527" si="298">C524/C523*100-100</f>
        <v>15.72756967493811</v>
      </c>
      <c r="D527" s="484">
        <f t="shared" si="298"/>
        <v>21.510399288177069</v>
      </c>
      <c r="E527" s="484">
        <f t="shared" si="298"/>
        <v>15.016332121595283</v>
      </c>
      <c r="F527" s="485">
        <f t="shared" si="298"/>
        <v>16.663174802709662</v>
      </c>
      <c r="G527" s="486">
        <f>G524/G523*100-100</f>
        <v>14.382239382239376</v>
      </c>
      <c r="H527" s="484">
        <f t="shared" ref="H527:L527" si="299">H524/H523*100-100</f>
        <v>15.559309309309313</v>
      </c>
      <c r="I527" s="484">
        <f t="shared" si="299"/>
        <v>13.813813813813809</v>
      </c>
      <c r="J527" s="484">
        <f t="shared" si="299"/>
        <v>15.347490347490364</v>
      </c>
      <c r="K527" s="484">
        <f t="shared" si="299"/>
        <v>18.861917473028583</v>
      </c>
      <c r="L527" s="483">
        <f t="shared" si="299"/>
        <v>13.827241876022384</v>
      </c>
      <c r="M527" s="484">
        <f>M524/M523*100-100</f>
        <v>18.020562935817168</v>
      </c>
      <c r="N527" s="484">
        <f t="shared" ref="N527:T527" si="300">N524/N523*100-100</f>
        <v>10.829579579579573</v>
      </c>
      <c r="O527" s="485">
        <f t="shared" si="300"/>
        <v>14.197530864197532</v>
      </c>
      <c r="P527" s="483">
        <f t="shared" si="300"/>
        <v>18.755660422327097</v>
      </c>
      <c r="Q527" s="484">
        <f t="shared" si="300"/>
        <v>16.047297297297305</v>
      </c>
      <c r="R527" s="484">
        <f t="shared" si="300"/>
        <v>10.339506172839521</v>
      </c>
      <c r="S527" s="485">
        <f t="shared" si="300"/>
        <v>17.129324446397604</v>
      </c>
      <c r="T527" s="275">
        <f t="shared" si="300"/>
        <v>16.001988721723379</v>
      </c>
      <c r="U527" s="370"/>
    </row>
    <row r="528" spans="1:28" s="626" customFormat="1" ht="13.5" thickBot="1" x14ac:dyDescent="0.25">
      <c r="A528" s="425" t="s">
        <v>26</v>
      </c>
      <c r="B528" s="395">
        <f>B524-B511</f>
        <v>59.143953488372063</v>
      </c>
      <c r="C528" s="396">
        <f t="shared" ref="C528:T528" si="301">C524-C511</f>
        <v>10.183684210526735</v>
      </c>
      <c r="D528" s="396">
        <f t="shared" si="301"/>
        <v>-59.444444444444343</v>
      </c>
      <c r="E528" s="396">
        <f t="shared" si="301"/>
        <v>8.3826315789474393</v>
      </c>
      <c r="F528" s="397">
        <f t="shared" si="301"/>
        <v>148.53046511627872</v>
      </c>
      <c r="G528" s="401">
        <f t="shared" si="301"/>
        <v>-20.615714285714603</v>
      </c>
      <c r="H528" s="396">
        <f t="shared" si="301"/>
        <v>38.25</v>
      </c>
      <c r="I528" s="396">
        <f t="shared" si="301"/>
        <v>-3</v>
      </c>
      <c r="J528" s="396">
        <f t="shared" si="301"/>
        <v>-22.464285714285325</v>
      </c>
      <c r="K528" s="396">
        <f t="shared" si="301"/>
        <v>-1.8577777777773008</v>
      </c>
      <c r="L528" s="398">
        <f t="shared" si="301"/>
        <v>5.1265853658542255</v>
      </c>
      <c r="M528" s="399">
        <f t="shared" si="301"/>
        <v>190.8616949152547</v>
      </c>
      <c r="N528" s="399">
        <f t="shared" si="301"/>
        <v>-157.25</v>
      </c>
      <c r="O528" s="400">
        <f t="shared" si="301"/>
        <v>-24.966666666667152</v>
      </c>
      <c r="P528" s="395">
        <f t="shared" si="301"/>
        <v>141.69619047619108</v>
      </c>
      <c r="Q528" s="396">
        <f t="shared" si="301"/>
        <v>-12.75</v>
      </c>
      <c r="R528" s="396">
        <f t="shared" si="301"/>
        <v>-157.7533333333331</v>
      </c>
      <c r="S528" s="397">
        <f t="shared" si="301"/>
        <v>2.867804878048446</v>
      </c>
      <c r="T528" s="403">
        <f t="shared" si="301"/>
        <v>29.819469320066673</v>
      </c>
      <c r="V528" s="388"/>
    </row>
    <row r="529" spans="1:28" s="626" customFormat="1" x14ac:dyDescent="0.2">
      <c r="A529" s="426" t="s">
        <v>50</v>
      </c>
      <c r="B529" s="283">
        <v>838</v>
      </c>
      <c r="C529" s="284">
        <v>761</v>
      </c>
      <c r="D529" s="284">
        <v>176</v>
      </c>
      <c r="E529" s="451">
        <v>774</v>
      </c>
      <c r="F529" s="285">
        <v>765</v>
      </c>
      <c r="G529" s="422">
        <v>832</v>
      </c>
      <c r="H529" s="284">
        <v>757</v>
      </c>
      <c r="I529" s="284">
        <v>174</v>
      </c>
      <c r="J529" s="284">
        <v>751</v>
      </c>
      <c r="K529" s="284">
        <v>758</v>
      </c>
      <c r="L529" s="283">
        <v>846</v>
      </c>
      <c r="M529" s="284">
        <v>854</v>
      </c>
      <c r="N529" s="284">
        <v>192</v>
      </c>
      <c r="O529" s="285">
        <v>864</v>
      </c>
      <c r="P529" s="283">
        <v>898</v>
      </c>
      <c r="Q529" s="284">
        <v>891</v>
      </c>
      <c r="R529" s="284">
        <v>179</v>
      </c>
      <c r="S529" s="285">
        <v>908</v>
      </c>
      <c r="T529" s="366">
        <f>SUM(B529:S529)</f>
        <v>12218</v>
      </c>
      <c r="U529" s="220" t="s">
        <v>55</v>
      </c>
      <c r="V529" s="287">
        <f>T516-T529</f>
        <v>34</v>
      </c>
      <c r="W529" s="602">
        <f>V529/T516</f>
        <v>2.7750571335292198E-3</v>
      </c>
    </row>
    <row r="530" spans="1:28" s="626" customFormat="1" x14ac:dyDescent="0.2">
      <c r="A530" s="321" t="s">
        <v>27</v>
      </c>
      <c r="B530" s="235"/>
      <c r="C530" s="233"/>
      <c r="D530" s="233"/>
      <c r="E530" s="452"/>
      <c r="F530" s="236"/>
      <c r="G530" s="423"/>
      <c r="H530" s="233"/>
      <c r="I530" s="233"/>
      <c r="J530" s="233"/>
      <c r="K530" s="233"/>
      <c r="L530" s="235"/>
      <c r="M530" s="233"/>
      <c r="N530" s="233"/>
      <c r="O530" s="236"/>
      <c r="P530" s="235"/>
      <c r="Q530" s="233"/>
      <c r="R530" s="233"/>
      <c r="S530" s="236"/>
      <c r="T530" s="226"/>
      <c r="U530" s="220" t="s">
        <v>56</v>
      </c>
      <c r="V530" s="220">
        <v>159.08000000000001</v>
      </c>
      <c r="W530" s="220"/>
    </row>
    <row r="531" spans="1:28" s="626" customFormat="1" ht="13.5" thickBot="1" x14ac:dyDescent="0.25">
      <c r="A531" s="324" t="s">
        <v>25</v>
      </c>
      <c r="B531" s="237">
        <f>B530-B517</f>
        <v>0</v>
      </c>
      <c r="C531" s="234">
        <f t="shared" ref="C531:S531" si="302">C530-C517</f>
        <v>0</v>
      </c>
      <c r="D531" s="234">
        <f t="shared" si="302"/>
        <v>0</v>
      </c>
      <c r="E531" s="234">
        <f t="shared" si="302"/>
        <v>0</v>
      </c>
      <c r="F531" s="238">
        <f t="shared" si="302"/>
        <v>0</v>
      </c>
      <c r="G531" s="424">
        <f t="shared" si="302"/>
        <v>0</v>
      </c>
      <c r="H531" s="234">
        <f t="shared" si="302"/>
        <v>0</v>
      </c>
      <c r="I531" s="234">
        <f t="shared" si="302"/>
        <v>0</v>
      </c>
      <c r="J531" s="234">
        <f t="shared" si="302"/>
        <v>0</v>
      </c>
      <c r="K531" s="234">
        <f t="shared" si="302"/>
        <v>0</v>
      </c>
      <c r="L531" s="237">
        <f t="shared" si="302"/>
        <v>0</v>
      </c>
      <c r="M531" s="234">
        <f t="shared" si="302"/>
        <v>0</v>
      </c>
      <c r="N531" s="234">
        <f t="shared" si="302"/>
        <v>0</v>
      </c>
      <c r="O531" s="238">
        <f t="shared" si="302"/>
        <v>0</v>
      </c>
      <c r="P531" s="237">
        <f t="shared" si="302"/>
        <v>0</v>
      </c>
      <c r="Q531" s="234">
        <f t="shared" si="302"/>
        <v>0</v>
      </c>
      <c r="R531" s="234">
        <f t="shared" si="302"/>
        <v>0</v>
      </c>
      <c r="S531" s="238">
        <f t="shared" si="302"/>
        <v>0</v>
      </c>
      <c r="T531" s="227"/>
      <c r="U531" s="220" t="s">
        <v>25</v>
      </c>
      <c r="V531" s="220">
        <f>V530-V517</f>
        <v>-0.53999999999999204</v>
      </c>
      <c r="W531" s="220"/>
    </row>
    <row r="533" spans="1:28" ht="13.5" thickBot="1" x14ac:dyDescent="0.25"/>
    <row r="534" spans="1:28" s="627" customFormat="1" ht="13.5" thickBot="1" x14ac:dyDescent="0.25">
      <c r="A534" s="297" t="s">
        <v>221</v>
      </c>
      <c r="B534" s="639" t="s">
        <v>52</v>
      </c>
      <c r="C534" s="640"/>
      <c r="D534" s="640"/>
      <c r="E534" s="640"/>
      <c r="F534" s="641"/>
      <c r="G534" s="639" t="s">
        <v>64</v>
      </c>
      <c r="H534" s="640"/>
      <c r="I534" s="640"/>
      <c r="J534" s="640"/>
      <c r="K534" s="641"/>
      <c r="L534" s="639" t="s">
        <v>62</v>
      </c>
      <c r="M534" s="640"/>
      <c r="N534" s="640"/>
      <c r="O534" s="641"/>
      <c r="P534" s="639" t="s">
        <v>63</v>
      </c>
      <c r="Q534" s="640"/>
      <c r="R534" s="640"/>
      <c r="S534" s="641"/>
      <c r="T534" s="365" t="s">
        <v>54</v>
      </c>
    </row>
    <row r="535" spans="1:28" s="627" customFormat="1" x14ac:dyDescent="0.2">
      <c r="A535" s="219" t="s">
        <v>53</v>
      </c>
      <c r="B535" s="542">
        <v>1</v>
      </c>
      <c r="C535" s="528">
        <v>2</v>
      </c>
      <c r="D535" s="528">
        <v>3</v>
      </c>
      <c r="E535" s="584">
        <v>4</v>
      </c>
      <c r="F535" s="585">
        <v>5</v>
      </c>
      <c r="G535" s="540">
        <v>1</v>
      </c>
      <c r="H535" s="528">
        <v>2</v>
      </c>
      <c r="I535" s="528">
        <v>3</v>
      </c>
      <c r="J535" s="528">
        <v>4</v>
      </c>
      <c r="K535" s="528">
        <v>5</v>
      </c>
      <c r="L535" s="542">
        <v>1</v>
      </c>
      <c r="M535" s="528">
        <v>2</v>
      </c>
      <c r="N535" s="528">
        <v>3</v>
      </c>
      <c r="O535" s="585">
        <v>4</v>
      </c>
      <c r="P535" s="542">
        <v>1</v>
      </c>
      <c r="Q535" s="528">
        <v>2</v>
      </c>
      <c r="R535" s="528">
        <v>3</v>
      </c>
      <c r="S535" s="585">
        <v>4</v>
      </c>
      <c r="T535" s="367"/>
    </row>
    <row r="536" spans="1:28" s="627" customFormat="1" x14ac:dyDescent="0.2">
      <c r="A536" s="304" t="s">
        <v>74</v>
      </c>
      <c r="B536" s="507">
        <v>4014</v>
      </c>
      <c r="C536" s="508">
        <v>4014</v>
      </c>
      <c r="D536" s="508">
        <v>4014</v>
      </c>
      <c r="E536" s="509">
        <v>4014</v>
      </c>
      <c r="F536" s="510">
        <v>4014</v>
      </c>
      <c r="G536" s="511">
        <v>4014</v>
      </c>
      <c r="H536" s="508">
        <v>4014</v>
      </c>
      <c r="I536" s="508">
        <v>4014</v>
      </c>
      <c r="J536" s="508">
        <v>4014</v>
      </c>
      <c r="K536" s="508">
        <v>4014</v>
      </c>
      <c r="L536" s="507">
        <v>4014</v>
      </c>
      <c r="M536" s="508">
        <v>4014</v>
      </c>
      <c r="N536" s="508">
        <v>4014</v>
      </c>
      <c r="O536" s="510">
        <v>4014</v>
      </c>
      <c r="P536" s="507">
        <v>4014</v>
      </c>
      <c r="Q536" s="508">
        <v>4014</v>
      </c>
      <c r="R536" s="508">
        <v>4014</v>
      </c>
      <c r="S536" s="510">
        <v>4014</v>
      </c>
      <c r="T536" s="512">
        <v>4014</v>
      </c>
      <c r="Y536" s="232"/>
      <c r="Z536" s="232"/>
      <c r="AA536" s="232"/>
      <c r="AB536" s="232"/>
    </row>
    <row r="537" spans="1:28" s="627" customFormat="1" x14ac:dyDescent="0.2">
      <c r="A537" s="307" t="s">
        <v>6</v>
      </c>
      <c r="B537" s="471">
        <v>4580.43</v>
      </c>
      <c r="C537" s="472">
        <v>4731.95</v>
      </c>
      <c r="D537" s="472">
        <v>4574.4399999999996</v>
      </c>
      <c r="E537" s="473">
        <v>4661.3500000000004</v>
      </c>
      <c r="F537" s="474">
        <v>4701.8999999999996</v>
      </c>
      <c r="G537" s="475">
        <v>4699.47</v>
      </c>
      <c r="H537" s="472">
        <v>4588.6000000000004</v>
      </c>
      <c r="I537" s="472">
        <v>4781</v>
      </c>
      <c r="J537" s="472">
        <v>4588.75</v>
      </c>
      <c r="K537" s="472">
        <v>4758.92</v>
      </c>
      <c r="L537" s="471">
        <v>4663.72</v>
      </c>
      <c r="M537" s="472">
        <v>4630.47</v>
      </c>
      <c r="N537" s="472">
        <v>4613.75</v>
      </c>
      <c r="O537" s="474">
        <v>4575.1000000000004</v>
      </c>
      <c r="P537" s="471">
        <v>4701.79</v>
      </c>
      <c r="Q537" s="472">
        <v>4641.8</v>
      </c>
      <c r="R537" s="472">
        <v>4237.5</v>
      </c>
      <c r="S537" s="474">
        <v>4584</v>
      </c>
      <c r="T537" s="476">
        <v>4638.57</v>
      </c>
      <c r="Y537" s="232">
        <f>AVERAGE(B537:F537)</f>
        <v>4650.0140000000001</v>
      </c>
      <c r="Z537" s="232">
        <f>AVERAGE(G537:K537)</f>
        <v>4683.348</v>
      </c>
      <c r="AA537" s="232">
        <f>AVERAGE(L537:O537)</f>
        <v>4620.76</v>
      </c>
      <c r="AB537" s="232">
        <f>AVERAGE(P537:S537)</f>
        <v>4541.2725</v>
      </c>
    </row>
    <row r="538" spans="1:28" s="627" customFormat="1" x14ac:dyDescent="0.2">
      <c r="A538" s="219" t="s">
        <v>7</v>
      </c>
      <c r="B538" s="477">
        <v>84.8</v>
      </c>
      <c r="C538" s="478">
        <v>92.68</v>
      </c>
      <c r="D538" s="478">
        <v>88.9</v>
      </c>
      <c r="E538" s="479">
        <v>83.8</v>
      </c>
      <c r="F538" s="480">
        <v>85.71</v>
      </c>
      <c r="G538" s="481">
        <v>89.47</v>
      </c>
      <c r="H538" s="478">
        <v>86.05</v>
      </c>
      <c r="I538" s="478">
        <v>80</v>
      </c>
      <c r="J538" s="478">
        <v>90.63</v>
      </c>
      <c r="K538" s="478">
        <v>86.49</v>
      </c>
      <c r="L538" s="477">
        <v>81.400000000000006</v>
      </c>
      <c r="M538" s="478">
        <v>69.77</v>
      </c>
      <c r="N538" s="478">
        <v>75</v>
      </c>
      <c r="O538" s="480">
        <v>95.12</v>
      </c>
      <c r="P538" s="477">
        <v>76.92</v>
      </c>
      <c r="Q538" s="478">
        <v>84.44</v>
      </c>
      <c r="R538" s="478">
        <v>81.25</v>
      </c>
      <c r="S538" s="480">
        <v>73.33</v>
      </c>
      <c r="T538" s="482">
        <v>82.5</v>
      </c>
    </row>
    <row r="539" spans="1:28" s="627" customFormat="1" x14ac:dyDescent="0.2">
      <c r="A539" s="219" t="s">
        <v>8</v>
      </c>
      <c r="B539" s="489">
        <v>6.7400000000000002E-2</v>
      </c>
      <c r="C539" s="490">
        <v>6.6699999999999995E-2</v>
      </c>
      <c r="D539" s="490">
        <v>5.7700000000000001E-2</v>
      </c>
      <c r="E539" s="491">
        <v>7.2700000000000001E-2</v>
      </c>
      <c r="F539" s="492">
        <v>6.88E-2</v>
      </c>
      <c r="G539" s="493">
        <v>6.4000000000000001E-2</v>
      </c>
      <c r="H539" s="490">
        <v>6.8000000000000005E-2</v>
      </c>
      <c r="I539" s="490">
        <v>8.09E-2</v>
      </c>
      <c r="J539" s="490">
        <v>6.1600000000000002E-2</v>
      </c>
      <c r="K539" s="490">
        <v>5.7799999999999997E-2</v>
      </c>
      <c r="L539" s="489">
        <v>7.2400000000000006E-2</v>
      </c>
      <c r="M539" s="490">
        <v>8.2199999999999995E-2</v>
      </c>
      <c r="N539" s="490">
        <v>8.43E-2</v>
      </c>
      <c r="O539" s="492">
        <v>0.06</v>
      </c>
      <c r="P539" s="489">
        <v>7.9200000000000007E-2</v>
      </c>
      <c r="Q539" s="490">
        <v>7.4999999999999997E-2</v>
      </c>
      <c r="R539" s="490">
        <v>7.6399999999999996E-2</v>
      </c>
      <c r="S539" s="492">
        <v>8.1900000000000001E-2</v>
      </c>
      <c r="T539" s="494">
        <v>7.3499999999999996E-2</v>
      </c>
    </row>
    <row r="540" spans="1:28" s="627" customFormat="1" x14ac:dyDescent="0.2">
      <c r="A540" s="307" t="s">
        <v>1</v>
      </c>
      <c r="B540" s="483">
        <f>B537/B536*100-100</f>
        <v>14.111360239162934</v>
      </c>
      <c r="C540" s="484">
        <f t="shared" ref="C540:F540" si="303">C537/C536*100-100</f>
        <v>17.88614848031888</v>
      </c>
      <c r="D540" s="484">
        <f t="shared" si="303"/>
        <v>13.962132536123548</v>
      </c>
      <c r="E540" s="484">
        <f t="shared" si="303"/>
        <v>16.127304434479342</v>
      </c>
      <c r="F540" s="485">
        <f t="shared" si="303"/>
        <v>17.137518684603876</v>
      </c>
      <c r="G540" s="486">
        <f>G537/G536*100-100</f>
        <v>17.076980568011962</v>
      </c>
      <c r="H540" s="484">
        <f t="shared" ref="H540:L540" si="304">H537/H536*100-100</f>
        <v>14.31489785749875</v>
      </c>
      <c r="I540" s="484">
        <f t="shared" si="304"/>
        <v>19.108121574489289</v>
      </c>
      <c r="J540" s="484">
        <f t="shared" si="304"/>
        <v>14.318634778276035</v>
      </c>
      <c r="K540" s="484">
        <f t="shared" si="304"/>
        <v>18.558046836073743</v>
      </c>
      <c r="L540" s="483">
        <f t="shared" si="304"/>
        <v>16.186347782760336</v>
      </c>
      <c r="M540" s="484">
        <f>M537/M536*100-100</f>
        <v>15.357997010463393</v>
      </c>
      <c r="N540" s="484">
        <f t="shared" ref="N540:T540" si="305">N537/N536*100-100</f>
        <v>14.941454907822617</v>
      </c>
      <c r="O540" s="485">
        <f t="shared" si="305"/>
        <v>13.978574987543595</v>
      </c>
      <c r="P540" s="483">
        <f t="shared" si="305"/>
        <v>17.134778276033884</v>
      </c>
      <c r="Q540" s="484">
        <f t="shared" si="305"/>
        <v>15.64025909317391</v>
      </c>
      <c r="R540" s="484">
        <f t="shared" si="305"/>
        <v>5.5680119581464851</v>
      </c>
      <c r="S540" s="485">
        <f t="shared" si="305"/>
        <v>14.20029895366217</v>
      </c>
      <c r="T540" s="275">
        <f t="shared" si="305"/>
        <v>15.559790732436468</v>
      </c>
      <c r="U540" s="370"/>
    </row>
    <row r="541" spans="1:28" s="627" customFormat="1" ht="13.5" thickBot="1" x14ac:dyDescent="0.25">
      <c r="A541" s="425" t="s">
        <v>26</v>
      </c>
      <c r="B541" s="395">
        <f>B537-B524</f>
        <v>-65.383953488371844</v>
      </c>
      <c r="C541" s="396">
        <f t="shared" ref="C541:T541" si="306">C537-C524</f>
        <v>107.47631578947312</v>
      </c>
      <c r="D541" s="396">
        <f t="shared" si="306"/>
        <v>-281.11555555555606</v>
      </c>
      <c r="E541" s="396">
        <f t="shared" si="306"/>
        <v>65.297368421052852</v>
      </c>
      <c r="F541" s="397">
        <f t="shared" si="306"/>
        <v>40.039534883720989</v>
      </c>
      <c r="G541" s="401">
        <f t="shared" si="306"/>
        <v>128.75571428571493</v>
      </c>
      <c r="H541" s="396">
        <f t="shared" si="306"/>
        <v>-29.149999999999636</v>
      </c>
      <c r="I541" s="396">
        <f t="shared" si="306"/>
        <v>233</v>
      </c>
      <c r="J541" s="396">
        <f t="shared" si="306"/>
        <v>-20.535714285714675</v>
      </c>
      <c r="K541" s="396">
        <f t="shared" si="306"/>
        <v>9.1977777777774463</v>
      </c>
      <c r="L541" s="398">
        <f t="shared" si="306"/>
        <v>115.18341463414617</v>
      </c>
      <c r="M541" s="399">
        <f t="shared" si="306"/>
        <v>-85.631694915254229</v>
      </c>
      <c r="N541" s="399">
        <f t="shared" si="306"/>
        <v>185</v>
      </c>
      <c r="O541" s="400">
        <f t="shared" si="306"/>
        <v>11.766666666667334</v>
      </c>
      <c r="P541" s="395">
        <f t="shared" si="306"/>
        <v>-43.686190476190859</v>
      </c>
      <c r="Q541" s="396">
        <f t="shared" si="306"/>
        <v>4.5500000000001819</v>
      </c>
      <c r="R541" s="396">
        <f t="shared" si="306"/>
        <v>-171.66666666666697</v>
      </c>
      <c r="S541" s="397">
        <f t="shared" si="306"/>
        <v>-96.487804878048337</v>
      </c>
      <c r="T541" s="403">
        <f t="shared" si="306"/>
        <v>3.1305306799331447</v>
      </c>
      <c r="V541" s="388"/>
    </row>
    <row r="542" spans="1:28" s="627" customFormat="1" x14ac:dyDescent="0.2">
      <c r="A542" s="426" t="s">
        <v>50</v>
      </c>
      <c r="B542" s="283">
        <v>836</v>
      </c>
      <c r="C542" s="284">
        <v>759</v>
      </c>
      <c r="D542" s="284">
        <v>176</v>
      </c>
      <c r="E542" s="451">
        <v>773</v>
      </c>
      <c r="F542" s="285">
        <v>765</v>
      </c>
      <c r="G542" s="422">
        <v>830</v>
      </c>
      <c r="H542" s="284">
        <v>754</v>
      </c>
      <c r="I542" s="284">
        <v>174</v>
      </c>
      <c r="J542" s="284">
        <v>747</v>
      </c>
      <c r="K542" s="284">
        <v>757</v>
      </c>
      <c r="L542" s="283">
        <v>844</v>
      </c>
      <c r="M542" s="284">
        <v>854</v>
      </c>
      <c r="N542" s="284">
        <v>192</v>
      </c>
      <c r="O542" s="285">
        <v>864</v>
      </c>
      <c r="P542" s="283">
        <v>897</v>
      </c>
      <c r="Q542" s="284">
        <v>890</v>
      </c>
      <c r="R542" s="284">
        <v>178</v>
      </c>
      <c r="S542" s="285">
        <v>908</v>
      </c>
      <c r="T542" s="366">
        <f>SUM(B542:S542)</f>
        <v>12198</v>
      </c>
      <c r="U542" s="220" t="s">
        <v>55</v>
      </c>
      <c r="V542" s="287">
        <f>T529-T542</f>
        <v>20</v>
      </c>
      <c r="W542" s="602">
        <f>V542/T529</f>
        <v>1.6369291209690621E-3</v>
      </c>
    </row>
    <row r="543" spans="1:28" s="627" customFormat="1" x14ac:dyDescent="0.2">
      <c r="A543" s="321" t="s">
        <v>27</v>
      </c>
      <c r="B543" s="235"/>
      <c r="C543" s="233"/>
      <c r="D543" s="233"/>
      <c r="E543" s="452"/>
      <c r="F543" s="236"/>
      <c r="G543" s="423"/>
      <c r="H543" s="233"/>
      <c r="I543" s="233"/>
      <c r="J543" s="233"/>
      <c r="K543" s="233"/>
      <c r="L543" s="235"/>
      <c r="M543" s="233"/>
      <c r="N543" s="233"/>
      <c r="O543" s="236"/>
      <c r="P543" s="235"/>
      <c r="Q543" s="233"/>
      <c r="R543" s="233"/>
      <c r="S543" s="236"/>
      <c r="T543" s="226"/>
      <c r="U543" s="220" t="s">
        <v>56</v>
      </c>
      <c r="V543" s="220">
        <v>158.22</v>
      </c>
      <c r="W543" s="220"/>
    </row>
    <row r="544" spans="1:28" s="627" customFormat="1" ht="13.5" thickBot="1" x14ac:dyDescent="0.25">
      <c r="A544" s="324" t="s">
        <v>25</v>
      </c>
      <c r="B544" s="237">
        <f>B543-B530</f>
        <v>0</v>
      </c>
      <c r="C544" s="234">
        <f t="shared" ref="C544:S544" si="307">C543-C530</f>
        <v>0</v>
      </c>
      <c r="D544" s="234">
        <f t="shared" si="307"/>
        <v>0</v>
      </c>
      <c r="E544" s="234">
        <f t="shared" si="307"/>
        <v>0</v>
      </c>
      <c r="F544" s="238">
        <f t="shared" si="307"/>
        <v>0</v>
      </c>
      <c r="G544" s="424">
        <f t="shared" si="307"/>
        <v>0</v>
      </c>
      <c r="H544" s="234">
        <f t="shared" si="307"/>
        <v>0</v>
      </c>
      <c r="I544" s="234">
        <f t="shared" si="307"/>
        <v>0</v>
      </c>
      <c r="J544" s="234">
        <f t="shared" si="307"/>
        <v>0</v>
      </c>
      <c r="K544" s="234">
        <f t="shared" si="307"/>
        <v>0</v>
      </c>
      <c r="L544" s="237">
        <f t="shared" si="307"/>
        <v>0</v>
      </c>
      <c r="M544" s="234">
        <f t="shared" si="307"/>
        <v>0</v>
      </c>
      <c r="N544" s="234">
        <f t="shared" si="307"/>
        <v>0</v>
      </c>
      <c r="O544" s="238">
        <f t="shared" si="307"/>
        <v>0</v>
      </c>
      <c r="P544" s="237">
        <f t="shared" si="307"/>
        <v>0</v>
      </c>
      <c r="Q544" s="234">
        <f t="shared" si="307"/>
        <v>0</v>
      </c>
      <c r="R544" s="234">
        <f t="shared" si="307"/>
        <v>0</v>
      </c>
      <c r="S544" s="238">
        <f t="shared" si="307"/>
        <v>0</v>
      </c>
      <c r="T544" s="227"/>
      <c r="U544" s="220" t="s">
        <v>25</v>
      </c>
      <c r="V544" s="220">
        <f>V543-V530</f>
        <v>-0.86000000000001364</v>
      </c>
      <c r="W544" s="220"/>
    </row>
    <row r="546" spans="1:23" ht="13.5" thickBot="1" x14ac:dyDescent="0.25"/>
    <row r="547" spans="1:23" ht="13.5" thickBot="1" x14ac:dyDescent="0.25">
      <c r="A547" s="297" t="s">
        <v>226</v>
      </c>
      <c r="B547" s="639" t="s">
        <v>52</v>
      </c>
      <c r="C547" s="640"/>
      <c r="D547" s="640"/>
      <c r="E547" s="640"/>
      <c r="F547" s="641"/>
      <c r="G547" s="639" t="s">
        <v>64</v>
      </c>
      <c r="H547" s="640"/>
      <c r="I547" s="640"/>
      <c r="J547" s="640"/>
      <c r="K547" s="641"/>
      <c r="L547" s="639" t="s">
        <v>62</v>
      </c>
      <c r="M547" s="640"/>
      <c r="N547" s="640"/>
      <c r="O547" s="641"/>
      <c r="P547" s="639" t="s">
        <v>63</v>
      </c>
      <c r="Q547" s="640"/>
      <c r="R547" s="640"/>
      <c r="S547" s="641"/>
      <c r="T547" s="365" t="s">
        <v>54</v>
      </c>
      <c r="U547" s="628"/>
      <c r="V547" s="628"/>
      <c r="W547" s="628"/>
    </row>
    <row r="548" spans="1:23" x14ac:dyDescent="0.2">
      <c r="A548" s="219" t="s">
        <v>53</v>
      </c>
      <c r="B548" s="542">
        <v>1</v>
      </c>
      <c r="C548" s="528">
        <v>2</v>
      </c>
      <c r="D548" s="528">
        <v>3</v>
      </c>
      <c r="E548" s="584">
        <v>4</v>
      </c>
      <c r="F548" s="585">
        <v>5</v>
      </c>
      <c r="G548" s="540">
        <v>1</v>
      </c>
      <c r="H548" s="528">
        <v>2</v>
      </c>
      <c r="I548" s="528">
        <v>3</v>
      </c>
      <c r="J548" s="528">
        <v>4</v>
      </c>
      <c r="K548" s="528">
        <v>5</v>
      </c>
      <c r="L548" s="542">
        <v>1</v>
      </c>
      <c r="M548" s="528">
        <v>2</v>
      </c>
      <c r="N548" s="528">
        <v>3</v>
      </c>
      <c r="O548" s="585">
        <v>4</v>
      </c>
      <c r="P548" s="542">
        <v>1</v>
      </c>
      <c r="Q548" s="528">
        <v>2</v>
      </c>
      <c r="R548" s="528">
        <v>3</v>
      </c>
      <c r="S548" s="585">
        <v>4</v>
      </c>
      <c r="T548" s="367"/>
      <c r="U548" s="628"/>
      <c r="V548" s="628"/>
      <c r="W548" s="628"/>
    </row>
    <row r="549" spans="1:23" x14ac:dyDescent="0.2">
      <c r="A549" s="304" t="s">
        <v>74</v>
      </c>
      <c r="B549" s="507">
        <v>4032</v>
      </c>
      <c r="C549" s="508">
        <v>4032</v>
      </c>
      <c r="D549" s="508">
        <v>4032</v>
      </c>
      <c r="E549" s="509">
        <v>4032</v>
      </c>
      <c r="F549" s="510">
        <v>4032</v>
      </c>
      <c r="G549" s="511">
        <v>4032</v>
      </c>
      <c r="H549" s="508">
        <v>4032</v>
      </c>
      <c r="I549" s="508">
        <v>4032</v>
      </c>
      <c r="J549" s="508">
        <v>4032</v>
      </c>
      <c r="K549" s="508">
        <v>4032</v>
      </c>
      <c r="L549" s="507">
        <v>4032</v>
      </c>
      <c r="M549" s="508">
        <v>4032</v>
      </c>
      <c r="N549" s="508">
        <v>4032</v>
      </c>
      <c r="O549" s="510">
        <v>4032</v>
      </c>
      <c r="P549" s="507">
        <v>4032</v>
      </c>
      <c r="Q549" s="508">
        <v>4032</v>
      </c>
      <c r="R549" s="508">
        <v>4032</v>
      </c>
      <c r="S549" s="510">
        <v>4032</v>
      </c>
      <c r="T549" s="512">
        <v>4032</v>
      </c>
      <c r="U549" s="628"/>
      <c r="V549" s="628"/>
      <c r="W549" s="628"/>
    </row>
    <row r="550" spans="1:23" x14ac:dyDescent="0.2">
      <c r="A550" s="307" t="s">
        <v>6</v>
      </c>
      <c r="B550" s="471">
        <v>4638.5365853658541</v>
      </c>
      <c r="C550" s="472">
        <v>4663.0555555555557</v>
      </c>
      <c r="D550" s="472">
        <v>4553</v>
      </c>
      <c r="E550" s="473">
        <v>4708.484848484848</v>
      </c>
      <c r="F550" s="474">
        <v>4583.4210526315792</v>
      </c>
      <c r="G550" s="475">
        <v>4533.6585365853662</v>
      </c>
      <c r="H550" s="472">
        <v>4661.8918918918916</v>
      </c>
      <c r="I550" s="472">
        <v>4458</v>
      </c>
      <c r="J550" s="472">
        <v>4725.1282051282051</v>
      </c>
      <c r="K550" s="472">
        <v>4713.6842105263158</v>
      </c>
      <c r="L550" s="471">
        <v>4553.4042553191493</v>
      </c>
      <c r="M550" s="472">
        <v>4733.2558139534885</v>
      </c>
      <c r="N550" s="472">
        <v>4480</v>
      </c>
      <c r="O550" s="474">
        <v>4642.0930232558139</v>
      </c>
      <c r="P550" s="471">
        <v>4736.875</v>
      </c>
      <c r="Q550" s="472">
        <v>4487.6190476190477</v>
      </c>
      <c r="R550" s="472">
        <v>4352.3076923076924</v>
      </c>
      <c r="S550" s="474">
        <v>4686.0465116279074</v>
      </c>
      <c r="T550" s="476">
        <v>4632.4429967426713</v>
      </c>
      <c r="U550" s="628"/>
      <c r="V550" s="628"/>
      <c r="W550" s="628"/>
    </row>
    <row r="551" spans="1:23" x14ac:dyDescent="0.2">
      <c r="A551" s="219" t="s">
        <v>7</v>
      </c>
      <c r="B551" s="477">
        <v>100</v>
      </c>
      <c r="C551" s="478">
        <v>97.222222222222229</v>
      </c>
      <c r="D551" s="478">
        <v>70</v>
      </c>
      <c r="E551" s="479">
        <v>93.939393939393938</v>
      </c>
      <c r="F551" s="480">
        <v>84.21052631578948</v>
      </c>
      <c r="G551" s="481">
        <v>87.804878048780495</v>
      </c>
      <c r="H551" s="478">
        <v>89.189189189189193</v>
      </c>
      <c r="I551" s="478">
        <v>90</v>
      </c>
      <c r="J551" s="478">
        <v>71.794871794871796</v>
      </c>
      <c r="K551" s="478">
        <v>94.736842105263165</v>
      </c>
      <c r="L551" s="477">
        <v>78.723404255319153</v>
      </c>
      <c r="M551" s="478">
        <v>86.04651162790698</v>
      </c>
      <c r="N551" s="478">
        <v>91.666666666666671</v>
      </c>
      <c r="O551" s="480">
        <v>90.697674418604649</v>
      </c>
      <c r="P551" s="477">
        <v>87.5</v>
      </c>
      <c r="Q551" s="478">
        <v>90.476190476190482</v>
      </c>
      <c r="R551" s="478">
        <v>92.307692307692307</v>
      </c>
      <c r="S551" s="480">
        <v>81.395348837209298</v>
      </c>
      <c r="T551" s="482">
        <v>88.273615635179155</v>
      </c>
      <c r="U551" s="628"/>
      <c r="V551" s="628"/>
      <c r="W551" s="628"/>
    </row>
    <row r="552" spans="1:23" x14ac:dyDescent="0.2">
      <c r="A552" s="219" t="s">
        <v>8</v>
      </c>
      <c r="B552" s="489">
        <v>5.3385020352740724E-2</v>
      </c>
      <c r="C552" s="490">
        <v>5.789713679202358E-2</v>
      </c>
      <c r="D552" s="490">
        <v>7.610961019565142E-2</v>
      </c>
      <c r="E552" s="491">
        <v>5.6339622158954987E-2</v>
      </c>
      <c r="F552" s="492">
        <v>6.6220601114196476E-2</v>
      </c>
      <c r="G552" s="493">
        <v>6.9501878900035924E-2</v>
      </c>
      <c r="H552" s="490">
        <v>6.7679862815289565E-2</v>
      </c>
      <c r="I552" s="490">
        <v>5.8182183646508553E-2</v>
      </c>
      <c r="J552" s="490">
        <v>7.3884801266180633E-2</v>
      </c>
      <c r="K552" s="490">
        <v>5.7264362429473609E-2</v>
      </c>
      <c r="L552" s="489">
        <v>7.4536360790215014E-2</v>
      </c>
      <c r="M552" s="490">
        <v>6.2836421750406185E-2</v>
      </c>
      <c r="N552" s="490">
        <v>5.2380106865470365E-2</v>
      </c>
      <c r="O552" s="492">
        <v>6.2364723279119912E-2</v>
      </c>
      <c r="P552" s="489">
        <v>6.3343383995789065E-2</v>
      </c>
      <c r="Q552" s="490">
        <v>6.0671973907433049E-2</v>
      </c>
      <c r="R552" s="490">
        <v>6.6397206043578558E-2</v>
      </c>
      <c r="S552" s="492">
        <v>7.3557729387270732E-2</v>
      </c>
      <c r="T552" s="494">
        <v>6.7754358781806495E-2</v>
      </c>
      <c r="U552" s="628"/>
      <c r="V552" s="628"/>
      <c r="W552" s="628"/>
    </row>
    <row r="553" spans="1:23" x14ac:dyDescent="0.2">
      <c r="A553" s="307" t="s">
        <v>1</v>
      </c>
      <c r="B553" s="483">
        <f>B550/B549*100-100</f>
        <v>15.043070073557899</v>
      </c>
      <c r="C553" s="484">
        <f t="shared" ref="C553:F553" si="308">C550/C549*100-100</f>
        <v>15.651179453262799</v>
      </c>
      <c r="D553" s="484">
        <f t="shared" si="308"/>
        <v>12.921626984126974</v>
      </c>
      <c r="E553" s="484">
        <f t="shared" si="308"/>
        <v>16.777898027898019</v>
      </c>
      <c r="F553" s="485">
        <f t="shared" si="308"/>
        <v>13.676117376775281</v>
      </c>
      <c r="G553" s="486">
        <f>G550/G549*100-100</f>
        <v>12.441927990708493</v>
      </c>
      <c r="H553" s="484">
        <f t="shared" ref="H553:L553" si="309">H550/H549*100-100</f>
        <v>15.622318747318744</v>
      </c>
      <c r="I553" s="484">
        <f t="shared" si="309"/>
        <v>10.56547619047619</v>
      </c>
      <c r="J553" s="484">
        <f t="shared" si="309"/>
        <v>17.190679690679687</v>
      </c>
      <c r="K553" s="484">
        <f t="shared" si="309"/>
        <v>16.90685045948203</v>
      </c>
      <c r="L553" s="483">
        <f t="shared" si="309"/>
        <v>12.931653157717008</v>
      </c>
      <c r="M553" s="484">
        <f>M550/M549*100-100</f>
        <v>17.392257290513101</v>
      </c>
      <c r="N553" s="484">
        <f t="shared" ref="N553:T553" si="310">N550/N549*100-100</f>
        <v>11.111111111111114</v>
      </c>
      <c r="O553" s="485">
        <f t="shared" si="310"/>
        <v>15.1312753783684</v>
      </c>
      <c r="P553" s="483">
        <f t="shared" si="310"/>
        <v>17.482018849206355</v>
      </c>
      <c r="Q553" s="484">
        <f t="shared" si="310"/>
        <v>11.30007558578987</v>
      </c>
      <c r="R553" s="484">
        <f t="shared" si="310"/>
        <v>7.9441391941391828</v>
      </c>
      <c r="S553" s="485">
        <f t="shared" si="310"/>
        <v>16.22139165743819</v>
      </c>
      <c r="T553" s="275">
        <f t="shared" si="310"/>
        <v>14.891939403340061</v>
      </c>
      <c r="U553" s="370"/>
      <c r="V553" s="628"/>
      <c r="W553" s="628"/>
    </row>
    <row r="554" spans="1:23" ht="13.5" thickBot="1" x14ac:dyDescent="0.25">
      <c r="A554" s="425" t="s">
        <v>26</v>
      </c>
      <c r="B554" s="395">
        <f>B550-B537</f>
        <v>58.106585365853789</v>
      </c>
      <c r="C554" s="396">
        <f t="shared" ref="C554:T554" si="311">C550-C537</f>
        <v>-68.894444444444161</v>
      </c>
      <c r="D554" s="396">
        <f t="shared" si="311"/>
        <v>-21.4399999999996</v>
      </c>
      <c r="E554" s="396">
        <f t="shared" si="311"/>
        <v>47.13484848484768</v>
      </c>
      <c r="F554" s="397">
        <f t="shared" si="311"/>
        <v>-118.47894736842045</v>
      </c>
      <c r="G554" s="401">
        <f t="shared" si="311"/>
        <v>-165.81146341463409</v>
      </c>
      <c r="H554" s="396">
        <f t="shared" si="311"/>
        <v>73.291891891891282</v>
      </c>
      <c r="I554" s="396">
        <f t="shared" si="311"/>
        <v>-323</v>
      </c>
      <c r="J554" s="396">
        <f t="shared" si="311"/>
        <v>136.37820512820508</v>
      </c>
      <c r="K554" s="396">
        <f t="shared" si="311"/>
        <v>-45.235789473684235</v>
      </c>
      <c r="L554" s="398">
        <f t="shared" si="311"/>
        <v>-110.31574468085091</v>
      </c>
      <c r="M554" s="399">
        <f t="shared" si="311"/>
        <v>102.78581395348829</v>
      </c>
      <c r="N554" s="399">
        <f t="shared" si="311"/>
        <v>-133.75</v>
      </c>
      <c r="O554" s="400">
        <f t="shared" si="311"/>
        <v>66.993023255813569</v>
      </c>
      <c r="P554" s="395">
        <f t="shared" si="311"/>
        <v>35.085000000000036</v>
      </c>
      <c r="Q554" s="396">
        <f t="shared" si="311"/>
        <v>-154.18095238095248</v>
      </c>
      <c r="R554" s="396">
        <f t="shared" si="311"/>
        <v>114.80769230769238</v>
      </c>
      <c r="S554" s="397">
        <f t="shared" si="311"/>
        <v>102.04651162790742</v>
      </c>
      <c r="T554" s="403">
        <f t="shared" si="311"/>
        <v>-6.127003257328397</v>
      </c>
      <c r="U554" s="628"/>
      <c r="V554" s="388"/>
      <c r="W554" s="628"/>
    </row>
    <row r="555" spans="1:23" x14ac:dyDescent="0.2">
      <c r="A555" s="426" t="s">
        <v>50</v>
      </c>
      <c r="B555" s="283">
        <v>834</v>
      </c>
      <c r="C555" s="284">
        <v>758</v>
      </c>
      <c r="D555" s="284">
        <v>174</v>
      </c>
      <c r="E555" s="451">
        <v>773</v>
      </c>
      <c r="F555" s="285">
        <v>763</v>
      </c>
      <c r="G555" s="422">
        <v>828</v>
      </c>
      <c r="H555" s="284">
        <v>752</v>
      </c>
      <c r="I555" s="284">
        <v>168</v>
      </c>
      <c r="J555" s="284">
        <v>747</v>
      </c>
      <c r="K555" s="284">
        <v>753</v>
      </c>
      <c r="L555" s="283">
        <v>838</v>
      </c>
      <c r="M555" s="284">
        <v>851</v>
      </c>
      <c r="N555" s="284">
        <v>190</v>
      </c>
      <c r="O555" s="285">
        <v>862</v>
      </c>
      <c r="P555" s="283">
        <v>892</v>
      </c>
      <c r="Q555" s="284">
        <v>890</v>
      </c>
      <c r="R555" s="284">
        <v>174</v>
      </c>
      <c r="S555" s="285">
        <v>907</v>
      </c>
      <c r="T555" s="366">
        <f>SUM(B555:S555)</f>
        <v>12154</v>
      </c>
      <c r="U555" s="220" t="s">
        <v>55</v>
      </c>
      <c r="V555" s="287">
        <f>T542-T555</f>
        <v>44</v>
      </c>
      <c r="W555" s="602">
        <f>V555/T542</f>
        <v>3.6071487129037548E-3</v>
      </c>
    </row>
    <row r="556" spans="1:23" x14ac:dyDescent="0.2">
      <c r="A556" s="321" t="s">
        <v>27</v>
      </c>
      <c r="B556" s="235"/>
      <c r="C556" s="233"/>
      <c r="D556" s="233"/>
      <c r="E556" s="452"/>
      <c r="F556" s="236"/>
      <c r="G556" s="423"/>
      <c r="H556" s="233"/>
      <c r="I556" s="233"/>
      <c r="J556" s="233"/>
      <c r="K556" s="233"/>
      <c r="L556" s="235"/>
      <c r="M556" s="233"/>
      <c r="N556" s="233"/>
      <c r="O556" s="236"/>
      <c r="P556" s="235"/>
      <c r="Q556" s="233"/>
      <c r="R556" s="233"/>
      <c r="S556" s="236"/>
      <c r="T556" s="226"/>
      <c r="U556" s="220" t="s">
        <v>56</v>
      </c>
      <c r="V556" s="220">
        <v>157.93</v>
      </c>
      <c r="W556" s="220"/>
    </row>
    <row r="557" spans="1:23" ht="13.5" thickBot="1" x14ac:dyDescent="0.25">
      <c r="A557" s="324" t="s">
        <v>25</v>
      </c>
      <c r="B557" s="237">
        <f>B556-B543</f>
        <v>0</v>
      </c>
      <c r="C557" s="234">
        <f t="shared" ref="C557:S557" si="312">C556-C543</f>
        <v>0</v>
      </c>
      <c r="D557" s="234">
        <f t="shared" si="312"/>
        <v>0</v>
      </c>
      <c r="E557" s="234">
        <f t="shared" si="312"/>
        <v>0</v>
      </c>
      <c r="F557" s="238">
        <f t="shared" si="312"/>
        <v>0</v>
      </c>
      <c r="G557" s="424">
        <f t="shared" si="312"/>
        <v>0</v>
      </c>
      <c r="H557" s="234">
        <f t="shared" si="312"/>
        <v>0</v>
      </c>
      <c r="I557" s="234">
        <f t="shared" si="312"/>
        <v>0</v>
      </c>
      <c r="J557" s="234">
        <f t="shared" si="312"/>
        <v>0</v>
      </c>
      <c r="K557" s="234">
        <f t="shared" si="312"/>
        <v>0</v>
      </c>
      <c r="L557" s="237">
        <f t="shared" si="312"/>
        <v>0</v>
      </c>
      <c r="M557" s="234">
        <f t="shared" si="312"/>
        <v>0</v>
      </c>
      <c r="N557" s="234">
        <f t="shared" si="312"/>
        <v>0</v>
      </c>
      <c r="O557" s="238">
        <f t="shared" si="312"/>
        <v>0</v>
      </c>
      <c r="P557" s="237">
        <f t="shared" si="312"/>
        <v>0</v>
      </c>
      <c r="Q557" s="234">
        <f t="shared" si="312"/>
        <v>0</v>
      </c>
      <c r="R557" s="234">
        <f t="shared" si="312"/>
        <v>0</v>
      </c>
      <c r="S557" s="238">
        <f t="shared" si="312"/>
        <v>0</v>
      </c>
      <c r="T557" s="227"/>
      <c r="U557" s="220" t="s">
        <v>25</v>
      </c>
      <c r="V557" s="220">
        <f>V556-V543</f>
        <v>-0.28999999999999204</v>
      </c>
      <c r="W557" s="220"/>
    </row>
    <row r="559" spans="1:23" ht="13.5" thickBot="1" x14ac:dyDescent="0.25"/>
    <row r="560" spans="1:23" ht="13.5" thickBot="1" x14ac:dyDescent="0.25">
      <c r="A560" s="297" t="s">
        <v>228</v>
      </c>
      <c r="B560" s="639" t="s">
        <v>52</v>
      </c>
      <c r="C560" s="640"/>
      <c r="D560" s="640"/>
      <c r="E560" s="640"/>
      <c r="F560" s="641"/>
      <c r="G560" s="639" t="s">
        <v>64</v>
      </c>
      <c r="H560" s="640"/>
      <c r="I560" s="640"/>
      <c r="J560" s="640"/>
      <c r="K560" s="641"/>
      <c r="L560" s="639" t="s">
        <v>62</v>
      </c>
      <c r="M560" s="640"/>
      <c r="N560" s="640"/>
      <c r="O560" s="641"/>
      <c r="P560" s="639" t="s">
        <v>63</v>
      </c>
      <c r="Q560" s="640"/>
      <c r="R560" s="640"/>
      <c r="S560" s="641"/>
      <c r="T560" s="365" t="s">
        <v>54</v>
      </c>
      <c r="U560" s="630"/>
      <c r="V560" s="630"/>
      <c r="W560" s="630"/>
    </row>
    <row r="561" spans="1:23" x14ac:dyDescent="0.2">
      <c r="A561" s="219" t="s">
        <v>53</v>
      </c>
      <c r="B561" s="542">
        <v>1</v>
      </c>
      <c r="C561" s="528">
        <v>2</v>
      </c>
      <c r="D561" s="528">
        <v>3</v>
      </c>
      <c r="E561" s="584">
        <v>4</v>
      </c>
      <c r="F561" s="585">
        <v>5</v>
      </c>
      <c r="G561" s="540">
        <v>1</v>
      </c>
      <c r="H561" s="528">
        <v>2</v>
      </c>
      <c r="I561" s="528">
        <v>3</v>
      </c>
      <c r="J561" s="528">
        <v>4</v>
      </c>
      <c r="K561" s="528">
        <v>5</v>
      </c>
      <c r="L561" s="542">
        <v>1</v>
      </c>
      <c r="M561" s="528">
        <v>2</v>
      </c>
      <c r="N561" s="528">
        <v>3</v>
      </c>
      <c r="O561" s="585">
        <v>4</v>
      </c>
      <c r="P561" s="542">
        <v>1</v>
      </c>
      <c r="Q561" s="528">
        <v>2</v>
      </c>
      <c r="R561" s="528">
        <v>3</v>
      </c>
      <c r="S561" s="585">
        <v>4</v>
      </c>
      <c r="T561" s="631">
        <v>608</v>
      </c>
      <c r="U561" s="630"/>
      <c r="V561" s="630"/>
      <c r="W561" s="630"/>
    </row>
    <row r="562" spans="1:23" x14ac:dyDescent="0.2">
      <c r="A562" s="304" t="s">
        <v>74</v>
      </c>
      <c r="B562" s="507">
        <v>4068</v>
      </c>
      <c r="C562" s="508">
        <v>4068</v>
      </c>
      <c r="D562" s="508">
        <v>4068</v>
      </c>
      <c r="E562" s="509">
        <v>4068</v>
      </c>
      <c r="F562" s="510">
        <v>4068</v>
      </c>
      <c r="G562" s="511">
        <v>4068</v>
      </c>
      <c r="H562" s="508">
        <v>4068</v>
      </c>
      <c r="I562" s="508">
        <v>4068</v>
      </c>
      <c r="J562" s="508">
        <v>4068</v>
      </c>
      <c r="K562" s="508">
        <v>4068</v>
      </c>
      <c r="L562" s="507">
        <v>4068</v>
      </c>
      <c r="M562" s="508">
        <v>4068</v>
      </c>
      <c r="N562" s="508">
        <v>4068</v>
      </c>
      <c r="O562" s="510">
        <v>4068</v>
      </c>
      <c r="P562" s="507">
        <v>4068</v>
      </c>
      <c r="Q562" s="508">
        <v>4068</v>
      </c>
      <c r="R562" s="508">
        <v>4068</v>
      </c>
      <c r="S562" s="510">
        <v>4068</v>
      </c>
      <c r="T562" s="512">
        <v>4068</v>
      </c>
      <c r="U562" s="630"/>
      <c r="V562" s="630"/>
      <c r="W562" s="630"/>
    </row>
    <row r="563" spans="1:23" x14ac:dyDescent="0.2">
      <c r="A563" s="307" t="s">
        <v>6</v>
      </c>
      <c r="B563" s="471">
        <v>4831.9047619047615</v>
      </c>
      <c r="C563" s="472">
        <v>4768.4615384615381</v>
      </c>
      <c r="D563" s="472">
        <v>4601.1111111111113</v>
      </c>
      <c r="E563" s="473">
        <v>4728.5</v>
      </c>
      <c r="F563" s="474">
        <v>4782.6315789473683</v>
      </c>
      <c r="G563" s="475">
        <v>4686.5</v>
      </c>
      <c r="H563" s="472">
        <v>4555.3658536585363</v>
      </c>
      <c r="I563" s="472">
        <v>4804</v>
      </c>
      <c r="J563" s="472">
        <v>4736.5714285714284</v>
      </c>
      <c r="K563" s="472">
        <v>4765.3658536585363</v>
      </c>
      <c r="L563" s="471">
        <v>4704.8717948717949</v>
      </c>
      <c r="M563" s="472">
        <v>4808.5714285714284</v>
      </c>
      <c r="N563" s="472">
        <v>4537.6923076923076</v>
      </c>
      <c r="O563" s="474">
        <v>4702.6315789473683</v>
      </c>
      <c r="P563" s="471">
        <v>4940</v>
      </c>
      <c r="Q563" s="472">
        <v>4626.9047619047615</v>
      </c>
      <c r="R563" s="472">
        <v>4515</v>
      </c>
      <c r="S563" s="474">
        <v>4761.1111111111113</v>
      </c>
      <c r="T563" s="476">
        <v>4733.5690789473683</v>
      </c>
      <c r="U563" s="630"/>
      <c r="V563" s="630"/>
      <c r="W563" s="630"/>
    </row>
    <row r="564" spans="1:23" x14ac:dyDescent="0.2">
      <c r="A564" s="219" t="s">
        <v>7</v>
      </c>
      <c r="B564" s="477">
        <v>92.857142857142861</v>
      </c>
      <c r="C564" s="478">
        <v>87.179487179487182</v>
      </c>
      <c r="D564" s="478">
        <v>88.888888888888886</v>
      </c>
      <c r="E564" s="479">
        <v>82.5</v>
      </c>
      <c r="F564" s="480">
        <v>94.736842105263165</v>
      </c>
      <c r="G564" s="481">
        <v>70</v>
      </c>
      <c r="H564" s="478">
        <v>80.487804878048777</v>
      </c>
      <c r="I564" s="478">
        <v>90</v>
      </c>
      <c r="J564" s="478">
        <v>85.714285714285708</v>
      </c>
      <c r="K564" s="478">
        <v>87.804878048780495</v>
      </c>
      <c r="L564" s="477">
        <v>84.615384615384613</v>
      </c>
      <c r="M564" s="478">
        <v>88.095238095238102</v>
      </c>
      <c r="N564" s="478">
        <v>92.307692307692307</v>
      </c>
      <c r="O564" s="480">
        <v>89.473684210526315</v>
      </c>
      <c r="P564" s="477">
        <v>80.952380952380949</v>
      </c>
      <c r="Q564" s="478">
        <v>83.333333333333329</v>
      </c>
      <c r="R564" s="478">
        <v>58.333333333333336</v>
      </c>
      <c r="S564" s="480">
        <v>84.444444444444443</v>
      </c>
      <c r="T564" s="482">
        <v>83.388157894736835</v>
      </c>
      <c r="U564" s="630"/>
      <c r="V564" s="630"/>
      <c r="W564" s="630"/>
    </row>
    <row r="565" spans="1:23" x14ac:dyDescent="0.2">
      <c r="A565" s="219" t="s">
        <v>8</v>
      </c>
      <c r="B565" s="489">
        <v>6.006570111908624E-2</v>
      </c>
      <c r="C565" s="490">
        <v>7.0797966796423278E-2</v>
      </c>
      <c r="D565" s="490">
        <v>6.7925433640248362E-2</v>
      </c>
      <c r="E565" s="491">
        <v>6.5083270142544891E-2</v>
      </c>
      <c r="F565" s="492">
        <v>5.7671410922854056E-2</v>
      </c>
      <c r="G565" s="493">
        <v>8.0094631494621218E-2</v>
      </c>
      <c r="H565" s="490">
        <v>7.1684598203692731E-2</v>
      </c>
      <c r="I565" s="490">
        <v>5.6366371106878303E-2</v>
      </c>
      <c r="J565" s="490">
        <v>6.5380907239280542E-2</v>
      </c>
      <c r="K565" s="490">
        <v>6.4616365758983135E-2</v>
      </c>
      <c r="L565" s="489">
        <v>7.1324693200712802E-2</v>
      </c>
      <c r="M565" s="490">
        <v>6.0628386677625858E-2</v>
      </c>
      <c r="N565" s="490">
        <v>5.925405955523725E-2</v>
      </c>
      <c r="O565" s="492">
        <v>6.2145618909552273E-2</v>
      </c>
      <c r="P565" s="489">
        <v>7.0528615504717077E-2</v>
      </c>
      <c r="Q565" s="490">
        <v>6.5519818738089222E-2</v>
      </c>
      <c r="R565" s="490">
        <v>8.4534649970687492E-2</v>
      </c>
      <c r="S565" s="492">
        <v>6.9316816351430749E-2</v>
      </c>
      <c r="T565" s="494">
        <v>7.0204908635220858E-2</v>
      </c>
      <c r="U565" s="630"/>
      <c r="V565" s="630"/>
      <c r="W565" s="630"/>
    </row>
    <row r="566" spans="1:23" x14ac:dyDescent="0.2">
      <c r="A566" s="307" t="s">
        <v>1</v>
      </c>
      <c r="B566" s="483">
        <f>B563/B562*100-100</f>
        <v>18.778386477501513</v>
      </c>
      <c r="C566" s="484">
        <f t="shared" ref="C566:F566" si="313">C563/C562*100-100</f>
        <v>17.218818546252152</v>
      </c>
      <c r="D566" s="484">
        <f t="shared" si="313"/>
        <v>13.104992898503227</v>
      </c>
      <c r="E566" s="484">
        <f t="shared" si="313"/>
        <v>16.236479842674527</v>
      </c>
      <c r="F566" s="485">
        <f t="shared" si="313"/>
        <v>17.567147958391558</v>
      </c>
      <c r="G566" s="486">
        <f>G563/G562*100-100</f>
        <v>15.204031465093408</v>
      </c>
      <c r="H566" s="484">
        <f t="shared" ref="H566:L566" si="314">H563/H562*100-100</f>
        <v>11.980478211861765</v>
      </c>
      <c r="I566" s="484">
        <f t="shared" si="314"/>
        <v>18.092428711897739</v>
      </c>
      <c r="J566" s="484">
        <f t="shared" si="314"/>
        <v>16.434892541087237</v>
      </c>
      <c r="K566" s="484">
        <f t="shared" si="314"/>
        <v>17.142720099767359</v>
      </c>
      <c r="L566" s="483">
        <f t="shared" si="314"/>
        <v>15.655648841489551</v>
      </c>
      <c r="M566" s="484">
        <f>M563/M562*100-100</f>
        <v>18.20480404551202</v>
      </c>
      <c r="N566" s="484">
        <f t="shared" ref="N566:T566" si="315">N563/N562*100-100</f>
        <v>11.546025262839407</v>
      </c>
      <c r="O566" s="485">
        <f t="shared" si="315"/>
        <v>15.600579620141815</v>
      </c>
      <c r="P566" s="483">
        <f t="shared" si="315"/>
        <v>21.435594886922331</v>
      </c>
      <c r="Q566" s="484">
        <f t="shared" si="315"/>
        <v>13.739055110736516</v>
      </c>
      <c r="R566" s="484">
        <f t="shared" si="315"/>
        <v>10.988200589970504</v>
      </c>
      <c r="S566" s="485">
        <f t="shared" si="315"/>
        <v>17.038129575002742</v>
      </c>
      <c r="T566" s="275">
        <f t="shared" si="315"/>
        <v>16.361088469699325</v>
      </c>
      <c r="U566" s="370"/>
      <c r="V566" s="630"/>
      <c r="W566" s="630"/>
    </row>
    <row r="567" spans="1:23" ht="13.5" thickBot="1" x14ac:dyDescent="0.25">
      <c r="A567" s="425" t="s">
        <v>26</v>
      </c>
      <c r="B567" s="395">
        <f>B563-B550</f>
        <v>193.36817653890739</v>
      </c>
      <c r="C567" s="396">
        <f t="shared" ref="C567:T567" si="316">C563-C550</f>
        <v>105.40598290598246</v>
      </c>
      <c r="D567" s="396">
        <f t="shared" si="316"/>
        <v>48.111111111111313</v>
      </c>
      <c r="E567" s="396">
        <f t="shared" si="316"/>
        <v>20.015151515151956</v>
      </c>
      <c r="F567" s="397">
        <f t="shared" si="316"/>
        <v>199.21052631578914</v>
      </c>
      <c r="G567" s="401">
        <f t="shared" si="316"/>
        <v>152.84146341463384</v>
      </c>
      <c r="H567" s="396">
        <f t="shared" si="316"/>
        <v>-106.52603823335539</v>
      </c>
      <c r="I567" s="396">
        <f t="shared" si="316"/>
        <v>346</v>
      </c>
      <c r="J567" s="396">
        <f t="shared" si="316"/>
        <v>11.44322344322336</v>
      </c>
      <c r="K567" s="396">
        <f t="shared" si="316"/>
        <v>51.681643132220415</v>
      </c>
      <c r="L567" s="398">
        <f t="shared" si="316"/>
        <v>151.46753955264558</v>
      </c>
      <c r="M567" s="399">
        <f t="shared" si="316"/>
        <v>75.3156146179399</v>
      </c>
      <c r="N567" s="399">
        <f t="shared" si="316"/>
        <v>57.692307692307622</v>
      </c>
      <c r="O567" s="400">
        <f t="shared" si="316"/>
        <v>60.538555691554393</v>
      </c>
      <c r="P567" s="395">
        <f t="shared" si="316"/>
        <v>203.125</v>
      </c>
      <c r="Q567" s="396">
        <f t="shared" si="316"/>
        <v>139.28571428571377</v>
      </c>
      <c r="R567" s="396">
        <f t="shared" si="316"/>
        <v>162.69230769230762</v>
      </c>
      <c r="S567" s="397">
        <f t="shared" si="316"/>
        <v>75.064599483203892</v>
      </c>
      <c r="T567" s="403">
        <f t="shared" si="316"/>
        <v>101.12608220469701</v>
      </c>
      <c r="U567" s="630"/>
      <c r="V567" s="388"/>
      <c r="W567" s="630"/>
    </row>
    <row r="568" spans="1:23" x14ac:dyDescent="0.2">
      <c r="A568" s="426" t="s">
        <v>50</v>
      </c>
      <c r="B568" s="283">
        <v>831</v>
      </c>
      <c r="C568" s="284">
        <v>754</v>
      </c>
      <c r="D568" s="284">
        <v>172</v>
      </c>
      <c r="E568" s="451">
        <v>768</v>
      </c>
      <c r="F568" s="285">
        <v>758</v>
      </c>
      <c r="G568" s="422">
        <v>821</v>
      </c>
      <c r="H568" s="284">
        <v>750</v>
      </c>
      <c r="I568" s="284">
        <v>159</v>
      </c>
      <c r="J568" s="284">
        <v>743</v>
      </c>
      <c r="K568" s="284">
        <v>746</v>
      </c>
      <c r="L568" s="283">
        <v>836</v>
      </c>
      <c r="M568" s="284">
        <v>847</v>
      </c>
      <c r="N568" s="284">
        <v>188</v>
      </c>
      <c r="O568" s="285">
        <v>860</v>
      </c>
      <c r="P568" s="283">
        <v>888</v>
      </c>
      <c r="Q568" s="284">
        <v>885</v>
      </c>
      <c r="R568" s="284">
        <v>169</v>
      </c>
      <c r="S568" s="285">
        <v>906</v>
      </c>
      <c r="T568" s="366">
        <f>SUM(B568:S568)</f>
        <v>12081</v>
      </c>
      <c r="U568" s="220" t="s">
        <v>55</v>
      </c>
      <c r="V568" s="287">
        <f>T555-T568</f>
        <v>73</v>
      </c>
      <c r="W568" s="602">
        <f>V568/T555</f>
        <v>6.0062530854039821E-3</v>
      </c>
    </row>
    <row r="569" spans="1:23" x14ac:dyDescent="0.2">
      <c r="A569" s="321" t="s">
        <v>27</v>
      </c>
      <c r="B569" s="235"/>
      <c r="C569" s="233"/>
      <c r="D569" s="233"/>
      <c r="E569" s="452"/>
      <c r="F569" s="236"/>
      <c r="G569" s="423"/>
      <c r="H569" s="233"/>
      <c r="I569" s="233"/>
      <c r="J569" s="233"/>
      <c r="K569" s="233"/>
      <c r="L569" s="235"/>
      <c r="M569" s="233"/>
      <c r="N569" s="233"/>
      <c r="O569" s="236"/>
      <c r="P569" s="235"/>
      <c r="Q569" s="233"/>
      <c r="R569" s="233"/>
      <c r="S569" s="236"/>
      <c r="T569" s="226"/>
      <c r="U569" s="220" t="s">
        <v>56</v>
      </c>
      <c r="V569" s="220">
        <v>156.72999999999999</v>
      </c>
      <c r="W569" s="220"/>
    </row>
    <row r="570" spans="1:23" ht="13.5" thickBot="1" x14ac:dyDescent="0.25">
      <c r="A570" s="324" t="s">
        <v>25</v>
      </c>
      <c r="B570" s="237">
        <f>B569-B556</f>
        <v>0</v>
      </c>
      <c r="C570" s="234">
        <f t="shared" ref="C570:S570" si="317">C569-C556</f>
        <v>0</v>
      </c>
      <c r="D570" s="234">
        <f t="shared" si="317"/>
        <v>0</v>
      </c>
      <c r="E570" s="234">
        <f t="shared" si="317"/>
        <v>0</v>
      </c>
      <c r="F570" s="238">
        <f t="shared" si="317"/>
        <v>0</v>
      </c>
      <c r="G570" s="424">
        <f t="shared" si="317"/>
        <v>0</v>
      </c>
      <c r="H570" s="234">
        <f t="shared" si="317"/>
        <v>0</v>
      </c>
      <c r="I570" s="234">
        <f t="shared" si="317"/>
        <v>0</v>
      </c>
      <c r="J570" s="234">
        <f t="shared" si="317"/>
        <v>0</v>
      </c>
      <c r="K570" s="234">
        <f t="shared" si="317"/>
        <v>0</v>
      </c>
      <c r="L570" s="237">
        <f t="shared" si="317"/>
        <v>0</v>
      </c>
      <c r="M570" s="234">
        <f t="shared" si="317"/>
        <v>0</v>
      </c>
      <c r="N570" s="234">
        <f t="shared" si="317"/>
        <v>0</v>
      </c>
      <c r="O570" s="238">
        <f t="shared" si="317"/>
        <v>0</v>
      </c>
      <c r="P570" s="237">
        <f t="shared" si="317"/>
        <v>0</v>
      </c>
      <c r="Q570" s="234">
        <f t="shared" si="317"/>
        <v>0</v>
      </c>
      <c r="R570" s="234">
        <f t="shared" si="317"/>
        <v>0</v>
      </c>
      <c r="S570" s="238">
        <f t="shared" si="317"/>
        <v>0</v>
      </c>
      <c r="T570" s="227"/>
      <c r="U570" s="220" t="s">
        <v>25</v>
      </c>
      <c r="V570" s="220">
        <f>V569-V556</f>
        <v>-1.2000000000000171</v>
      </c>
      <c r="W570" s="220"/>
    </row>
  </sheetData>
  <mergeCells count="166">
    <mergeCell ref="B338:F338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  <mergeCell ref="O322:T322"/>
    <mergeCell ref="O252:T252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322:AA322"/>
    <mergeCell ref="B308:F308"/>
    <mergeCell ref="G308:N308"/>
    <mergeCell ref="O308:T308"/>
    <mergeCell ref="U308:AA308"/>
    <mergeCell ref="G280:N280"/>
    <mergeCell ref="B224:F224"/>
    <mergeCell ref="M153:S153"/>
    <mergeCell ref="T153:Z153"/>
    <mergeCell ref="B167:E167"/>
    <mergeCell ref="F167:L167"/>
    <mergeCell ref="M167:S167"/>
    <mergeCell ref="U167:AA167"/>
    <mergeCell ref="B153:E153"/>
    <mergeCell ref="F153:L153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04:F404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  <mergeCell ref="B560:F560"/>
    <mergeCell ref="G560:K560"/>
    <mergeCell ref="L560:O560"/>
    <mergeCell ref="P560:S560"/>
    <mergeCell ref="B521:F521"/>
    <mergeCell ref="G521:K521"/>
    <mergeCell ref="L521:O521"/>
    <mergeCell ref="P521:S521"/>
    <mergeCell ref="B508:F508"/>
    <mergeCell ref="G508:K508"/>
    <mergeCell ref="L508:O508"/>
    <mergeCell ref="P508:S508"/>
    <mergeCell ref="B547:F547"/>
    <mergeCell ref="G547:K547"/>
    <mergeCell ref="L547:O547"/>
    <mergeCell ref="P547:S547"/>
    <mergeCell ref="B534:F534"/>
    <mergeCell ref="G534:K534"/>
    <mergeCell ref="L534:O534"/>
    <mergeCell ref="P534:S534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64" t="s">
        <v>52</v>
      </c>
      <c r="B1" s="665"/>
      <c r="C1" s="665"/>
      <c r="D1" s="665"/>
      <c r="E1" s="666"/>
      <c r="F1" s="664" t="s">
        <v>64</v>
      </c>
      <c r="G1" s="665"/>
      <c r="H1" s="665"/>
      <c r="I1" s="665"/>
      <c r="J1" s="665"/>
      <c r="K1" s="665"/>
      <c r="L1" s="665"/>
      <c r="M1" s="666"/>
      <c r="N1" s="664" t="s">
        <v>62</v>
      </c>
      <c r="O1" s="665"/>
      <c r="P1" s="665"/>
      <c r="Q1" s="665"/>
      <c r="R1" s="665"/>
      <c r="S1" s="666"/>
      <c r="T1" s="664" t="s">
        <v>63</v>
      </c>
      <c r="U1" s="665"/>
      <c r="V1" s="665"/>
      <c r="W1" s="665"/>
      <c r="X1" s="665"/>
      <c r="Y1" s="665"/>
      <c r="Z1" s="666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81" t="s">
        <v>52</v>
      </c>
      <c r="B9" s="682"/>
      <c r="C9" s="682"/>
      <c r="D9" s="682"/>
      <c r="E9" s="682"/>
      <c r="F9" s="682"/>
      <c r="G9" s="682"/>
      <c r="H9" s="682"/>
      <c r="I9" s="682"/>
      <c r="J9" s="683"/>
      <c r="K9" s="684" t="s">
        <v>64</v>
      </c>
      <c r="L9" s="685"/>
      <c r="M9" s="685"/>
      <c r="N9" s="685"/>
      <c r="O9" s="685"/>
      <c r="P9" s="685"/>
      <c r="Q9" s="685"/>
      <c r="R9" s="685"/>
      <c r="S9" s="685"/>
      <c r="T9" s="686"/>
      <c r="U9" s="669" t="s">
        <v>62</v>
      </c>
      <c r="V9" s="669"/>
      <c r="W9" s="669"/>
      <c r="X9" s="669"/>
      <c r="Y9" s="669"/>
      <c r="Z9" s="669"/>
      <c r="AA9" s="669"/>
      <c r="AB9" s="669"/>
      <c r="AC9" s="669"/>
      <c r="AD9" s="670"/>
      <c r="AE9" s="687" t="s">
        <v>63</v>
      </c>
      <c r="AF9" s="688"/>
      <c r="AG9" s="688"/>
      <c r="AH9" s="688"/>
      <c r="AI9" s="688"/>
      <c r="AJ9" s="688"/>
      <c r="AK9" s="688"/>
      <c r="AL9" s="688"/>
      <c r="AM9" s="688"/>
      <c r="AN9" s="68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72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58">
        <v>790</v>
      </c>
      <c r="G11" s="658">
        <v>109</v>
      </c>
      <c r="H11" s="658">
        <v>71</v>
      </c>
      <c r="I11" s="658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59">
        <v>786</v>
      </c>
      <c r="Q11" s="659">
        <v>110.5</v>
      </c>
      <c r="R11" s="659">
        <v>71</v>
      </c>
      <c r="S11" s="658">
        <v>1</v>
      </c>
      <c r="T11" s="667"/>
      <c r="U11" s="690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58">
        <v>866</v>
      </c>
      <c r="AA11" s="658">
        <v>109.5</v>
      </c>
      <c r="AB11" s="658">
        <v>79</v>
      </c>
      <c r="AC11" s="658">
        <v>1</v>
      </c>
      <c r="AD11" s="671"/>
      <c r="AE11" s="661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58">
        <v>916</v>
      </c>
      <c r="AK11" s="658"/>
      <c r="AL11" s="658">
        <v>82</v>
      </c>
      <c r="AM11" s="658">
        <v>2</v>
      </c>
      <c r="AN11" s="671"/>
    </row>
    <row r="12" spans="1:40" s="517" customFormat="1" ht="15" customHeight="1" x14ac:dyDescent="0.2">
      <c r="A12" s="673"/>
      <c r="B12" s="523">
        <v>2</v>
      </c>
      <c r="C12" s="524">
        <v>374</v>
      </c>
      <c r="D12" s="524">
        <v>107</v>
      </c>
      <c r="E12" s="524" t="s">
        <v>157</v>
      </c>
      <c r="F12" s="659"/>
      <c r="G12" s="659"/>
      <c r="H12" s="659"/>
      <c r="I12" s="659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59"/>
      <c r="Q12" s="659"/>
      <c r="R12" s="659"/>
      <c r="S12" s="659"/>
      <c r="T12" s="667"/>
      <c r="U12" s="677"/>
      <c r="V12" s="233">
        <v>2</v>
      </c>
      <c r="W12" s="233">
        <v>617</v>
      </c>
      <c r="X12" s="233">
        <v>109</v>
      </c>
      <c r="Y12" s="233" t="s">
        <v>157</v>
      </c>
      <c r="Z12" s="659"/>
      <c r="AA12" s="659"/>
      <c r="AB12" s="659"/>
      <c r="AC12" s="659"/>
      <c r="AD12" s="667"/>
      <c r="AE12" s="662"/>
      <c r="AF12" s="563">
        <v>3</v>
      </c>
      <c r="AG12" s="563">
        <v>574</v>
      </c>
      <c r="AH12" s="563">
        <v>109</v>
      </c>
      <c r="AI12" s="563" t="s">
        <v>157</v>
      </c>
      <c r="AJ12" s="659"/>
      <c r="AK12" s="659"/>
      <c r="AL12" s="659"/>
      <c r="AM12" s="659"/>
      <c r="AN12" s="667"/>
    </row>
    <row r="13" spans="1:40" s="517" customFormat="1" ht="15" customHeight="1" thickBot="1" x14ac:dyDescent="0.25">
      <c r="A13" s="674"/>
      <c r="B13" s="537">
        <v>3</v>
      </c>
      <c r="C13" s="526">
        <v>314</v>
      </c>
      <c r="D13" s="526">
        <v>105.5</v>
      </c>
      <c r="E13" s="526" t="s">
        <v>155</v>
      </c>
      <c r="F13" s="660"/>
      <c r="G13" s="660"/>
      <c r="H13" s="660"/>
      <c r="I13" s="660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60"/>
      <c r="Q13" s="660"/>
      <c r="R13" s="660"/>
      <c r="S13" s="660"/>
      <c r="T13" s="668"/>
      <c r="U13" s="678"/>
      <c r="V13" s="234">
        <v>3</v>
      </c>
      <c r="W13" s="234">
        <v>142</v>
      </c>
      <c r="X13" s="234">
        <v>108</v>
      </c>
      <c r="Y13" s="234" t="s">
        <v>158</v>
      </c>
      <c r="Z13" s="660"/>
      <c r="AA13" s="660"/>
      <c r="AB13" s="660"/>
      <c r="AC13" s="660"/>
      <c r="AD13" s="668"/>
      <c r="AE13" s="663"/>
      <c r="AF13" s="234">
        <v>4</v>
      </c>
      <c r="AG13" s="234">
        <v>146</v>
      </c>
      <c r="AH13" s="234">
        <v>108</v>
      </c>
      <c r="AI13" s="234" t="s">
        <v>158</v>
      </c>
      <c r="AJ13" s="660"/>
      <c r="AK13" s="660"/>
      <c r="AL13" s="660"/>
      <c r="AM13" s="660"/>
      <c r="AN13" s="668"/>
    </row>
    <row r="14" spans="1:40" s="517" customFormat="1" ht="15" customHeight="1" thickBot="1" x14ac:dyDescent="0.25">
      <c r="A14" s="672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58">
        <v>790</v>
      </c>
      <c r="G14" s="658">
        <v>105.5</v>
      </c>
      <c r="H14" s="658">
        <v>71</v>
      </c>
      <c r="I14" s="658">
        <v>2</v>
      </c>
      <c r="J14" s="533"/>
      <c r="K14" s="672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59">
        <v>785</v>
      </c>
      <c r="Q14" s="659">
        <v>109.5</v>
      </c>
      <c r="R14" s="659">
        <v>71</v>
      </c>
      <c r="S14" s="658">
        <v>2</v>
      </c>
      <c r="T14" s="667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73"/>
      <c r="B15" s="423">
        <v>4</v>
      </c>
      <c r="C15" s="233">
        <v>468</v>
      </c>
      <c r="D15" s="233">
        <v>106</v>
      </c>
      <c r="E15" s="233" t="s">
        <v>157</v>
      </c>
      <c r="F15" s="659"/>
      <c r="G15" s="659"/>
      <c r="H15" s="659"/>
      <c r="I15" s="659"/>
      <c r="J15" s="531"/>
      <c r="K15" s="673"/>
      <c r="L15" s="523">
        <v>4</v>
      </c>
      <c r="M15" s="524">
        <v>497</v>
      </c>
      <c r="N15" s="524">
        <v>109.5</v>
      </c>
      <c r="O15" s="524" t="s">
        <v>157</v>
      </c>
      <c r="P15" s="659"/>
      <c r="Q15" s="659"/>
      <c r="R15" s="659"/>
      <c r="S15" s="659"/>
      <c r="T15" s="667"/>
      <c r="U15" s="661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58">
        <v>876</v>
      </c>
      <c r="AA15" s="658">
        <v>107.5</v>
      </c>
      <c r="AB15" s="658">
        <v>79</v>
      </c>
      <c r="AC15" s="658">
        <v>2</v>
      </c>
      <c r="AD15" s="658"/>
      <c r="AE15" s="661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58">
        <v>917</v>
      </c>
      <c r="AK15" s="658"/>
      <c r="AL15" s="658">
        <v>82</v>
      </c>
      <c r="AM15" s="658">
        <v>2</v>
      </c>
      <c r="AN15" s="671"/>
    </row>
    <row r="16" spans="1:40" s="517" customFormat="1" ht="15" customHeight="1" thickBot="1" x14ac:dyDescent="0.25">
      <c r="A16" s="674"/>
      <c r="B16" s="424">
        <v>5</v>
      </c>
      <c r="C16" s="234">
        <v>190</v>
      </c>
      <c r="D16" s="234">
        <v>105</v>
      </c>
      <c r="E16" s="234" t="s">
        <v>158</v>
      </c>
      <c r="F16" s="660"/>
      <c r="G16" s="660"/>
      <c r="H16" s="660"/>
      <c r="I16" s="660"/>
      <c r="J16" s="534"/>
      <c r="K16" s="674"/>
      <c r="L16" s="424">
        <v>5</v>
      </c>
      <c r="M16" s="234">
        <v>287</v>
      </c>
      <c r="N16" s="234">
        <v>109</v>
      </c>
      <c r="O16" s="234" t="s">
        <v>155</v>
      </c>
      <c r="P16" s="660"/>
      <c r="Q16" s="660"/>
      <c r="R16" s="660"/>
      <c r="S16" s="660"/>
      <c r="T16" s="668"/>
      <c r="U16" s="662"/>
      <c r="V16" s="524">
        <v>4</v>
      </c>
      <c r="W16" s="524">
        <v>503</v>
      </c>
      <c r="X16" s="524">
        <v>107.5</v>
      </c>
      <c r="Y16" s="524" t="s">
        <v>157</v>
      </c>
      <c r="Z16" s="659"/>
      <c r="AA16" s="659"/>
      <c r="AB16" s="659"/>
      <c r="AC16" s="659"/>
      <c r="AD16" s="659"/>
      <c r="AE16" s="663"/>
      <c r="AF16" s="234">
        <v>5</v>
      </c>
      <c r="AG16" s="234">
        <v>529</v>
      </c>
      <c r="AH16" s="234">
        <v>106.5</v>
      </c>
      <c r="AI16" s="234" t="s">
        <v>155</v>
      </c>
      <c r="AJ16" s="660"/>
      <c r="AK16" s="660"/>
      <c r="AL16" s="660"/>
      <c r="AM16" s="660"/>
      <c r="AN16" s="668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63"/>
      <c r="V17" s="234">
        <v>5</v>
      </c>
      <c r="W17" s="234">
        <v>27</v>
      </c>
      <c r="X17" s="234">
        <v>107</v>
      </c>
      <c r="Y17" s="234" t="s">
        <v>158</v>
      </c>
      <c r="Z17" s="660"/>
      <c r="AA17" s="660"/>
      <c r="AB17" s="660"/>
      <c r="AC17" s="660"/>
      <c r="AD17" s="660"/>
      <c r="AE17" s="661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58">
        <v>917</v>
      </c>
      <c r="AK17" s="658"/>
      <c r="AL17" s="658">
        <v>82</v>
      </c>
      <c r="AM17" s="658">
        <v>3</v>
      </c>
      <c r="AN17" s="671"/>
    </row>
    <row r="18" spans="1:40" s="517" customFormat="1" ht="15" customHeight="1" x14ac:dyDescent="0.2">
      <c r="A18" s="672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58">
        <v>790</v>
      </c>
      <c r="G18" s="658">
        <v>104.5</v>
      </c>
      <c r="H18" s="658">
        <v>71</v>
      </c>
      <c r="I18" s="658">
        <v>3</v>
      </c>
      <c r="J18" s="675"/>
      <c r="K18" s="672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58">
        <v>784</v>
      </c>
      <c r="Q18" s="658">
        <v>108.5</v>
      </c>
      <c r="R18" s="658">
        <v>71</v>
      </c>
      <c r="S18" s="679">
        <v>3</v>
      </c>
      <c r="T18" s="671"/>
      <c r="U18" s="677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59">
        <v>876</v>
      </c>
      <c r="AA18" s="659">
        <v>106.5</v>
      </c>
      <c r="AB18" s="659">
        <v>79</v>
      </c>
      <c r="AC18" s="659">
        <v>3</v>
      </c>
      <c r="AD18" s="667"/>
      <c r="AE18" s="662"/>
      <c r="AF18" s="563">
        <v>6</v>
      </c>
      <c r="AG18" s="563">
        <v>587</v>
      </c>
      <c r="AH18" s="563">
        <v>106</v>
      </c>
      <c r="AI18" s="563" t="s">
        <v>157</v>
      </c>
      <c r="AJ18" s="659"/>
      <c r="AK18" s="659"/>
      <c r="AL18" s="659"/>
      <c r="AM18" s="659"/>
      <c r="AN18" s="667"/>
    </row>
    <row r="19" spans="1:40" s="517" customFormat="1" ht="15" customHeight="1" thickBot="1" x14ac:dyDescent="0.25">
      <c r="A19" s="673"/>
      <c r="B19" s="423" t="s">
        <v>162</v>
      </c>
      <c r="C19" s="233">
        <v>324</v>
      </c>
      <c r="D19" s="233">
        <v>104.5</v>
      </c>
      <c r="E19" s="452" t="s">
        <v>155</v>
      </c>
      <c r="F19" s="659"/>
      <c r="G19" s="659"/>
      <c r="H19" s="659"/>
      <c r="I19" s="659"/>
      <c r="J19" s="676"/>
      <c r="K19" s="673"/>
      <c r="L19" s="537">
        <v>6</v>
      </c>
      <c r="M19" s="526">
        <v>574</v>
      </c>
      <c r="N19" s="526">
        <v>108</v>
      </c>
      <c r="O19" s="526" t="s">
        <v>155</v>
      </c>
      <c r="P19" s="659"/>
      <c r="Q19" s="659"/>
      <c r="R19" s="659"/>
      <c r="S19" s="680"/>
      <c r="T19" s="667"/>
      <c r="U19" s="678"/>
      <c r="V19" s="234">
        <v>6</v>
      </c>
      <c r="W19" s="234">
        <v>239</v>
      </c>
      <c r="X19" s="234">
        <v>104.5</v>
      </c>
      <c r="Y19" s="234" t="s">
        <v>156</v>
      </c>
      <c r="Z19" s="660"/>
      <c r="AA19" s="660"/>
      <c r="AB19" s="660"/>
      <c r="AC19" s="660"/>
      <c r="AD19" s="668"/>
      <c r="AE19" s="663"/>
      <c r="AF19" s="234">
        <v>7</v>
      </c>
      <c r="AG19" s="234">
        <v>224</v>
      </c>
      <c r="AH19" s="234">
        <v>104.5</v>
      </c>
      <c r="AI19" s="234" t="s">
        <v>156</v>
      </c>
      <c r="AJ19" s="660"/>
      <c r="AK19" s="660"/>
      <c r="AL19" s="660"/>
      <c r="AM19" s="660"/>
      <c r="AN19" s="668"/>
    </row>
    <row r="20" spans="1:40" s="517" customFormat="1" ht="15" customHeight="1" thickBot="1" x14ac:dyDescent="0.25">
      <c r="A20" s="674"/>
      <c r="B20" s="424" t="s">
        <v>161</v>
      </c>
      <c r="C20" s="234">
        <v>183</v>
      </c>
      <c r="D20" s="234">
        <v>104.5</v>
      </c>
      <c r="E20" s="529" t="s">
        <v>158</v>
      </c>
      <c r="F20" s="660"/>
      <c r="G20" s="660"/>
      <c r="H20" s="660"/>
      <c r="I20" s="660"/>
      <c r="J20" s="668"/>
      <c r="K20" s="672">
        <v>5</v>
      </c>
      <c r="L20" s="536">
        <v>6</v>
      </c>
      <c r="M20" s="342">
        <v>4</v>
      </c>
      <c r="N20" s="342">
        <v>108</v>
      </c>
      <c r="O20" s="342" t="s">
        <v>156</v>
      </c>
      <c r="P20" s="658">
        <v>784</v>
      </c>
      <c r="Q20" s="658">
        <v>107.5</v>
      </c>
      <c r="R20" s="658">
        <v>71</v>
      </c>
      <c r="S20" s="658">
        <v>3</v>
      </c>
      <c r="T20" s="671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73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58">
        <v>790</v>
      </c>
      <c r="G21" s="659">
        <v>106</v>
      </c>
      <c r="H21" s="659">
        <v>71</v>
      </c>
      <c r="I21" s="659">
        <v>3</v>
      </c>
      <c r="J21" s="667"/>
      <c r="K21" s="673"/>
      <c r="L21" s="423">
        <v>7</v>
      </c>
      <c r="M21" s="233">
        <v>717</v>
      </c>
      <c r="N21" s="233">
        <v>107.5</v>
      </c>
      <c r="O21" s="233" t="s">
        <v>157</v>
      </c>
      <c r="P21" s="659"/>
      <c r="Q21" s="659"/>
      <c r="R21" s="659"/>
      <c r="S21" s="659"/>
      <c r="T21" s="667"/>
    </row>
    <row r="22" spans="1:40" ht="13.5" thickBot="1" x14ac:dyDescent="0.25">
      <c r="A22" s="674"/>
      <c r="B22" s="424" t="s">
        <v>163</v>
      </c>
      <c r="C22" s="234">
        <v>447</v>
      </c>
      <c r="D22" s="234">
        <v>107</v>
      </c>
      <c r="E22" s="234" t="s">
        <v>155</v>
      </c>
      <c r="F22" s="660"/>
      <c r="G22" s="660"/>
      <c r="H22" s="660"/>
      <c r="I22" s="660"/>
      <c r="J22" s="668"/>
      <c r="K22" s="674"/>
      <c r="L22" s="424">
        <v>8</v>
      </c>
      <c r="M22" s="234">
        <v>63</v>
      </c>
      <c r="N22" s="234">
        <v>107</v>
      </c>
      <c r="O22" s="234" t="s">
        <v>156</v>
      </c>
      <c r="P22" s="660"/>
      <c r="Q22" s="660"/>
      <c r="R22" s="660"/>
      <c r="S22" s="660"/>
      <c r="T22" s="668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2023-01-13T13:41:28Z</cp:lastPrinted>
  <dcterms:created xsi:type="dcterms:W3CDTF">1996-11-27T10:00:04Z</dcterms:created>
  <dcterms:modified xsi:type="dcterms:W3CDTF">2023-05-24T16:07:13Z</dcterms:modified>
</cp:coreProperties>
</file>