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esktop\MODULO 1\"/>
    </mc:Choice>
  </mc:AlternateContent>
  <xr:revisionPtr revIDLastSave="0" documentId="13_ncr:1_{878B2214-FD7D-46DA-BEC5-5B40405A6029}" xr6:coauthVersionLast="36" xr6:coauthVersionMax="36" xr10:uidLastSave="{00000000-0000-0000-0000-000000000000}"/>
  <bookViews>
    <workbookView xWindow="0" yWindow="0" windowWidth="20490" windowHeight="742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I90" i="250" l="1"/>
  <c r="K90" i="250" s="1"/>
  <c r="I84" i="251"/>
  <c r="F84" i="251"/>
  <c r="E84" i="251"/>
  <c r="D84" i="251"/>
  <c r="C84" i="251"/>
  <c r="B84" i="251"/>
  <c r="G82" i="251"/>
  <c r="I82" i="251" s="1"/>
  <c r="J82" i="251" s="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2" i="250"/>
  <c r="H92" i="250"/>
  <c r="G92" i="250"/>
  <c r="F92" i="250"/>
  <c r="E92" i="250"/>
  <c r="D92" i="250"/>
  <c r="C92" i="250"/>
  <c r="B92" i="250"/>
  <c r="I89" i="250"/>
  <c r="H89" i="250"/>
  <c r="G89" i="250"/>
  <c r="F89" i="250"/>
  <c r="E89" i="250"/>
  <c r="D89" i="250"/>
  <c r="C89" i="250"/>
  <c r="B89" i="250"/>
  <c r="I88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I82" i="249" s="1"/>
  <c r="J82" i="249" s="1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AC92" i="248"/>
  <c r="Z92" i="248"/>
  <c r="Y92" i="248"/>
  <c r="X92" i="248"/>
  <c r="W92" i="248"/>
  <c r="V92" i="248"/>
  <c r="U92" i="248"/>
  <c r="T92" i="248"/>
  <c r="S92" i="248"/>
  <c r="R92" i="248"/>
  <c r="Q92" i="248"/>
  <c r="P92" i="248"/>
  <c r="O92" i="248"/>
  <c r="N92" i="248"/>
  <c r="M92" i="248"/>
  <c r="L92" i="248"/>
  <c r="K92" i="248"/>
  <c r="J92" i="248"/>
  <c r="I92" i="248"/>
  <c r="H92" i="248"/>
  <c r="G92" i="248"/>
  <c r="F92" i="248"/>
  <c r="E92" i="248"/>
  <c r="D92" i="248"/>
  <c r="C92" i="248"/>
  <c r="B92" i="248"/>
  <c r="AA90" i="248"/>
  <c r="AC90" i="248" s="1"/>
  <c r="AD90" i="248" s="1"/>
  <c r="AA89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AA88" i="248"/>
  <c r="Z88" i="248"/>
  <c r="Y88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AA75" i="248" l="1"/>
  <c r="Z75" i="248"/>
  <c r="Y75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Z78" i="248"/>
  <c r="Y78" i="248"/>
  <c r="X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AC78" i="248"/>
  <c r="AA76" i="248"/>
  <c r="AC76" i="248" s="1"/>
  <c r="AD76" i="248" s="1"/>
  <c r="AA74" i="248"/>
  <c r="Z74" i="248"/>
  <c r="Y74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I71" i="251" l="1"/>
  <c r="F71" i="251"/>
  <c r="E71" i="251"/>
  <c r="D71" i="251"/>
  <c r="C71" i="251"/>
  <c r="B71" i="251"/>
  <c r="G69" i="251"/>
  <c r="I69" i="251" s="1"/>
  <c r="J69" i="251" s="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I71" i="249"/>
  <c r="F71" i="249"/>
  <c r="E71" i="249"/>
  <c r="D71" i="249"/>
  <c r="C71" i="249"/>
  <c r="B71" i="249"/>
  <c r="G69" i="249"/>
  <c r="I69" i="249" s="1"/>
  <c r="J69" i="249" s="1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K78" i="250"/>
  <c r="H78" i="250"/>
  <c r="G78" i="250"/>
  <c r="F78" i="250"/>
  <c r="E78" i="250"/>
  <c r="D78" i="250"/>
  <c r="C78" i="250"/>
  <c r="B78" i="250"/>
  <c r="I76" i="250"/>
  <c r="K76" i="250" s="1"/>
  <c r="I75" i="250"/>
  <c r="H75" i="250"/>
  <c r="G75" i="250"/>
  <c r="F75" i="250"/>
  <c r="E75" i="250"/>
  <c r="D75" i="250"/>
  <c r="C75" i="250"/>
  <c r="B75" i="250"/>
  <c r="I74" i="250"/>
  <c r="H74" i="250"/>
  <c r="G74" i="250"/>
  <c r="F74" i="250"/>
  <c r="E74" i="250"/>
  <c r="D74" i="250"/>
  <c r="C74" i="250"/>
  <c r="B74" i="250"/>
  <c r="K64" i="250" l="1"/>
  <c r="Z64" i="248" l="1"/>
  <c r="Y64" i="248"/>
  <c r="X64" i="248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AA61" i="248"/>
  <c r="Z61" i="248"/>
  <c r="Y61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X60" i="248" l="1"/>
  <c r="R60" i="248"/>
  <c r="G60" i="248"/>
  <c r="H60" i="248"/>
  <c r="I60" i="248"/>
  <c r="AC64" i="248"/>
  <c r="AA62" i="248"/>
  <c r="AA60" i="248"/>
  <c r="Z60" i="248"/>
  <c r="Y60" i="248"/>
  <c r="W60" i="248"/>
  <c r="V60" i="248"/>
  <c r="U60" i="248"/>
  <c r="T60" i="248"/>
  <c r="S60" i="248"/>
  <c r="Q60" i="248"/>
  <c r="P60" i="248"/>
  <c r="O60" i="248"/>
  <c r="N60" i="248"/>
  <c r="M60" i="248"/>
  <c r="L60" i="248"/>
  <c r="K60" i="248"/>
  <c r="J60" i="248"/>
  <c r="F60" i="248"/>
  <c r="E60" i="248"/>
  <c r="D60" i="248"/>
  <c r="C60" i="248"/>
  <c r="B60" i="248"/>
  <c r="I58" i="249"/>
  <c r="F58" i="249"/>
  <c r="E58" i="249"/>
  <c r="D58" i="249"/>
  <c r="C58" i="249"/>
  <c r="B58" i="249"/>
  <c r="G56" i="249"/>
  <c r="I56" i="249" s="1"/>
  <c r="J56" i="249" s="1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H64" i="250"/>
  <c r="G64" i="250"/>
  <c r="F64" i="250"/>
  <c r="E64" i="250"/>
  <c r="D64" i="250"/>
  <c r="C64" i="250"/>
  <c r="B64" i="250"/>
  <c r="I61" i="250"/>
  <c r="H61" i="250"/>
  <c r="G61" i="250"/>
  <c r="F61" i="250"/>
  <c r="E61" i="250"/>
  <c r="D61" i="250"/>
  <c r="C61" i="250"/>
  <c r="B61" i="250"/>
  <c r="I62" i="250"/>
  <c r="K62" i="250" s="1"/>
  <c r="I60" i="250"/>
  <c r="H60" i="250"/>
  <c r="G60" i="250"/>
  <c r="F60" i="250"/>
  <c r="E60" i="250"/>
  <c r="D60" i="250"/>
  <c r="C60" i="250"/>
  <c r="B60" i="250"/>
  <c r="I58" i="251"/>
  <c r="F58" i="251"/>
  <c r="E58" i="251"/>
  <c r="D58" i="251"/>
  <c r="C58" i="251"/>
  <c r="B58" i="251"/>
  <c r="G56" i="251"/>
  <c r="I56" i="251" s="1"/>
  <c r="J56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50" i="250" l="1"/>
  <c r="G50" i="250"/>
  <c r="F50" i="250"/>
  <c r="E50" i="250"/>
  <c r="D50" i="250"/>
  <c r="C50" i="250"/>
  <c r="B50" i="250"/>
  <c r="I45" i="251" l="1"/>
  <c r="I32" i="251"/>
  <c r="K50" i="250"/>
  <c r="J34" i="250"/>
  <c r="I45" i="249"/>
  <c r="I32" i="249"/>
  <c r="X48" i="248"/>
  <c r="X34" i="248"/>
  <c r="I47" i="250" l="1"/>
  <c r="H47" i="250"/>
  <c r="G47" i="250"/>
  <c r="F47" i="250"/>
  <c r="E47" i="250"/>
  <c r="D47" i="250"/>
  <c r="C47" i="250"/>
  <c r="B47" i="250"/>
  <c r="F46" i="250"/>
  <c r="F45" i="251"/>
  <c r="E45" i="251"/>
  <c r="D45" i="251"/>
  <c r="C45" i="251"/>
  <c r="B45" i="251"/>
  <c r="G43" i="251"/>
  <c r="I43" i="251" s="1"/>
  <c r="J43" i="251" s="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I48" i="250"/>
  <c r="I46" i="250"/>
  <c r="H46" i="250"/>
  <c r="G46" i="250"/>
  <c r="E46" i="250"/>
  <c r="D46" i="250"/>
  <c r="C46" i="250"/>
  <c r="B46" i="250"/>
  <c r="F45" i="249"/>
  <c r="E45" i="249"/>
  <c r="D45" i="249"/>
  <c r="C45" i="249"/>
  <c r="B45" i="249"/>
  <c r="G43" i="249"/>
  <c r="I43" i="249" s="1"/>
  <c r="J43" i="249" s="1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U48" i="248"/>
  <c r="T48" i="248"/>
  <c r="S48" i="248"/>
  <c r="O48" i="248"/>
  <c r="N48" i="248"/>
  <c r="M48" i="248"/>
  <c r="K48" i="248"/>
  <c r="J48" i="248"/>
  <c r="I48" i="248"/>
  <c r="H48" i="248"/>
  <c r="G48" i="248"/>
  <c r="F48" i="248"/>
  <c r="E48" i="248"/>
  <c r="D48" i="248"/>
  <c r="C48" i="248"/>
  <c r="B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AC62" i="248" l="1"/>
  <c r="AD62" i="248" s="1"/>
  <c r="R33" i="248"/>
  <c r="R48" i="248" s="1"/>
  <c r="Q33" i="248"/>
  <c r="Q48" i="248" s="1"/>
  <c r="P33" i="248"/>
  <c r="P48" i="248" s="1"/>
  <c r="L33" i="248"/>
  <c r="L48" i="248" s="1"/>
  <c r="F32" i="251" l="1"/>
  <c r="E32" i="251"/>
  <c r="D32" i="251"/>
  <c r="C32" i="251"/>
  <c r="B32" i="251"/>
  <c r="G29" i="251"/>
  <c r="F29" i="251"/>
  <c r="E29" i="251"/>
  <c r="D29" i="251"/>
  <c r="C29" i="251"/>
  <c r="B29" i="251"/>
  <c r="G30" i="251"/>
  <c r="I30" i="251" s="1"/>
  <c r="J30" i="251" s="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I30" i="249"/>
  <c r="J30" i="249" s="1"/>
  <c r="G29" i="249"/>
  <c r="F29" i="249"/>
  <c r="E29" i="249"/>
  <c r="D29" i="249"/>
  <c r="C29" i="249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B29" i="249"/>
  <c r="G30" i="249"/>
  <c r="G28" i="249"/>
  <c r="F28" i="249"/>
  <c r="E28" i="249"/>
  <c r="D28" i="249"/>
  <c r="C28" i="249"/>
  <c r="B28" i="249"/>
  <c r="U34" i="248"/>
  <c r="T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X46" i="248" l="1"/>
  <c r="Y46" i="248" s="1"/>
  <c r="K48" i="250"/>
  <c r="L48" i="250" s="1"/>
  <c r="T20" i="248"/>
  <c r="S20" i="248"/>
  <c r="N20" i="248"/>
  <c r="N17" i="248"/>
  <c r="N16" i="248"/>
  <c r="T17" i="248"/>
  <c r="T16" i="248"/>
  <c r="S17" i="248"/>
  <c r="S16" i="248"/>
  <c r="V18" i="248" l="1"/>
  <c r="X32" i="248" s="1"/>
  <c r="Y32" i="248" s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 l="1"/>
  <c r="R16" i="248"/>
  <c r="Q17" i="248"/>
  <c r="R17" i="248"/>
  <c r="Q20" i="248"/>
  <c r="R20" i="248"/>
  <c r="U20" i="248" l="1"/>
  <c r="P20" i="248"/>
  <c r="O20" i="248"/>
  <c r="H17" i="250" l="1"/>
  <c r="G17" i="250"/>
  <c r="D17" i="250"/>
  <c r="C17" i="250"/>
  <c r="V17" i="248"/>
  <c r="U17" i="248"/>
  <c r="P17" i="248"/>
  <c r="O17" i="248"/>
  <c r="M17" i="248"/>
  <c r="C20" i="250"/>
  <c r="C16" i="250"/>
  <c r="E19" i="249" l="1"/>
  <c r="M20" i="248"/>
  <c r="M16" i="248"/>
  <c r="U16" i="248" l="1"/>
  <c r="P16" i="248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V16" i="248"/>
  <c r="O16" i="248"/>
  <c r="K16" i="248"/>
  <c r="E16" i="249"/>
  <c r="K20" i="248" l="1"/>
  <c r="X18" i="248" l="1"/>
  <c r="Y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I17" i="249" s="1"/>
  <c r="J17" i="249" s="1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8" i="250" l="1"/>
  <c r="K18" i="250" s="1"/>
  <c r="J32" i="250"/>
  <c r="K32" i="250" s="1"/>
  <c r="B4" i="239"/>
  <c r="D4" i="239" s="1"/>
  <c r="D3" i="238"/>
  <c r="B4" i="240"/>
  <c r="D4" i="240" s="1"/>
  <c r="H3" i="238"/>
  <c r="G4" i="239"/>
  <c r="G5" i="239" s="1"/>
  <c r="G6" i="239" s="1"/>
  <c r="H3" i="237"/>
  <c r="Z5" i="235"/>
  <c r="B5" i="239"/>
  <c r="B6" i="239" s="1"/>
  <c r="B7" i="239" s="1"/>
  <c r="D7" i="239" s="1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4" i="239"/>
  <c r="H5" i="239"/>
  <c r="D6" i="239" l="1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<sst xmlns="http://schemas.openxmlformats.org/spreadsheetml/2006/main" count="780" uniqueCount="86">
  <si>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</si>
  <si>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</si>
  <si>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</si>
  <si>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</si>
  <si>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</si>
  <si>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</si>
  <si>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</si>
  <si>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</si>
  <si>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</si>
  <si>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</si>
  <si>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</si>
  <si>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</si>
  <si>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</si>
  <si>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</si>
  <si>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</si>
  <si>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</si>
  <si>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</si>
  <si>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</si>
  <si>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</si>
  <si>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</si>
  <si>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</si>
  <si>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</si>
  <si>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</si>
  <si>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</si>
  <si>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</si>
  <si>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</si>
  <si>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</si>
  <si>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</si>
  <si>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</si>
  <si>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</si>
  <si>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</si>
  <si>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</si>
  <si>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</si>
  <si>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</si>
  <si>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</si>
  <si>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</si>
  <si>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</si>
  <si>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</si>
  <si>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</si>
  <si>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</si>
  <si>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</si>
  <si>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</si>
  <si>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</si>
  <si>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</si>
  <si>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</si>
  <si>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</si>
  <si>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</si>
  <si>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</si>
  <si>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</si>
  <si>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</si>
  <si>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</si>
  <si>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</si>
  <si>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</si>
  <si>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</si>
  <si>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</si>
  <si>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</si>
  <si>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</si>
  <si>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</si>
  <si>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</si>
  <si>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</si>
  <si>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</si>
  <si>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</si>
  <si>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</si>
  <si>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</si>
  <si>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</si>
  <si>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CASETA C</t>
  </si>
  <si>
    <t>Semana 2</t>
  </si>
  <si>
    <t>contar</t>
  </si>
  <si>
    <t>Esta semana realizo un grading con el personal de mi granja a esta cepa</t>
  </si>
  <si>
    <t>Muy mala uniformidad.</t>
  </si>
  <si>
    <t>Semana 3</t>
  </si>
  <si>
    <t>Se realizo grading el dia 19 de agosto</t>
  </si>
  <si>
    <t>Todas las casetas ya tienen la cortina negra que va colgada en el lateral, esta semana iniciamos a colocar la que va pegada a la cortina blanca.</t>
  </si>
  <si>
    <t>Ya se ingresaron percheros de nidos a los corrales</t>
  </si>
  <si>
    <t xml:space="preserve">Aplica para cepa 4 también </t>
  </si>
  <si>
    <t>Peso estándar</t>
  </si>
  <si>
    <t>Consumo 1ra Sem</t>
  </si>
  <si>
    <t>Revisar conteos, densidades, etc. en estos corrales con uniformidades tan bajas</t>
  </si>
  <si>
    <t>Por que será que en la caseta C se ve que el peso se acerca al estándar y en la D y E hay incremento en la diferencia de peso???</t>
  </si>
  <si>
    <t>Esta semana iniciamos grading, iniciare con cepa 9 debido a que esta semana le hicimos a la cepa 4</t>
  </si>
  <si>
    <t>Semana 4</t>
  </si>
  <si>
    <t>A los corrales 5-6-7 les hago 0,5 grs mas de incremento por la perdida en diferencia de peso de mas de 10 puntos</t>
  </si>
  <si>
    <t>Semana 5</t>
  </si>
  <si>
    <t>Selección genética</t>
  </si>
  <si>
    <t>Mala uniformidad en términos generales</t>
  </si>
  <si>
    <t>Semana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</si>
</sst>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</fills>
  <borders count="6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492">
    <xf numFmtId="0" fontId="0" fillId="0" borderId="0"/>
    <xf numFmtId="166" fontId="2" fillId="0" borderId="0" applyFont="0" applyFill="0" applyBorder="0" applyAlignment="0" applyProtection="0"/>
    <xf numFmtId="0" fontId="5" fillId="0" borderId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</cellStyleXfs>
  <cellXfs count="438">
    <xf numFmtId="0" fontId="0" fillId="0" borderId="0" xfId="0"/>
    <xf numFmtId="0" fontId="3" fillId="0" borderId="0" xfId="0" applyFont="1"/>
    <xf numFmtId="0" fontId="4" fillId="0" borderId="0" xfId="0" applyFont="1" applyBorder="1"/>
    <xf numFmtId="0" fontId="5" fillId="2" borderId="0" xfId="0" applyFont="1" applyFill="1" applyBorder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horizontal="center"/>
    </xf>
    <xf numFmtId="0" fontId="3" fillId="0" borderId="0" xfId="0" applyFont="1" applyBorder="1"/>
    <xf numFmtId="0" fontId="6" fillId="0" borderId="1" xfId="0" applyFont="1" applyBorder="1" applyAlignment="1">
      <alignment horizontal="center"/>
    </xf>
    <xf numFmtId="0" fontId="5" fillId="0" borderId="0" xfId="0" applyFont="1"/>
    <xf numFmtId="0" fontId="5" fillId="0" borderId="0" xfId="0" applyFont="1" applyBorder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0" fontId="5" fillId="0" borderId="6" xfId="3" applyNumberFormat="1" applyFont="1" applyBorder="1" applyAlignment="1">
      <alignment horizontal="center"/>
    </xf>
    <xf numFmtId="10" fontId="5" fillId="0" borderId="5" xfId="3" applyNumberFormat="1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10" fontId="5" fillId="0" borderId="5" xfId="0" applyNumberFormat="1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2" fontId="5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0" xfId="0" applyFont="1" applyBorder="1" applyAlignment="1">
      <alignment horizontal="center"/>
    </xf>
    <xf numFmtId="10" fontId="5" fillId="0" borderId="0" xfId="3" applyNumberFormat="1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10" fontId="8" fillId="0" borderId="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0" fontId="3" fillId="0" borderId="6" xfId="3" applyNumberFormat="1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0" fontId="3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5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2" fillId="0" borderId="5" xfId="3" applyNumberFormat="1" applyFont="1" applyBorder="1" applyAlignment="1">
      <alignment horizontal="center"/>
    </xf>
    <xf numFmtId="4" fontId="8" fillId="0" borderId="5" xfId="3" applyNumberFormat="1" applyFont="1" applyBorder="1" applyAlignment="1">
      <alignment horizontal="center"/>
    </xf>
    <xf numFmtId="4" fontId="5" fillId="0" borderId="5" xfId="0" applyNumberFormat="1" applyFont="1" applyBorder="1" applyAlignment="1">
      <alignment horizontal="center"/>
    </xf>
    <xf numFmtId="1" fontId="5" fillId="0" borderId="5" xfId="3" applyNumberFormat="1" applyFont="1" applyBorder="1" applyAlignment="1">
      <alignment horizontal="center"/>
    </xf>
    <xf numFmtId="2" fontId="5" fillId="2" borderId="13" xfId="0" applyNumberFormat="1" applyFont="1" applyFill="1" applyBorder="1" applyAlignment="1">
      <alignment horizontal="center"/>
    </xf>
    <xf numFmtId="2" fontId="5" fillId="2" borderId="14" xfId="0" applyNumberFormat="1" applyFont="1" applyFill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64" fontId="5" fillId="2" borderId="8" xfId="0" applyNumberFormat="1" applyFont="1" applyFill="1" applyBorder="1" applyAlignment="1">
      <alignment horizontal="center"/>
    </xf>
    <xf numFmtId="2" fontId="5" fillId="2" borderId="9" xfId="0" applyNumberFormat="1" applyFont="1" applyFill="1" applyBorder="1" applyAlignment="1">
      <alignment horizontal="center"/>
    </xf>
    <xf numFmtId="2" fontId="5" fillId="2" borderId="5" xfId="0" applyNumberFormat="1" applyFont="1" applyFill="1" applyBorder="1" applyAlignment="1">
      <alignment horizontal="center"/>
    </xf>
    <xf numFmtId="10" fontId="5" fillId="2" borderId="5" xfId="0" applyNumberFormat="1" applyFont="1" applyFill="1" applyBorder="1" applyAlignment="1">
      <alignment horizontal="center"/>
    </xf>
    <xf numFmtId="10" fontId="5" fillId="2" borderId="8" xfId="0" applyNumberFormat="1" applyFont="1" applyFill="1" applyBorder="1" applyAlignment="1">
      <alignment horizontal="center"/>
    </xf>
    <xf numFmtId="10" fontId="5" fillId="2" borderId="9" xfId="3" applyNumberFormat="1" applyFont="1" applyFill="1" applyBorder="1" applyAlignment="1">
      <alignment horizontal="center"/>
    </xf>
    <xf numFmtId="2" fontId="5" fillId="2" borderId="8" xfId="0" applyNumberFormat="1" applyFont="1" applyFill="1" applyBorder="1" applyAlignment="1">
      <alignment horizontal="center"/>
    </xf>
    <xf numFmtId="10" fontId="3" fillId="2" borderId="6" xfId="3" applyNumberFormat="1" applyFont="1" applyFill="1" applyBorder="1" applyAlignment="1">
      <alignment horizontal="center"/>
    </xf>
    <xf numFmtId="10" fontId="3" fillId="2" borderId="7" xfId="3" applyNumberFormat="1" applyFont="1" applyFill="1" applyBorder="1" applyAlignment="1">
      <alignment horizontal="center"/>
    </xf>
    <xf numFmtId="10" fontId="5" fillId="2" borderId="6" xfId="3" applyNumberFormat="1" applyFont="1" applyFill="1" applyBorder="1" applyAlignment="1">
      <alignment horizontal="center"/>
    </xf>
    <xf numFmtId="10" fontId="5" fillId="2" borderId="7" xfId="3" applyNumberFormat="1" applyFont="1" applyFill="1" applyBorder="1" applyAlignment="1">
      <alignment horizontal="center"/>
    </xf>
    <xf numFmtId="2" fontId="5" fillId="0" borderId="0" xfId="0" applyNumberFormat="1" applyFont="1" applyBorder="1"/>
    <xf numFmtId="10" fontId="5" fillId="2" borderId="5" xfId="3" applyNumberFormat="1" applyFont="1" applyFill="1" applyBorder="1" applyAlignment="1">
      <alignment horizontal="center"/>
    </xf>
    <xf numFmtId="0" fontId="6" fillId="0" borderId="15" xfId="0" applyFont="1" applyBorder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10" fontId="3" fillId="2" borderId="16" xfId="3" applyNumberFormat="1" applyFont="1" applyFill="1" applyBorder="1" applyAlignment="1">
      <alignment horizontal="center"/>
    </xf>
    <xf numFmtId="1" fontId="13" fillId="0" borderId="0" xfId="0" applyNumberFormat="1" applyFont="1" applyBorder="1"/>
    <xf numFmtId="3" fontId="5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17" xfId="0" applyFont="1" applyBorder="1" applyAlignment="1">
      <alignment horizontal="center"/>
    </xf>
    <xf numFmtId="1" fontId="4" fillId="0" borderId="0" xfId="0" applyNumberFormat="1" applyFont="1" applyBorder="1"/>
    <xf numFmtId="0" fontId="7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10" fontId="5" fillId="0" borderId="2" xfId="0" applyNumberFormat="1" applyFont="1" applyBorder="1" applyAlignment="1">
      <alignment horizontal="center"/>
    </xf>
    <xf numFmtId="10" fontId="3" fillId="0" borderId="4" xfId="3" applyNumberFormat="1" applyFont="1" applyBorder="1" applyAlignment="1">
      <alignment horizontal="center"/>
    </xf>
    <xf numFmtId="10" fontId="3" fillId="0" borderId="19" xfId="3" applyNumberFormat="1" applyFont="1" applyBorder="1" applyAlignment="1">
      <alignment horizontal="center"/>
    </xf>
    <xf numFmtId="0" fontId="11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2" fillId="0" borderId="8" xfId="3" applyNumberFormat="1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10" fontId="3" fillId="2" borderId="19" xfId="3" applyNumberFormat="1" applyFont="1" applyFill="1" applyBorder="1" applyAlignment="1">
      <alignment horizontal="center"/>
    </xf>
    <xf numFmtId="10" fontId="5" fillId="2" borderId="17" xfId="3" applyNumberFormat="1" applyFont="1" applyFill="1" applyBorder="1" applyAlignment="1">
      <alignment horizontal="center"/>
    </xf>
    <xf numFmtId="9" fontId="3" fillId="2" borderId="6" xfId="3" applyNumberFormat="1" applyFont="1" applyFill="1" applyBorder="1" applyAlignment="1">
      <alignment horizontal="center"/>
    </xf>
    <xf numFmtId="9" fontId="5" fillId="2" borderId="6" xfId="3" applyNumberFormat="1" applyFont="1" applyFill="1" applyBorder="1" applyAlignment="1">
      <alignment horizontal="center"/>
    </xf>
    <xf numFmtId="9" fontId="3" fillId="2" borderId="19" xfId="3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10" fontId="5" fillId="0" borderId="2" xfId="0" applyNumberFormat="1" applyFont="1" applyBorder="1" applyAlignment="1">
      <alignment horizontal="center" vertical="center"/>
    </xf>
    <xf numFmtId="10" fontId="5" fillId="0" borderId="8" xfId="0" applyNumberFormat="1" applyFont="1" applyBorder="1" applyAlignment="1">
      <alignment horizontal="center" vertical="center"/>
    </xf>
    <xf numFmtId="10" fontId="5" fillId="0" borderId="8" xfId="3" applyNumberFormat="1" applyFont="1" applyBorder="1" applyAlignment="1">
      <alignment horizontal="center" vertical="center"/>
    </xf>
    <xf numFmtId="2" fontId="5" fillId="0" borderId="3" xfId="3" applyNumberFormat="1" applyFont="1" applyBorder="1" applyAlignment="1">
      <alignment horizontal="center" vertical="center"/>
    </xf>
    <xf numFmtId="2" fontId="5" fillId="0" borderId="14" xfId="3" applyNumberFormat="1" applyFont="1" applyBorder="1" applyAlignment="1">
      <alignment horizontal="center" vertical="center"/>
    </xf>
    <xf numFmtId="2" fontId="5" fillId="0" borderId="13" xfId="3" applyNumberFormat="1" applyFont="1" applyBorder="1" applyAlignment="1">
      <alignment horizontal="center" vertical="center"/>
    </xf>
    <xf numFmtId="2" fontId="5" fillId="0" borderId="13" xfId="0" applyNumberFormat="1" applyFont="1" applyBorder="1" applyAlignment="1">
      <alignment horizontal="center" vertical="center"/>
    </xf>
    <xf numFmtId="10" fontId="3" fillId="0" borderId="4" xfId="3" applyNumberFormat="1" applyFont="1" applyBorder="1" applyAlignment="1">
      <alignment horizontal="center" vertical="center"/>
    </xf>
    <xf numFmtId="10" fontId="3" fillId="0" borderId="7" xfId="3" applyNumberFormat="1" applyFont="1" applyBorder="1" applyAlignment="1">
      <alignment horizontal="center" vertical="center"/>
    </xf>
    <xf numFmtId="10" fontId="3" fillId="0" borderId="6" xfId="3" applyNumberFormat="1" applyFont="1" applyBorder="1" applyAlignment="1">
      <alignment horizontal="center" vertical="center"/>
    </xf>
    <xf numFmtId="10" fontId="5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1" fontId="4" fillId="2" borderId="10" xfId="0" applyNumberFormat="1" applyFont="1" applyFill="1" applyBorder="1" applyAlignment="1">
      <alignment horizontal="center"/>
    </xf>
    <xf numFmtId="1" fontId="4" fillId="2" borderId="34" xfId="0" applyNumberFormat="1" applyFont="1" applyFill="1" applyBorder="1" applyAlignment="1">
      <alignment horizontal="center"/>
    </xf>
    <xf numFmtId="0" fontId="11" fillId="0" borderId="35" xfId="0" applyFont="1" applyBorder="1" applyAlignment="1"/>
    <xf numFmtId="1" fontId="14" fillId="0" borderId="1" xfId="0" applyNumberFormat="1" applyFont="1" applyFill="1" applyBorder="1" applyAlignment="1">
      <alignment horizontal="center"/>
    </xf>
    <xf numFmtId="1" fontId="14" fillId="0" borderId="10" xfId="0" applyNumberFormat="1" applyFont="1" applyFill="1" applyBorder="1" applyAlignment="1">
      <alignment horizontal="center"/>
    </xf>
    <xf numFmtId="1" fontId="14" fillId="0" borderId="28" xfId="0" applyNumberFormat="1" applyFont="1" applyFill="1" applyBorder="1" applyAlignment="1">
      <alignment horizontal="center"/>
    </xf>
    <xf numFmtId="0" fontId="6" fillId="0" borderId="29" xfId="0" applyFont="1" applyBorder="1" applyAlignment="1">
      <alignment horizontal="center"/>
    </xf>
    <xf numFmtId="1" fontId="14" fillId="0" borderId="36" xfId="0" applyNumberFormat="1" applyFont="1" applyFill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1" fontId="4" fillId="2" borderId="38" xfId="0" applyNumberFormat="1" applyFont="1" applyFill="1" applyBorder="1" applyAlignment="1">
      <alignment horizontal="center"/>
    </xf>
    <xf numFmtId="1" fontId="4" fillId="2" borderId="39" xfId="0" applyNumberFormat="1" applyFont="1" applyFill="1" applyBorder="1" applyAlignment="1">
      <alignment horizontal="center"/>
    </xf>
    <xf numFmtId="1" fontId="4" fillId="2" borderId="36" xfId="0" applyNumberFormat="1" applyFont="1" applyFill="1" applyBorder="1" applyAlignment="1">
      <alignment horizontal="center"/>
    </xf>
    <xf numFmtId="1" fontId="4" fillId="2" borderId="24" xfId="0" applyNumberFormat="1" applyFont="1" applyFill="1" applyBorder="1" applyAlignment="1">
      <alignment horizontal="center"/>
    </xf>
    <xf numFmtId="1" fontId="4" fillId="2" borderId="35" xfId="0" applyNumberFormat="1" applyFont="1" applyFill="1" applyBorder="1" applyAlignment="1">
      <alignment horizontal="center"/>
    </xf>
    <xf numFmtId="2" fontId="5" fillId="0" borderId="5" xfId="3" applyNumberFormat="1" applyFont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2" fontId="5" fillId="0" borderId="2" xfId="3" applyNumberFormat="1" applyFont="1" applyBorder="1" applyAlignment="1">
      <alignment horizontal="center"/>
    </xf>
    <xf numFmtId="0" fontId="6" fillId="2" borderId="41" xfId="0" applyFont="1" applyFill="1" applyBorder="1" applyAlignment="1">
      <alignment horizontal="center"/>
    </xf>
    <xf numFmtId="1" fontId="4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2" fillId="0" borderId="17" xfId="3" applyNumberFormat="1" applyFont="1" applyBorder="1" applyAlignment="1">
      <alignment horizontal="center"/>
    </xf>
    <xf numFmtId="10" fontId="5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4" fillId="0" borderId="40" xfId="0" applyFont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10" fontId="5" fillId="2" borderId="17" xfId="0" applyNumberFormat="1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/>
    </xf>
    <xf numFmtId="2" fontId="5" fillId="0" borderId="20" xfId="0" applyNumberFormat="1" applyFont="1" applyBorder="1" applyAlignment="1">
      <alignment horizontal="center"/>
    </xf>
    <xf numFmtId="10" fontId="5" fillId="0" borderId="20" xfId="0" applyNumberFormat="1" applyFont="1" applyBorder="1" applyAlignment="1">
      <alignment horizontal="center"/>
    </xf>
    <xf numFmtId="10" fontId="3" fillId="0" borderId="43" xfId="3" applyNumberFormat="1" applyFont="1" applyBorder="1" applyAlignment="1">
      <alignment horizontal="center"/>
    </xf>
    <xf numFmtId="1" fontId="4" fillId="2" borderId="26" xfId="0" applyNumberFormat="1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10" fontId="5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3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6" fillId="2" borderId="45" xfId="0" applyFont="1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2" fontId="5" fillId="0" borderId="46" xfId="0" applyNumberFormat="1" applyFont="1" applyBorder="1" applyAlignment="1">
      <alignment horizontal="center"/>
    </xf>
    <xf numFmtId="164" fontId="5" fillId="2" borderId="46" xfId="0" applyNumberFormat="1" applyFont="1" applyFill="1" applyBorder="1" applyAlignment="1">
      <alignment horizontal="center"/>
    </xf>
    <xf numFmtId="10" fontId="5" fillId="2" borderId="46" xfId="0" applyNumberFormat="1" applyFont="1" applyFill="1" applyBorder="1" applyAlignment="1">
      <alignment horizontal="center"/>
    </xf>
    <xf numFmtId="2" fontId="5" fillId="2" borderId="46" xfId="0" applyNumberFormat="1" applyFont="1" applyFill="1" applyBorder="1" applyAlignment="1">
      <alignment horizontal="center"/>
    </xf>
    <xf numFmtId="2" fontId="5" fillId="2" borderId="47" xfId="0" applyNumberFormat="1" applyFont="1" applyFill="1" applyBorder="1" applyAlignment="1">
      <alignment horizontal="center"/>
    </xf>
    <xf numFmtId="10" fontId="5" fillId="2" borderId="48" xfId="3" applyNumberFormat="1" applyFont="1" applyFill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1" fontId="14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2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2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2" fillId="0" borderId="0" xfId="0" applyNumberFormat="1" applyFont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/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2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5" fillId="0" borderId="5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15" fillId="0" borderId="53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19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10" borderId="5" xfId="0" applyFont="1" applyFill="1" applyBorder="1" applyAlignment="1">
      <alignment horizontal="center" vertical="center"/>
    </xf>
    <xf numFmtId="0" fontId="15" fillId="3" borderId="20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0" fontId="21" fillId="0" borderId="9" xfId="0" applyFont="1" applyFill="1" applyBorder="1" applyAlignment="1">
      <alignment horizontal="center" vertical="center"/>
    </xf>
    <xf numFmtId="2" fontId="13" fillId="0" borderId="2" xfId="10" applyNumberFormat="1" applyFont="1" applyFill="1" applyBorder="1" applyAlignment="1">
      <alignment horizontal="center" vertical="center"/>
    </xf>
    <xf numFmtId="2" fontId="13" fillId="0" borderId="5" xfId="10" applyNumberFormat="1" applyFont="1" applyFill="1" applyBorder="1" applyAlignment="1">
      <alignment horizontal="center" vertical="center"/>
    </xf>
    <xf numFmtId="2" fontId="13" fillId="0" borderId="17" xfId="10" applyNumberFormat="1" applyFont="1" applyFill="1" applyBorder="1" applyAlignment="1">
      <alignment horizontal="center" vertical="center"/>
    </xf>
    <xf numFmtId="2" fontId="13" fillId="0" borderId="20" xfId="10" applyNumberFormat="1" applyFont="1" applyFill="1" applyBorder="1" applyAlignment="1">
      <alignment horizontal="center" vertical="center"/>
    </xf>
    <xf numFmtId="2" fontId="13" fillId="0" borderId="50" xfId="0" applyNumberFormat="1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2" fontId="2" fillId="3" borderId="2" xfId="10" applyNumberFormat="1" applyFont="1" applyFill="1" applyBorder="1" applyAlignment="1">
      <alignment horizontal="center" vertical="center"/>
    </xf>
    <xf numFmtId="2" fontId="2" fillId="3" borderId="5" xfId="10" applyNumberFormat="1" applyFont="1" applyFill="1" applyBorder="1" applyAlignment="1">
      <alignment horizontal="center" vertical="center"/>
    </xf>
    <xf numFmtId="2" fontId="2" fillId="3" borderId="17" xfId="10" applyNumberFormat="1" applyFont="1" applyFill="1" applyBorder="1" applyAlignment="1">
      <alignment horizontal="center" vertical="center"/>
    </xf>
    <xf numFmtId="2" fontId="2" fillId="3" borderId="20" xfId="10" applyNumberFormat="1" applyFont="1" applyFill="1" applyBorder="1" applyAlignment="1">
      <alignment horizontal="center" vertical="center"/>
    </xf>
    <xf numFmtId="2" fontId="2" fillId="3" borderId="50" xfId="0" applyNumberFormat="1" applyFont="1" applyFill="1" applyBorder="1" applyAlignment="1">
      <alignment horizontal="center" vertical="center"/>
    </xf>
    <xf numFmtId="2" fontId="2" fillId="0" borderId="2" xfId="10" applyNumberFormat="1" applyFont="1" applyFill="1" applyBorder="1" applyAlignment="1">
      <alignment horizontal="center" vertical="center"/>
    </xf>
    <xf numFmtId="2" fontId="2" fillId="0" borderId="5" xfId="10" applyNumberFormat="1" applyFont="1" applyFill="1" applyBorder="1" applyAlignment="1">
      <alignment horizontal="center" vertical="center"/>
    </xf>
    <xf numFmtId="2" fontId="2" fillId="0" borderId="17" xfId="10" applyNumberFormat="1" applyFont="1" applyFill="1" applyBorder="1" applyAlignment="1">
      <alignment horizontal="center" vertical="center"/>
    </xf>
    <xf numFmtId="2" fontId="2" fillId="0" borderId="20" xfId="10" applyNumberFormat="1" applyFont="1" applyFill="1" applyBorder="1" applyAlignment="1">
      <alignment horizontal="center" vertical="center"/>
    </xf>
    <xf numFmtId="2" fontId="2" fillId="0" borderId="50" xfId="0" applyNumberFormat="1" applyFont="1" applyFill="1" applyBorder="1" applyAlignment="1">
      <alignment horizontal="center" vertical="center"/>
    </xf>
    <xf numFmtId="10" fontId="2" fillId="0" borderId="2" xfId="3" applyNumberFormat="1" applyFont="1" applyFill="1" applyBorder="1" applyAlignment="1">
      <alignment horizontal="center" vertical="center"/>
    </xf>
    <xf numFmtId="10" fontId="2" fillId="0" borderId="5" xfId="3" applyNumberFormat="1" applyFont="1" applyFill="1" applyBorder="1" applyAlignment="1">
      <alignment horizontal="center" vertical="center"/>
    </xf>
    <xf numFmtId="10" fontId="2" fillId="0" borderId="17" xfId="3" applyNumberFormat="1" applyFont="1" applyFill="1" applyBorder="1" applyAlignment="1">
      <alignment horizontal="center" vertical="center"/>
    </xf>
    <xf numFmtId="10" fontId="2" fillId="0" borderId="20" xfId="3" applyNumberFormat="1" applyFont="1" applyFill="1" applyBorder="1" applyAlignment="1">
      <alignment horizontal="center" vertical="center"/>
    </xf>
    <xf numFmtId="10" fontId="2" fillId="0" borderId="50" xfId="0" applyNumberFormat="1" applyFont="1" applyFill="1" applyBorder="1" applyAlignment="1">
      <alignment horizontal="center" vertical="center"/>
    </xf>
    <xf numFmtId="2" fontId="2" fillId="3" borderId="2" xfId="3" applyNumberFormat="1" applyFont="1" applyFill="1" applyBorder="1" applyAlignment="1">
      <alignment horizontal="center" vertical="center"/>
    </xf>
    <xf numFmtId="2" fontId="2" fillId="3" borderId="5" xfId="3" applyNumberFormat="1" applyFont="1" applyFill="1" applyBorder="1" applyAlignment="1">
      <alignment horizontal="center" vertical="center"/>
    </xf>
    <xf numFmtId="2" fontId="2" fillId="3" borderId="17" xfId="3" applyNumberFormat="1" applyFont="1" applyFill="1" applyBorder="1" applyAlignment="1">
      <alignment horizontal="center" vertical="center"/>
    </xf>
    <xf numFmtId="2" fontId="2" fillId="3" borderId="20" xfId="3" applyNumberFormat="1" applyFont="1" applyFill="1" applyBorder="1" applyAlignment="1">
      <alignment horizontal="center" vertical="center"/>
    </xf>
    <xf numFmtId="2" fontId="2" fillId="3" borderId="50" xfId="3" applyNumberFormat="1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Fill="1" applyBorder="1" applyAlignment="1">
      <alignment horizontal="center" vertical="center"/>
    </xf>
    <xf numFmtId="2" fontId="2" fillId="0" borderId="54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2" fontId="2" fillId="0" borderId="51" xfId="0" applyNumberFormat="1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2" fillId="0" borderId="21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  <xf numFmtId="1" fontId="2" fillId="0" borderId="40" xfId="0" applyNumberFormat="1" applyFont="1" applyFill="1" applyBorder="1" applyAlignment="1">
      <alignment horizontal="center" vertical="center"/>
    </xf>
    <xf numFmtId="1" fontId="2" fillId="0" borderId="53" xfId="0" applyNumberFormat="1" applyFont="1" applyFill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0" fontId="2" fillId="0" borderId="0" xfId="3" applyNumberFormat="1" applyFont="1" applyBorder="1" applyAlignment="1">
      <alignment horizontal="center" vertical="center"/>
    </xf>
    <xf numFmtId="0" fontId="15" fillId="0" borderId="56" xfId="0" applyFont="1" applyFill="1" applyBorder="1" applyAlignment="1">
      <alignment horizontal="center" vertical="center"/>
    </xf>
    <xf numFmtId="0" fontId="15" fillId="0" borderId="45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8" fillId="0" borderId="50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17" fillId="0" borderId="53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1" fillId="0" borderId="50" xfId="0" applyFont="1" applyFill="1" applyBorder="1" applyAlignment="1">
      <alignment horizontal="center" vertical="center"/>
    </xf>
    <xf numFmtId="2" fontId="13" fillId="0" borderId="50" xfId="10" applyNumberFormat="1" applyFont="1" applyFill="1" applyBorder="1" applyAlignment="1">
      <alignment horizontal="center" vertical="center"/>
    </xf>
    <xf numFmtId="2" fontId="13" fillId="0" borderId="0" xfId="10" applyNumberFormat="1" applyFont="1" applyFill="1" applyBorder="1" applyAlignment="1">
      <alignment horizontal="center" vertical="center"/>
    </xf>
    <xf numFmtId="0" fontId="15" fillId="3" borderId="50" xfId="0" applyFont="1" applyFill="1" applyBorder="1" applyAlignment="1">
      <alignment horizontal="center" vertical="center"/>
    </xf>
    <xf numFmtId="2" fontId="2" fillId="3" borderId="8" xfId="10" applyNumberFormat="1" applyFont="1" applyFill="1" applyBorder="1" applyAlignment="1">
      <alignment horizontal="center" vertical="center"/>
    </xf>
    <xf numFmtId="2" fontId="2" fillId="3" borderId="50" xfId="10" applyNumberFormat="1" applyFont="1" applyFill="1" applyBorder="1" applyAlignment="1">
      <alignment horizontal="center" vertical="center"/>
    </xf>
    <xf numFmtId="2" fontId="2" fillId="0" borderId="0" xfId="10" applyNumberFormat="1" applyFont="1" applyFill="1" applyBorder="1" applyAlignment="1">
      <alignment horizontal="center" vertical="center"/>
    </xf>
    <xf numFmtId="2" fontId="2" fillId="0" borderId="8" xfId="10" applyNumberFormat="1" applyFont="1" applyFill="1" applyBorder="1" applyAlignment="1">
      <alignment horizontal="center" vertical="center"/>
    </xf>
    <xf numFmtId="2" fontId="20" fillId="0" borderId="50" xfId="10" applyNumberFormat="1" applyFont="1" applyFill="1" applyBorder="1" applyAlignment="1">
      <alignment horizontal="center" vertical="center"/>
    </xf>
    <xf numFmtId="2" fontId="20" fillId="0" borderId="0" xfId="10" applyNumberFormat="1" applyFont="1" applyFill="1" applyBorder="1" applyAlignment="1">
      <alignment horizontal="center" vertical="center"/>
    </xf>
    <xf numFmtId="10" fontId="2" fillId="0" borderId="8" xfId="3" applyNumberFormat="1" applyFont="1" applyFill="1" applyBorder="1" applyAlignment="1">
      <alignment horizontal="center" vertical="center"/>
    </xf>
    <xf numFmtId="10" fontId="2" fillId="0" borderId="50" xfId="3" applyNumberFormat="1" applyFont="1" applyFill="1" applyBorder="1" applyAlignment="1">
      <alignment horizontal="center" vertical="center"/>
    </xf>
    <xf numFmtId="10" fontId="2" fillId="0" borderId="0" xfId="3" applyNumberFormat="1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2" fontId="2" fillId="0" borderId="52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15" fillId="0" borderId="55" xfId="0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2" fillId="6" borderId="0" xfId="0" applyNumberFormat="1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0" fontId="2" fillId="7" borderId="35" xfId="0" applyFont="1" applyFill="1" applyBorder="1" applyAlignment="1">
      <alignment horizontal="center" vertical="center"/>
    </xf>
    <xf numFmtId="0" fontId="2" fillId="7" borderId="3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15" fillId="0" borderId="21" xfId="0" applyFont="1" applyFill="1" applyBorder="1" applyAlignment="1">
      <alignment horizontal="center" vertical="center"/>
    </xf>
    <xf numFmtId="2" fontId="13" fillId="0" borderId="2" xfId="0" applyNumberFormat="1" applyFont="1" applyFill="1" applyBorder="1" applyAlignment="1">
      <alignment horizontal="center" vertical="center"/>
    </xf>
    <xf numFmtId="2" fontId="13" fillId="0" borderId="5" xfId="0" applyNumberFormat="1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3" borderId="5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50" xfId="0" applyNumberFormat="1" applyFon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  <xf numFmtId="10" fontId="2" fillId="0" borderId="50" xfId="0" applyNumberFormat="1" applyFont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1" fontId="2" fillId="0" borderId="53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0" fontId="2" fillId="0" borderId="0" xfId="3" applyNumberFormat="1" applyFont="1" applyAlignment="1">
      <alignment horizontal="center" vertical="center"/>
    </xf>
    <xf numFmtId="0" fontId="15" fillId="11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2" fontId="13" fillId="0" borderId="8" xfId="10" applyNumberFormat="1" applyFont="1" applyFill="1" applyBorder="1" applyAlignment="1">
      <alignment horizontal="center" vertical="center"/>
    </xf>
    <xf numFmtId="2" fontId="2" fillId="3" borderId="8" xfId="3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/>
    </xf>
    <xf numFmtId="0" fontId="15" fillId="5" borderId="17" xfId="0" applyFont="1" applyFill="1" applyBorder="1" applyAlignment="1">
      <alignment horizontal="center" vertical="center"/>
    </xf>
    <xf numFmtId="2" fontId="2" fillId="0" borderId="59" xfId="0" applyNumberFormat="1" applyFont="1" applyFill="1" applyBorder="1" applyAlignment="1">
      <alignment horizontal="center" vertical="center"/>
    </xf>
    <xf numFmtId="0" fontId="15" fillId="12" borderId="2" xfId="0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2" fontId="2" fillId="0" borderId="19" xfId="0" applyNumberFormat="1" applyFont="1" applyFill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15" fillId="9" borderId="8" xfId="0" applyFont="1" applyFill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1" fontId="2" fillId="0" borderId="61" xfId="0" applyNumberFormat="1" applyFont="1" applyFill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3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2" fontId="2" fillId="14" borderId="5" xfId="10" applyNumberFormat="1" applyFont="1" applyFill="1" applyBorder="1" applyAlignment="1">
      <alignment horizontal="center" vertical="center"/>
    </xf>
    <xf numFmtId="2" fontId="2" fillId="14" borderId="2" xfId="10" applyNumberFormat="1" applyFont="1" applyFill="1" applyBorder="1" applyAlignment="1">
      <alignment horizontal="center" vertical="center"/>
    </xf>
    <xf numFmtId="0" fontId="2" fillId="14" borderId="0" xfId="0" applyFont="1" applyFill="1" applyAlignment="1">
      <alignment horizontal="left" vertical="center"/>
    </xf>
    <xf numFmtId="164" fontId="2" fillId="14" borderId="2" xfId="0" applyNumberFormat="1" applyFont="1" applyFill="1" applyBorder="1" applyAlignment="1">
      <alignment horizontal="center" vertical="center"/>
    </xf>
    <xf numFmtId="164" fontId="2" fillId="14" borderId="5" xfId="0" applyNumberFormat="1" applyFont="1" applyFill="1" applyBorder="1" applyAlignment="1">
      <alignment horizontal="center" vertical="center"/>
    </xf>
    <xf numFmtId="2" fontId="2" fillId="14" borderId="5" xfId="0" applyNumberFormat="1" applyFont="1" applyFill="1" applyBorder="1" applyAlignment="1">
      <alignment horizontal="center" vertical="center"/>
    </xf>
    <xf numFmtId="2" fontId="2" fillId="14" borderId="50" xfId="0" applyNumberFormat="1" applyFont="1" applyFill="1" applyBorder="1" applyAlignment="1">
      <alignment horizontal="center" vertical="center"/>
    </xf>
    <xf numFmtId="2" fontId="20" fillId="14" borderId="50" xfId="10" applyNumberFormat="1" applyFont="1" applyFill="1" applyBorder="1" applyAlignment="1">
      <alignment horizontal="center" vertical="center"/>
    </xf>
    <xf numFmtId="2" fontId="20" fillId="14" borderId="0" xfId="1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2" fontId="20" fillId="0" borderId="0" xfId="10" applyNumberFormat="1" applyFont="1" applyFill="1" applyBorder="1" applyAlignment="1">
      <alignment horizontal="left" vertical="center"/>
    </xf>
    <xf numFmtId="2" fontId="2" fillId="0" borderId="5" xfId="0" applyNumberFormat="1" applyFont="1" applyFill="1" applyBorder="1" applyAlignment="1">
      <alignment horizontal="center" vertical="center"/>
    </xf>
    <xf numFmtId="0" fontId="15" fillId="15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6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17" borderId="5" xfId="0" applyFont="1" applyFill="1" applyBorder="1" applyAlignment="1">
      <alignment horizontal="center" vertical="center"/>
    </xf>
    <xf numFmtId="0" fontId="15" fillId="18" borderId="5" xfId="0" applyFont="1" applyFill="1" applyBorder="1" applyAlignment="1">
      <alignment horizontal="center" vertical="center"/>
    </xf>
    <xf numFmtId="0" fontId="15" fillId="19" borderId="5" xfId="0" applyFont="1" applyFill="1" applyBorder="1" applyAlignment="1">
      <alignment horizontal="center" vertical="center"/>
    </xf>
    <xf numFmtId="164" fontId="15" fillId="0" borderId="18" xfId="0" applyNumberFormat="1" applyFont="1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center" vertical="center"/>
    </xf>
    <xf numFmtId="164" fontId="2" fillId="0" borderId="13" xfId="0" applyNumberFormat="1" applyFont="1" applyFill="1" applyBorder="1" applyAlignment="1">
      <alignment horizontal="center" vertical="center"/>
    </xf>
    <xf numFmtId="164" fontId="2" fillId="0" borderId="54" xfId="0" applyNumberFormat="1" applyFont="1" applyFill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19" xfId="0" applyNumberFormat="1" applyFont="1" applyFill="1" applyBorder="1" applyAlignment="1">
      <alignment horizontal="center" vertical="center"/>
    </xf>
    <xf numFmtId="164" fontId="2" fillId="0" borderId="59" xfId="0" applyNumberFormat="1" applyFont="1" applyFill="1" applyBorder="1" applyAlignment="1">
      <alignment horizontal="center" vertical="center"/>
    </xf>
    <xf numFmtId="164" fontId="2" fillId="0" borderId="14" xfId="0" applyNumberFormat="1" applyFont="1" applyFill="1" applyBorder="1" applyAlignment="1">
      <alignment horizontal="center" vertical="center"/>
    </xf>
    <xf numFmtId="164" fontId="2" fillId="0" borderId="52" xfId="0" applyNumberFormat="1" applyFont="1" applyFill="1" applyBorder="1" applyAlignment="1">
      <alignment horizontal="center" vertical="center"/>
    </xf>
    <xf numFmtId="10" fontId="2" fillId="13" borderId="0" xfId="3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11" xfId="0" applyFont="1" applyBorder="1" applyAlignment="1">
      <alignment horizontal="center"/>
    </xf>
    <xf numFmtId="0" fontId="11" fillId="0" borderId="44" xfId="0" applyFont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4" borderId="11" xfId="0" applyFont="1" applyFill="1" applyBorder="1" applyAlignment="1">
      <alignment horizontal="center" vertical="center"/>
    </xf>
    <xf numFmtId="0" fontId="2" fillId="4" borderId="44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center" vertical="center" wrapText="1"/>
    </xf>
    <xf numFmtId="0" fontId="2" fillId="16" borderId="56" xfId="0" applyFont="1" applyFill="1" applyBorder="1" applyAlignment="1">
      <alignment horizontal="center" vertical="center" wrapText="1"/>
    </xf>
    <xf numFmtId="0" fontId="2" fillId="16" borderId="0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2" fillId="4" borderId="49" xfId="0" applyFont="1" applyFill="1" applyBorder="1" applyAlignment="1">
      <alignment horizontal="center" vertical="center"/>
    </xf>
    <xf numFmtId="0" fontId="2" fillId="13" borderId="56" xfId="0" applyFont="1" applyFill="1" applyBorder="1" applyAlignment="1">
      <alignment horizontal="center" vertical="center" wrapText="1"/>
    </xf>
    <xf numFmtId="0" fontId="2" fillId="13" borderId="0" xfId="0" applyFont="1" applyFill="1" applyAlignment="1">
      <alignment horizontal="center" vertical="center" wrapText="1"/>
    </xf>
    <xf numFmtId="0" fontId="2" fillId="11" borderId="56" xfId="0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92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Normal 4" xfId="491" xr:uid="{00000000-0005-0000-0000-00001802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15" t="s">
        <v>18</v>
      </c>
      <c r="C4" s="416"/>
      <c r="D4" s="416"/>
      <c r="E4" s="416"/>
      <c r="F4" s="416"/>
      <c r="G4" s="416"/>
      <c r="H4" s="416"/>
      <c r="I4" s="416"/>
      <c r="J4" s="417"/>
      <c r="K4" s="415" t="s">
        <v>21</v>
      </c>
      <c r="L4" s="416"/>
      <c r="M4" s="416"/>
      <c r="N4" s="416"/>
      <c r="O4" s="416"/>
      <c r="P4" s="416"/>
      <c r="Q4" s="416"/>
      <c r="R4" s="416"/>
      <c r="S4" s="416"/>
      <c r="T4" s="417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15" t="s">
        <v>23</v>
      </c>
      <c r="C17" s="416"/>
      <c r="D17" s="416"/>
      <c r="E17" s="416"/>
      <c r="F17" s="417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U87"/>
  <sheetViews>
    <sheetView showGridLines="0" topLeftCell="A52" zoomScale="75" zoomScaleNormal="75" workbookViewId="0">
      <selection activeCell="G83" sqref="G83"/>
    </sheetView>
  </sheetViews>
  <sheetFormatPr baseColWidth="10" defaultColWidth="19.85546875" defaultRowHeight="12.75" x14ac:dyDescent="0.2"/>
  <cols>
    <col min="1" max="1" width="16.85546875" style="299" customWidth="1"/>
    <col min="2" max="7" width="10" style="299" customWidth="1"/>
    <col min="8" max="8" width="10.7109375" style="299" customWidth="1"/>
    <col min="9" max="9" width="9.28515625" style="299" customWidth="1"/>
    <col min="10" max="10" width="10.28515625" style="299" bestFit="1" customWidth="1"/>
    <col min="11" max="11" width="9.85546875" style="299" customWidth="1"/>
    <col min="12" max="12" width="9.7109375" style="299" bestFit="1" customWidth="1"/>
    <col min="13" max="13" width="10.42578125" style="299" customWidth="1"/>
    <col min="14" max="25" width="9.140625" style="299" customWidth="1"/>
    <col min="26" max="16384" width="19.85546875" style="299"/>
  </cols>
  <sheetData>
    <row r="1" spans="1:7" x14ac:dyDescent="0.2">
      <c r="A1" s="299" t="s">
        <v>58</v>
      </c>
    </row>
    <row r="2" spans="1:7" x14ac:dyDescent="0.2">
      <c r="A2" s="299" t="s">
        <v>59</v>
      </c>
      <c r="B2" s="239">
        <v>38</v>
      </c>
    </row>
    <row r="3" spans="1:7" x14ac:dyDescent="0.2">
      <c r="A3" s="299" t="s">
        <v>7</v>
      </c>
      <c r="B3" s="299">
        <v>71.3</v>
      </c>
    </row>
    <row r="4" spans="1:7" x14ac:dyDescent="0.2">
      <c r="A4" s="299" t="s">
        <v>60</v>
      </c>
      <c r="B4" s="299">
        <v>3468</v>
      </c>
    </row>
    <row r="6" spans="1:7" x14ac:dyDescent="0.2">
      <c r="A6" s="246" t="s">
        <v>61</v>
      </c>
      <c r="B6" s="239">
        <v>38</v>
      </c>
      <c r="C6" s="239">
        <v>38</v>
      </c>
      <c r="D6" s="239">
        <v>38</v>
      </c>
      <c r="E6" s="239">
        <v>38</v>
      </c>
      <c r="F6" s="239">
        <v>38</v>
      </c>
      <c r="G6" s="239">
        <v>38</v>
      </c>
    </row>
    <row r="7" spans="1:7" x14ac:dyDescent="0.2">
      <c r="A7" s="246" t="s">
        <v>62</v>
      </c>
      <c r="B7" s="239">
        <v>30.54</v>
      </c>
      <c r="C7" s="239">
        <v>30.54</v>
      </c>
      <c r="D7" s="239">
        <v>30.54</v>
      </c>
      <c r="E7" s="239">
        <v>30.54</v>
      </c>
      <c r="F7" s="239">
        <v>30.54</v>
      </c>
    </row>
    <row r="8" spans="1:7" ht="13.5" thickBot="1" x14ac:dyDescent="0.25">
      <c r="A8" s="246"/>
    </row>
    <row r="9" spans="1:7" ht="13.5" thickBot="1" x14ac:dyDescent="0.25">
      <c r="A9" s="304" t="s">
        <v>49</v>
      </c>
      <c r="B9" s="420" t="s">
        <v>53</v>
      </c>
      <c r="C9" s="421"/>
      <c r="D9" s="421"/>
      <c r="E9" s="421"/>
      <c r="F9" s="422"/>
      <c r="G9" s="333" t="s">
        <v>0</v>
      </c>
    </row>
    <row r="10" spans="1:7" x14ac:dyDescent="0.2">
      <c r="A10" s="226" t="s">
        <v>2</v>
      </c>
      <c r="B10" s="33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311" t="s">
        <v>3</v>
      </c>
      <c r="B11" s="337">
        <v>140</v>
      </c>
      <c r="C11" s="338">
        <v>140</v>
      </c>
      <c r="D11" s="339">
        <v>140</v>
      </c>
      <c r="E11" s="339">
        <v>140</v>
      </c>
      <c r="F11" s="339">
        <v>140</v>
      </c>
      <c r="G11" s="340">
        <v>140</v>
      </c>
    </row>
    <row r="12" spans="1:7" x14ac:dyDescent="0.2">
      <c r="A12" s="314" t="s">
        <v>6</v>
      </c>
      <c r="B12" s="341">
        <v>198.04347826086956</v>
      </c>
      <c r="C12" s="342">
        <v>199.231884057971</v>
      </c>
      <c r="D12" s="342">
        <v>194.96250000000001</v>
      </c>
      <c r="E12" s="342">
        <v>191.27272727272728</v>
      </c>
      <c r="F12" s="342">
        <v>198.35820895522389</v>
      </c>
      <c r="G12" s="267">
        <v>216.207182320442</v>
      </c>
    </row>
    <row r="13" spans="1:7" x14ac:dyDescent="0.2">
      <c r="A13" s="226" t="s">
        <v>7</v>
      </c>
      <c r="B13" s="343">
        <v>68.115942028985501</v>
      </c>
      <c r="C13" s="344">
        <v>68.115942028985501</v>
      </c>
      <c r="D13" s="345">
        <v>71.25</v>
      </c>
      <c r="E13" s="345">
        <v>67.532467532467535</v>
      </c>
      <c r="F13" s="345">
        <v>61.194029850746269</v>
      </c>
      <c r="G13" s="346">
        <v>70.718232044198899</v>
      </c>
    </row>
    <row r="14" spans="1:7" x14ac:dyDescent="0.2">
      <c r="A14" s="226" t="s">
        <v>8</v>
      </c>
      <c r="B14" s="273">
        <v>0.10297867618009895</v>
      </c>
      <c r="C14" s="274">
        <v>9.7788270491855553E-2</v>
      </c>
      <c r="D14" s="347">
        <v>9.6356622827222932E-2</v>
      </c>
      <c r="E14" s="347">
        <v>9.9199200021818604E-2</v>
      </c>
      <c r="F14" s="347">
        <v>0.11076911950627576</v>
      </c>
      <c r="G14" s="348">
        <v>9.3001288645953389E-2</v>
      </c>
    </row>
    <row r="15" spans="1:7" x14ac:dyDescent="0.2">
      <c r="A15" s="314" t="s">
        <v>1</v>
      </c>
      <c r="B15" s="278">
        <f t="shared" ref="B15:G15" si="0">B12/B11*100-100</f>
        <v>41.459627329192557</v>
      </c>
      <c r="C15" s="279">
        <f t="shared" si="0"/>
        <v>42.308488612836413</v>
      </c>
      <c r="D15" s="279">
        <f t="shared" si="0"/>
        <v>39.258928571428584</v>
      </c>
      <c r="E15" s="279">
        <f t="shared" si="0"/>
        <v>36.623376623376629</v>
      </c>
      <c r="F15" s="279">
        <f t="shared" ref="F15" si="1">F12/F11*100-100</f>
        <v>41.684434968017058</v>
      </c>
      <c r="G15" s="282">
        <f t="shared" si="0"/>
        <v>54.433701657458585</v>
      </c>
    </row>
    <row r="16" spans="1:7" ht="13.5" thickBot="1" x14ac:dyDescent="0.25">
      <c r="A16" s="226" t="s">
        <v>27</v>
      </c>
      <c r="B16" s="284">
        <f>B12-B6</f>
        <v>160.04347826086956</v>
      </c>
      <c r="C16" s="285">
        <f t="shared" ref="C16:G16" si="2">C12-C6</f>
        <v>161.231884057971</v>
      </c>
      <c r="D16" s="285">
        <f t="shared" si="2"/>
        <v>156.96250000000001</v>
      </c>
      <c r="E16" s="285">
        <f t="shared" si="2"/>
        <v>153.27272727272728</v>
      </c>
      <c r="F16" s="285">
        <f t="shared" ref="F16" si="3">F12-F6</f>
        <v>160.35820895522389</v>
      </c>
      <c r="G16" s="288">
        <f t="shared" si="2"/>
        <v>178.207182320442</v>
      </c>
    </row>
    <row r="17" spans="1:10" x14ac:dyDescent="0.2">
      <c r="A17" s="328" t="s">
        <v>52</v>
      </c>
      <c r="B17" s="290">
        <v>664</v>
      </c>
      <c r="C17" s="291">
        <v>653</v>
      </c>
      <c r="D17" s="291">
        <v>674</v>
      </c>
      <c r="E17" s="291">
        <v>673</v>
      </c>
      <c r="F17" s="349">
        <v>652</v>
      </c>
      <c r="G17" s="350">
        <f>SUM(B17:F17)</f>
        <v>3316</v>
      </c>
      <c r="H17" s="299" t="s">
        <v>56</v>
      </c>
      <c r="I17" s="351">
        <f>B4-G17</f>
        <v>152</v>
      </c>
      <c r="J17" s="352">
        <f>I17/B4</f>
        <v>4.3829296424452137E-2</v>
      </c>
    </row>
    <row r="18" spans="1:10" x14ac:dyDescent="0.2">
      <c r="A18" s="328" t="s">
        <v>28</v>
      </c>
      <c r="B18" s="229">
        <v>65</v>
      </c>
      <c r="C18" s="300">
        <v>65</v>
      </c>
      <c r="D18" s="300">
        <v>65</v>
      </c>
      <c r="E18" s="300">
        <v>65</v>
      </c>
      <c r="F18" s="300">
        <v>65</v>
      </c>
      <c r="G18" s="233"/>
      <c r="H18" s="299" t="s">
        <v>57</v>
      </c>
      <c r="I18" s="299">
        <v>30.54</v>
      </c>
    </row>
    <row r="19" spans="1:10" ht="13.5" thickBot="1" x14ac:dyDescent="0.25">
      <c r="A19" s="331" t="s">
        <v>26</v>
      </c>
      <c r="B19" s="367">
        <f>B18-B7</f>
        <v>34.46</v>
      </c>
      <c r="C19" s="368">
        <f>C18-C7</f>
        <v>34.46</v>
      </c>
      <c r="D19" s="368">
        <f>D18-D7</f>
        <v>34.46</v>
      </c>
      <c r="E19" s="368">
        <f>E18-E7</f>
        <v>34.46</v>
      </c>
      <c r="F19" s="368">
        <f>F18-F7</f>
        <v>34.46</v>
      </c>
      <c r="G19" s="234"/>
      <c r="H19" s="299" t="s">
        <v>26</v>
      </c>
    </row>
    <row r="21" spans="1:10" ht="13.5" thickBot="1" x14ac:dyDescent="0.25"/>
    <row r="22" spans="1:10" s="371" customFormat="1" ht="13.5" thickBot="1" x14ac:dyDescent="0.25">
      <c r="A22" s="304" t="s">
        <v>66</v>
      </c>
      <c r="B22" s="420" t="s">
        <v>53</v>
      </c>
      <c r="C22" s="421"/>
      <c r="D22" s="421"/>
      <c r="E22" s="421"/>
      <c r="F22" s="422"/>
      <c r="G22" s="333" t="s">
        <v>0</v>
      </c>
    </row>
    <row r="23" spans="1:10" s="371" customFormat="1" x14ac:dyDescent="0.2">
      <c r="A23" s="226" t="s">
        <v>2</v>
      </c>
      <c r="B23" s="33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71" customFormat="1" x14ac:dyDescent="0.2">
      <c r="A24" s="311" t="s">
        <v>3</v>
      </c>
      <c r="B24" s="337">
        <v>300</v>
      </c>
      <c r="C24" s="338">
        <v>300</v>
      </c>
      <c r="D24" s="339">
        <v>300</v>
      </c>
      <c r="E24" s="339">
        <v>300</v>
      </c>
      <c r="F24" s="339">
        <v>300</v>
      </c>
      <c r="G24" s="340">
        <v>300</v>
      </c>
    </row>
    <row r="25" spans="1:10" s="371" customFormat="1" x14ac:dyDescent="0.2">
      <c r="A25" s="314" t="s">
        <v>6</v>
      </c>
      <c r="B25" s="341">
        <v>473.91358024691357</v>
      </c>
      <c r="C25" s="342">
        <v>459.33333333333331</v>
      </c>
      <c r="D25" s="342">
        <v>475.49253731343282</v>
      </c>
      <c r="E25" s="342">
        <v>455.07575757575756</v>
      </c>
      <c r="F25" s="342">
        <v>464.97183098591552</v>
      </c>
      <c r="G25" s="267">
        <v>466.1225071225071</v>
      </c>
    </row>
    <row r="26" spans="1:10" s="371" customFormat="1" x14ac:dyDescent="0.2">
      <c r="A26" s="226" t="s">
        <v>7</v>
      </c>
      <c r="B26" s="343">
        <v>71.604938271604937</v>
      </c>
      <c r="C26" s="344">
        <v>78.787878787878782</v>
      </c>
      <c r="D26" s="345">
        <v>76.119402985074629</v>
      </c>
      <c r="E26" s="345">
        <v>69.696969696969703</v>
      </c>
      <c r="F26" s="345">
        <v>74.647887323943664</v>
      </c>
      <c r="G26" s="346">
        <v>73.504273504273499</v>
      </c>
    </row>
    <row r="27" spans="1:10" s="371" customFormat="1" x14ac:dyDescent="0.2">
      <c r="A27" s="226" t="s">
        <v>8</v>
      </c>
      <c r="B27" s="273">
        <v>8.4665104967221697E-2</v>
      </c>
      <c r="C27" s="274">
        <v>7.3934247254227342E-2</v>
      </c>
      <c r="D27" s="347">
        <v>8.3450740088682918E-2</v>
      </c>
      <c r="E27" s="347">
        <v>8.7209988983086878E-2</v>
      </c>
      <c r="F27" s="347">
        <v>8.5749083874121029E-2</v>
      </c>
      <c r="G27" s="348">
        <v>8.4987345896749195E-2</v>
      </c>
    </row>
    <row r="28" spans="1:10" s="371" customFormat="1" x14ac:dyDescent="0.2">
      <c r="A28" s="314" t="s">
        <v>1</v>
      </c>
      <c r="B28" s="278">
        <f t="shared" ref="B28:G28" si="4">B25/B24*100-100</f>
        <v>57.971193415637856</v>
      </c>
      <c r="C28" s="279">
        <f t="shared" si="4"/>
        <v>53.111111111111114</v>
      </c>
      <c r="D28" s="279">
        <f t="shared" si="4"/>
        <v>58.49751243781094</v>
      </c>
      <c r="E28" s="279">
        <f t="shared" si="4"/>
        <v>51.691919191919169</v>
      </c>
      <c r="F28" s="279">
        <f t="shared" si="4"/>
        <v>54.990610328638496</v>
      </c>
      <c r="G28" s="282">
        <f t="shared" si="4"/>
        <v>55.37416904083571</v>
      </c>
    </row>
    <row r="29" spans="1:10" s="371" customFormat="1" ht="13.5" thickBot="1" x14ac:dyDescent="0.25">
      <c r="A29" s="226" t="s">
        <v>27</v>
      </c>
      <c r="B29" s="284">
        <f>B25-B12</f>
        <v>275.87010198604401</v>
      </c>
      <c r="C29" s="285">
        <f t="shared" ref="C29:G29" si="5">C25-C12</f>
        <v>260.10144927536231</v>
      </c>
      <c r="D29" s="285">
        <f t="shared" si="5"/>
        <v>280.53003731343279</v>
      </c>
      <c r="E29" s="285">
        <f t="shared" si="5"/>
        <v>263.80303030303025</v>
      </c>
      <c r="F29" s="285">
        <f t="shared" si="5"/>
        <v>266.61362203069166</v>
      </c>
      <c r="G29" s="288">
        <f t="shared" si="5"/>
        <v>249.9153248020651</v>
      </c>
    </row>
    <row r="30" spans="1:10" s="371" customFormat="1" x14ac:dyDescent="0.2">
      <c r="A30" s="328" t="s">
        <v>52</v>
      </c>
      <c r="B30" s="290">
        <v>659</v>
      </c>
      <c r="C30" s="291">
        <v>653</v>
      </c>
      <c r="D30" s="291">
        <v>670</v>
      </c>
      <c r="E30" s="291">
        <v>672</v>
      </c>
      <c r="F30" s="349">
        <v>651</v>
      </c>
      <c r="G30" s="350">
        <f>SUM(B30:F30)</f>
        <v>3305</v>
      </c>
      <c r="H30" s="371" t="s">
        <v>56</v>
      </c>
      <c r="I30" s="351">
        <f>G17-G30</f>
        <v>11</v>
      </c>
      <c r="J30" s="352">
        <f>I30/G17</f>
        <v>3.3172496984318458E-3</v>
      </c>
    </row>
    <row r="31" spans="1:10" s="371" customFormat="1" x14ac:dyDescent="0.2">
      <c r="A31" s="328" t="s">
        <v>28</v>
      </c>
      <c r="B31" s="229">
        <v>95</v>
      </c>
      <c r="C31" s="354">
        <v>95</v>
      </c>
      <c r="D31" s="354">
        <v>95</v>
      </c>
      <c r="E31" s="354">
        <v>95</v>
      </c>
      <c r="F31" s="354">
        <v>95</v>
      </c>
      <c r="G31" s="233"/>
      <c r="H31" s="371" t="s">
        <v>57</v>
      </c>
      <c r="I31" s="371">
        <v>65</v>
      </c>
    </row>
    <row r="32" spans="1:10" s="371" customFormat="1" ht="13.5" thickBot="1" x14ac:dyDescent="0.25">
      <c r="A32" s="331" t="s">
        <v>26</v>
      </c>
      <c r="B32" s="367">
        <f>B31-B18</f>
        <v>30</v>
      </c>
      <c r="C32" s="368">
        <f t="shared" ref="C32:F32" si="6">C31-C18</f>
        <v>30</v>
      </c>
      <c r="D32" s="368">
        <f t="shared" si="6"/>
        <v>30</v>
      </c>
      <c r="E32" s="368">
        <f t="shared" si="6"/>
        <v>30</v>
      </c>
      <c r="F32" s="368">
        <f t="shared" si="6"/>
        <v>30</v>
      </c>
      <c r="G32" s="234"/>
      <c r="H32" s="371" t="s">
        <v>26</v>
      </c>
      <c r="I32" s="371">
        <f>I31-I18</f>
        <v>34.46</v>
      </c>
    </row>
    <row r="34" spans="1:10" ht="13.5" thickBot="1" x14ac:dyDescent="0.25"/>
    <row r="35" spans="1:10" ht="13.5" thickBot="1" x14ac:dyDescent="0.25">
      <c r="A35" s="304" t="s">
        <v>70</v>
      </c>
      <c r="B35" s="420" t="s">
        <v>53</v>
      </c>
      <c r="C35" s="421"/>
      <c r="D35" s="421"/>
      <c r="E35" s="421"/>
      <c r="F35" s="422"/>
      <c r="G35" s="333" t="s">
        <v>0</v>
      </c>
      <c r="H35" s="387"/>
      <c r="I35" s="387"/>
      <c r="J35" s="387"/>
    </row>
    <row r="36" spans="1:10" x14ac:dyDescent="0.2">
      <c r="A36" s="226" t="s">
        <v>2</v>
      </c>
      <c r="B36" s="33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87"/>
      <c r="I36" s="387"/>
      <c r="J36" s="387"/>
    </row>
    <row r="37" spans="1:10" x14ac:dyDescent="0.2">
      <c r="A37" s="311" t="s">
        <v>3</v>
      </c>
      <c r="B37" s="337">
        <v>490</v>
      </c>
      <c r="C37" s="338"/>
      <c r="D37" s="339"/>
      <c r="E37" s="339"/>
      <c r="F37" s="339"/>
      <c r="G37" s="340">
        <v>490</v>
      </c>
      <c r="H37" s="387"/>
      <c r="I37" s="387"/>
      <c r="J37" s="387"/>
    </row>
    <row r="38" spans="1:10" x14ac:dyDescent="0.2">
      <c r="A38" s="314" t="s">
        <v>6</v>
      </c>
      <c r="B38" s="341">
        <v>950.35294117647061</v>
      </c>
      <c r="C38" s="342"/>
      <c r="D38" s="342"/>
      <c r="E38" s="342"/>
      <c r="F38" s="342"/>
      <c r="G38" s="267">
        <v>950.35294117647061</v>
      </c>
      <c r="H38" s="387"/>
      <c r="I38" s="387"/>
      <c r="J38" s="387"/>
    </row>
    <row r="39" spans="1:10" x14ac:dyDescent="0.2">
      <c r="A39" s="226" t="s">
        <v>7</v>
      </c>
      <c r="B39" s="343">
        <v>84.313725490196077</v>
      </c>
      <c r="C39" s="344"/>
      <c r="D39" s="345"/>
      <c r="E39" s="345"/>
      <c r="F39" s="345"/>
      <c r="G39" s="346">
        <v>84.313725490196077</v>
      </c>
      <c r="H39" s="387"/>
      <c r="I39" s="387"/>
      <c r="J39" s="387"/>
    </row>
    <row r="40" spans="1:10" x14ac:dyDescent="0.2">
      <c r="A40" s="226" t="s">
        <v>8</v>
      </c>
      <c r="B40" s="273">
        <v>6.5790602783120156E-2</v>
      </c>
      <c r="C40" s="274"/>
      <c r="D40" s="347"/>
      <c r="E40" s="347"/>
      <c r="F40" s="347"/>
      <c r="G40" s="348">
        <v>6.5790602783120156E-2</v>
      </c>
      <c r="H40" s="387"/>
      <c r="I40" s="387"/>
      <c r="J40" s="387"/>
    </row>
    <row r="41" spans="1:10" x14ac:dyDescent="0.2">
      <c r="A41" s="314" t="s">
        <v>1</v>
      </c>
      <c r="B41" s="278">
        <f t="shared" ref="B41:G41" si="7">B38/B37*100-100</f>
        <v>93.949579831932766</v>
      </c>
      <c r="C41" s="279" t="e">
        <f t="shared" si="7"/>
        <v>#DIV/0!</v>
      </c>
      <c r="D41" s="279" t="e">
        <f t="shared" si="7"/>
        <v>#DIV/0!</v>
      </c>
      <c r="E41" s="279" t="e">
        <f t="shared" si="7"/>
        <v>#DIV/0!</v>
      </c>
      <c r="F41" s="279" t="e">
        <f t="shared" si="7"/>
        <v>#DIV/0!</v>
      </c>
      <c r="G41" s="282">
        <f t="shared" si="7"/>
        <v>93.949579831932766</v>
      </c>
      <c r="H41" s="387"/>
      <c r="I41" s="387"/>
      <c r="J41" s="387"/>
    </row>
    <row r="42" spans="1:10" ht="13.5" thickBot="1" x14ac:dyDescent="0.25">
      <c r="A42" s="226" t="s">
        <v>27</v>
      </c>
      <c r="B42" s="284">
        <f>B38-B25</f>
        <v>476.43936092955704</v>
      </c>
      <c r="C42" s="285">
        <f t="shared" ref="C42:G42" si="8">C38-C25</f>
        <v>-459.33333333333331</v>
      </c>
      <c r="D42" s="285">
        <f t="shared" si="8"/>
        <v>-475.49253731343282</v>
      </c>
      <c r="E42" s="285">
        <f t="shared" si="8"/>
        <v>-455.07575757575756</v>
      </c>
      <c r="F42" s="285">
        <f t="shared" si="8"/>
        <v>-464.97183098591552</v>
      </c>
      <c r="G42" s="288">
        <f t="shared" si="8"/>
        <v>484.23043405396351</v>
      </c>
      <c r="H42" s="387"/>
      <c r="I42" s="387"/>
      <c r="J42" s="387"/>
    </row>
    <row r="43" spans="1:10" x14ac:dyDescent="0.2">
      <c r="A43" s="328" t="s">
        <v>52</v>
      </c>
      <c r="B43" s="290">
        <v>3300</v>
      </c>
      <c r="C43" s="291"/>
      <c r="D43" s="291"/>
      <c r="E43" s="291"/>
      <c r="F43" s="349"/>
      <c r="G43" s="350">
        <f>SUM(B43:F43)</f>
        <v>3300</v>
      </c>
      <c r="H43" s="387" t="s">
        <v>56</v>
      </c>
      <c r="I43" s="351">
        <f>G30-G43</f>
        <v>5</v>
      </c>
      <c r="J43" s="352">
        <f>I43/G30</f>
        <v>1.5128593040847202E-3</v>
      </c>
    </row>
    <row r="44" spans="1:10" x14ac:dyDescent="0.2">
      <c r="A44" s="328" t="s">
        <v>28</v>
      </c>
      <c r="B44" s="229">
        <v>120</v>
      </c>
      <c r="C44" s="354"/>
      <c r="D44" s="354"/>
      <c r="E44" s="354"/>
      <c r="F44" s="354"/>
      <c r="G44" s="233"/>
      <c r="H44" s="387" t="s">
        <v>57</v>
      </c>
      <c r="I44" s="387">
        <v>94.75</v>
      </c>
      <c r="J44" s="387"/>
    </row>
    <row r="45" spans="1:10" ht="13.5" thickBot="1" x14ac:dyDescent="0.25">
      <c r="A45" s="331" t="s">
        <v>26</v>
      </c>
      <c r="B45" s="367">
        <f>B44-B31</f>
        <v>25</v>
      </c>
      <c r="C45" s="368">
        <f t="shared" ref="C45:F45" si="9">C44-C31</f>
        <v>-95</v>
      </c>
      <c r="D45" s="368">
        <f t="shared" si="9"/>
        <v>-95</v>
      </c>
      <c r="E45" s="368">
        <f t="shared" si="9"/>
        <v>-95</v>
      </c>
      <c r="F45" s="368">
        <f t="shared" si="9"/>
        <v>-95</v>
      </c>
      <c r="G45" s="234"/>
      <c r="H45" s="387" t="s">
        <v>26</v>
      </c>
      <c r="I45" s="393">
        <f>I44-I31</f>
        <v>29.75</v>
      </c>
      <c r="J45" s="387"/>
    </row>
    <row r="47" spans="1:10" ht="13.5" thickBot="1" x14ac:dyDescent="0.25"/>
    <row r="48" spans="1:10" s="396" customFormat="1" ht="13.5" thickBot="1" x14ac:dyDescent="0.25">
      <c r="A48" s="304" t="s">
        <v>80</v>
      </c>
      <c r="B48" s="420" t="s">
        <v>53</v>
      </c>
      <c r="C48" s="421"/>
      <c r="D48" s="421"/>
      <c r="E48" s="421"/>
      <c r="F48" s="422"/>
      <c r="G48" s="333" t="s">
        <v>0</v>
      </c>
    </row>
    <row r="49" spans="1:10" s="396" customFormat="1" x14ac:dyDescent="0.2">
      <c r="A49" s="226" t="s">
        <v>2</v>
      </c>
      <c r="B49" s="336">
        <v>1</v>
      </c>
      <c r="C49" s="236">
        <v>2</v>
      </c>
      <c r="D49" s="236">
        <v>3</v>
      </c>
      <c r="E49" s="236">
        <v>4</v>
      </c>
      <c r="F49" s="236">
        <v>5</v>
      </c>
      <c r="G49" s="235"/>
    </row>
    <row r="50" spans="1:10" s="396" customFormat="1" x14ac:dyDescent="0.2">
      <c r="A50" s="311" t="s">
        <v>3</v>
      </c>
      <c r="B50" s="337">
        <v>690</v>
      </c>
      <c r="C50" s="338"/>
      <c r="D50" s="339"/>
      <c r="E50" s="339"/>
      <c r="F50" s="339"/>
      <c r="G50" s="340">
        <v>690</v>
      </c>
    </row>
    <row r="51" spans="1:10" s="396" customFormat="1" x14ac:dyDescent="0.2">
      <c r="A51" s="314" t="s">
        <v>6</v>
      </c>
      <c r="B51" s="341">
        <v>1477.4402730375427</v>
      </c>
      <c r="C51" s="342"/>
      <c r="D51" s="342"/>
      <c r="E51" s="342"/>
      <c r="F51" s="342"/>
      <c r="G51" s="267">
        <v>1477.4402730375427</v>
      </c>
    </row>
    <row r="52" spans="1:10" s="396" customFormat="1" x14ac:dyDescent="0.2">
      <c r="A52" s="226" t="s">
        <v>7</v>
      </c>
      <c r="B52" s="343">
        <v>79.180887372013657</v>
      </c>
      <c r="C52" s="344"/>
      <c r="D52" s="345"/>
      <c r="E52" s="345"/>
      <c r="F52" s="345"/>
      <c r="G52" s="346">
        <v>79.180887372013657</v>
      </c>
    </row>
    <row r="53" spans="1:10" s="396" customFormat="1" x14ac:dyDescent="0.2">
      <c r="A53" s="226" t="s">
        <v>8</v>
      </c>
      <c r="B53" s="273">
        <v>7.8794187353566844E-2</v>
      </c>
      <c r="C53" s="274"/>
      <c r="D53" s="347"/>
      <c r="E53" s="347"/>
      <c r="F53" s="347"/>
      <c r="G53" s="348">
        <v>7.8794187353566844E-2</v>
      </c>
    </row>
    <row r="54" spans="1:10" s="396" customFormat="1" x14ac:dyDescent="0.2">
      <c r="A54" s="314" t="s">
        <v>1</v>
      </c>
      <c r="B54" s="278">
        <f t="shared" ref="B54:G54" si="10">B51/B50*100-100</f>
        <v>114.12177870109318</v>
      </c>
      <c r="C54" s="279" t="e">
        <f t="shared" si="10"/>
        <v>#DIV/0!</v>
      </c>
      <c r="D54" s="279" t="e">
        <f t="shared" si="10"/>
        <v>#DIV/0!</v>
      </c>
      <c r="E54" s="279" t="e">
        <f t="shared" si="10"/>
        <v>#DIV/0!</v>
      </c>
      <c r="F54" s="279" t="e">
        <f t="shared" si="10"/>
        <v>#DIV/0!</v>
      </c>
      <c r="G54" s="282">
        <f t="shared" si="10"/>
        <v>114.12177870109318</v>
      </c>
    </row>
    <row r="55" spans="1:10" s="396" customFormat="1" ht="13.5" thickBot="1" x14ac:dyDescent="0.25">
      <c r="A55" s="226" t="s">
        <v>27</v>
      </c>
      <c r="B55" s="284">
        <f>B51-B38</f>
        <v>527.08733186107213</v>
      </c>
      <c r="C55" s="285">
        <f t="shared" ref="C55:G55" si="11">C51-C38</f>
        <v>0</v>
      </c>
      <c r="D55" s="285">
        <f t="shared" si="11"/>
        <v>0</v>
      </c>
      <c r="E55" s="285">
        <f t="shared" si="11"/>
        <v>0</v>
      </c>
      <c r="F55" s="285">
        <f t="shared" si="11"/>
        <v>0</v>
      </c>
      <c r="G55" s="288">
        <f t="shared" si="11"/>
        <v>527.08733186107213</v>
      </c>
    </row>
    <row r="56" spans="1:10" s="396" customFormat="1" x14ac:dyDescent="0.2">
      <c r="A56" s="328" t="s">
        <v>52</v>
      </c>
      <c r="B56" s="290">
        <v>3277</v>
      </c>
      <c r="C56" s="291"/>
      <c r="D56" s="291"/>
      <c r="E56" s="291"/>
      <c r="F56" s="349"/>
      <c r="G56" s="350">
        <f>SUM(B56:F56)</f>
        <v>3277</v>
      </c>
      <c r="H56" s="396" t="s">
        <v>56</v>
      </c>
      <c r="I56" s="351">
        <f>G43-G56</f>
        <v>23</v>
      </c>
      <c r="J56" s="352">
        <f>I56/G43</f>
        <v>6.9696969696969695E-3</v>
      </c>
    </row>
    <row r="57" spans="1:10" s="396" customFormat="1" x14ac:dyDescent="0.2">
      <c r="A57" s="328" t="s">
        <v>28</v>
      </c>
      <c r="B57" s="229">
        <v>83.7</v>
      </c>
      <c r="C57" s="354">
        <v>83.7</v>
      </c>
      <c r="D57" s="354">
        <v>83.7</v>
      </c>
      <c r="E57" s="354">
        <v>83.7</v>
      </c>
      <c r="F57" s="354">
        <v>83.7</v>
      </c>
      <c r="G57" s="233"/>
      <c r="H57" s="396" t="s">
        <v>57</v>
      </c>
      <c r="I57" s="396">
        <v>120.6</v>
      </c>
    </row>
    <row r="58" spans="1:10" s="396" customFormat="1" ht="13.5" thickBot="1" x14ac:dyDescent="0.25">
      <c r="A58" s="331" t="s">
        <v>26</v>
      </c>
      <c r="B58" s="367">
        <f>B57-B44</f>
        <v>-36.299999999999997</v>
      </c>
      <c r="C58" s="368">
        <f t="shared" ref="C58:F58" si="12">C57-C44</f>
        <v>83.7</v>
      </c>
      <c r="D58" s="368">
        <f t="shared" si="12"/>
        <v>83.7</v>
      </c>
      <c r="E58" s="368">
        <f t="shared" si="12"/>
        <v>83.7</v>
      </c>
      <c r="F58" s="368">
        <f t="shared" si="12"/>
        <v>83.7</v>
      </c>
      <c r="G58" s="234"/>
      <c r="H58" s="396" t="s">
        <v>26</v>
      </c>
      <c r="I58" s="396">
        <f>I57-I44</f>
        <v>25.849999999999994</v>
      </c>
    </row>
    <row r="60" spans="1:10" ht="13.5" thickBot="1" x14ac:dyDescent="0.25"/>
    <row r="61" spans="1:10" ht="13.5" thickBot="1" x14ac:dyDescent="0.25">
      <c r="A61" s="304" t="s">
        <v>82</v>
      </c>
      <c r="B61" s="420" t="s">
        <v>53</v>
      </c>
      <c r="C61" s="421"/>
      <c r="D61" s="421"/>
      <c r="E61" s="421"/>
      <c r="F61" s="422"/>
      <c r="G61" s="333" t="s">
        <v>0</v>
      </c>
      <c r="H61" s="413"/>
      <c r="I61" s="413"/>
      <c r="J61" s="413"/>
    </row>
    <row r="62" spans="1:10" x14ac:dyDescent="0.2">
      <c r="A62" s="226" t="s">
        <v>2</v>
      </c>
      <c r="B62" s="33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413"/>
      <c r="I62" s="413"/>
      <c r="J62" s="413"/>
    </row>
    <row r="63" spans="1:10" x14ac:dyDescent="0.2">
      <c r="A63" s="311" t="s">
        <v>3</v>
      </c>
      <c r="B63" s="337">
        <v>890</v>
      </c>
      <c r="C63" s="338">
        <v>890</v>
      </c>
      <c r="D63" s="339">
        <v>890</v>
      </c>
      <c r="E63" s="339">
        <v>890</v>
      </c>
      <c r="F63" s="339">
        <v>890</v>
      </c>
      <c r="G63" s="340">
        <v>890</v>
      </c>
      <c r="H63" s="413"/>
      <c r="I63" s="413"/>
      <c r="J63" s="413"/>
    </row>
    <row r="64" spans="1:10" x14ac:dyDescent="0.2">
      <c r="A64" s="314" t="s">
        <v>6</v>
      </c>
      <c r="B64" s="341">
        <v>1501.33</v>
      </c>
      <c r="C64" s="342">
        <v>1543.5</v>
      </c>
      <c r="D64" s="342">
        <v>1576.7</v>
      </c>
      <c r="E64" s="342">
        <v>1631.11</v>
      </c>
      <c r="F64" s="342">
        <v>1730.41</v>
      </c>
      <c r="G64" s="267">
        <v>1609.5</v>
      </c>
      <c r="H64" s="413"/>
      <c r="I64" s="413"/>
      <c r="J64" s="413"/>
    </row>
    <row r="65" spans="1:11" x14ac:dyDescent="0.2">
      <c r="A65" s="226" t="s">
        <v>7</v>
      </c>
      <c r="B65" s="343">
        <v>100</v>
      </c>
      <c r="C65" s="344">
        <v>100</v>
      </c>
      <c r="D65" s="345">
        <v>100</v>
      </c>
      <c r="E65" s="345">
        <v>100</v>
      </c>
      <c r="F65" s="345">
        <v>100</v>
      </c>
      <c r="G65" s="346">
        <v>94.53</v>
      </c>
      <c r="H65" s="413"/>
      <c r="I65" s="413"/>
      <c r="J65" s="413"/>
    </row>
    <row r="66" spans="1:11" x14ac:dyDescent="0.2">
      <c r="A66" s="226" t="s">
        <v>8</v>
      </c>
      <c r="B66" s="273">
        <v>2.1999999999999999E-2</v>
      </c>
      <c r="C66" s="274">
        <v>2.5000000000000001E-2</v>
      </c>
      <c r="D66" s="347">
        <v>2.5000000000000001E-2</v>
      </c>
      <c r="E66" s="347">
        <v>2.7E-2</v>
      </c>
      <c r="F66" s="347">
        <v>3.3000000000000002E-2</v>
      </c>
      <c r="G66" s="348">
        <v>5.7000000000000002E-2</v>
      </c>
      <c r="H66" s="413"/>
      <c r="I66" s="413"/>
      <c r="J66" s="413"/>
    </row>
    <row r="67" spans="1:11" x14ac:dyDescent="0.2">
      <c r="A67" s="314" t="s">
        <v>1</v>
      </c>
      <c r="B67" s="278">
        <f t="shared" ref="B67:G67" si="13">B64/B63*100-100</f>
        <v>68.688764044943809</v>
      </c>
      <c r="C67" s="279">
        <f t="shared" si="13"/>
        <v>73.426966292134836</v>
      </c>
      <c r="D67" s="279">
        <f t="shared" si="13"/>
        <v>77.157303370786536</v>
      </c>
      <c r="E67" s="279">
        <f t="shared" si="13"/>
        <v>83.270786516853917</v>
      </c>
      <c r="F67" s="279">
        <f t="shared" si="13"/>
        <v>94.428089887640454</v>
      </c>
      <c r="G67" s="282">
        <f t="shared" si="13"/>
        <v>80.842696629213492</v>
      </c>
      <c r="H67" s="413"/>
      <c r="I67" s="413"/>
      <c r="J67" s="413"/>
    </row>
    <row r="68" spans="1:11" ht="13.5" thickBot="1" x14ac:dyDescent="0.25">
      <c r="A68" s="226" t="s">
        <v>27</v>
      </c>
      <c r="B68" s="284">
        <f>B64-B51</f>
        <v>23.889726962457189</v>
      </c>
      <c r="C68" s="285">
        <f t="shared" ref="C68:G68" si="14">C64-C51</f>
        <v>1543.5</v>
      </c>
      <c r="D68" s="285">
        <f t="shared" si="14"/>
        <v>1576.7</v>
      </c>
      <c r="E68" s="285">
        <f t="shared" si="14"/>
        <v>1631.11</v>
      </c>
      <c r="F68" s="285">
        <f t="shared" si="14"/>
        <v>1730.41</v>
      </c>
      <c r="G68" s="288">
        <f t="shared" si="14"/>
        <v>132.05972696245726</v>
      </c>
      <c r="H68" s="413"/>
      <c r="I68" s="413"/>
      <c r="J68" s="413"/>
    </row>
    <row r="69" spans="1:11" x14ac:dyDescent="0.2">
      <c r="A69" s="328" t="s">
        <v>52</v>
      </c>
      <c r="B69" s="290">
        <v>309</v>
      </c>
      <c r="C69" s="291">
        <v>343</v>
      </c>
      <c r="D69" s="291">
        <v>446</v>
      </c>
      <c r="E69" s="291">
        <v>451</v>
      </c>
      <c r="F69" s="349">
        <v>487</v>
      </c>
      <c r="G69" s="350">
        <f>SUM(B69:F69)</f>
        <v>2036</v>
      </c>
      <c r="H69" s="413" t="s">
        <v>56</v>
      </c>
      <c r="I69" s="351">
        <f>G56-G69</f>
        <v>1241</v>
      </c>
      <c r="J69" s="352">
        <f>I69/G56</f>
        <v>0.3787000305157156</v>
      </c>
      <c r="K69" s="376" t="s">
        <v>83</v>
      </c>
    </row>
    <row r="70" spans="1:11" x14ac:dyDescent="0.2">
      <c r="A70" s="328" t="s">
        <v>28</v>
      </c>
      <c r="B70" s="229">
        <v>65</v>
      </c>
      <c r="C70" s="354">
        <v>65</v>
      </c>
      <c r="D70" s="354">
        <v>65</v>
      </c>
      <c r="E70" s="354">
        <v>65</v>
      </c>
      <c r="F70" s="354">
        <v>65</v>
      </c>
      <c r="G70" s="233"/>
      <c r="H70" s="413" t="s">
        <v>57</v>
      </c>
      <c r="I70" s="413">
        <v>83.87</v>
      </c>
      <c r="J70" s="413"/>
    </row>
    <row r="71" spans="1:11" ht="13.5" thickBot="1" x14ac:dyDescent="0.25">
      <c r="A71" s="331" t="s">
        <v>26</v>
      </c>
      <c r="B71" s="367">
        <f>B70-B57</f>
        <v>-18.700000000000003</v>
      </c>
      <c r="C71" s="368">
        <f t="shared" ref="C71:F71" si="15">C70-C57</f>
        <v>-18.700000000000003</v>
      </c>
      <c r="D71" s="368">
        <f t="shared" si="15"/>
        <v>-18.700000000000003</v>
      </c>
      <c r="E71" s="368">
        <f t="shared" si="15"/>
        <v>-18.700000000000003</v>
      </c>
      <c r="F71" s="368">
        <f t="shared" si="15"/>
        <v>-18.700000000000003</v>
      </c>
      <c r="G71" s="234"/>
      <c r="H71" s="413" t="s">
        <v>26</v>
      </c>
      <c r="I71" s="413">
        <f>I70-I57</f>
        <v>-36.72999999999999</v>
      </c>
      <c r="J71" s="413"/>
    </row>
    <row r="73" spans="1:11" ht="13.5" thickBot="1" x14ac:dyDescent="0.25"/>
    <row r="74" spans="1:11" ht="13.5" thickBot="1" x14ac:dyDescent="0.25">
      <c r="A74" s="304" t="s">
        <v>85</v>
      </c>
      <c r="B74" s="420" t="s">
        <v>53</v>
      </c>
      <c r="C74" s="421"/>
      <c r="D74" s="421"/>
      <c r="E74" s="421"/>
      <c r="F74" s="422"/>
      <c r="G74" s="333" t="s">
        <v>0</v>
      </c>
      <c r="H74" s="414"/>
      <c r="I74" s="414"/>
      <c r="J74" s="414"/>
    </row>
    <row r="75" spans="1:11" x14ac:dyDescent="0.2">
      <c r="A75" s="226" t="s">
        <v>2</v>
      </c>
      <c r="B75" s="33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414"/>
      <c r="I75" s="414"/>
      <c r="J75" s="414"/>
    </row>
    <row r="76" spans="1:11" x14ac:dyDescent="0.2">
      <c r="A76" s="311" t="s">
        <v>3</v>
      </c>
      <c r="B76" s="337">
        <v>1080</v>
      </c>
      <c r="C76" s="338">
        <v>1080</v>
      </c>
      <c r="D76" s="339">
        <v>1080</v>
      </c>
      <c r="E76" s="339">
        <v>1080</v>
      </c>
      <c r="F76" s="339">
        <v>1080</v>
      </c>
      <c r="G76" s="340">
        <v>1080</v>
      </c>
      <c r="H76" s="414"/>
      <c r="I76" s="414"/>
      <c r="J76" s="414"/>
    </row>
    <row r="77" spans="1:11" x14ac:dyDescent="0.2">
      <c r="A77" s="314" t="s">
        <v>6</v>
      </c>
      <c r="B77" s="341">
        <v>1616.3</v>
      </c>
      <c r="C77" s="342">
        <v>1646.2</v>
      </c>
      <c r="D77" s="342">
        <v>1670.2</v>
      </c>
      <c r="E77" s="342">
        <v>1719.55</v>
      </c>
      <c r="F77" s="342">
        <v>1785</v>
      </c>
      <c r="G77" s="267">
        <v>1696.3</v>
      </c>
      <c r="H77" s="414"/>
      <c r="I77" s="414"/>
      <c r="J77" s="414"/>
    </row>
    <row r="78" spans="1:11" x14ac:dyDescent="0.2">
      <c r="A78" s="226" t="s">
        <v>7</v>
      </c>
      <c r="B78" s="343">
        <v>100</v>
      </c>
      <c r="C78" s="344">
        <v>100</v>
      </c>
      <c r="D78" s="345">
        <v>100</v>
      </c>
      <c r="E78" s="345">
        <v>100</v>
      </c>
      <c r="F78" s="345">
        <v>100</v>
      </c>
      <c r="G78" s="346">
        <v>95.52</v>
      </c>
      <c r="H78" s="414"/>
      <c r="I78" s="414"/>
      <c r="J78" s="414"/>
    </row>
    <row r="79" spans="1:11" x14ac:dyDescent="0.2">
      <c r="A79" s="226" t="s">
        <v>8</v>
      </c>
      <c r="B79" s="273">
        <v>0.03</v>
      </c>
      <c r="C79" s="274">
        <v>3.1E-2</v>
      </c>
      <c r="D79" s="347">
        <v>3.1E-2</v>
      </c>
      <c r="E79" s="347">
        <v>2.8000000000000001E-2</v>
      </c>
      <c r="F79" s="347">
        <v>3.4000000000000002E-2</v>
      </c>
      <c r="G79" s="348">
        <v>4.7E-2</v>
      </c>
      <c r="H79" s="414"/>
      <c r="I79" s="414"/>
      <c r="J79" s="414"/>
    </row>
    <row r="80" spans="1:11" x14ac:dyDescent="0.2">
      <c r="A80" s="314" t="s">
        <v>1</v>
      </c>
      <c r="B80" s="278">
        <f t="shared" ref="B80:G80" si="16">B77/B76*100-100</f>
        <v>49.657407407407419</v>
      </c>
      <c r="C80" s="279">
        <f t="shared" si="16"/>
        <v>52.425925925925924</v>
      </c>
      <c r="D80" s="279">
        <f t="shared" si="16"/>
        <v>54.648148148148152</v>
      </c>
      <c r="E80" s="279">
        <f t="shared" si="16"/>
        <v>59.217592592592581</v>
      </c>
      <c r="F80" s="279">
        <f t="shared" si="16"/>
        <v>65.277777777777771</v>
      </c>
      <c r="G80" s="282">
        <f t="shared" si="16"/>
        <v>57.06481481481481</v>
      </c>
      <c r="H80" s="414"/>
      <c r="I80" s="414"/>
      <c r="J80" s="414"/>
    </row>
    <row r="81" spans="1:21" ht="13.5" thickBot="1" x14ac:dyDescent="0.25">
      <c r="A81" s="226" t="s">
        <v>27</v>
      </c>
      <c r="B81" s="284">
        <f>B77-B64</f>
        <v>114.97000000000003</v>
      </c>
      <c r="C81" s="285">
        <f t="shared" ref="C81:G81" si="17">C77-C64</f>
        <v>102.70000000000005</v>
      </c>
      <c r="D81" s="285">
        <f t="shared" si="17"/>
        <v>93.5</v>
      </c>
      <c r="E81" s="285">
        <f t="shared" si="17"/>
        <v>88.440000000000055</v>
      </c>
      <c r="F81" s="285">
        <f t="shared" si="17"/>
        <v>54.589999999999918</v>
      </c>
      <c r="G81" s="288">
        <f t="shared" si="17"/>
        <v>86.799999999999955</v>
      </c>
      <c r="H81" s="414"/>
      <c r="I81" s="414"/>
      <c r="J81" s="414"/>
    </row>
    <row r="82" spans="1:21" x14ac:dyDescent="0.2">
      <c r="A82" s="328" t="s">
        <v>52</v>
      </c>
      <c r="B82" s="290">
        <v>309</v>
      </c>
      <c r="C82" s="291">
        <v>343</v>
      </c>
      <c r="D82" s="291">
        <v>446</v>
      </c>
      <c r="E82" s="291">
        <v>451</v>
      </c>
      <c r="F82" s="349">
        <v>486</v>
      </c>
      <c r="G82" s="350">
        <f>SUM(B82:F82)</f>
        <v>2035</v>
      </c>
      <c r="H82" s="414" t="s">
        <v>56</v>
      </c>
      <c r="I82" s="351">
        <f>G69-G82</f>
        <v>1</v>
      </c>
      <c r="J82" s="352">
        <f>I82/G69</f>
        <v>4.9115913555992138E-4</v>
      </c>
    </row>
    <row r="83" spans="1:21" x14ac:dyDescent="0.2">
      <c r="A83" s="328" t="s">
        <v>28</v>
      </c>
      <c r="B83" s="229">
        <v>66</v>
      </c>
      <c r="C83" s="354">
        <v>66</v>
      </c>
      <c r="D83" s="354">
        <v>66</v>
      </c>
      <c r="E83" s="354">
        <v>66</v>
      </c>
      <c r="F83" s="354">
        <v>66</v>
      </c>
      <c r="G83" s="233"/>
      <c r="H83" s="414" t="s">
        <v>57</v>
      </c>
      <c r="I83" s="414">
        <v>65</v>
      </c>
      <c r="J83" s="414"/>
    </row>
    <row r="84" spans="1:21" ht="13.5" thickBot="1" x14ac:dyDescent="0.25">
      <c r="A84" s="331" t="s">
        <v>26</v>
      </c>
      <c r="B84" s="367">
        <f>B83-B70</f>
        <v>1</v>
      </c>
      <c r="C84" s="368">
        <f t="shared" ref="C84:F84" si="18">C83-C70</f>
        <v>1</v>
      </c>
      <c r="D84" s="368">
        <f t="shared" si="18"/>
        <v>1</v>
      </c>
      <c r="E84" s="368">
        <f t="shared" si="18"/>
        <v>1</v>
      </c>
      <c r="F84" s="368">
        <f t="shared" si="18"/>
        <v>1</v>
      </c>
      <c r="G84" s="234"/>
      <c r="H84" s="414" t="s">
        <v>26</v>
      </c>
      <c r="I84" s="414">
        <f>I83-I70</f>
        <v>-18.870000000000005</v>
      </c>
      <c r="J84" s="414"/>
    </row>
    <row r="87" spans="1:21" x14ac:dyDescent="0.2">
      <c r="A87" s="414"/>
      <c r="B87" s="414"/>
      <c r="C87" s="414"/>
      <c r="D87" s="414"/>
      <c r="E87" s="414"/>
      <c r="F87" s="414"/>
      <c r="G87" s="414"/>
      <c r="H87" s="414"/>
      <c r="I87" s="414"/>
      <c r="J87" s="414"/>
      <c r="K87" s="414"/>
      <c r="L87" s="414"/>
      <c r="M87" s="414"/>
      <c r="N87" s="414"/>
      <c r="O87" s="414"/>
      <c r="P87" s="414"/>
      <c r="Q87" s="414"/>
      <c r="R87" s="414"/>
      <c r="S87" s="414"/>
      <c r="T87" s="414"/>
      <c r="U87" s="414"/>
    </row>
  </sheetData>
  <mergeCells count="6">
    <mergeCell ref="B74:F74"/>
    <mergeCell ref="B9:F9"/>
    <mergeCell ref="B22:F22"/>
    <mergeCell ref="B35:F35"/>
    <mergeCell ref="B48:F48"/>
    <mergeCell ref="B61:F61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AF95"/>
  <sheetViews>
    <sheetView showGridLines="0" topLeftCell="A59" zoomScale="73" zoomScaleNormal="73" workbookViewId="0">
      <selection activeCell="K95" sqref="K95"/>
    </sheetView>
  </sheetViews>
  <sheetFormatPr baseColWidth="10" defaultRowHeight="12.75" x14ac:dyDescent="0.2"/>
  <cols>
    <col min="1" max="1" width="16.28515625" style="299" bestFit="1" customWidth="1"/>
    <col min="2" max="8" width="10.28515625" style="299" customWidth="1"/>
    <col min="9" max="9" width="11.140625" style="299" customWidth="1"/>
    <col min="10" max="10" width="11.42578125" style="299" bestFit="1" customWidth="1"/>
    <col min="11" max="16384" width="11.42578125" style="299"/>
  </cols>
  <sheetData>
    <row r="1" spans="1:11" x14ac:dyDescent="0.2">
      <c r="A1" s="299" t="s">
        <v>58</v>
      </c>
    </row>
    <row r="2" spans="1:11" x14ac:dyDescent="0.2">
      <c r="A2" s="299" t="s">
        <v>59</v>
      </c>
      <c r="B2" s="239">
        <v>40.9</v>
      </c>
    </row>
    <row r="3" spans="1:11" x14ac:dyDescent="0.2">
      <c r="A3" s="299" t="s">
        <v>7</v>
      </c>
      <c r="B3" s="299">
        <v>82.6</v>
      </c>
    </row>
    <row r="4" spans="1:11" x14ac:dyDescent="0.2">
      <c r="A4" s="299" t="s">
        <v>60</v>
      </c>
      <c r="B4" s="299">
        <v>3951</v>
      </c>
    </row>
    <row r="6" spans="1:11" x14ac:dyDescent="0.2">
      <c r="A6" s="246" t="s">
        <v>61</v>
      </c>
      <c r="B6" s="239">
        <v>40.9</v>
      </c>
      <c r="C6" s="239">
        <v>40.9</v>
      </c>
      <c r="D6" s="239">
        <v>40.9</v>
      </c>
      <c r="E6" s="239">
        <v>40.9</v>
      </c>
      <c r="F6" s="239">
        <v>40.9</v>
      </c>
      <c r="G6" s="239">
        <v>40.9</v>
      </c>
      <c r="H6" s="239">
        <v>40.9</v>
      </c>
    </row>
    <row r="7" spans="1:11" x14ac:dyDescent="0.2">
      <c r="A7" s="246" t="s">
        <v>62</v>
      </c>
      <c r="B7" s="228">
        <v>22.17</v>
      </c>
      <c r="C7" s="228">
        <v>22.17</v>
      </c>
      <c r="D7" s="228">
        <v>22.17</v>
      </c>
      <c r="E7" s="228">
        <v>22.17</v>
      </c>
      <c r="F7" s="228">
        <v>22.17</v>
      </c>
      <c r="G7" s="228">
        <v>22.17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304" t="s">
        <v>49</v>
      </c>
      <c r="B9" s="420" t="s">
        <v>50</v>
      </c>
      <c r="C9" s="421"/>
      <c r="D9" s="421"/>
      <c r="E9" s="421"/>
      <c r="F9" s="421"/>
      <c r="G9" s="422"/>
      <c r="H9" s="332" t="s">
        <v>0</v>
      </c>
      <c r="I9" s="227"/>
    </row>
    <row r="10" spans="1:11" x14ac:dyDescent="0.2">
      <c r="A10" s="226" t="s">
        <v>54</v>
      </c>
      <c r="B10" s="305">
        <v>1</v>
      </c>
      <c r="C10" s="306">
        <v>2</v>
      </c>
      <c r="D10" s="307">
        <v>3</v>
      </c>
      <c r="E10" s="306">
        <v>4</v>
      </c>
      <c r="F10" s="307">
        <v>5</v>
      </c>
      <c r="G10" s="302">
        <v>6</v>
      </c>
      <c r="H10" s="308"/>
      <c r="I10" s="309"/>
    </row>
    <row r="11" spans="1:11" x14ac:dyDescent="0.2">
      <c r="A11" s="226" t="s">
        <v>2</v>
      </c>
      <c r="B11" s="252">
        <v>1</v>
      </c>
      <c r="C11" s="253">
        <v>2</v>
      </c>
      <c r="D11" s="255">
        <v>3</v>
      </c>
      <c r="E11" s="255">
        <v>3</v>
      </c>
      <c r="F11" s="335">
        <v>4</v>
      </c>
      <c r="G11" s="298">
        <v>5</v>
      </c>
      <c r="H11" s="303" t="s">
        <v>0</v>
      </c>
      <c r="I11" s="246"/>
      <c r="J11" s="310"/>
    </row>
    <row r="12" spans="1:11" x14ac:dyDescent="0.2">
      <c r="A12" s="311" t="s">
        <v>3</v>
      </c>
      <c r="B12" s="257">
        <v>150</v>
      </c>
      <c r="C12" s="258">
        <v>150</v>
      </c>
      <c r="D12" s="258">
        <v>150</v>
      </c>
      <c r="E12" s="258">
        <v>151</v>
      </c>
      <c r="F12" s="258">
        <v>151</v>
      </c>
      <c r="G12" s="259">
        <v>150</v>
      </c>
      <c r="H12" s="312">
        <v>150</v>
      </c>
      <c r="I12" s="313"/>
      <c r="J12" s="310"/>
    </row>
    <row r="13" spans="1:11" x14ac:dyDescent="0.2">
      <c r="A13" s="314" t="s">
        <v>6</v>
      </c>
      <c r="B13" s="263">
        <v>127.875</v>
      </c>
      <c r="C13" s="264">
        <v>148.73118279569891</v>
      </c>
      <c r="D13" s="264">
        <v>158.58823529411765</v>
      </c>
      <c r="E13" s="264">
        <v>158.94202898550725</v>
      </c>
      <c r="F13" s="315">
        <v>166.04385964912279</v>
      </c>
      <c r="G13" s="265">
        <v>185.28</v>
      </c>
      <c r="H13" s="316">
        <v>155.66182572614107</v>
      </c>
      <c r="I13" s="317"/>
      <c r="J13" s="310"/>
    </row>
    <row r="14" spans="1:11" x14ac:dyDescent="0.2">
      <c r="A14" s="226" t="s">
        <v>7</v>
      </c>
      <c r="B14" s="268">
        <v>84.090909090909093</v>
      </c>
      <c r="C14" s="269">
        <v>90.322580645161295</v>
      </c>
      <c r="D14" s="269">
        <v>92.647058823529406</v>
      </c>
      <c r="E14" s="269">
        <v>86.956521739130437</v>
      </c>
      <c r="F14" s="318">
        <v>96.491228070175438</v>
      </c>
      <c r="G14" s="270">
        <v>90</v>
      </c>
      <c r="H14" s="319">
        <v>63.07053941908714</v>
      </c>
      <c r="I14" s="320"/>
      <c r="J14" s="310"/>
    </row>
    <row r="15" spans="1:11" x14ac:dyDescent="0.2">
      <c r="A15" s="226" t="s">
        <v>8</v>
      </c>
      <c r="B15" s="273">
        <v>9.0200183048572108E-2</v>
      </c>
      <c r="C15" s="274">
        <v>6.3961195223422834E-2</v>
      </c>
      <c r="D15" s="274">
        <v>5.414858613785619E-2</v>
      </c>
      <c r="E15" s="274">
        <v>6.0649273880109426E-2</v>
      </c>
      <c r="F15" s="321">
        <v>4.3049146356164636E-2</v>
      </c>
      <c r="G15" s="275">
        <v>6.378830446732453E-2</v>
      </c>
      <c r="H15" s="322">
        <v>0.12214497839773865</v>
      </c>
      <c r="I15" s="323"/>
      <c r="J15" s="324"/>
      <c r="K15" s="325"/>
    </row>
    <row r="16" spans="1:11" x14ac:dyDescent="0.2">
      <c r="A16" s="314" t="s">
        <v>1</v>
      </c>
      <c r="B16" s="278">
        <f t="shared" ref="B16:H16" si="0">B13/B12*100-100</f>
        <v>-14.75</v>
      </c>
      <c r="C16" s="279">
        <f t="shared" si="0"/>
        <v>-0.84587813620072438</v>
      </c>
      <c r="D16" s="279">
        <f t="shared" si="0"/>
        <v>5.7254901960784395</v>
      </c>
      <c r="E16" s="279">
        <f t="shared" si="0"/>
        <v>5.2596218447067855</v>
      </c>
      <c r="F16" s="279">
        <f t="shared" ref="F16" si="1">F13/F12*100-100</f>
        <v>9.9628209596839667</v>
      </c>
      <c r="G16" s="280">
        <f t="shared" si="0"/>
        <v>23.52000000000001</v>
      </c>
      <c r="H16" s="282">
        <f t="shared" si="0"/>
        <v>3.7745504840940498</v>
      </c>
      <c r="I16" s="323"/>
      <c r="J16" s="324"/>
      <c r="K16" s="227"/>
    </row>
    <row r="17" spans="1:12" ht="13.5" thickBot="1" x14ac:dyDescent="0.25">
      <c r="A17" s="226" t="s">
        <v>27</v>
      </c>
      <c r="B17" s="284">
        <f t="shared" ref="B17:H17" si="2">B13-B6</f>
        <v>86.974999999999994</v>
      </c>
      <c r="C17" s="285">
        <f t="shared" si="2"/>
        <v>107.83118279569891</v>
      </c>
      <c r="D17" s="285">
        <f t="shared" si="2"/>
        <v>117.68823529411765</v>
      </c>
      <c r="E17" s="285">
        <f t="shared" si="2"/>
        <v>118.04202898550724</v>
      </c>
      <c r="F17" s="285">
        <f t="shared" si="2"/>
        <v>125.14385964912279</v>
      </c>
      <c r="G17" s="286">
        <f t="shared" si="2"/>
        <v>144.38</v>
      </c>
      <c r="H17" s="326">
        <f t="shared" si="2"/>
        <v>114.76182572614107</v>
      </c>
      <c r="I17" s="327"/>
      <c r="J17" s="324"/>
      <c r="K17" s="227"/>
    </row>
    <row r="18" spans="1:12" x14ac:dyDescent="0.2">
      <c r="A18" s="328" t="s">
        <v>51</v>
      </c>
      <c r="B18" s="290">
        <v>418</v>
      </c>
      <c r="C18" s="291">
        <v>887</v>
      </c>
      <c r="D18" s="291">
        <v>669</v>
      </c>
      <c r="E18" s="291">
        <v>669</v>
      </c>
      <c r="F18" s="291">
        <v>900</v>
      </c>
      <c r="G18" s="292">
        <v>373</v>
      </c>
      <c r="H18" s="293">
        <f>SUM(B18:G18)</f>
        <v>3916</v>
      </c>
      <c r="I18" s="329" t="s">
        <v>56</v>
      </c>
      <c r="J18" s="330">
        <f>B4-H18</f>
        <v>35</v>
      </c>
      <c r="K18" s="295">
        <f>J18/B4</f>
        <v>8.8585168311819795E-3</v>
      </c>
    </row>
    <row r="19" spans="1:12" x14ac:dyDescent="0.2">
      <c r="A19" s="328" t="s">
        <v>28</v>
      </c>
      <c r="B19" s="229">
        <v>30.5</v>
      </c>
      <c r="C19" s="300">
        <v>29.5</v>
      </c>
      <c r="D19" s="300">
        <v>29</v>
      </c>
      <c r="E19" s="300">
        <v>29</v>
      </c>
      <c r="F19" s="300">
        <v>28.5</v>
      </c>
      <c r="G19" s="230">
        <v>28</v>
      </c>
      <c r="H19" s="233"/>
      <c r="I19" s="227" t="s">
        <v>57</v>
      </c>
      <c r="J19" s="299">
        <v>22.17</v>
      </c>
    </row>
    <row r="20" spans="1:12" ht="13.5" thickBot="1" x14ac:dyDescent="0.25">
      <c r="A20" s="331" t="s">
        <v>26</v>
      </c>
      <c r="B20" s="231">
        <f t="shared" ref="B20:G20" si="3">B19-B7</f>
        <v>8.3299999999999983</v>
      </c>
      <c r="C20" s="232">
        <f t="shared" si="3"/>
        <v>7.3299999999999983</v>
      </c>
      <c r="D20" s="232">
        <f t="shared" si="3"/>
        <v>6.8299999999999983</v>
      </c>
      <c r="E20" s="232">
        <f t="shared" si="3"/>
        <v>6.8299999999999983</v>
      </c>
      <c r="F20" s="232">
        <f t="shared" si="3"/>
        <v>6.3299999999999983</v>
      </c>
      <c r="G20" s="238">
        <f t="shared" si="3"/>
        <v>5.8299999999999983</v>
      </c>
      <c r="H20" s="234"/>
      <c r="I20" s="299" t="s">
        <v>26</v>
      </c>
    </row>
    <row r="21" spans="1:12" x14ac:dyDescent="0.2">
      <c r="G21" s="299">
        <v>28</v>
      </c>
    </row>
    <row r="22" spans="1:12" ht="13.5" thickBot="1" x14ac:dyDescent="0.25"/>
    <row r="23" spans="1:12" s="371" customFormat="1" ht="13.5" thickBot="1" x14ac:dyDescent="0.25">
      <c r="A23" s="304" t="s">
        <v>66</v>
      </c>
      <c r="B23" s="420" t="s">
        <v>50</v>
      </c>
      <c r="C23" s="421"/>
      <c r="D23" s="421"/>
      <c r="E23" s="421"/>
      <c r="F23" s="421"/>
      <c r="G23" s="422"/>
      <c r="H23" s="332" t="s">
        <v>0</v>
      </c>
      <c r="I23" s="227"/>
    </row>
    <row r="24" spans="1:12" s="371" customFormat="1" x14ac:dyDescent="0.2">
      <c r="A24" s="226" t="s">
        <v>54</v>
      </c>
      <c r="B24" s="305">
        <v>1</v>
      </c>
      <c r="C24" s="306">
        <v>2</v>
      </c>
      <c r="D24" s="307">
        <v>3</v>
      </c>
      <c r="E24" s="306">
        <v>4</v>
      </c>
      <c r="F24" s="307">
        <v>5</v>
      </c>
      <c r="G24" s="302">
        <v>6</v>
      </c>
      <c r="H24" s="308"/>
      <c r="I24" s="309"/>
    </row>
    <row r="25" spans="1:12" s="371" customFormat="1" x14ac:dyDescent="0.2">
      <c r="A25" s="226" t="s">
        <v>2</v>
      </c>
      <c r="B25" s="252">
        <v>1</v>
      </c>
      <c r="C25" s="253">
        <v>2</v>
      </c>
      <c r="D25" s="255">
        <v>3</v>
      </c>
      <c r="E25" s="255">
        <v>3</v>
      </c>
      <c r="F25" s="335">
        <v>4</v>
      </c>
      <c r="G25" s="298">
        <v>5</v>
      </c>
      <c r="H25" s="303" t="s">
        <v>0</v>
      </c>
      <c r="I25" s="246"/>
      <c r="J25" s="310"/>
    </row>
    <row r="26" spans="1:12" s="371" customFormat="1" x14ac:dyDescent="0.2">
      <c r="A26" s="311" t="s">
        <v>3</v>
      </c>
      <c r="B26" s="257">
        <v>260</v>
      </c>
      <c r="C26" s="258">
        <v>260</v>
      </c>
      <c r="D26" s="258">
        <v>260</v>
      </c>
      <c r="E26" s="258">
        <v>260</v>
      </c>
      <c r="F26" s="258">
        <v>260</v>
      </c>
      <c r="G26" s="259">
        <v>260</v>
      </c>
      <c r="H26" s="312">
        <v>260</v>
      </c>
      <c r="I26" s="313"/>
      <c r="J26" s="310"/>
    </row>
    <row r="27" spans="1:12" s="371" customFormat="1" x14ac:dyDescent="0.2">
      <c r="A27" s="314" t="s">
        <v>6</v>
      </c>
      <c r="B27" s="263">
        <v>291.7</v>
      </c>
      <c r="C27" s="264">
        <v>293.10000000000002</v>
      </c>
      <c r="D27" s="264">
        <v>308.2</v>
      </c>
      <c r="E27" s="264">
        <v>316.10000000000002</v>
      </c>
      <c r="F27" s="315">
        <v>323.3</v>
      </c>
      <c r="G27" s="265">
        <v>310</v>
      </c>
      <c r="H27" s="316">
        <v>308.10000000000002</v>
      </c>
      <c r="I27" s="317"/>
      <c r="J27" s="310"/>
    </row>
    <row r="28" spans="1:12" s="371" customFormat="1" x14ac:dyDescent="0.2">
      <c r="A28" s="226" t="s">
        <v>7</v>
      </c>
      <c r="B28" s="379">
        <v>58.064516129032256</v>
      </c>
      <c r="C28" s="378">
        <v>60.606060606060609</v>
      </c>
      <c r="D28" s="378">
        <v>56.60377358490566</v>
      </c>
      <c r="E28" s="269">
        <v>72.549019607843135</v>
      </c>
      <c r="F28" s="318">
        <v>78.260869565217391</v>
      </c>
      <c r="G28" s="270">
        <v>85.714285714285708</v>
      </c>
      <c r="H28" s="385">
        <v>61.073825503355707</v>
      </c>
      <c r="I28" s="386" t="s">
        <v>69</v>
      </c>
      <c r="J28" s="310"/>
    </row>
    <row r="29" spans="1:12" s="371" customFormat="1" x14ac:dyDescent="0.2">
      <c r="A29" s="226" t="s">
        <v>8</v>
      </c>
      <c r="B29" s="273">
        <v>0.1204296835589255</v>
      </c>
      <c r="C29" s="274">
        <v>0.12038835680155383</v>
      </c>
      <c r="D29" s="274">
        <v>0.11069501132368742</v>
      </c>
      <c r="E29" s="274">
        <v>8.437072749063329E-2</v>
      </c>
      <c r="F29" s="321">
        <v>8.4550341418863501E-2</v>
      </c>
      <c r="G29" s="275">
        <v>6.7915214573101679E-2</v>
      </c>
      <c r="H29" s="322">
        <v>0.1064242936634596</v>
      </c>
      <c r="I29" s="323"/>
      <c r="J29" s="324"/>
      <c r="K29" s="325"/>
    </row>
    <row r="30" spans="1:12" s="371" customFormat="1" x14ac:dyDescent="0.2">
      <c r="A30" s="314" t="s">
        <v>1</v>
      </c>
      <c r="B30" s="278">
        <f t="shared" ref="B30:H30" si="4">B27/B26*100-100</f>
        <v>12.192307692307679</v>
      </c>
      <c r="C30" s="279">
        <f t="shared" si="4"/>
        <v>12.730769230769241</v>
      </c>
      <c r="D30" s="279">
        <f t="shared" si="4"/>
        <v>18.538461538461519</v>
      </c>
      <c r="E30" s="279">
        <f t="shared" si="4"/>
        <v>21.576923076923094</v>
      </c>
      <c r="F30" s="279">
        <f t="shared" si="4"/>
        <v>24.34615384615384</v>
      </c>
      <c r="G30" s="280">
        <f t="shared" si="4"/>
        <v>19.230769230769226</v>
      </c>
      <c r="H30" s="282">
        <f t="shared" si="4"/>
        <v>18.5</v>
      </c>
      <c r="I30" s="323"/>
      <c r="J30" s="324"/>
      <c r="K30" s="227"/>
    </row>
    <row r="31" spans="1:12" s="371" customFormat="1" ht="13.5" thickBot="1" x14ac:dyDescent="0.25">
      <c r="A31" s="226" t="s">
        <v>27</v>
      </c>
      <c r="B31" s="284">
        <f>B27-B13</f>
        <v>163.82499999999999</v>
      </c>
      <c r="C31" s="285">
        <f t="shared" ref="C31:H31" si="5">C27-C13</f>
        <v>144.36881720430111</v>
      </c>
      <c r="D31" s="285">
        <f t="shared" si="5"/>
        <v>149.61176470588234</v>
      </c>
      <c r="E31" s="285">
        <f t="shared" si="5"/>
        <v>157.15797101449277</v>
      </c>
      <c r="F31" s="285">
        <f t="shared" si="5"/>
        <v>157.25614035087722</v>
      </c>
      <c r="G31" s="286">
        <f t="shared" si="5"/>
        <v>124.72</v>
      </c>
      <c r="H31" s="326">
        <f t="shared" si="5"/>
        <v>152.43817427385895</v>
      </c>
      <c r="I31" s="327"/>
      <c r="J31" s="324"/>
      <c r="K31" s="227"/>
    </row>
    <row r="32" spans="1:12" s="371" customFormat="1" x14ac:dyDescent="0.2">
      <c r="A32" s="328" t="s">
        <v>51</v>
      </c>
      <c r="B32" s="290">
        <v>413</v>
      </c>
      <c r="C32" s="291">
        <v>887</v>
      </c>
      <c r="D32" s="291">
        <v>667</v>
      </c>
      <c r="E32" s="291">
        <v>669</v>
      </c>
      <c r="F32" s="291">
        <v>899</v>
      </c>
      <c r="G32" s="292">
        <v>373</v>
      </c>
      <c r="H32" s="293">
        <f>SUM(B32:G32)</f>
        <v>3908</v>
      </c>
      <c r="I32" s="329" t="s">
        <v>56</v>
      </c>
      <c r="J32" s="330">
        <f>H18-H32</f>
        <v>8</v>
      </c>
      <c r="K32" s="295">
        <f>J32/H18</f>
        <v>2.0429009193054137E-3</v>
      </c>
      <c r="L32" s="376" t="s">
        <v>68</v>
      </c>
    </row>
    <row r="33" spans="1:13" s="371" customFormat="1" x14ac:dyDescent="0.2">
      <c r="A33" s="328" t="s">
        <v>28</v>
      </c>
      <c r="B33" s="229">
        <v>34.5</v>
      </c>
      <c r="C33" s="354">
        <v>33.5</v>
      </c>
      <c r="D33" s="354">
        <v>33</v>
      </c>
      <c r="E33" s="354">
        <v>33</v>
      </c>
      <c r="F33" s="354">
        <v>32.5</v>
      </c>
      <c r="G33" s="230">
        <v>32.5</v>
      </c>
      <c r="H33" s="233"/>
      <c r="I33" s="227" t="s">
        <v>57</v>
      </c>
      <c r="J33" s="371">
        <v>29.1</v>
      </c>
    </row>
    <row r="34" spans="1:13" s="371" customFormat="1" ht="13.5" thickBot="1" x14ac:dyDescent="0.25">
      <c r="A34" s="331" t="s">
        <v>26</v>
      </c>
      <c r="B34" s="231">
        <f>B33-B19</f>
        <v>4</v>
      </c>
      <c r="C34" s="232">
        <f t="shared" ref="C34:G34" si="6">C33-C19</f>
        <v>4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4.5</v>
      </c>
      <c r="H34" s="234"/>
      <c r="I34" s="371" t="s">
        <v>26</v>
      </c>
      <c r="J34" s="371">
        <f>J33-J19</f>
        <v>6.93</v>
      </c>
    </row>
    <row r="35" spans="1:13" x14ac:dyDescent="0.2">
      <c r="C35" s="375"/>
      <c r="D35" s="375"/>
      <c r="E35" s="375" t="s">
        <v>67</v>
      </c>
      <c r="F35" s="375" t="s">
        <v>67</v>
      </c>
      <c r="G35" s="375"/>
    </row>
    <row r="37" spans="1:13" s="387" customFormat="1" x14ac:dyDescent="0.2">
      <c r="B37" s="387">
        <v>34.5</v>
      </c>
      <c r="C37" s="387">
        <v>33.5</v>
      </c>
      <c r="D37" s="387">
        <v>33.5</v>
      </c>
      <c r="E37" s="227">
        <v>33</v>
      </c>
      <c r="F37" s="387">
        <v>32.5</v>
      </c>
      <c r="G37" s="387">
        <v>32.5</v>
      </c>
      <c r="H37" s="387">
        <v>32.5</v>
      </c>
    </row>
    <row r="38" spans="1:13" s="387" customFormat="1" ht="13.5" thickBot="1" x14ac:dyDescent="0.25">
      <c r="B38" s="387">
        <v>308.10000000000002</v>
      </c>
      <c r="C38" s="387">
        <v>308.10000000000002</v>
      </c>
      <c r="D38" s="387">
        <v>308.10000000000002</v>
      </c>
      <c r="E38" s="387">
        <v>308.10000000000002</v>
      </c>
      <c r="F38" s="387">
        <v>308.10000000000002</v>
      </c>
      <c r="G38" s="387">
        <v>308.10000000000002</v>
      </c>
      <c r="H38" s="387">
        <v>308.10000000000002</v>
      </c>
      <c r="I38" s="387">
        <v>308.10000000000002</v>
      </c>
    </row>
    <row r="39" spans="1:13" ht="13.5" thickBot="1" x14ac:dyDescent="0.25">
      <c r="A39" s="304" t="s">
        <v>70</v>
      </c>
      <c r="B39" s="420" t="s">
        <v>50</v>
      </c>
      <c r="C39" s="421"/>
      <c r="D39" s="421"/>
      <c r="E39" s="421"/>
      <c r="F39" s="421"/>
      <c r="G39" s="421"/>
      <c r="H39" s="422"/>
      <c r="I39" s="332" t="s">
        <v>0</v>
      </c>
      <c r="J39" s="227"/>
      <c r="K39" s="387"/>
      <c r="L39" s="387"/>
    </row>
    <row r="40" spans="1:13" x14ac:dyDescent="0.2">
      <c r="A40" s="226" t="s">
        <v>54</v>
      </c>
      <c r="B40" s="305">
        <v>1</v>
      </c>
      <c r="C40" s="306">
        <v>2</v>
      </c>
      <c r="D40" s="307">
        <v>3</v>
      </c>
      <c r="E40" s="306">
        <v>4</v>
      </c>
      <c r="F40" s="306">
        <v>5</v>
      </c>
      <c r="G40" s="307">
        <v>6</v>
      </c>
      <c r="H40" s="302">
        <v>7</v>
      </c>
      <c r="I40" s="308"/>
      <c r="J40" s="309"/>
      <c r="K40" s="387"/>
      <c r="L40" s="387"/>
    </row>
    <row r="41" spans="1:13" x14ac:dyDescent="0.2">
      <c r="A41" s="226" t="s">
        <v>2</v>
      </c>
      <c r="B41" s="252">
        <v>1</v>
      </c>
      <c r="C41" s="253">
        <v>2</v>
      </c>
      <c r="D41" s="253">
        <v>2</v>
      </c>
      <c r="E41" s="255">
        <v>3</v>
      </c>
      <c r="F41" s="335">
        <v>4</v>
      </c>
      <c r="G41" s="392">
        <v>5</v>
      </c>
      <c r="H41" s="298">
        <v>6</v>
      </c>
      <c r="I41" s="303" t="s">
        <v>0</v>
      </c>
      <c r="J41" s="246"/>
      <c r="K41" s="310"/>
      <c r="L41" s="387"/>
    </row>
    <row r="42" spans="1:13" x14ac:dyDescent="0.2">
      <c r="A42" s="311" t="s">
        <v>3</v>
      </c>
      <c r="B42" s="257">
        <v>390</v>
      </c>
      <c r="C42" s="258">
        <v>390</v>
      </c>
      <c r="D42" s="258">
        <v>390</v>
      </c>
      <c r="E42" s="258">
        <v>390</v>
      </c>
      <c r="F42" s="258">
        <v>390</v>
      </c>
      <c r="G42" s="258">
        <v>390</v>
      </c>
      <c r="H42" s="259">
        <v>390</v>
      </c>
      <c r="I42" s="312">
        <v>390</v>
      </c>
      <c r="J42" s="313"/>
      <c r="K42" s="310"/>
      <c r="L42" s="387"/>
    </row>
    <row r="43" spans="1:13" x14ac:dyDescent="0.2">
      <c r="A43" s="314" t="s">
        <v>6</v>
      </c>
      <c r="B43" s="263">
        <v>388.8</v>
      </c>
      <c r="C43" s="264">
        <v>417.69230769230768</v>
      </c>
      <c r="D43" s="264">
        <v>431.89189189189187</v>
      </c>
      <c r="E43" s="264">
        <v>438.90625</v>
      </c>
      <c r="F43" s="315">
        <v>463.65384615384613</v>
      </c>
      <c r="G43" s="315">
        <v>482.92682926829269</v>
      </c>
      <c r="H43" s="265">
        <v>508.8235294117647</v>
      </c>
      <c r="I43" s="316">
        <v>441.2</v>
      </c>
      <c r="J43" s="317"/>
      <c r="K43" s="310"/>
      <c r="L43" s="387"/>
    </row>
    <row r="44" spans="1:13" x14ac:dyDescent="0.2">
      <c r="A44" s="226" t="s">
        <v>7</v>
      </c>
      <c r="B44" s="268">
        <v>74</v>
      </c>
      <c r="C44" s="269">
        <v>79.487179487179489</v>
      </c>
      <c r="D44" s="269">
        <v>83.78378378378379</v>
      </c>
      <c r="E44" s="269">
        <v>98.4375</v>
      </c>
      <c r="F44" s="318">
        <v>98.07692307692308</v>
      </c>
      <c r="G44" s="318">
        <v>97.560975609756099</v>
      </c>
      <c r="H44" s="270">
        <v>70.588235294117652</v>
      </c>
      <c r="I44" s="319">
        <v>78.666666666666671</v>
      </c>
      <c r="J44" s="390"/>
      <c r="K44" s="310"/>
      <c r="L44" s="387"/>
    </row>
    <row r="45" spans="1:13" x14ac:dyDescent="0.2">
      <c r="A45" s="226" t="s">
        <v>8</v>
      </c>
      <c r="B45" s="273">
        <v>8.9783638803586127E-2</v>
      </c>
      <c r="C45" s="274">
        <v>6.9949267198252549E-2</v>
      </c>
      <c r="D45" s="274">
        <v>6.8482423130435066E-2</v>
      </c>
      <c r="E45" s="274">
        <v>3.9486966637243472E-2</v>
      </c>
      <c r="F45" s="321">
        <v>4.3759251116754203E-2</v>
      </c>
      <c r="G45" s="321">
        <v>4.8883044980052741E-2</v>
      </c>
      <c r="H45" s="275">
        <v>9.8584997018856951E-2</v>
      </c>
      <c r="I45" s="322">
        <v>9.8845652879538545E-2</v>
      </c>
      <c r="J45" s="323"/>
      <c r="K45" s="324"/>
      <c r="L45" s="325"/>
    </row>
    <row r="46" spans="1:13" x14ac:dyDescent="0.2">
      <c r="A46" s="314" t="s">
        <v>1</v>
      </c>
      <c r="B46" s="278">
        <f t="shared" ref="B46:I46" si="7">B43/B42*100-100</f>
        <v>-0.3076923076923066</v>
      </c>
      <c r="C46" s="279">
        <f t="shared" si="7"/>
        <v>7.1005917159763214</v>
      </c>
      <c r="D46" s="279">
        <f t="shared" si="7"/>
        <v>10.741510741510723</v>
      </c>
      <c r="E46" s="279">
        <f t="shared" si="7"/>
        <v>12.540064102564102</v>
      </c>
      <c r="F46" s="279">
        <f t="shared" ref="F46" si="8">F43/F42*100-100</f>
        <v>18.885601577909256</v>
      </c>
      <c r="G46" s="279">
        <f t="shared" si="7"/>
        <v>23.827392120075046</v>
      </c>
      <c r="H46" s="280">
        <f t="shared" si="7"/>
        <v>30.467571644042238</v>
      </c>
      <c r="I46" s="282">
        <f t="shared" si="7"/>
        <v>13.12820512820511</v>
      </c>
      <c r="J46" s="323"/>
      <c r="K46" s="324"/>
      <c r="L46" s="227"/>
    </row>
    <row r="47" spans="1:13" ht="13.5" thickBot="1" x14ac:dyDescent="0.25">
      <c r="A47" s="226" t="s">
        <v>27</v>
      </c>
      <c r="B47" s="284">
        <f>B43-B38</f>
        <v>80.699999999999989</v>
      </c>
      <c r="C47" s="285">
        <f t="shared" ref="C47:I47" si="9">C43-C38</f>
        <v>109.59230769230766</v>
      </c>
      <c r="D47" s="285">
        <f t="shared" si="9"/>
        <v>123.79189189189185</v>
      </c>
      <c r="E47" s="285">
        <f t="shared" si="9"/>
        <v>130.80624999999998</v>
      </c>
      <c r="F47" s="285">
        <f t="shared" si="9"/>
        <v>155.55384615384611</v>
      </c>
      <c r="G47" s="285">
        <f t="shared" si="9"/>
        <v>174.82682926829267</v>
      </c>
      <c r="H47" s="286">
        <f t="shared" si="9"/>
        <v>200.72352941176467</v>
      </c>
      <c r="I47" s="326">
        <f t="shared" si="9"/>
        <v>133.09999999999997</v>
      </c>
      <c r="J47" s="327"/>
      <c r="K47" s="324"/>
      <c r="L47" s="227"/>
    </row>
    <row r="48" spans="1:13" x14ac:dyDescent="0.2">
      <c r="A48" s="328" t="s">
        <v>51</v>
      </c>
      <c r="B48" s="290">
        <v>670</v>
      </c>
      <c r="C48" s="291">
        <v>508</v>
      </c>
      <c r="D48" s="291">
        <v>508</v>
      </c>
      <c r="E48" s="291">
        <v>815</v>
      </c>
      <c r="F48" s="291">
        <v>682</v>
      </c>
      <c r="G48" s="291">
        <v>511</v>
      </c>
      <c r="H48" s="292">
        <v>211</v>
      </c>
      <c r="I48" s="293">
        <f>SUM(B48:H48)</f>
        <v>3905</v>
      </c>
      <c r="J48" s="329" t="s">
        <v>56</v>
      </c>
      <c r="K48" s="330">
        <f>H32-I48</f>
        <v>3</v>
      </c>
      <c r="L48" s="295">
        <f>K48/H32</f>
        <v>7.6765609007164786E-4</v>
      </c>
      <c r="M48" s="376" t="s">
        <v>71</v>
      </c>
    </row>
    <row r="49" spans="1:12" x14ac:dyDescent="0.2">
      <c r="A49" s="328" t="s">
        <v>28</v>
      </c>
      <c r="B49" s="229">
        <v>38.5</v>
      </c>
      <c r="C49" s="354">
        <v>37</v>
      </c>
      <c r="D49" s="354">
        <v>37</v>
      </c>
      <c r="E49" s="354">
        <v>36</v>
      </c>
      <c r="F49" s="354">
        <v>35.5</v>
      </c>
      <c r="G49" s="354">
        <v>35</v>
      </c>
      <c r="H49" s="230">
        <v>34.5</v>
      </c>
      <c r="I49" s="233"/>
      <c r="J49" s="227" t="s">
        <v>57</v>
      </c>
      <c r="K49" s="387">
        <v>33.1</v>
      </c>
      <c r="L49" s="387"/>
    </row>
    <row r="50" spans="1:12" ht="13.5" thickBot="1" x14ac:dyDescent="0.25">
      <c r="A50" s="331" t="s">
        <v>26</v>
      </c>
      <c r="B50" s="231">
        <f>B49-B37</f>
        <v>4</v>
      </c>
      <c r="C50" s="232">
        <f t="shared" ref="C50:H50" si="10">C49-C37</f>
        <v>3.5</v>
      </c>
      <c r="D50" s="232">
        <f t="shared" si="10"/>
        <v>3.5</v>
      </c>
      <c r="E50" s="232">
        <f t="shared" si="10"/>
        <v>3</v>
      </c>
      <c r="F50" s="232">
        <f t="shared" si="10"/>
        <v>3</v>
      </c>
      <c r="G50" s="232">
        <f t="shared" si="10"/>
        <v>2.5</v>
      </c>
      <c r="H50" s="238">
        <f t="shared" si="10"/>
        <v>2</v>
      </c>
      <c r="I50" s="234"/>
      <c r="J50" s="387" t="s">
        <v>26</v>
      </c>
      <c r="K50" s="387">
        <f>K49-J33</f>
        <v>4</v>
      </c>
      <c r="L50" s="387"/>
    </row>
    <row r="51" spans="1:12" x14ac:dyDescent="0.2">
      <c r="C51" s="388"/>
      <c r="D51" s="388"/>
      <c r="E51" s="388">
        <v>36</v>
      </c>
      <c r="F51" s="388"/>
      <c r="G51" s="388"/>
      <c r="H51" s="388"/>
    </row>
    <row r="52" spans="1:12" ht="13.5" thickBot="1" x14ac:dyDescent="0.25"/>
    <row r="53" spans="1:12" s="396" customFormat="1" ht="13.5" thickBot="1" x14ac:dyDescent="0.25">
      <c r="A53" s="304" t="s">
        <v>80</v>
      </c>
      <c r="B53" s="420" t="s">
        <v>50</v>
      </c>
      <c r="C53" s="421"/>
      <c r="D53" s="421"/>
      <c r="E53" s="421"/>
      <c r="F53" s="421"/>
      <c r="G53" s="421"/>
      <c r="H53" s="422"/>
      <c r="I53" s="332" t="s">
        <v>0</v>
      </c>
      <c r="J53" s="227"/>
    </row>
    <row r="54" spans="1:12" s="396" customFormat="1" x14ac:dyDescent="0.2">
      <c r="A54" s="226" t="s">
        <v>54</v>
      </c>
      <c r="B54" s="305">
        <v>1</v>
      </c>
      <c r="C54" s="306">
        <v>2</v>
      </c>
      <c r="D54" s="307">
        <v>3</v>
      </c>
      <c r="E54" s="306">
        <v>4</v>
      </c>
      <c r="F54" s="306">
        <v>5</v>
      </c>
      <c r="G54" s="307">
        <v>6</v>
      </c>
      <c r="H54" s="302">
        <v>7</v>
      </c>
      <c r="I54" s="308"/>
      <c r="J54" s="309"/>
    </row>
    <row r="55" spans="1:12" s="396" customFormat="1" x14ac:dyDescent="0.2">
      <c r="A55" s="226" t="s">
        <v>2</v>
      </c>
      <c r="B55" s="252">
        <v>1</v>
      </c>
      <c r="C55" s="253">
        <v>2</v>
      </c>
      <c r="D55" s="253">
        <v>2</v>
      </c>
      <c r="E55" s="255">
        <v>3</v>
      </c>
      <c r="F55" s="335">
        <v>4</v>
      </c>
      <c r="G55" s="392">
        <v>5</v>
      </c>
      <c r="H55" s="298">
        <v>6</v>
      </c>
      <c r="I55" s="303" t="s">
        <v>0</v>
      </c>
      <c r="J55" s="246"/>
      <c r="K55" s="310"/>
    </row>
    <row r="56" spans="1:12" s="396" customFormat="1" x14ac:dyDescent="0.2">
      <c r="A56" s="311" t="s">
        <v>3</v>
      </c>
      <c r="B56" s="257">
        <v>525</v>
      </c>
      <c r="C56" s="258">
        <v>525</v>
      </c>
      <c r="D56" s="258">
        <v>525</v>
      </c>
      <c r="E56" s="258">
        <v>525</v>
      </c>
      <c r="F56" s="258">
        <v>525</v>
      </c>
      <c r="G56" s="258">
        <v>525</v>
      </c>
      <c r="H56" s="259">
        <v>525</v>
      </c>
      <c r="I56" s="312">
        <v>525</v>
      </c>
      <c r="J56" s="313"/>
      <c r="K56" s="310"/>
    </row>
    <row r="57" spans="1:12" s="396" customFormat="1" x14ac:dyDescent="0.2">
      <c r="A57" s="314" t="s">
        <v>6</v>
      </c>
      <c r="B57" s="263">
        <v>543.52941176470586</v>
      </c>
      <c r="C57" s="264">
        <v>564.5</v>
      </c>
      <c r="D57" s="264">
        <v>555.26315789473688</v>
      </c>
      <c r="E57" s="264">
        <v>561.5</v>
      </c>
      <c r="F57" s="315">
        <v>567.84313725490199</v>
      </c>
      <c r="G57" s="315">
        <v>596.15384615384619</v>
      </c>
      <c r="H57" s="265">
        <v>587.77777777777783</v>
      </c>
      <c r="I57" s="316">
        <v>565.25252525252529</v>
      </c>
      <c r="J57" s="317"/>
      <c r="K57" s="310"/>
    </row>
    <row r="58" spans="1:12" s="396" customFormat="1" x14ac:dyDescent="0.2">
      <c r="A58" s="226" t="s">
        <v>7</v>
      </c>
      <c r="B58" s="268">
        <v>78.431372549019613</v>
      </c>
      <c r="C58" s="269">
        <v>92.5</v>
      </c>
      <c r="D58" s="269">
        <v>97.368421052631575</v>
      </c>
      <c r="E58" s="269">
        <v>86.666666666666671</v>
      </c>
      <c r="F58" s="318">
        <v>92.156862745098039</v>
      </c>
      <c r="G58" s="318">
        <v>89.743589743589737</v>
      </c>
      <c r="H58" s="270">
        <v>88.888888888888886</v>
      </c>
      <c r="I58" s="319">
        <v>87.205387205387211</v>
      </c>
      <c r="J58" s="390"/>
      <c r="K58" s="310"/>
    </row>
    <row r="59" spans="1:12" s="396" customFormat="1" x14ac:dyDescent="0.2">
      <c r="A59" s="226" t="s">
        <v>8</v>
      </c>
      <c r="B59" s="273">
        <v>8.4572688381487196E-2</v>
      </c>
      <c r="C59" s="274">
        <v>5.7668381968673257E-2</v>
      </c>
      <c r="D59" s="274">
        <v>5.5237165059084908E-2</v>
      </c>
      <c r="E59" s="274">
        <v>6.9648721489384113E-2</v>
      </c>
      <c r="F59" s="321">
        <v>5.7230925908778318E-2</v>
      </c>
      <c r="G59" s="321">
        <v>7.0003220777199573E-2</v>
      </c>
      <c r="H59" s="275">
        <v>6.9815445416330266E-2</v>
      </c>
      <c r="I59" s="322">
        <v>7.296482413515587E-2</v>
      </c>
      <c r="J59" s="323"/>
      <c r="K59" s="324"/>
      <c r="L59" s="325"/>
    </row>
    <row r="60" spans="1:12" s="396" customFormat="1" x14ac:dyDescent="0.2">
      <c r="A60" s="314" t="s">
        <v>1</v>
      </c>
      <c r="B60" s="278">
        <f t="shared" ref="B60:I60" si="11">B57/B56*100-100</f>
        <v>3.5294117647058698</v>
      </c>
      <c r="C60" s="279">
        <f t="shared" si="11"/>
        <v>7.5238095238095326</v>
      </c>
      <c r="D60" s="279">
        <f t="shared" si="11"/>
        <v>5.7644110275689258</v>
      </c>
      <c r="E60" s="279">
        <f t="shared" si="11"/>
        <v>6.952380952380949</v>
      </c>
      <c r="F60" s="279">
        <f t="shared" si="11"/>
        <v>8.1605975723622919</v>
      </c>
      <c r="G60" s="279">
        <f t="shared" si="11"/>
        <v>13.553113553113548</v>
      </c>
      <c r="H60" s="280">
        <f t="shared" si="11"/>
        <v>11.957671957671963</v>
      </c>
      <c r="I60" s="282">
        <f t="shared" si="11"/>
        <v>7.6671476671476739</v>
      </c>
      <c r="J60" s="323"/>
      <c r="K60" s="324"/>
      <c r="L60" s="227"/>
    </row>
    <row r="61" spans="1:12" s="396" customFormat="1" ht="13.5" thickBot="1" x14ac:dyDescent="0.25">
      <c r="A61" s="226" t="s">
        <v>27</v>
      </c>
      <c r="B61" s="284">
        <f>B57-B43</f>
        <v>154.72941176470584</v>
      </c>
      <c r="C61" s="285">
        <f t="shared" ref="C61:I61" si="12">C57-C43</f>
        <v>146.80769230769232</v>
      </c>
      <c r="D61" s="285">
        <f t="shared" si="12"/>
        <v>123.371266002845</v>
      </c>
      <c r="E61" s="285">
        <f t="shared" si="12"/>
        <v>122.59375</v>
      </c>
      <c r="F61" s="285">
        <f t="shared" si="12"/>
        <v>104.18929110105586</v>
      </c>
      <c r="G61" s="285">
        <f t="shared" si="12"/>
        <v>113.2270168855535</v>
      </c>
      <c r="H61" s="286">
        <f t="shared" si="12"/>
        <v>78.954248366013132</v>
      </c>
      <c r="I61" s="326">
        <f t="shared" si="12"/>
        <v>124.0525252525253</v>
      </c>
      <c r="J61" s="327"/>
      <c r="K61" s="324"/>
      <c r="L61" s="227"/>
    </row>
    <row r="62" spans="1:12" s="396" customFormat="1" x14ac:dyDescent="0.2">
      <c r="A62" s="328" t="s">
        <v>51</v>
      </c>
      <c r="B62" s="290">
        <v>668</v>
      </c>
      <c r="C62" s="291">
        <v>508</v>
      </c>
      <c r="D62" s="291">
        <v>505</v>
      </c>
      <c r="E62" s="291">
        <v>815</v>
      </c>
      <c r="F62" s="291">
        <v>681</v>
      </c>
      <c r="G62" s="291">
        <v>511</v>
      </c>
      <c r="H62" s="292">
        <v>211</v>
      </c>
      <c r="I62" s="293">
        <f>SUM(B62:H62)</f>
        <v>3899</v>
      </c>
      <c r="J62" s="329" t="s">
        <v>56</v>
      </c>
      <c r="K62" s="330">
        <f>I48-I62</f>
        <v>6</v>
      </c>
      <c r="L62" s="411" t="s">
        <v>81</v>
      </c>
    </row>
    <row r="63" spans="1:12" s="396" customFormat="1" x14ac:dyDescent="0.2">
      <c r="A63" s="328" t="s">
        <v>28</v>
      </c>
      <c r="B63" s="229">
        <v>42.5</v>
      </c>
      <c r="C63" s="354">
        <v>41</v>
      </c>
      <c r="D63" s="354">
        <v>41</v>
      </c>
      <c r="E63" s="354">
        <v>40</v>
      </c>
      <c r="F63" s="354">
        <v>39.5</v>
      </c>
      <c r="G63" s="354">
        <v>39</v>
      </c>
      <c r="H63" s="230">
        <v>39</v>
      </c>
      <c r="I63" s="233"/>
      <c r="J63" s="227" t="s">
        <v>57</v>
      </c>
      <c r="K63" s="396">
        <v>36.4</v>
      </c>
    </row>
    <row r="64" spans="1:12" s="396" customFormat="1" ht="13.5" thickBot="1" x14ac:dyDescent="0.25">
      <c r="A64" s="331" t="s">
        <v>26</v>
      </c>
      <c r="B64" s="231">
        <f>B63-B49</f>
        <v>4</v>
      </c>
      <c r="C64" s="232">
        <f t="shared" ref="C64:H64" si="13">C63-C49</f>
        <v>4</v>
      </c>
      <c r="D64" s="232">
        <f t="shared" si="13"/>
        <v>4</v>
      </c>
      <c r="E64" s="232">
        <f t="shared" si="13"/>
        <v>4</v>
      </c>
      <c r="F64" s="232">
        <f t="shared" si="13"/>
        <v>4</v>
      </c>
      <c r="G64" s="232">
        <f t="shared" si="13"/>
        <v>4</v>
      </c>
      <c r="H64" s="238">
        <f t="shared" si="13"/>
        <v>4.5</v>
      </c>
      <c r="I64" s="234"/>
      <c r="J64" s="396" t="s">
        <v>26</v>
      </c>
      <c r="K64" s="397">
        <f>K63-K49</f>
        <v>3.2999999999999972</v>
      </c>
    </row>
    <row r="65" spans="1:11" x14ac:dyDescent="0.2">
      <c r="B65" s="299">
        <v>42.5</v>
      </c>
      <c r="C65" s="299">
        <v>41</v>
      </c>
      <c r="D65" s="299">
        <v>41</v>
      </c>
      <c r="E65" s="299">
        <v>40</v>
      </c>
      <c r="H65" s="299">
        <v>39</v>
      </c>
    </row>
    <row r="66" spans="1:11" ht="13.5" thickBot="1" x14ac:dyDescent="0.25"/>
    <row r="67" spans="1:11" ht="13.5" thickBot="1" x14ac:dyDescent="0.25">
      <c r="A67" s="304" t="s">
        <v>82</v>
      </c>
      <c r="B67" s="420" t="s">
        <v>50</v>
      </c>
      <c r="C67" s="421"/>
      <c r="D67" s="421"/>
      <c r="E67" s="421"/>
      <c r="F67" s="421"/>
      <c r="G67" s="421"/>
      <c r="H67" s="422"/>
      <c r="I67" s="332" t="s">
        <v>0</v>
      </c>
      <c r="J67" s="227"/>
      <c r="K67" s="413"/>
    </row>
    <row r="68" spans="1:11" x14ac:dyDescent="0.2">
      <c r="A68" s="226" t="s">
        <v>54</v>
      </c>
      <c r="B68" s="305">
        <v>1</v>
      </c>
      <c r="C68" s="306">
        <v>2</v>
      </c>
      <c r="D68" s="307">
        <v>3</v>
      </c>
      <c r="E68" s="306">
        <v>4</v>
      </c>
      <c r="F68" s="306">
        <v>5</v>
      </c>
      <c r="G68" s="307">
        <v>6</v>
      </c>
      <c r="H68" s="302">
        <v>7</v>
      </c>
      <c r="I68" s="308"/>
      <c r="J68" s="309"/>
      <c r="K68" s="413"/>
    </row>
    <row r="69" spans="1:11" x14ac:dyDescent="0.2">
      <c r="A69" s="226" t="s">
        <v>2</v>
      </c>
      <c r="B69" s="252">
        <v>1</v>
      </c>
      <c r="C69" s="253">
        <v>2</v>
      </c>
      <c r="D69" s="253">
        <v>2</v>
      </c>
      <c r="E69" s="255">
        <v>3</v>
      </c>
      <c r="F69" s="335">
        <v>4</v>
      </c>
      <c r="G69" s="392">
        <v>5</v>
      </c>
      <c r="H69" s="298">
        <v>6</v>
      </c>
      <c r="I69" s="303" t="s">
        <v>0</v>
      </c>
      <c r="J69" s="246"/>
      <c r="K69" s="310"/>
    </row>
    <row r="70" spans="1:11" x14ac:dyDescent="0.2">
      <c r="A70" s="311" t="s">
        <v>3</v>
      </c>
      <c r="B70" s="257">
        <v>650</v>
      </c>
      <c r="C70" s="258">
        <v>650</v>
      </c>
      <c r="D70" s="258">
        <v>650</v>
      </c>
      <c r="E70" s="258">
        <v>650</v>
      </c>
      <c r="F70" s="258">
        <v>650</v>
      </c>
      <c r="G70" s="258">
        <v>650</v>
      </c>
      <c r="H70" s="259">
        <v>650</v>
      </c>
      <c r="I70" s="312">
        <v>650</v>
      </c>
      <c r="J70" s="313"/>
      <c r="K70" s="310"/>
    </row>
    <row r="71" spans="1:11" x14ac:dyDescent="0.2">
      <c r="A71" s="314" t="s">
        <v>6</v>
      </c>
      <c r="B71" s="263">
        <v>608.6</v>
      </c>
      <c r="C71" s="264">
        <v>649</v>
      </c>
      <c r="D71" s="264">
        <v>669</v>
      </c>
      <c r="E71" s="264">
        <v>682.98</v>
      </c>
      <c r="F71" s="315">
        <v>699.22</v>
      </c>
      <c r="G71" s="315">
        <v>725</v>
      </c>
      <c r="H71" s="265">
        <v>723.8</v>
      </c>
      <c r="I71" s="316">
        <v>675</v>
      </c>
      <c r="J71" s="317"/>
      <c r="K71" s="310"/>
    </row>
    <row r="72" spans="1:11" x14ac:dyDescent="0.2">
      <c r="A72" s="226" t="s">
        <v>7</v>
      </c>
      <c r="B72" s="268">
        <v>74.400000000000006</v>
      </c>
      <c r="C72" s="269">
        <v>95.8</v>
      </c>
      <c r="D72" s="269">
        <v>98.3</v>
      </c>
      <c r="E72" s="269">
        <v>87.72</v>
      </c>
      <c r="F72" s="318">
        <v>98</v>
      </c>
      <c r="G72" s="318">
        <v>96.9</v>
      </c>
      <c r="H72" s="270">
        <v>100</v>
      </c>
      <c r="I72" s="319">
        <v>83.71</v>
      </c>
      <c r="J72" s="390"/>
      <c r="K72" s="310"/>
    </row>
    <row r="73" spans="1:11" x14ac:dyDescent="0.2">
      <c r="A73" s="226" t="s">
        <v>8</v>
      </c>
      <c r="B73" s="273">
        <v>0.09</v>
      </c>
      <c r="C73" s="274">
        <v>5.8000000000000003E-2</v>
      </c>
      <c r="D73" s="274">
        <v>4.3999999999999997E-2</v>
      </c>
      <c r="E73" s="274">
        <v>5.8999999999999997E-2</v>
      </c>
      <c r="F73" s="321">
        <v>4.2999999999999997E-2</v>
      </c>
      <c r="G73" s="321">
        <v>4.3999999999999997E-2</v>
      </c>
      <c r="H73" s="275">
        <v>4.5999999999999999E-2</v>
      </c>
      <c r="I73" s="322">
        <v>7.6999999999999999E-2</v>
      </c>
      <c r="J73" s="323"/>
      <c r="K73" s="324"/>
    </row>
    <row r="74" spans="1:11" x14ac:dyDescent="0.2">
      <c r="A74" s="314" t="s">
        <v>1</v>
      </c>
      <c r="B74" s="278">
        <f t="shared" ref="B74:I74" si="14">B71/B70*100-100</f>
        <v>-6.3692307692307537</v>
      </c>
      <c r="C74" s="279">
        <f t="shared" si="14"/>
        <v>-0.15384615384614619</v>
      </c>
      <c r="D74" s="279">
        <f t="shared" si="14"/>
        <v>2.9230769230769198</v>
      </c>
      <c r="E74" s="279">
        <f t="shared" si="14"/>
        <v>5.0738461538461621</v>
      </c>
      <c r="F74" s="279">
        <f t="shared" si="14"/>
        <v>7.5723076923077031</v>
      </c>
      <c r="G74" s="279">
        <f t="shared" si="14"/>
        <v>11.538461538461547</v>
      </c>
      <c r="H74" s="280">
        <f t="shared" si="14"/>
        <v>11.353846153846135</v>
      </c>
      <c r="I74" s="282">
        <f t="shared" si="14"/>
        <v>3.8461538461538538</v>
      </c>
      <c r="J74" s="323"/>
      <c r="K74" s="324"/>
    </row>
    <row r="75" spans="1:11" ht="13.5" thickBot="1" x14ac:dyDescent="0.25">
      <c r="A75" s="226" t="s">
        <v>27</v>
      </c>
      <c r="B75" s="284">
        <f>B71-B57</f>
        <v>65.070588235294167</v>
      </c>
      <c r="C75" s="285">
        <f t="shared" ref="C75:I75" si="15">C71-C57</f>
        <v>84.5</v>
      </c>
      <c r="D75" s="285">
        <f t="shared" si="15"/>
        <v>113.73684210526312</v>
      </c>
      <c r="E75" s="285">
        <f t="shared" si="15"/>
        <v>121.48000000000002</v>
      </c>
      <c r="F75" s="285">
        <f t="shared" si="15"/>
        <v>131.37686274509804</v>
      </c>
      <c r="G75" s="285">
        <f t="shared" si="15"/>
        <v>128.84615384615381</v>
      </c>
      <c r="H75" s="286">
        <f t="shared" si="15"/>
        <v>136.02222222222213</v>
      </c>
      <c r="I75" s="326">
        <f t="shared" si="15"/>
        <v>109.74747474747471</v>
      </c>
      <c r="J75" s="327"/>
      <c r="K75" s="324"/>
    </row>
    <row r="76" spans="1:11" x14ac:dyDescent="0.2">
      <c r="A76" s="328" t="s">
        <v>51</v>
      </c>
      <c r="B76" s="290">
        <v>327</v>
      </c>
      <c r="C76" s="291">
        <v>642</v>
      </c>
      <c r="D76" s="291">
        <v>772</v>
      </c>
      <c r="E76" s="291">
        <v>757</v>
      </c>
      <c r="F76" s="291">
        <v>675</v>
      </c>
      <c r="G76" s="291">
        <v>419</v>
      </c>
      <c r="H76" s="292">
        <v>301</v>
      </c>
      <c r="I76" s="293">
        <f>SUM(B76:H76)</f>
        <v>3893</v>
      </c>
      <c r="J76" s="329" t="s">
        <v>56</v>
      </c>
      <c r="K76" s="330">
        <f>I62-I76</f>
        <v>6</v>
      </c>
    </row>
    <row r="77" spans="1:11" x14ac:dyDescent="0.2">
      <c r="A77" s="328" t="s">
        <v>28</v>
      </c>
      <c r="B77" s="229">
        <v>46.5</v>
      </c>
      <c r="C77" s="354">
        <v>45</v>
      </c>
      <c r="D77" s="354">
        <v>44.5</v>
      </c>
      <c r="E77" s="354">
        <v>43.5</v>
      </c>
      <c r="F77" s="354">
        <v>43</v>
      </c>
      <c r="G77" s="354">
        <v>42.5</v>
      </c>
      <c r="H77" s="230">
        <v>42.5</v>
      </c>
      <c r="I77" s="233"/>
      <c r="J77" s="227" t="s">
        <v>57</v>
      </c>
      <c r="K77" s="413">
        <v>40.5</v>
      </c>
    </row>
    <row r="78" spans="1:11" ht="13.5" thickBot="1" x14ac:dyDescent="0.25">
      <c r="A78" s="331" t="s">
        <v>26</v>
      </c>
      <c r="B78" s="231">
        <f>B77-B63</f>
        <v>4</v>
      </c>
      <c r="C78" s="232">
        <f t="shared" ref="C78:H78" si="16">C77-C63</f>
        <v>4</v>
      </c>
      <c r="D78" s="232">
        <f t="shared" si="16"/>
        <v>3.5</v>
      </c>
      <c r="E78" s="232">
        <f t="shared" si="16"/>
        <v>3.5</v>
      </c>
      <c r="F78" s="232">
        <f t="shared" si="16"/>
        <v>3.5</v>
      </c>
      <c r="G78" s="232">
        <f t="shared" si="16"/>
        <v>3.5</v>
      </c>
      <c r="H78" s="238">
        <f t="shared" si="16"/>
        <v>3.5</v>
      </c>
      <c r="I78" s="234"/>
      <c r="J78" s="413" t="s">
        <v>26</v>
      </c>
      <c r="K78" s="413">
        <f>K77-K63</f>
        <v>4.1000000000000014</v>
      </c>
    </row>
    <row r="80" spans="1:11" ht="13.5" thickBot="1" x14ac:dyDescent="0.25"/>
    <row r="81" spans="1:32" ht="13.5" thickBot="1" x14ac:dyDescent="0.25">
      <c r="A81" s="304" t="s">
        <v>85</v>
      </c>
      <c r="B81" s="420" t="s">
        <v>50</v>
      </c>
      <c r="C81" s="421"/>
      <c r="D81" s="421"/>
      <c r="E81" s="421"/>
      <c r="F81" s="421"/>
      <c r="G81" s="421"/>
      <c r="H81" s="422"/>
      <c r="I81" s="332" t="s">
        <v>0</v>
      </c>
      <c r="J81" s="227"/>
      <c r="K81" s="414"/>
    </row>
    <row r="82" spans="1:32" x14ac:dyDescent="0.2">
      <c r="A82" s="226" t="s">
        <v>54</v>
      </c>
      <c r="B82" s="305">
        <v>1</v>
      </c>
      <c r="C82" s="306">
        <v>2</v>
      </c>
      <c r="D82" s="307">
        <v>3</v>
      </c>
      <c r="E82" s="306">
        <v>4</v>
      </c>
      <c r="F82" s="306">
        <v>5</v>
      </c>
      <c r="G82" s="307">
        <v>6</v>
      </c>
      <c r="H82" s="302">
        <v>7</v>
      </c>
      <c r="I82" s="308"/>
      <c r="J82" s="309"/>
      <c r="K82" s="414"/>
    </row>
    <row r="83" spans="1:32" x14ac:dyDescent="0.2">
      <c r="A83" s="226" t="s">
        <v>2</v>
      </c>
      <c r="B83" s="252">
        <v>1</v>
      </c>
      <c r="C83" s="253">
        <v>2</v>
      </c>
      <c r="D83" s="253">
        <v>2</v>
      </c>
      <c r="E83" s="255">
        <v>3</v>
      </c>
      <c r="F83" s="335">
        <v>4</v>
      </c>
      <c r="G83" s="392">
        <v>5</v>
      </c>
      <c r="H83" s="298">
        <v>6</v>
      </c>
      <c r="I83" s="303" t="s">
        <v>0</v>
      </c>
      <c r="J83" s="246"/>
      <c r="K83" s="310"/>
    </row>
    <row r="84" spans="1:32" x14ac:dyDescent="0.2">
      <c r="A84" s="311" t="s">
        <v>3</v>
      </c>
      <c r="B84" s="257">
        <v>765</v>
      </c>
      <c r="C84" s="258">
        <v>765</v>
      </c>
      <c r="D84" s="258">
        <v>765</v>
      </c>
      <c r="E84" s="258">
        <v>765</v>
      </c>
      <c r="F84" s="258">
        <v>765</v>
      </c>
      <c r="G84" s="258">
        <v>765</v>
      </c>
      <c r="H84" s="259">
        <v>765</v>
      </c>
      <c r="I84" s="312">
        <v>765</v>
      </c>
      <c r="J84" s="313"/>
      <c r="K84" s="310"/>
    </row>
    <row r="85" spans="1:32" x14ac:dyDescent="0.2">
      <c r="A85" s="314" t="s">
        <v>6</v>
      </c>
      <c r="B85" s="263">
        <v>721.92307692307691</v>
      </c>
      <c r="C85" s="264">
        <v>730.20833333333337</v>
      </c>
      <c r="D85" s="264">
        <v>738.24561403508767</v>
      </c>
      <c r="E85" s="264">
        <v>764.64285714285711</v>
      </c>
      <c r="F85" s="315">
        <v>766.8</v>
      </c>
      <c r="G85" s="315">
        <v>780.55555555555554</v>
      </c>
      <c r="H85" s="265">
        <v>802.91666666666663</v>
      </c>
      <c r="I85" s="316">
        <v>755.6565656565657</v>
      </c>
      <c r="J85" s="317"/>
      <c r="K85" s="310"/>
    </row>
    <row r="86" spans="1:32" x14ac:dyDescent="0.2">
      <c r="A86" s="226" t="s">
        <v>7</v>
      </c>
      <c r="B86" s="268">
        <v>84.615384615384613</v>
      </c>
      <c r="C86" s="269">
        <v>97.916666666666671</v>
      </c>
      <c r="D86" s="269">
        <v>98.245614035087726</v>
      </c>
      <c r="E86" s="269">
        <v>94.642857142857139</v>
      </c>
      <c r="F86" s="318">
        <v>96</v>
      </c>
      <c r="G86" s="318">
        <v>83.333333333333329</v>
      </c>
      <c r="H86" s="270">
        <v>79.166666666666671</v>
      </c>
      <c r="I86" s="319">
        <v>87.878787878787875</v>
      </c>
      <c r="J86" s="390"/>
      <c r="K86" s="310"/>
    </row>
    <row r="87" spans="1:32" x14ac:dyDescent="0.2">
      <c r="A87" s="226" t="s">
        <v>8</v>
      </c>
      <c r="B87" s="273">
        <v>7.2387460094881756E-2</v>
      </c>
      <c r="C87" s="274">
        <v>4.8538209295190989E-2</v>
      </c>
      <c r="D87" s="274">
        <v>4.7882474766708288E-2</v>
      </c>
      <c r="E87" s="274">
        <v>5.1899605509832254E-2</v>
      </c>
      <c r="F87" s="321">
        <v>5.4489166536544995E-2</v>
      </c>
      <c r="G87" s="321">
        <v>6.8390392080350762E-2</v>
      </c>
      <c r="H87" s="275">
        <v>7.2218665934317527E-2</v>
      </c>
      <c r="I87" s="322">
        <v>6.5423655581864595E-2</v>
      </c>
      <c r="J87" s="323"/>
      <c r="K87" s="324"/>
    </row>
    <row r="88" spans="1:32" x14ac:dyDescent="0.2">
      <c r="A88" s="314" t="s">
        <v>1</v>
      </c>
      <c r="B88" s="278">
        <f t="shared" ref="B88:I88" si="17">B85/B84*100-100</f>
        <v>-5.6309703368526982</v>
      </c>
      <c r="C88" s="279">
        <f t="shared" si="17"/>
        <v>-4.5479302832244031</v>
      </c>
      <c r="D88" s="279">
        <f t="shared" si="17"/>
        <v>-3.4973053548905</v>
      </c>
      <c r="E88" s="279">
        <f t="shared" si="17"/>
        <v>-4.6685340802980591E-2</v>
      </c>
      <c r="F88" s="279">
        <f t="shared" si="17"/>
        <v>0.23529411764704378</v>
      </c>
      <c r="G88" s="279">
        <f t="shared" si="17"/>
        <v>2.0334059549745831</v>
      </c>
      <c r="H88" s="280">
        <f t="shared" si="17"/>
        <v>4.9564270152505401</v>
      </c>
      <c r="I88" s="282">
        <f t="shared" si="17"/>
        <v>-1.2213639664619933</v>
      </c>
      <c r="J88" s="323"/>
      <c r="K88" s="324"/>
    </row>
    <row r="89" spans="1:32" ht="13.5" thickBot="1" x14ac:dyDescent="0.25">
      <c r="A89" s="226" t="s">
        <v>27</v>
      </c>
      <c r="B89" s="284">
        <f>B85-B71</f>
        <v>113.32307692307688</v>
      </c>
      <c r="C89" s="285">
        <f t="shared" ref="C89:I89" si="18">C85-C71</f>
        <v>81.208333333333371</v>
      </c>
      <c r="D89" s="285">
        <f t="shared" si="18"/>
        <v>69.245614035087669</v>
      </c>
      <c r="E89" s="285">
        <f t="shared" si="18"/>
        <v>81.662857142857092</v>
      </c>
      <c r="F89" s="285">
        <f t="shared" si="18"/>
        <v>67.579999999999927</v>
      </c>
      <c r="G89" s="285">
        <f t="shared" si="18"/>
        <v>55.555555555555543</v>
      </c>
      <c r="H89" s="286">
        <f t="shared" si="18"/>
        <v>79.116666666666674</v>
      </c>
      <c r="I89" s="326">
        <f t="shared" si="18"/>
        <v>80.656565656565704</v>
      </c>
      <c r="J89" s="327"/>
      <c r="K89" s="324"/>
    </row>
    <row r="90" spans="1:32" x14ac:dyDescent="0.2">
      <c r="A90" s="328" t="s">
        <v>51</v>
      </c>
      <c r="B90" s="290">
        <v>325</v>
      </c>
      <c r="C90" s="291">
        <v>642</v>
      </c>
      <c r="D90" s="291">
        <v>771</v>
      </c>
      <c r="E90" s="291">
        <v>757</v>
      </c>
      <c r="F90" s="291">
        <v>675</v>
      </c>
      <c r="G90" s="291">
        <v>419</v>
      </c>
      <c r="H90" s="292">
        <v>301</v>
      </c>
      <c r="I90" s="293">
        <f>SUM(B90:H90)</f>
        <v>3890</v>
      </c>
      <c r="J90" s="329" t="s">
        <v>56</v>
      </c>
      <c r="K90" s="330">
        <f>I76-I90</f>
        <v>3</v>
      </c>
    </row>
    <row r="91" spans="1:32" x14ac:dyDescent="0.2">
      <c r="A91" s="328" t="s">
        <v>28</v>
      </c>
      <c r="B91" s="229">
        <v>49.5</v>
      </c>
      <c r="C91" s="354">
        <v>48</v>
      </c>
      <c r="D91" s="354">
        <v>47.5</v>
      </c>
      <c r="E91" s="354">
        <v>46.5</v>
      </c>
      <c r="F91" s="354">
        <v>46</v>
      </c>
      <c r="G91" s="354">
        <v>46</v>
      </c>
      <c r="H91" s="230">
        <v>46</v>
      </c>
      <c r="I91" s="233"/>
      <c r="J91" s="227" t="s">
        <v>57</v>
      </c>
      <c r="K91" s="414">
        <v>43.95</v>
      </c>
    </row>
    <row r="92" spans="1:32" ht="13.5" thickBot="1" x14ac:dyDescent="0.25">
      <c r="A92" s="331" t="s">
        <v>26</v>
      </c>
      <c r="B92" s="231">
        <f>B91-B77</f>
        <v>3</v>
      </c>
      <c r="C92" s="232">
        <f t="shared" ref="C92:H92" si="19">C91-C77</f>
        <v>3</v>
      </c>
      <c r="D92" s="232">
        <f t="shared" si="19"/>
        <v>3</v>
      </c>
      <c r="E92" s="232">
        <f t="shared" si="19"/>
        <v>3</v>
      </c>
      <c r="F92" s="232">
        <f t="shared" si="19"/>
        <v>3</v>
      </c>
      <c r="G92" s="232">
        <f t="shared" si="19"/>
        <v>3.5</v>
      </c>
      <c r="H92" s="238">
        <f t="shared" si="19"/>
        <v>3.5</v>
      </c>
      <c r="I92" s="234"/>
      <c r="J92" s="414" t="s">
        <v>26</v>
      </c>
      <c r="K92" s="414">
        <f>K91-K77</f>
        <v>3.4500000000000028</v>
      </c>
    </row>
    <row r="95" spans="1:32" x14ac:dyDescent="0.2">
      <c r="A95" s="414"/>
      <c r="B95" s="414"/>
      <c r="C95" s="414"/>
      <c r="D95" s="414"/>
      <c r="E95" s="414"/>
      <c r="F95" s="414"/>
      <c r="G95" s="414"/>
      <c r="H95" s="414"/>
      <c r="I95" s="414"/>
      <c r="J95" s="414"/>
      <c r="K95" s="414"/>
      <c r="L95" s="414"/>
      <c r="M95" s="414"/>
      <c r="N95" s="414"/>
      <c r="O95" s="414"/>
      <c r="P95" s="414"/>
      <c r="Q95" s="414"/>
      <c r="R95" s="414"/>
      <c r="S95" s="414"/>
      <c r="T95" s="414"/>
      <c r="U95" s="414"/>
      <c r="V95" s="414"/>
      <c r="W95" s="414"/>
      <c r="X95" s="414"/>
      <c r="Y95" s="414"/>
      <c r="Z95" s="414"/>
      <c r="AA95" s="414"/>
      <c r="AB95" s="414"/>
      <c r="AC95" s="414"/>
      <c r="AD95" s="414"/>
      <c r="AE95" s="414"/>
      <c r="AF95" s="414"/>
    </row>
  </sheetData>
  <mergeCells count="6">
    <mergeCell ref="B81:H81"/>
    <mergeCell ref="B9:G9"/>
    <mergeCell ref="B23:G23"/>
    <mergeCell ref="B39:H39"/>
    <mergeCell ref="B53:H53"/>
    <mergeCell ref="B67:H67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L87"/>
  <sheetViews>
    <sheetView showGridLines="0" topLeftCell="A55" zoomScale="75" zoomScaleNormal="75" workbookViewId="0">
      <selection activeCell="E83" sqref="E83"/>
    </sheetView>
  </sheetViews>
  <sheetFormatPr baseColWidth="10" defaultRowHeight="12.75" x14ac:dyDescent="0.2"/>
  <cols>
    <col min="1" max="1" width="16.28515625" style="299" bestFit="1" customWidth="1"/>
    <col min="2" max="7" width="10.140625" style="299" customWidth="1"/>
    <col min="8" max="8" width="11.140625" style="299" customWidth="1"/>
    <col min="9" max="9" width="10.5703125" style="299" customWidth="1"/>
    <col min="10" max="16384" width="11.42578125" style="299"/>
  </cols>
  <sheetData>
    <row r="1" spans="1:7" x14ac:dyDescent="0.2">
      <c r="A1" s="299" t="s">
        <v>58</v>
      </c>
    </row>
    <row r="2" spans="1:7" x14ac:dyDescent="0.2">
      <c r="A2" s="299" t="s">
        <v>59</v>
      </c>
      <c r="B2" s="239">
        <v>41.9</v>
      </c>
    </row>
    <row r="3" spans="1:7" x14ac:dyDescent="0.2">
      <c r="A3" s="299" t="s">
        <v>7</v>
      </c>
      <c r="B3" s="299">
        <v>86.3</v>
      </c>
    </row>
    <row r="4" spans="1:7" x14ac:dyDescent="0.2">
      <c r="A4" s="299" t="s">
        <v>60</v>
      </c>
      <c r="B4" s="299">
        <v>3551</v>
      </c>
    </row>
    <row r="6" spans="1:7" x14ac:dyDescent="0.2">
      <c r="A6" s="246" t="s">
        <v>61</v>
      </c>
      <c r="B6" s="239">
        <v>41.9</v>
      </c>
      <c r="C6" s="239">
        <v>41.9</v>
      </c>
      <c r="D6" s="239">
        <v>41.9</v>
      </c>
      <c r="E6" s="239">
        <v>41.9</v>
      </c>
      <c r="F6" s="239">
        <v>41.9</v>
      </c>
      <c r="G6" s="299">
        <v>41.9</v>
      </c>
    </row>
    <row r="7" spans="1:7" x14ac:dyDescent="0.2">
      <c r="A7" s="246" t="s">
        <v>62</v>
      </c>
      <c r="B7" s="299">
        <v>30.1</v>
      </c>
      <c r="C7" s="299">
        <v>30.1</v>
      </c>
      <c r="D7" s="299">
        <v>30.1</v>
      </c>
      <c r="E7" s="299">
        <v>30.1</v>
      </c>
      <c r="F7" s="299">
        <v>30.1</v>
      </c>
    </row>
    <row r="8" spans="1:7" ht="13.5" thickBot="1" x14ac:dyDescent="0.25">
      <c r="A8" s="246"/>
    </row>
    <row r="9" spans="1:7" ht="13.5" thickBot="1" x14ac:dyDescent="0.25">
      <c r="A9" s="304" t="s">
        <v>49</v>
      </c>
      <c r="B9" s="420" t="s">
        <v>53</v>
      </c>
      <c r="C9" s="421"/>
      <c r="D9" s="421"/>
      <c r="E9" s="421"/>
      <c r="F9" s="422"/>
      <c r="G9" s="333" t="s">
        <v>0</v>
      </c>
    </row>
    <row r="10" spans="1:7" x14ac:dyDescent="0.2">
      <c r="A10" s="226" t="s">
        <v>2</v>
      </c>
      <c r="B10" s="33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311" t="s">
        <v>75</v>
      </c>
      <c r="B11" s="337">
        <v>140</v>
      </c>
      <c r="C11" s="338">
        <v>140</v>
      </c>
      <c r="D11" s="339">
        <v>140</v>
      </c>
      <c r="E11" s="339">
        <v>140</v>
      </c>
      <c r="F11" s="339">
        <v>140</v>
      </c>
      <c r="G11" s="340">
        <v>140</v>
      </c>
    </row>
    <row r="12" spans="1:7" x14ac:dyDescent="0.2">
      <c r="A12" s="314" t="s">
        <v>6</v>
      </c>
      <c r="B12" s="341">
        <v>214.62162162162161</v>
      </c>
      <c r="C12" s="342">
        <v>211.54285714285714</v>
      </c>
      <c r="D12" s="342">
        <v>215.32911392405063</v>
      </c>
      <c r="E12" s="342">
        <v>202.67676767676767</v>
      </c>
      <c r="F12" s="342">
        <v>202.46052631578948</v>
      </c>
      <c r="G12" s="267">
        <v>208.92713567839195</v>
      </c>
    </row>
    <row r="13" spans="1:7" x14ac:dyDescent="0.2">
      <c r="A13" s="226" t="s">
        <v>7</v>
      </c>
      <c r="B13" s="343">
        <v>74.324324324324323</v>
      </c>
      <c r="C13" s="344">
        <v>78.571428571428569</v>
      </c>
      <c r="D13" s="345">
        <v>73.417721518987335</v>
      </c>
      <c r="E13" s="345">
        <v>67.676767676767682</v>
      </c>
      <c r="F13" s="345">
        <v>60.526315789473685</v>
      </c>
      <c r="G13" s="346">
        <v>68.090452261306538</v>
      </c>
    </row>
    <row r="14" spans="1:7" x14ac:dyDescent="0.2">
      <c r="A14" s="226" t="s">
        <v>8</v>
      </c>
      <c r="B14" s="273">
        <v>8.0912022812154302E-2</v>
      </c>
      <c r="C14" s="274">
        <v>7.9886594577253695E-2</v>
      </c>
      <c r="D14" s="347">
        <v>8.3601856884495201E-2</v>
      </c>
      <c r="E14" s="347">
        <v>0.10287092613911573</v>
      </c>
      <c r="F14" s="347">
        <v>0.11079124253874557</v>
      </c>
      <c r="G14" s="348">
        <v>9.6668041802331489E-2</v>
      </c>
    </row>
    <row r="15" spans="1:7" x14ac:dyDescent="0.2">
      <c r="A15" s="314" t="s">
        <v>1</v>
      </c>
      <c r="B15" s="278">
        <f t="shared" ref="B15:G15" si="0">B12/B11*100-100</f>
        <v>53.301158301158296</v>
      </c>
      <c r="C15" s="279">
        <f t="shared" si="0"/>
        <v>51.102040816326507</v>
      </c>
      <c r="D15" s="279">
        <f t="shared" si="0"/>
        <v>53.806509945750435</v>
      </c>
      <c r="E15" s="279">
        <f t="shared" si="0"/>
        <v>44.769119769119783</v>
      </c>
      <c r="F15" s="279">
        <f t="shared" ref="F15" si="1">F12/F11*100-100</f>
        <v>44.614661654135347</v>
      </c>
      <c r="G15" s="282">
        <f t="shared" si="0"/>
        <v>49.233668341708523</v>
      </c>
    </row>
    <row r="16" spans="1:7" ht="13.5" thickBot="1" x14ac:dyDescent="0.25">
      <c r="A16" s="226" t="s">
        <v>27</v>
      </c>
      <c r="B16" s="284">
        <f>B12-B6</f>
        <v>172.72162162162161</v>
      </c>
      <c r="C16" s="285">
        <f t="shared" ref="C16:G16" si="2">C12-C6</f>
        <v>169.64285714285714</v>
      </c>
      <c r="D16" s="285">
        <f t="shared" si="2"/>
        <v>173.42911392405063</v>
      </c>
      <c r="E16" s="285">
        <f t="shared" si="2"/>
        <v>160.77676767676766</v>
      </c>
      <c r="F16" s="285">
        <f t="shared" ref="F16" si="3">F12-F6</f>
        <v>160.56052631578947</v>
      </c>
      <c r="G16" s="288">
        <f t="shared" si="2"/>
        <v>167.02713567839194</v>
      </c>
    </row>
    <row r="17" spans="1:10" x14ac:dyDescent="0.2">
      <c r="A17" s="328" t="s">
        <v>52</v>
      </c>
      <c r="B17" s="290">
        <v>700</v>
      </c>
      <c r="C17" s="291">
        <v>700</v>
      </c>
      <c r="D17" s="291">
        <v>701</v>
      </c>
      <c r="E17" s="291">
        <v>702</v>
      </c>
      <c r="F17" s="349">
        <v>700</v>
      </c>
      <c r="G17" s="350">
        <f>SUM(B17:F17)</f>
        <v>3503</v>
      </c>
      <c r="H17" s="299" t="s">
        <v>56</v>
      </c>
      <c r="I17" s="351">
        <f>B4-G17</f>
        <v>48</v>
      </c>
      <c r="J17" s="352">
        <f>I17/B4</f>
        <v>1.3517319065052097E-2</v>
      </c>
    </row>
    <row r="18" spans="1:10" x14ac:dyDescent="0.2">
      <c r="A18" s="328" t="s">
        <v>28</v>
      </c>
      <c r="B18" s="229">
        <v>65</v>
      </c>
      <c r="C18" s="300">
        <v>65</v>
      </c>
      <c r="D18" s="300">
        <v>65</v>
      </c>
      <c r="E18" s="300">
        <v>65</v>
      </c>
      <c r="F18" s="300">
        <v>65</v>
      </c>
      <c r="G18" s="233"/>
      <c r="H18" s="299" t="s">
        <v>57</v>
      </c>
      <c r="I18" s="299">
        <v>30.1</v>
      </c>
    </row>
    <row r="19" spans="1:10" ht="13.5" thickBot="1" x14ac:dyDescent="0.25">
      <c r="A19" s="331" t="s">
        <v>26</v>
      </c>
      <c r="B19" s="369">
        <f>B18-B7</f>
        <v>34.9</v>
      </c>
      <c r="C19" s="370">
        <f>C18-C7</f>
        <v>34.9</v>
      </c>
      <c r="D19" s="370">
        <f>D18-D7</f>
        <v>34.9</v>
      </c>
      <c r="E19" s="370">
        <f>E18-E7</f>
        <v>34.9</v>
      </c>
      <c r="F19" s="370">
        <f>F18-F7</f>
        <v>34.9</v>
      </c>
      <c r="G19" s="234"/>
      <c r="H19" s="299" t="s">
        <v>26</v>
      </c>
    </row>
    <row r="21" spans="1:10" ht="13.5" thickBot="1" x14ac:dyDescent="0.25"/>
    <row r="22" spans="1:10" s="371" customFormat="1" ht="13.5" thickBot="1" x14ac:dyDescent="0.25">
      <c r="A22" s="304" t="s">
        <v>66</v>
      </c>
      <c r="B22" s="420" t="s">
        <v>53</v>
      </c>
      <c r="C22" s="421"/>
      <c r="D22" s="421"/>
      <c r="E22" s="421"/>
      <c r="F22" s="422"/>
      <c r="G22" s="333" t="s">
        <v>0</v>
      </c>
    </row>
    <row r="23" spans="1:10" s="371" customFormat="1" x14ac:dyDescent="0.2">
      <c r="A23" s="226" t="s">
        <v>2</v>
      </c>
      <c r="B23" s="33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71" customFormat="1" x14ac:dyDescent="0.2">
      <c r="A24" s="311" t="s">
        <v>75</v>
      </c>
      <c r="B24" s="337">
        <v>300</v>
      </c>
      <c r="C24" s="338">
        <v>300</v>
      </c>
      <c r="D24" s="339">
        <v>300</v>
      </c>
      <c r="E24" s="339">
        <v>300</v>
      </c>
      <c r="F24" s="339">
        <v>300</v>
      </c>
      <c r="G24" s="340">
        <v>300</v>
      </c>
    </row>
    <row r="25" spans="1:10" s="371" customFormat="1" x14ac:dyDescent="0.2">
      <c r="A25" s="314" t="s">
        <v>6</v>
      </c>
      <c r="B25" s="341">
        <v>523.28767123287673</v>
      </c>
      <c r="C25" s="342">
        <v>516.82539682539687</v>
      </c>
      <c r="D25" s="342">
        <v>505.06849315068496</v>
      </c>
      <c r="E25" s="342">
        <v>549.4202898550725</v>
      </c>
      <c r="F25" s="342">
        <v>530.74626865671644</v>
      </c>
      <c r="G25" s="267">
        <v>524.92753623188401</v>
      </c>
    </row>
    <row r="26" spans="1:10" s="371" customFormat="1" x14ac:dyDescent="0.2">
      <c r="A26" s="226" t="s">
        <v>7</v>
      </c>
      <c r="B26" s="381">
        <v>60.273972602739725</v>
      </c>
      <c r="C26" s="382">
        <v>63.492063492063494</v>
      </c>
      <c r="D26" s="383">
        <v>52.054794520547944</v>
      </c>
      <c r="E26" s="383">
        <v>50.724637681159422</v>
      </c>
      <c r="F26" s="345">
        <v>74.626865671641795</v>
      </c>
      <c r="G26" s="384">
        <v>57.681159420289852</v>
      </c>
      <c r="H26" s="380" t="s">
        <v>84</v>
      </c>
    </row>
    <row r="27" spans="1:10" s="371" customFormat="1" x14ac:dyDescent="0.2">
      <c r="A27" s="226" t="s">
        <v>8</v>
      </c>
      <c r="B27" s="273">
        <v>0.11418114775606317</v>
      </c>
      <c r="C27" s="274">
        <v>0.11312888877858783</v>
      </c>
      <c r="D27" s="347">
        <v>0.13799798885372705</v>
      </c>
      <c r="E27" s="347">
        <v>0.14087820730543116</v>
      </c>
      <c r="F27" s="347">
        <v>0.11183798191643977</v>
      </c>
      <c r="G27" s="348">
        <v>0.12797075819716999</v>
      </c>
    </row>
    <row r="28" spans="1:10" s="371" customFormat="1" x14ac:dyDescent="0.2">
      <c r="A28" s="314" t="s">
        <v>1</v>
      </c>
      <c r="B28" s="278">
        <f t="shared" ref="B28:G28" si="4">B25/B24*100-100</f>
        <v>74.429223744292244</v>
      </c>
      <c r="C28" s="279">
        <f t="shared" si="4"/>
        <v>72.275132275132279</v>
      </c>
      <c r="D28" s="279">
        <f t="shared" si="4"/>
        <v>68.356164383561634</v>
      </c>
      <c r="E28" s="279">
        <f t="shared" si="4"/>
        <v>83.140096618357518</v>
      </c>
      <c r="F28" s="279">
        <f t="shared" si="4"/>
        <v>76.915422885572127</v>
      </c>
      <c r="G28" s="282">
        <f t="shared" si="4"/>
        <v>74.975845410628011</v>
      </c>
    </row>
    <row r="29" spans="1:10" s="371" customFormat="1" ht="13.5" thickBot="1" x14ac:dyDescent="0.25">
      <c r="A29" s="226" t="s">
        <v>27</v>
      </c>
      <c r="B29" s="284">
        <f>B25-B12</f>
        <v>308.66604961125512</v>
      </c>
      <c r="C29" s="285">
        <f t="shared" ref="C29:G29" si="5">C25-C12</f>
        <v>305.28253968253972</v>
      </c>
      <c r="D29" s="285">
        <f t="shared" si="5"/>
        <v>289.73937922663436</v>
      </c>
      <c r="E29" s="285">
        <f t="shared" si="5"/>
        <v>346.74352217830483</v>
      </c>
      <c r="F29" s="285">
        <f t="shared" si="5"/>
        <v>328.28574234092696</v>
      </c>
      <c r="G29" s="288">
        <f t="shared" si="5"/>
        <v>316.00040055349206</v>
      </c>
    </row>
    <row r="30" spans="1:10" s="371" customFormat="1" x14ac:dyDescent="0.2">
      <c r="A30" s="328" t="s">
        <v>52</v>
      </c>
      <c r="B30" s="290">
        <v>699</v>
      </c>
      <c r="C30" s="291">
        <v>695</v>
      </c>
      <c r="D30" s="291">
        <v>699</v>
      </c>
      <c r="E30" s="291">
        <v>700</v>
      </c>
      <c r="F30" s="349">
        <v>697</v>
      </c>
      <c r="G30" s="350">
        <f>SUM(B30:F30)</f>
        <v>3490</v>
      </c>
      <c r="H30" s="371" t="s">
        <v>56</v>
      </c>
      <c r="I30" s="351">
        <f>G17-G30</f>
        <v>13</v>
      </c>
      <c r="J30" s="352">
        <f>I30/G17</f>
        <v>3.7111047673422781E-3</v>
      </c>
    </row>
    <row r="31" spans="1:10" s="371" customFormat="1" x14ac:dyDescent="0.2">
      <c r="A31" s="328" t="s">
        <v>28</v>
      </c>
      <c r="B31" s="229">
        <v>95</v>
      </c>
      <c r="C31" s="354">
        <v>95</v>
      </c>
      <c r="D31" s="354">
        <v>95</v>
      </c>
      <c r="E31" s="354">
        <v>95</v>
      </c>
      <c r="F31" s="354">
        <v>95</v>
      </c>
      <c r="G31" s="233"/>
      <c r="H31" s="371" t="s">
        <v>57</v>
      </c>
      <c r="I31" s="371">
        <v>65</v>
      </c>
    </row>
    <row r="32" spans="1:10" s="371" customFormat="1" ht="13.5" thickBot="1" x14ac:dyDescent="0.25">
      <c r="A32" s="331" t="s">
        <v>26</v>
      </c>
      <c r="B32" s="369">
        <f>B31-B18</f>
        <v>30</v>
      </c>
      <c r="C32" s="370">
        <f t="shared" ref="C32:F32" si="6">C31-C18</f>
        <v>30</v>
      </c>
      <c r="D32" s="370">
        <f t="shared" si="6"/>
        <v>30</v>
      </c>
      <c r="E32" s="370">
        <f t="shared" si="6"/>
        <v>30</v>
      </c>
      <c r="F32" s="370">
        <f t="shared" si="6"/>
        <v>30</v>
      </c>
      <c r="G32" s="234"/>
      <c r="H32" s="371" t="s">
        <v>26</v>
      </c>
      <c r="I32" s="371">
        <f>I31-I18</f>
        <v>34.9</v>
      </c>
    </row>
    <row r="34" spans="1:10" ht="13.5" thickBot="1" x14ac:dyDescent="0.25"/>
    <row r="35" spans="1:10" ht="13.5" thickBot="1" x14ac:dyDescent="0.25">
      <c r="A35" s="304" t="s">
        <v>70</v>
      </c>
      <c r="B35" s="420" t="s">
        <v>53</v>
      </c>
      <c r="C35" s="421"/>
      <c r="D35" s="421"/>
      <c r="E35" s="421"/>
      <c r="F35" s="422"/>
      <c r="G35" s="333" t="s">
        <v>0</v>
      </c>
      <c r="H35" s="387"/>
      <c r="I35" s="387"/>
      <c r="J35" s="387"/>
    </row>
    <row r="36" spans="1:10" x14ac:dyDescent="0.2">
      <c r="A36" s="226" t="s">
        <v>2</v>
      </c>
      <c r="B36" s="33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87"/>
      <c r="I36" s="387"/>
      <c r="J36" s="387"/>
    </row>
    <row r="37" spans="1:10" x14ac:dyDescent="0.2">
      <c r="A37" s="311" t="s">
        <v>75</v>
      </c>
      <c r="B37" s="337">
        <v>490</v>
      </c>
      <c r="C37" s="338"/>
      <c r="D37" s="339"/>
      <c r="E37" s="339"/>
      <c r="F37" s="339"/>
      <c r="G37" s="340">
        <v>490</v>
      </c>
      <c r="H37" s="387"/>
      <c r="I37" s="387"/>
      <c r="J37" s="387"/>
    </row>
    <row r="38" spans="1:10" x14ac:dyDescent="0.2">
      <c r="A38" s="314" t="s">
        <v>6</v>
      </c>
      <c r="B38" s="341">
        <v>1002.8515625</v>
      </c>
      <c r="C38" s="342"/>
      <c r="D38" s="342"/>
      <c r="E38" s="342"/>
      <c r="F38" s="342"/>
      <c r="G38" s="267">
        <v>1002.8515625</v>
      </c>
      <c r="H38" s="387"/>
      <c r="I38" s="387"/>
      <c r="J38" s="387"/>
    </row>
    <row r="39" spans="1:10" x14ac:dyDescent="0.2">
      <c r="A39" s="226" t="s">
        <v>7</v>
      </c>
      <c r="B39" s="343">
        <v>69.140625</v>
      </c>
      <c r="C39" s="344"/>
      <c r="D39" s="391"/>
      <c r="E39" s="391"/>
      <c r="F39" s="391"/>
      <c r="G39" s="272">
        <v>69.140625</v>
      </c>
      <c r="H39" s="389"/>
      <c r="I39" s="387"/>
      <c r="J39" s="387"/>
    </row>
    <row r="40" spans="1:10" x14ac:dyDescent="0.2">
      <c r="A40" s="226" t="s">
        <v>8</v>
      </c>
      <c r="B40" s="273">
        <v>9.8800347858578122E-2</v>
      </c>
      <c r="C40" s="274"/>
      <c r="D40" s="347"/>
      <c r="E40" s="347"/>
      <c r="F40" s="347"/>
      <c r="G40" s="348">
        <v>9.8800347858578122E-2</v>
      </c>
      <c r="H40" s="387"/>
      <c r="I40" s="387"/>
      <c r="J40" s="387"/>
    </row>
    <row r="41" spans="1:10" x14ac:dyDescent="0.2">
      <c r="A41" s="314" t="s">
        <v>1</v>
      </c>
      <c r="B41" s="278">
        <f t="shared" ref="B41:G41" si="7">B38/B37*100-100</f>
        <v>104.66358418367346</v>
      </c>
      <c r="C41" s="279" t="e">
        <f t="shared" si="7"/>
        <v>#DIV/0!</v>
      </c>
      <c r="D41" s="279" t="e">
        <f t="shared" si="7"/>
        <v>#DIV/0!</v>
      </c>
      <c r="E41" s="279" t="e">
        <f t="shared" si="7"/>
        <v>#DIV/0!</v>
      </c>
      <c r="F41" s="279" t="e">
        <f t="shared" si="7"/>
        <v>#DIV/0!</v>
      </c>
      <c r="G41" s="282">
        <f t="shared" si="7"/>
        <v>104.66358418367346</v>
      </c>
      <c r="H41" s="387"/>
      <c r="I41" s="387"/>
      <c r="J41" s="387"/>
    </row>
    <row r="42" spans="1:10" ht="13.5" thickBot="1" x14ac:dyDescent="0.25">
      <c r="A42" s="226" t="s">
        <v>27</v>
      </c>
      <c r="B42" s="284">
        <f>B38-B25</f>
        <v>479.56389126712327</v>
      </c>
      <c r="C42" s="285">
        <f t="shared" ref="C42:G42" si="8">C38-C25</f>
        <v>-516.82539682539687</v>
      </c>
      <c r="D42" s="285">
        <f t="shared" si="8"/>
        <v>-505.06849315068496</v>
      </c>
      <c r="E42" s="285">
        <f t="shared" si="8"/>
        <v>-549.4202898550725</v>
      </c>
      <c r="F42" s="285">
        <f t="shared" si="8"/>
        <v>-530.74626865671644</v>
      </c>
      <c r="G42" s="288">
        <f t="shared" si="8"/>
        <v>477.92402626811599</v>
      </c>
      <c r="H42" s="387"/>
      <c r="I42" s="387"/>
      <c r="J42" s="387"/>
    </row>
    <row r="43" spans="1:10" x14ac:dyDescent="0.2">
      <c r="A43" s="328" t="s">
        <v>52</v>
      </c>
      <c r="B43" s="290">
        <v>3479</v>
      </c>
      <c r="C43" s="291"/>
      <c r="D43" s="291"/>
      <c r="E43" s="291"/>
      <c r="F43" s="349"/>
      <c r="G43" s="350">
        <f>SUM(B43:F43)</f>
        <v>3479</v>
      </c>
      <c r="H43" s="387" t="s">
        <v>56</v>
      </c>
      <c r="I43" s="351">
        <f>G30-G43</f>
        <v>11</v>
      </c>
      <c r="J43" s="352">
        <f>I43/G30</f>
        <v>3.151862464183381E-3</v>
      </c>
    </row>
    <row r="44" spans="1:10" x14ac:dyDescent="0.2">
      <c r="A44" s="328" t="s">
        <v>28</v>
      </c>
      <c r="B44" s="229">
        <v>120</v>
      </c>
      <c r="C44" s="354"/>
      <c r="D44" s="354"/>
      <c r="E44" s="354"/>
      <c r="F44" s="354"/>
      <c r="G44" s="233"/>
      <c r="H44" s="387" t="s">
        <v>57</v>
      </c>
      <c r="I44" s="387">
        <v>94.91</v>
      </c>
      <c r="J44" s="387"/>
    </row>
    <row r="45" spans="1:10" ht="13.5" thickBot="1" x14ac:dyDescent="0.25">
      <c r="A45" s="331" t="s">
        <v>26</v>
      </c>
      <c r="B45" s="369">
        <f>B44-B31</f>
        <v>25</v>
      </c>
      <c r="C45" s="370">
        <f t="shared" ref="C45:F45" si="9">C44-C31</f>
        <v>-95</v>
      </c>
      <c r="D45" s="370">
        <f t="shared" si="9"/>
        <v>-95</v>
      </c>
      <c r="E45" s="370">
        <f t="shared" si="9"/>
        <v>-95</v>
      </c>
      <c r="F45" s="370">
        <f t="shared" si="9"/>
        <v>-95</v>
      </c>
      <c r="G45" s="234"/>
      <c r="H45" s="387" t="s">
        <v>26</v>
      </c>
      <c r="I45" s="393">
        <f>I44-I31</f>
        <v>29.909999999999997</v>
      </c>
      <c r="J45" s="387"/>
    </row>
    <row r="47" spans="1:10" ht="13.5" thickBot="1" x14ac:dyDescent="0.25"/>
    <row r="48" spans="1:10" s="396" customFormat="1" ht="13.5" thickBot="1" x14ac:dyDescent="0.25">
      <c r="A48" s="304" t="s">
        <v>80</v>
      </c>
      <c r="B48" s="420" t="s">
        <v>53</v>
      </c>
      <c r="C48" s="421"/>
      <c r="D48" s="421"/>
      <c r="E48" s="421"/>
      <c r="F48" s="422"/>
      <c r="G48" s="333" t="s">
        <v>0</v>
      </c>
    </row>
    <row r="49" spans="1:10" s="396" customFormat="1" x14ac:dyDescent="0.2">
      <c r="A49" s="226" t="s">
        <v>2</v>
      </c>
      <c r="B49" s="336">
        <v>1</v>
      </c>
      <c r="C49" s="236">
        <v>2</v>
      </c>
      <c r="D49" s="236">
        <v>3</v>
      </c>
      <c r="E49" s="236">
        <v>4</v>
      </c>
      <c r="F49" s="236">
        <v>5</v>
      </c>
      <c r="G49" s="235"/>
    </row>
    <row r="50" spans="1:10" s="396" customFormat="1" x14ac:dyDescent="0.2">
      <c r="A50" s="311" t="s">
        <v>75</v>
      </c>
      <c r="B50" s="337">
        <v>690</v>
      </c>
      <c r="C50" s="338"/>
      <c r="D50" s="339"/>
      <c r="E50" s="339"/>
      <c r="F50" s="339"/>
      <c r="G50" s="340">
        <v>690</v>
      </c>
    </row>
    <row r="51" spans="1:10" s="396" customFormat="1" x14ac:dyDescent="0.2">
      <c r="A51" s="314" t="s">
        <v>6</v>
      </c>
      <c r="B51" s="341">
        <v>1555.0359712230215</v>
      </c>
      <c r="C51" s="342">
        <v>1555.0359712230215</v>
      </c>
      <c r="D51" s="342">
        <v>1555.0359712230215</v>
      </c>
      <c r="E51" s="342"/>
      <c r="F51" s="342"/>
      <c r="G51" s="267">
        <v>1555.0359712230215</v>
      </c>
    </row>
    <row r="52" spans="1:10" s="396" customFormat="1" x14ac:dyDescent="0.2">
      <c r="A52" s="226" t="s">
        <v>7</v>
      </c>
      <c r="B52" s="343">
        <v>83.453237410071949</v>
      </c>
      <c r="C52" s="344"/>
      <c r="D52" s="391"/>
      <c r="E52" s="391"/>
      <c r="F52" s="391"/>
      <c r="G52" s="272">
        <v>83.453237410071949</v>
      </c>
      <c r="H52" s="389"/>
    </row>
    <row r="53" spans="1:10" s="396" customFormat="1" x14ac:dyDescent="0.2">
      <c r="A53" s="226" t="s">
        <v>8</v>
      </c>
      <c r="B53" s="273">
        <v>7.6061430533680044E-2</v>
      </c>
      <c r="C53" s="274"/>
      <c r="D53" s="347"/>
      <c r="E53" s="347"/>
      <c r="F53" s="347"/>
      <c r="G53" s="348">
        <v>7.6061430533680044E-2</v>
      </c>
    </row>
    <row r="54" spans="1:10" s="396" customFormat="1" x14ac:dyDescent="0.2">
      <c r="A54" s="314" t="s">
        <v>1</v>
      </c>
      <c r="B54" s="278">
        <f t="shared" ref="B54:G54" si="10">B51/B50*100-100</f>
        <v>125.36753206130746</v>
      </c>
      <c r="C54" s="279" t="e">
        <f t="shared" si="10"/>
        <v>#DIV/0!</v>
      </c>
      <c r="D54" s="279" t="e">
        <f t="shared" si="10"/>
        <v>#DIV/0!</v>
      </c>
      <c r="E54" s="279" t="e">
        <f t="shared" si="10"/>
        <v>#DIV/0!</v>
      </c>
      <c r="F54" s="279" t="e">
        <f t="shared" si="10"/>
        <v>#DIV/0!</v>
      </c>
      <c r="G54" s="282">
        <f t="shared" si="10"/>
        <v>125.36753206130746</v>
      </c>
    </row>
    <row r="55" spans="1:10" s="396" customFormat="1" ht="13.5" thickBot="1" x14ac:dyDescent="0.25">
      <c r="A55" s="226" t="s">
        <v>27</v>
      </c>
      <c r="B55" s="284">
        <f>B51-B38</f>
        <v>552.18440872302153</v>
      </c>
      <c r="C55" s="285">
        <f t="shared" ref="C55:G55" si="11">C51-C38</f>
        <v>1555.0359712230215</v>
      </c>
      <c r="D55" s="285">
        <f t="shared" si="11"/>
        <v>1555.0359712230215</v>
      </c>
      <c r="E55" s="285">
        <f t="shared" si="11"/>
        <v>0</v>
      </c>
      <c r="F55" s="285">
        <f t="shared" si="11"/>
        <v>0</v>
      </c>
      <c r="G55" s="288">
        <f t="shared" si="11"/>
        <v>552.18440872302153</v>
      </c>
    </row>
    <row r="56" spans="1:10" s="396" customFormat="1" x14ac:dyDescent="0.2">
      <c r="A56" s="328" t="s">
        <v>52</v>
      </c>
      <c r="B56" s="290">
        <v>3460</v>
      </c>
      <c r="C56" s="291"/>
      <c r="D56" s="291"/>
      <c r="E56" s="291"/>
      <c r="F56" s="349"/>
      <c r="G56" s="350">
        <f>SUM(B56:F56)</f>
        <v>3460</v>
      </c>
      <c r="H56" s="396" t="s">
        <v>56</v>
      </c>
      <c r="I56" s="351">
        <f>G43-G56</f>
        <v>19</v>
      </c>
      <c r="J56" s="352">
        <f>I56/G43</f>
        <v>5.4613394653636104E-3</v>
      </c>
    </row>
    <row r="57" spans="1:10" s="396" customFormat="1" x14ac:dyDescent="0.2">
      <c r="A57" s="328" t="s">
        <v>28</v>
      </c>
      <c r="B57" s="229">
        <v>81.599999999999994</v>
      </c>
      <c r="C57" s="354">
        <v>81.599999999999994</v>
      </c>
      <c r="D57" s="354">
        <v>81.599999999999994</v>
      </c>
      <c r="E57" s="354"/>
      <c r="F57" s="354"/>
      <c r="G57" s="233"/>
      <c r="H57" s="396" t="s">
        <v>57</v>
      </c>
      <c r="I57" s="396">
        <v>120.5</v>
      </c>
    </row>
    <row r="58" spans="1:10" s="396" customFormat="1" ht="13.5" thickBot="1" x14ac:dyDescent="0.25">
      <c r="A58" s="331" t="s">
        <v>26</v>
      </c>
      <c r="B58" s="369">
        <f>B57-B44</f>
        <v>-38.400000000000006</v>
      </c>
      <c r="C58" s="370">
        <f t="shared" ref="C58:F58" si="12">C57-C44</f>
        <v>81.599999999999994</v>
      </c>
      <c r="D58" s="370">
        <f t="shared" si="12"/>
        <v>81.599999999999994</v>
      </c>
      <c r="E58" s="370">
        <f t="shared" si="12"/>
        <v>0</v>
      </c>
      <c r="F58" s="370">
        <f t="shared" si="12"/>
        <v>0</v>
      </c>
      <c r="G58" s="234"/>
      <c r="H58" s="396" t="s">
        <v>26</v>
      </c>
      <c r="I58" s="396">
        <f>I57-I44</f>
        <v>25.590000000000003</v>
      </c>
    </row>
    <row r="60" spans="1:10" ht="13.5" thickBot="1" x14ac:dyDescent="0.25"/>
    <row r="61" spans="1:10" ht="13.5" thickBot="1" x14ac:dyDescent="0.25">
      <c r="A61" s="304" t="s">
        <v>82</v>
      </c>
      <c r="B61" s="420" t="s">
        <v>53</v>
      </c>
      <c r="C61" s="421"/>
      <c r="D61" s="421"/>
      <c r="E61" s="421"/>
      <c r="F61" s="422"/>
      <c r="G61" s="333" t="s">
        <v>0</v>
      </c>
      <c r="H61" s="413"/>
      <c r="I61" s="413"/>
      <c r="J61" s="413"/>
    </row>
    <row r="62" spans="1:10" x14ac:dyDescent="0.2">
      <c r="A62" s="226" t="s">
        <v>2</v>
      </c>
      <c r="B62" s="33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413"/>
      <c r="I62" s="413"/>
      <c r="J62" s="413"/>
    </row>
    <row r="63" spans="1:10" x14ac:dyDescent="0.2">
      <c r="A63" s="311" t="s">
        <v>75</v>
      </c>
      <c r="B63" s="337">
        <v>890</v>
      </c>
      <c r="C63" s="338">
        <v>890</v>
      </c>
      <c r="D63" s="339">
        <v>890</v>
      </c>
      <c r="E63" s="339">
        <v>890</v>
      </c>
      <c r="F63" s="339">
        <v>890</v>
      </c>
      <c r="G63" s="340">
        <v>890</v>
      </c>
      <c r="H63" s="413"/>
      <c r="I63" s="413"/>
      <c r="J63" s="413"/>
    </row>
    <row r="64" spans="1:10" x14ac:dyDescent="0.2">
      <c r="A64" s="314" t="s">
        <v>6</v>
      </c>
      <c r="B64" s="341">
        <v>1708.3333333333333</v>
      </c>
      <c r="C64" s="342">
        <v>1751.3636363636363</v>
      </c>
      <c r="D64" s="342">
        <v>1853.2142857142858</v>
      </c>
      <c r="E64" s="342"/>
      <c r="F64" s="342"/>
      <c r="G64" s="267">
        <v>1789.0322580645161</v>
      </c>
      <c r="H64" s="413"/>
      <c r="I64" s="413"/>
      <c r="J64" s="413"/>
    </row>
    <row r="65" spans="1:11" x14ac:dyDescent="0.2">
      <c r="A65" s="226" t="s">
        <v>7</v>
      </c>
      <c r="B65" s="343">
        <v>100</v>
      </c>
      <c r="C65" s="344">
        <v>100</v>
      </c>
      <c r="D65" s="391">
        <v>100</v>
      </c>
      <c r="E65" s="391"/>
      <c r="F65" s="391"/>
      <c r="G65" s="272">
        <v>96.774193548387103</v>
      </c>
      <c r="H65" s="389"/>
      <c r="I65" s="413"/>
      <c r="J65" s="413"/>
    </row>
    <row r="66" spans="1:11" x14ac:dyDescent="0.2">
      <c r="A66" s="226" t="s">
        <v>8</v>
      </c>
      <c r="B66" s="273">
        <v>2.2140108717871993E-2</v>
      </c>
      <c r="C66" s="274">
        <v>1.8485594501038066E-2</v>
      </c>
      <c r="D66" s="347">
        <v>2.7212473303385797E-2</v>
      </c>
      <c r="E66" s="347"/>
      <c r="F66" s="347"/>
      <c r="G66" s="348">
        <v>4.1157343174858724E-2</v>
      </c>
      <c r="H66" s="413"/>
      <c r="I66" s="413"/>
      <c r="J66" s="413"/>
    </row>
    <row r="67" spans="1:11" x14ac:dyDescent="0.2">
      <c r="A67" s="314" t="s">
        <v>1</v>
      </c>
      <c r="B67" s="278">
        <f t="shared" ref="B67:G67" si="13">B64/B63*100-100</f>
        <v>91.947565543071164</v>
      </c>
      <c r="C67" s="279">
        <f t="shared" si="13"/>
        <v>96.782431052093955</v>
      </c>
      <c r="D67" s="279">
        <f t="shared" si="13"/>
        <v>108.22632423756019</v>
      </c>
      <c r="E67" s="279">
        <f t="shared" si="13"/>
        <v>-100</v>
      </c>
      <c r="F67" s="279">
        <f t="shared" si="13"/>
        <v>-100</v>
      </c>
      <c r="G67" s="282">
        <f t="shared" si="13"/>
        <v>101.01486045668722</v>
      </c>
      <c r="H67" s="413"/>
      <c r="I67" s="413"/>
      <c r="J67" s="413"/>
    </row>
    <row r="68" spans="1:11" ht="13.5" thickBot="1" x14ac:dyDescent="0.25">
      <c r="A68" s="226" t="s">
        <v>27</v>
      </c>
      <c r="B68" s="284">
        <f>B64-B51</f>
        <v>153.29736211031172</v>
      </c>
      <c r="C68" s="285">
        <f t="shared" ref="C68:G68" si="14">C64-C51</f>
        <v>196.32766514061473</v>
      </c>
      <c r="D68" s="285">
        <f t="shared" si="14"/>
        <v>298.17831449126425</v>
      </c>
      <c r="E68" s="285">
        <f t="shared" si="14"/>
        <v>0</v>
      </c>
      <c r="F68" s="285">
        <f t="shared" si="14"/>
        <v>0</v>
      </c>
      <c r="G68" s="288">
        <f t="shared" si="14"/>
        <v>233.99628684149457</v>
      </c>
      <c r="H68" s="413"/>
      <c r="I68" s="413"/>
      <c r="J68" s="413"/>
    </row>
    <row r="69" spans="1:11" x14ac:dyDescent="0.2">
      <c r="A69" s="328" t="s">
        <v>52</v>
      </c>
      <c r="B69" s="290">
        <v>113</v>
      </c>
      <c r="C69" s="291">
        <v>226</v>
      </c>
      <c r="D69" s="291">
        <v>261</v>
      </c>
      <c r="E69" s="291"/>
      <c r="F69" s="349"/>
      <c r="G69" s="350">
        <f>SUM(B69:F69)</f>
        <v>600</v>
      </c>
      <c r="H69" s="413" t="s">
        <v>56</v>
      </c>
      <c r="I69" s="351">
        <f>G56-G69</f>
        <v>2860</v>
      </c>
      <c r="J69" s="352">
        <f>I69/G56</f>
        <v>0.82658959537572252</v>
      </c>
      <c r="K69" s="376" t="s">
        <v>83</v>
      </c>
    </row>
    <row r="70" spans="1:11" x14ac:dyDescent="0.2">
      <c r="A70" s="328" t="s">
        <v>28</v>
      </c>
      <c r="B70" s="229">
        <v>60</v>
      </c>
      <c r="C70" s="354">
        <v>60</v>
      </c>
      <c r="D70" s="354">
        <v>60</v>
      </c>
      <c r="E70" s="354"/>
      <c r="F70" s="354"/>
      <c r="G70" s="233"/>
      <c r="H70" s="413" t="s">
        <v>57</v>
      </c>
      <c r="I70" s="413">
        <v>82.3</v>
      </c>
      <c r="J70" s="413"/>
    </row>
    <row r="71" spans="1:11" ht="13.5" thickBot="1" x14ac:dyDescent="0.25">
      <c r="A71" s="331" t="s">
        <v>26</v>
      </c>
      <c r="B71" s="369">
        <f>B70-B57</f>
        <v>-21.599999999999994</v>
      </c>
      <c r="C71" s="370">
        <f t="shared" ref="C71:F71" si="15">C70-C57</f>
        <v>-21.599999999999994</v>
      </c>
      <c r="D71" s="370">
        <f t="shared" si="15"/>
        <v>-21.599999999999994</v>
      </c>
      <c r="E71" s="370">
        <f t="shared" si="15"/>
        <v>0</v>
      </c>
      <c r="F71" s="370">
        <f t="shared" si="15"/>
        <v>0</v>
      </c>
      <c r="G71" s="234"/>
      <c r="H71" s="413" t="s">
        <v>26</v>
      </c>
      <c r="I71" s="413">
        <f>I70-I57</f>
        <v>-38.200000000000003</v>
      </c>
      <c r="J71" s="413"/>
    </row>
    <row r="73" spans="1:11" ht="13.5" thickBot="1" x14ac:dyDescent="0.25"/>
    <row r="74" spans="1:11" ht="13.5" thickBot="1" x14ac:dyDescent="0.25">
      <c r="A74" s="304" t="s">
        <v>85</v>
      </c>
      <c r="B74" s="420" t="s">
        <v>53</v>
      </c>
      <c r="C74" s="421"/>
      <c r="D74" s="421"/>
      <c r="E74" s="421"/>
      <c r="F74" s="422"/>
      <c r="G74" s="333" t="s">
        <v>0</v>
      </c>
      <c r="H74" s="414"/>
      <c r="I74" s="414"/>
      <c r="J74" s="414"/>
    </row>
    <row r="75" spans="1:11" x14ac:dyDescent="0.2">
      <c r="A75" s="226" t="s">
        <v>2</v>
      </c>
      <c r="B75" s="33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414"/>
      <c r="I75" s="414"/>
      <c r="J75" s="414"/>
    </row>
    <row r="76" spans="1:11" x14ac:dyDescent="0.2">
      <c r="A76" s="311" t="s">
        <v>75</v>
      </c>
      <c r="B76" s="337">
        <v>1080</v>
      </c>
      <c r="C76" s="338">
        <v>1080</v>
      </c>
      <c r="D76" s="339">
        <v>1080</v>
      </c>
      <c r="E76" s="339">
        <v>1080</v>
      </c>
      <c r="F76" s="339">
        <v>1080</v>
      </c>
      <c r="G76" s="340">
        <v>1080</v>
      </c>
      <c r="H76" s="414"/>
      <c r="I76" s="414"/>
      <c r="J76" s="414"/>
    </row>
    <row r="77" spans="1:11" x14ac:dyDescent="0.2">
      <c r="A77" s="314" t="s">
        <v>6</v>
      </c>
      <c r="B77" s="341">
        <v>1763.1</v>
      </c>
      <c r="C77" s="342">
        <v>1783.8</v>
      </c>
      <c r="D77" s="342">
        <v>1858.5</v>
      </c>
      <c r="E77" s="342"/>
      <c r="F77" s="342"/>
      <c r="G77" s="267">
        <v>1811.7</v>
      </c>
      <c r="H77" s="414"/>
      <c r="I77" s="414"/>
      <c r="J77" s="414"/>
    </row>
    <row r="78" spans="1:11" x14ac:dyDescent="0.2">
      <c r="A78" s="226" t="s">
        <v>7</v>
      </c>
      <c r="B78" s="343">
        <v>100</v>
      </c>
      <c r="C78" s="344">
        <v>100</v>
      </c>
      <c r="D78" s="391">
        <v>96.2</v>
      </c>
      <c r="E78" s="391"/>
      <c r="F78" s="391"/>
      <c r="G78" s="272">
        <v>93.3</v>
      </c>
      <c r="H78" s="389"/>
      <c r="I78" s="414"/>
      <c r="J78" s="414"/>
    </row>
    <row r="79" spans="1:11" x14ac:dyDescent="0.2">
      <c r="A79" s="226" t="s">
        <v>8</v>
      </c>
      <c r="B79" s="273">
        <v>4.3999999999999997E-2</v>
      </c>
      <c r="C79" s="274">
        <v>3.5999999999999997E-2</v>
      </c>
      <c r="D79" s="347">
        <v>5.5E-2</v>
      </c>
      <c r="E79" s="347"/>
      <c r="F79" s="347"/>
      <c r="G79" s="348">
        <v>5.1999999999999998E-2</v>
      </c>
      <c r="H79" s="414"/>
      <c r="I79" s="414"/>
      <c r="J79" s="414"/>
    </row>
    <row r="80" spans="1:11" x14ac:dyDescent="0.2">
      <c r="A80" s="314" t="s">
        <v>1</v>
      </c>
      <c r="B80" s="278">
        <f t="shared" ref="B80:G80" si="16">B77/B76*100-100</f>
        <v>63.249999999999972</v>
      </c>
      <c r="C80" s="279">
        <f t="shared" si="16"/>
        <v>65.166666666666657</v>
      </c>
      <c r="D80" s="279">
        <f t="shared" si="16"/>
        <v>72.083333333333343</v>
      </c>
      <c r="E80" s="279">
        <f t="shared" si="16"/>
        <v>-100</v>
      </c>
      <c r="F80" s="279">
        <f t="shared" si="16"/>
        <v>-100</v>
      </c>
      <c r="G80" s="282">
        <f t="shared" si="16"/>
        <v>67.75</v>
      </c>
      <c r="H80" s="414"/>
      <c r="I80" s="414"/>
      <c r="J80" s="414"/>
    </row>
    <row r="81" spans="1:12" ht="13.5" thickBot="1" x14ac:dyDescent="0.25">
      <c r="A81" s="226" t="s">
        <v>27</v>
      </c>
      <c r="B81" s="284">
        <f>B77-B64</f>
        <v>54.766666666666652</v>
      </c>
      <c r="C81" s="285">
        <f t="shared" ref="C81:G81" si="17">C77-C64</f>
        <v>32.436363636363694</v>
      </c>
      <c r="D81" s="285">
        <f t="shared" si="17"/>
        <v>5.2857142857142208</v>
      </c>
      <c r="E81" s="285">
        <f t="shared" si="17"/>
        <v>0</v>
      </c>
      <c r="F81" s="285">
        <f t="shared" si="17"/>
        <v>0</v>
      </c>
      <c r="G81" s="288">
        <f t="shared" si="17"/>
        <v>22.667741935483946</v>
      </c>
      <c r="H81" s="414"/>
      <c r="I81" s="414"/>
      <c r="J81" s="414"/>
    </row>
    <row r="82" spans="1:12" x14ac:dyDescent="0.2">
      <c r="A82" s="328" t="s">
        <v>52</v>
      </c>
      <c r="B82" s="290">
        <v>113</v>
      </c>
      <c r="C82" s="291">
        <v>225</v>
      </c>
      <c r="D82" s="291">
        <v>259</v>
      </c>
      <c r="E82" s="291"/>
      <c r="F82" s="349"/>
      <c r="G82" s="350">
        <f>SUM(B82:F82)</f>
        <v>597</v>
      </c>
      <c r="H82" s="414" t="s">
        <v>56</v>
      </c>
      <c r="I82" s="351">
        <f>G69-G82</f>
        <v>3</v>
      </c>
      <c r="J82" s="352">
        <f>I82/G69</f>
        <v>5.0000000000000001E-3</v>
      </c>
    </row>
    <row r="83" spans="1:12" x14ac:dyDescent="0.2">
      <c r="A83" s="328" t="s">
        <v>28</v>
      </c>
      <c r="B83" s="229">
        <v>61</v>
      </c>
      <c r="C83" s="354">
        <v>61</v>
      </c>
      <c r="D83" s="354">
        <v>61</v>
      </c>
      <c r="E83" s="354"/>
      <c r="F83" s="354"/>
      <c r="G83" s="233"/>
      <c r="H83" s="414" t="s">
        <v>57</v>
      </c>
      <c r="I83" s="414">
        <v>60.05</v>
      </c>
      <c r="J83" s="414"/>
    </row>
    <row r="84" spans="1:12" ht="13.5" thickBot="1" x14ac:dyDescent="0.25">
      <c r="A84" s="331" t="s">
        <v>26</v>
      </c>
      <c r="B84" s="369">
        <f>B83-B70</f>
        <v>1</v>
      </c>
      <c r="C84" s="370">
        <f t="shared" ref="C84:F84" si="18">C83-C70</f>
        <v>1</v>
      </c>
      <c r="D84" s="370">
        <f t="shared" si="18"/>
        <v>1</v>
      </c>
      <c r="E84" s="370">
        <f t="shared" si="18"/>
        <v>0</v>
      </c>
      <c r="F84" s="370">
        <f t="shared" si="18"/>
        <v>0</v>
      </c>
      <c r="G84" s="234"/>
      <c r="H84" s="414" t="s">
        <v>26</v>
      </c>
      <c r="I84" s="414">
        <f>I83-I70</f>
        <v>-22.25</v>
      </c>
      <c r="J84" s="414"/>
    </row>
    <row r="87" spans="1:12" x14ac:dyDescent="0.2">
      <c r="B87" s="414"/>
      <c r="C87" s="414"/>
      <c r="D87" s="414"/>
      <c r="E87" s="414"/>
      <c r="F87" s="414"/>
      <c r="G87" s="414"/>
      <c r="H87" s="414"/>
      <c r="I87" s="414"/>
      <c r="J87" s="414"/>
      <c r="K87" s="414"/>
      <c r="L87" s="414"/>
    </row>
  </sheetData>
  <mergeCells count="6">
    <mergeCell ref="B74:F74"/>
    <mergeCell ref="B9:F9"/>
    <mergeCell ref="B22:F22"/>
    <mergeCell ref="B35:F35"/>
    <mergeCell ref="B48:F48"/>
    <mergeCell ref="B61:F6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15" t="s">
        <v>18</v>
      </c>
      <c r="C4" s="416"/>
      <c r="D4" s="416"/>
      <c r="E4" s="416"/>
      <c r="F4" s="416"/>
      <c r="G4" s="416"/>
      <c r="H4" s="416"/>
      <c r="I4" s="416"/>
      <c r="J4" s="417"/>
      <c r="K4" s="415" t="s">
        <v>21</v>
      </c>
      <c r="L4" s="416"/>
      <c r="M4" s="416"/>
      <c r="N4" s="416"/>
      <c r="O4" s="416"/>
      <c r="P4" s="416"/>
      <c r="Q4" s="416"/>
      <c r="R4" s="416"/>
      <c r="S4" s="416"/>
      <c r="T4" s="416"/>
      <c r="U4" s="416"/>
      <c r="V4" s="416"/>
      <c r="W4" s="41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15" t="s">
        <v>23</v>
      </c>
      <c r="C17" s="416"/>
      <c r="D17" s="416"/>
      <c r="E17" s="416"/>
      <c r="F17" s="41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15" t="s">
        <v>18</v>
      </c>
      <c r="C4" s="416"/>
      <c r="D4" s="416"/>
      <c r="E4" s="416"/>
      <c r="F4" s="416"/>
      <c r="G4" s="416"/>
      <c r="H4" s="416"/>
      <c r="I4" s="416"/>
      <c r="J4" s="417"/>
      <c r="K4" s="415" t="s">
        <v>21</v>
      </c>
      <c r="L4" s="416"/>
      <c r="M4" s="416"/>
      <c r="N4" s="416"/>
      <c r="O4" s="416"/>
      <c r="P4" s="416"/>
      <c r="Q4" s="416"/>
      <c r="R4" s="416"/>
      <c r="S4" s="416"/>
      <c r="T4" s="416"/>
      <c r="U4" s="416"/>
      <c r="V4" s="416"/>
      <c r="W4" s="41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15" t="s">
        <v>23</v>
      </c>
      <c r="C17" s="416"/>
      <c r="D17" s="416"/>
      <c r="E17" s="416"/>
      <c r="F17" s="41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15" t="s">
        <v>18</v>
      </c>
      <c r="C4" s="416"/>
      <c r="D4" s="416"/>
      <c r="E4" s="416"/>
      <c r="F4" s="416"/>
      <c r="G4" s="416"/>
      <c r="H4" s="416"/>
      <c r="I4" s="416"/>
      <c r="J4" s="417"/>
      <c r="K4" s="415" t="s">
        <v>21</v>
      </c>
      <c r="L4" s="416"/>
      <c r="M4" s="416"/>
      <c r="N4" s="416"/>
      <c r="O4" s="416"/>
      <c r="P4" s="416"/>
      <c r="Q4" s="416"/>
      <c r="R4" s="416"/>
      <c r="S4" s="416"/>
      <c r="T4" s="416"/>
      <c r="U4" s="416"/>
      <c r="V4" s="416"/>
      <c r="W4" s="41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15" t="s">
        <v>23</v>
      </c>
      <c r="C17" s="416"/>
      <c r="D17" s="416"/>
      <c r="E17" s="416"/>
      <c r="F17" s="41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18" t="s">
        <v>42</v>
      </c>
      <c r="B1" s="418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18" t="s">
        <v>42</v>
      </c>
      <c r="B1" s="418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19" t="s">
        <v>42</v>
      </c>
      <c r="B1" s="419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18" t="s">
        <v>42</v>
      </c>
      <c r="B1" s="418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F93"/>
  <sheetViews>
    <sheetView showGridLines="0" tabSelected="1" topLeftCell="A60" zoomScale="75" zoomScaleNormal="75" workbookViewId="0">
      <selection activeCell="Y93" sqref="Y93"/>
    </sheetView>
  </sheetViews>
  <sheetFormatPr baseColWidth="10" defaultRowHeight="12.75" x14ac:dyDescent="0.2"/>
  <cols>
    <col min="1" max="1" width="16.28515625" style="237" bestFit="1" customWidth="1"/>
    <col min="2" max="13" width="10" style="237" customWidth="1"/>
    <col min="14" max="14" width="10" style="355" customWidth="1"/>
    <col min="15" max="18" width="10" style="237" customWidth="1"/>
    <col min="19" max="20" width="10" style="355" customWidth="1"/>
    <col min="21" max="22" width="10" style="237" customWidth="1"/>
    <col min="23" max="16384" width="11.42578125" style="237"/>
  </cols>
  <sheetData>
    <row r="1" spans="1:25" x14ac:dyDescent="0.2">
      <c r="A1" s="237" t="s">
        <v>58</v>
      </c>
    </row>
    <row r="2" spans="1:25" x14ac:dyDescent="0.2">
      <c r="A2" s="237" t="s">
        <v>59</v>
      </c>
      <c r="B2" s="239">
        <v>38</v>
      </c>
      <c r="F2" s="437"/>
      <c r="G2" s="437"/>
      <c r="H2" s="437"/>
      <c r="I2" s="437"/>
    </row>
    <row r="3" spans="1:25" x14ac:dyDescent="0.2">
      <c r="A3" s="237" t="s">
        <v>7</v>
      </c>
      <c r="B3" s="237">
        <v>71.33</v>
      </c>
    </row>
    <row r="4" spans="1:25" x14ac:dyDescent="0.2">
      <c r="A4" s="237" t="s">
        <v>60</v>
      </c>
      <c r="B4" s="237">
        <v>13196</v>
      </c>
    </row>
    <row r="6" spans="1:25" x14ac:dyDescent="0.2">
      <c r="A6" s="246" t="s">
        <v>61</v>
      </c>
      <c r="B6" s="239">
        <v>38</v>
      </c>
      <c r="C6" s="239">
        <v>38</v>
      </c>
      <c r="D6" s="239">
        <v>38</v>
      </c>
      <c r="E6" s="239">
        <v>38</v>
      </c>
      <c r="F6" s="239">
        <v>38</v>
      </c>
      <c r="G6" s="239">
        <v>38</v>
      </c>
      <c r="H6" s="239">
        <v>38</v>
      </c>
      <c r="I6" s="239">
        <v>38</v>
      </c>
      <c r="J6" s="239">
        <v>38</v>
      </c>
      <c r="K6" s="239">
        <v>38</v>
      </c>
      <c r="L6" s="239">
        <v>38</v>
      </c>
      <c r="M6" s="239">
        <v>38</v>
      </c>
      <c r="N6" s="239">
        <v>38</v>
      </c>
      <c r="O6" s="239">
        <v>38</v>
      </c>
      <c r="P6" s="239">
        <v>38</v>
      </c>
      <c r="Q6" s="239">
        <v>38</v>
      </c>
      <c r="R6" s="239">
        <v>38</v>
      </c>
      <c r="S6" s="239">
        <v>38</v>
      </c>
      <c r="T6" s="239">
        <v>38</v>
      </c>
      <c r="U6" s="239">
        <v>38</v>
      </c>
      <c r="V6" s="239">
        <v>38</v>
      </c>
    </row>
    <row r="7" spans="1:25" x14ac:dyDescent="0.2">
      <c r="A7" s="246" t="s">
        <v>76</v>
      </c>
      <c r="B7" s="301">
        <v>23.5</v>
      </c>
      <c r="C7" s="301">
        <v>23.5</v>
      </c>
      <c r="D7" s="301">
        <v>23.5</v>
      </c>
      <c r="E7" s="301">
        <v>23.5</v>
      </c>
      <c r="F7" s="301">
        <v>23.5</v>
      </c>
      <c r="G7" s="301">
        <v>23.5</v>
      </c>
      <c r="H7" s="301">
        <v>23.5</v>
      </c>
      <c r="I7" s="301">
        <v>23.5</v>
      </c>
      <c r="J7" s="301">
        <v>23.5</v>
      </c>
      <c r="K7" s="237">
        <v>23.5</v>
      </c>
      <c r="L7" s="237">
        <v>23.5</v>
      </c>
      <c r="M7" s="237">
        <v>23.5</v>
      </c>
      <c r="N7" s="355">
        <v>23.5</v>
      </c>
      <c r="O7" s="237">
        <v>23.5</v>
      </c>
      <c r="P7" s="237">
        <v>23.5</v>
      </c>
      <c r="Q7" s="237">
        <v>23.5</v>
      </c>
      <c r="R7" s="237">
        <v>23.5</v>
      </c>
      <c r="S7" s="355">
        <v>23.5</v>
      </c>
      <c r="T7" s="355">
        <v>23.5</v>
      </c>
      <c r="U7" s="237">
        <v>23.5</v>
      </c>
    </row>
    <row r="8" spans="1:25" ht="13.5" thickBot="1" x14ac:dyDescent="0.25">
      <c r="A8" s="246"/>
      <c r="B8" s="301"/>
      <c r="C8" s="301"/>
      <c r="D8" s="301"/>
      <c r="E8" s="301"/>
      <c r="F8" s="301"/>
      <c r="G8" s="301"/>
      <c r="H8" s="301"/>
      <c r="I8" s="301"/>
      <c r="J8" s="301"/>
    </row>
    <row r="9" spans="1:25" ht="13.5" thickBot="1" x14ac:dyDescent="0.25">
      <c r="A9" s="247" t="s">
        <v>49</v>
      </c>
      <c r="B9" s="426" t="s">
        <v>65</v>
      </c>
      <c r="C9" s="427"/>
      <c r="D9" s="427"/>
      <c r="E9" s="427"/>
      <c r="F9" s="427"/>
      <c r="G9" s="427"/>
      <c r="H9" s="427"/>
      <c r="I9" s="428"/>
      <c r="J9" s="429" t="s">
        <v>63</v>
      </c>
      <c r="K9" s="430"/>
      <c r="L9" s="430"/>
      <c r="M9" s="430"/>
      <c r="N9" s="430"/>
      <c r="O9" s="431"/>
      <c r="P9" s="429" t="s">
        <v>64</v>
      </c>
      <c r="Q9" s="430"/>
      <c r="R9" s="430"/>
      <c r="S9" s="430"/>
      <c r="T9" s="430"/>
      <c r="U9" s="432"/>
      <c r="V9" s="372" t="s">
        <v>55</v>
      </c>
    </row>
    <row r="10" spans="1:25" x14ac:dyDescent="0.2">
      <c r="A10" s="248" t="s">
        <v>54</v>
      </c>
      <c r="B10" s="229">
        <v>1</v>
      </c>
      <c r="C10" s="354">
        <v>2</v>
      </c>
      <c r="D10" s="354">
        <v>3</v>
      </c>
      <c r="E10" s="354">
        <v>4</v>
      </c>
      <c r="F10" s="354">
        <v>5</v>
      </c>
      <c r="G10" s="354">
        <v>6</v>
      </c>
      <c r="H10" s="354">
        <v>7</v>
      </c>
      <c r="I10" s="230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1">
        <v>6</v>
      </c>
      <c r="P10" s="365">
        <v>1</v>
      </c>
      <c r="Q10" s="250">
        <v>2</v>
      </c>
      <c r="R10" s="250">
        <v>3</v>
      </c>
      <c r="S10" s="250">
        <v>4</v>
      </c>
      <c r="T10" s="250">
        <v>5</v>
      </c>
      <c r="U10" s="356">
        <v>6</v>
      </c>
      <c r="V10" s="374"/>
    </row>
    <row r="11" spans="1:25" x14ac:dyDescent="0.2">
      <c r="A11" s="248" t="s">
        <v>2</v>
      </c>
      <c r="B11" s="252">
        <v>1</v>
      </c>
      <c r="C11" s="353">
        <v>2</v>
      </c>
      <c r="D11" s="253">
        <v>3</v>
      </c>
      <c r="E11" s="253">
        <v>3</v>
      </c>
      <c r="F11" s="335">
        <v>4</v>
      </c>
      <c r="G11" s="335">
        <v>4</v>
      </c>
      <c r="H11" s="253">
        <v>5</v>
      </c>
      <c r="I11" s="360">
        <v>6</v>
      </c>
      <c r="J11" s="362">
        <v>1</v>
      </c>
      <c r="K11" s="334">
        <v>2</v>
      </c>
      <c r="L11" s="253">
        <v>3</v>
      </c>
      <c r="M11" s="253">
        <v>3</v>
      </c>
      <c r="N11" s="255">
        <v>4</v>
      </c>
      <c r="O11" s="298">
        <v>5</v>
      </c>
      <c r="P11" s="254">
        <v>1</v>
      </c>
      <c r="Q11" s="253">
        <v>2</v>
      </c>
      <c r="R11" s="255">
        <v>3</v>
      </c>
      <c r="S11" s="255">
        <v>3</v>
      </c>
      <c r="T11" s="253">
        <v>4</v>
      </c>
      <c r="U11" s="366">
        <v>5</v>
      </c>
      <c r="V11" s="226" t="s">
        <v>0</v>
      </c>
    </row>
    <row r="12" spans="1:25" x14ac:dyDescent="0.2">
      <c r="A12" s="256" t="s">
        <v>75</v>
      </c>
      <c r="B12" s="257">
        <v>140</v>
      </c>
      <c r="C12" s="258">
        <v>140</v>
      </c>
      <c r="D12" s="258">
        <v>140</v>
      </c>
      <c r="E12" s="258">
        <v>140</v>
      </c>
      <c r="F12" s="258">
        <v>140</v>
      </c>
      <c r="G12" s="258">
        <v>140</v>
      </c>
      <c r="H12" s="258">
        <v>140</v>
      </c>
      <c r="I12" s="259">
        <v>140</v>
      </c>
      <c r="J12" s="257">
        <v>140</v>
      </c>
      <c r="K12" s="258">
        <v>140</v>
      </c>
      <c r="L12" s="258">
        <v>140</v>
      </c>
      <c r="M12" s="258">
        <v>140</v>
      </c>
      <c r="N12" s="258">
        <v>140</v>
      </c>
      <c r="O12" s="259">
        <v>140</v>
      </c>
      <c r="P12" s="260">
        <v>140</v>
      </c>
      <c r="Q12" s="258">
        <v>140</v>
      </c>
      <c r="R12" s="258">
        <v>140</v>
      </c>
      <c r="S12" s="258">
        <v>140</v>
      </c>
      <c r="T12" s="258">
        <v>140</v>
      </c>
      <c r="U12" s="357">
        <v>140</v>
      </c>
      <c r="V12" s="261">
        <v>140</v>
      </c>
    </row>
    <row r="13" spans="1:25" x14ac:dyDescent="0.2">
      <c r="A13" s="262" t="s">
        <v>6</v>
      </c>
      <c r="B13" s="263">
        <v>144.41176470588235</v>
      </c>
      <c r="C13" s="264">
        <v>155.03260869565219</v>
      </c>
      <c r="D13" s="264">
        <v>171.00884955752213</v>
      </c>
      <c r="E13" s="264">
        <v>173.43434343434345</v>
      </c>
      <c r="F13" s="264">
        <v>181.94444444444446</v>
      </c>
      <c r="G13" s="264">
        <v>181.77777777777777</v>
      </c>
      <c r="H13" s="264">
        <v>194.89473684210526</v>
      </c>
      <c r="I13" s="265">
        <v>199.6904761904762</v>
      </c>
      <c r="J13" s="263">
        <v>147.05405405405406</v>
      </c>
      <c r="K13" s="264">
        <v>156.36486486486487</v>
      </c>
      <c r="L13" s="264">
        <v>162.08064516129033</v>
      </c>
      <c r="M13" s="264">
        <v>161.94999999999999</v>
      </c>
      <c r="N13" s="264">
        <v>172.15238095238095</v>
      </c>
      <c r="O13" s="265">
        <v>189.26470588235293</v>
      </c>
      <c r="P13" s="266">
        <v>139</v>
      </c>
      <c r="Q13" s="264">
        <v>152.08988764044943</v>
      </c>
      <c r="R13" s="264">
        <v>159.81355932203391</v>
      </c>
      <c r="S13" s="264">
        <v>161.02941176470588</v>
      </c>
      <c r="T13" s="264">
        <v>171.06578947368422</v>
      </c>
      <c r="U13" s="315">
        <v>179.69230769230768</v>
      </c>
      <c r="V13" s="267">
        <v>179.24819102749638</v>
      </c>
    </row>
    <row r="14" spans="1:25" x14ac:dyDescent="0.2">
      <c r="A14" s="248" t="s">
        <v>7</v>
      </c>
      <c r="B14" s="268">
        <v>61.764705882352942</v>
      </c>
      <c r="C14" s="269">
        <v>85.869565217391298</v>
      </c>
      <c r="D14" s="269">
        <v>80.530973451327441</v>
      </c>
      <c r="E14" s="269">
        <v>82.828282828282823</v>
      </c>
      <c r="F14" s="269">
        <v>95.833333333333329</v>
      </c>
      <c r="G14" s="269">
        <v>91.666666666666671</v>
      </c>
      <c r="H14" s="269">
        <v>92.982456140350877</v>
      </c>
      <c r="I14" s="270">
        <v>88.095238095238102</v>
      </c>
      <c r="J14" s="268">
        <v>91.891891891891888</v>
      </c>
      <c r="K14" s="269">
        <v>97.297297297297291</v>
      </c>
      <c r="L14" s="269">
        <v>100</v>
      </c>
      <c r="M14" s="269">
        <v>100</v>
      </c>
      <c r="N14" s="269">
        <v>100</v>
      </c>
      <c r="O14" s="270">
        <v>100</v>
      </c>
      <c r="P14" s="271">
        <v>78.571428571428569</v>
      </c>
      <c r="Q14" s="269">
        <v>100</v>
      </c>
      <c r="R14" s="269">
        <v>100</v>
      </c>
      <c r="S14" s="269">
        <v>100</v>
      </c>
      <c r="T14" s="269">
        <v>100</v>
      </c>
      <c r="U14" s="318">
        <v>98.07692307692308</v>
      </c>
      <c r="V14" s="272">
        <v>71.707670043415334</v>
      </c>
      <c r="X14" s="227"/>
      <c r="Y14" s="227"/>
    </row>
    <row r="15" spans="1:25" x14ac:dyDescent="0.2">
      <c r="A15" s="248" t="s">
        <v>8</v>
      </c>
      <c r="B15" s="273">
        <v>0.11996324323714813</v>
      </c>
      <c r="C15" s="274">
        <v>8.1459369161119288E-2</v>
      </c>
      <c r="D15" s="274">
        <v>7.1099298841753894E-2</v>
      </c>
      <c r="E15" s="274">
        <v>6.6245630216007129E-2</v>
      </c>
      <c r="F15" s="274">
        <v>5.6925891096174297E-2</v>
      </c>
      <c r="G15" s="274">
        <v>5.5546172678906457E-2</v>
      </c>
      <c r="H15" s="274">
        <v>5.6560762459984322E-2</v>
      </c>
      <c r="I15" s="275">
        <v>5.6787680934810368E-2</v>
      </c>
      <c r="J15" s="273">
        <v>5.4949138040658013E-2</v>
      </c>
      <c r="K15" s="274">
        <v>4.1038529126777572E-2</v>
      </c>
      <c r="L15" s="274">
        <v>3.0874670987011903E-2</v>
      </c>
      <c r="M15" s="274">
        <v>2.9406853046550916E-2</v>
      </c>
      <c r="N15" s="274">
        <v>2.9146543519165614E-2</v>
      </c>
      <c r="O15" s="275">
        <v>3.6387868057809282E-2</v>
      </c>
      <c r="P15" s="276">
        <v>8.7331475116919563E-2</v>
      </c>
      <c r="Q15" s="274">
        <v>3.7630922175590394E-2</v>
      </c>
      <c r="R15" s="274">
        <v>3.2919005079725248E-2</v>
      </c>
      <c r="S15" s="274">
        <v>2.8656015046559877E-2</v>
      </c>
      <c r="T15" s="274">
        <v>2.5416088174516724E-2</v>
      </c>
      <c r="U15" s="321">
        <v>4.0315934466633056E-2</v>
      </c>
      <c r="V15" s="277">
        <v>9.6481677660660334E-2</v>
      </c>
      <c r="X15" s="227"/>
      <c r="Y15" s="227"/>
    </row>
    <row r="16" spans="1:25" x14ac:dyDescent="0.2">
      <c r="A16" s="262" t="s">
        <v>1</v>
      </c>
      <c r="B16" s="278">
        <f>B13/B12*100-100</f>
        <v>3.151260504201673</v>
      </c>
      <c r="C16" s="279">
        <f t="shared" ref="C16:E16" si="0">C13/C12*100-100</f>
        <v>10.737577639751564</v>
      </c>
      <c r="D16" s="279">
        <f t="shared" si="0"/>
        <v>22.149178255372945</v>
      </c>
      <c r="E16" s="279">
        <f t="shared" si="0"/>
        <v>23.881673881673876</v>
      </c>
      <c r="F16" s="279">
        <f>F13/F12*100-100</f>
        <v>29.960317460317469</v>
      </c>
      <c r="G16" s="279">
        <f t="shared" ref="G16:J16" si="1">G13/G12*100-100</f>
        <v>29.841269841269849</v>
      </c>
      <c r="H16" s="279">
        <f t="shared" si="1"/>
        <v>39.21052631578948</v>
      </c>
      <c r="I16" s="280">
        <f t="shared" si="1"/>
        <v>42.636054421768733</v>
      </c>
      <c r="J16" s="278">
        <f t="shared" si="1"/>
        <v>5.038610038610031</v>
      </c>
      <c r="K16" s="279">
        <f>K13/K12*100-100</f>
        <v>11.689189189189193</v>
      </c>
      <c r="L16" s="279">
        <f t="shared" ref="L16:N16" si="2">L13/L12*100-100</f>
        <v>15.771889400921665</v>
      </c>
      <c r="M16" s="279">
        <f t="shared" si="2"/>
        <v>15.678571428571431</v>
      </c>
      <c r="N16" s="279">
        <f t="shared" si="2"/>
        <v>22.965986394557831</v>
      </c>
      <c r="O16" s="280">
        <f t="shared" ref="O16:V16" si="3">O13/O12*100-100</f>
        <v>35.189075630252091</v>
      </c>
      <c r="P16" s="281">
        <f t="shared" ref="P16:U16" si="4">P13/P12*100-100</f>
        <v>-0.7142857142857082</v>
      </c>
      <c r="Q16" s="279">
        <f t="shared" ref="Q16:R16" si="5">Q13/Q12*100-100</f>
        <v>8.63563402889244</v>
      </c>
      <c r="R16" s="279">
        <f t="shared" si="5"/>
        <v>14.152542372881371</v>
      </c>
      <c r="S16" s="279">
        <f t="shared" ref="S16:T16" si="6">S13/S12*100-100</f>
        <v>15.021008403361336</v>
      </c>
      <c r="T16" s="279">
        <f t="shared" si="6"/>
        <v>22.189849624060159</v>
      </c>
      <c r="U16" s="358">
        <f t="shared" si="4"/>
        <v>28.35164835164835</v>
      </c>
      <c r="V16" s="282">
        <f t="shared" si="3"/>
        <v>28.034422162497407</v>
      </c>
      <c r="X16" s="227"/>
      <c r="Y16" s="227"/>
    </row>
    <row r="17" spans="1:25" ht="13.5" thickBot="1" x14ac:dyDescent="0.25">
      <c r="A17" s="283" t="s">
        <v>27</v>
      </c>
      <c r="B17" s="284">
        <f>B13-B6</f>
        <v>106.41176470588235</v>
      </c>
      <c r="C17" s="285">
        <f t="shared" ref="C17:J17" si="7">C13-C6</f>
        <v>117.03260869565219</v>
      </c>
      <c r="D17" s="285">
        <f t="shared" si="7"/>
        <v>133.00884955752213</v>
      </c>
      <c r="E17" s="285">
        <f t="shared" si="7"/>
        <v>135.43434343434345</v>
      </c>
      <c r="F17" s="285">
        <f t="shared" si="7"/>
        <v>143.94444444444446</v>
      </c>
      <c r="G17" s="285">
        <f t="shared" si="7"/>
        <v>143.77777777777777</v>
      </c>
      <c r="H17" s="285">
        <f t="shared" si="7"/>
        <v>156.89473684210526</v>
      </c>
      <c r="I17" s="286">
        <f t="shared" si="7"/>
        <v>161.6904761904762</v>
      </c>
      <c r="J17" s="363">
        <f t="shared" si="7"/>
        <v>109.05405405405406</v>
      </c>
      <c r="K17" s="287">
        <f t="shared" ref="K17:V17" si="8">K13-K6</f>
        <v>118.36486486486487</v>
      </c>
      <c r="L17" s="287">
        <f t="shared" si="8"/>
        <v>124.08064516129033</v>
      </c>
      <c r="M17" s="287">
        <f t="shared" si="8"/>
        <v>123.94999999999999</v>
      </c>
      <c r="N17" s="287">
        <f t="shared" si="8"/>
        <v>134.15238095238095</v>
      </c>
      <c r="O17" s="364">
        <f t="shared" si="8"/>
        <v>151.26470588235293</v>
      </c>
      <c r="P17" s="361">
        <f t="shared" si="8"/>
        <v>101</v>
      </c>
      <c r="Q17" s="285">
        <f t="shared" si="8"/>
        <v>114.08988764044943</v>
      </c>
      <c r="R17" s="285">
        <f t="shared" si="8"/>
        <v>121.81355932203391</v>
      </c>
      <c r="S17" s="285">
        <f t="shared" ref="S17:T17" si="9">S13-S6</f>
        <v>123.02941176470588</v>
      </c>
      <c r="T17" s="285">
        <f t="shared" si="9"/>
        <v>133.06578947368422</v>
      </c>
      <c r="U17" s="359">
        <f t="shared" si="8"/>
        <v>141.69230769230768</v>
      </c>
      <c r="V17" s="326">
        <f t="shared" si="8"/>
        <v>141.24819102749638</v>
      </c>
      <c r="X17" s="227"/>
      <c r="Y17" s="227"/>
    </row>
    <row r="18" spans="1:25" x14ac:dyDescent="0.2">
      <c r="A18" s="289" t="s">
        <v>51</v>
      </c>
      <c r="B18" s="290">
        <v>357</v>
      </c>
      <c r="C18" s="291">
        <v>827</v>
      </c>
      <c r="D18" s="291">
        <v>940</v>
      </c>
      <c r="E18" s="291">
        <v>940</v>
      </c>
      <c r="F18" s="291">
        <v>714</v>
      </c>
      <c r="G18" s="291">
        <v>714</v>
      </c>
      <c r="H18" s="291">
        <v>967</v>
      </c>
      <c r="I18" s="292">
        <v>287</v>
      </c>
      <c r="J18" s="290">
        <v>371</v>
      </c>
      <c r="K18" s="291">
        <v>744</v>
      </c>
      <c r="L18" s="291">
        <v>623</v>
      </c>
      <c r="M18" s="291">
        <v>623</v>
      </c>
      <c r="N18" s="291">
        <v>984</v>
      </c>
      <c r="O18" s="292">
        <v>346</v>
      </c>
      <c r="P18" s="290">
        <v>281</v>
      </c>
      <c r="Q18" s="291">
        <v>880</v>
      </c>
      <c r="R18" s="291">
        <v>572</v>
      </c>
      <c r="S18" s="291">
        <v>573</v>
      </c>
      <c r="T18" s="291">
        <v>769</v>
      </c>
      <c r="U18" s="292">
        <v>545</v>
      </c>
      <c r="V18" s="373">
        <f>SUM(B18:U18)</f>
        <v>13057</v>
      </c>
      <c r="W18" s="227" t="s">
        <v>56</v>
      </c>
      <c r="X18" s="294">
        <f>B4-V18</f>
        <v>139</v>
      </c>
      <c r="Y18" s="295">
        <f>X18/B4</f>
        <v>1.053349499848439E-2</v>
      </c>
    </row>
    <row r="19" spans="1:25" x14ac:dyDescent="0.2">
      <c r="A19" s="296" t="s">
        <v>28</v>
      </c>
      <c r="B19" s="242">
        <v>29.5</v>
      </c>
      <c r="C19" s="240">
        <v>28.5</v>
      </c>
      <c r="D19" s="240">
        <v>28</v>
      </c>
      <c r="E19" s="240">
        <v>28</v>
      </c>
      <c r="F19" s="240">
        <v>27.5</v>
      </c>
      <c r="G19" s="240">
        <v>27.5</v>
      </c>
      <c r="H19" s="240">
        <v>27.5</v>
      </c>
      <c r="I19" s="243">
        <v>27.5</v>
      </c>
      <c r="J19" s="242">
        <v>29.5</v>
      </c>
      <c r="K19" s="240">
        <v>28.5</v>
      </c>
      <c r="L19" s="240">
        <v>28.5</v>
      </c>
      <c r="M19" s="240">
        <v>28.5</v>
      </c>
      <c r="N19" s="240">
        <v>28</v>
      </c>
      <c r="O19" s="243">
        <v>27.5</v>
      </c>
      <c r="P19" s="242">
        <v>30.5</v>
      </c>
      <c r="Q19" s="240">
        <v>29</v>
      </c>
      <c r="R19" s="240">
        <v>28.5</v>
      </c>
      <c r="S19" s="240">
        <v>28.5</v>
      </c>
      <c r="T19" s="240">
        <v>28</v>
      </c>
      <c r="U19" s="243">
        <v>27.5</v>
      </c>
      <c r="V19" s="233"/>
      <c r="W19" s="227" t="s">
        <v>57</v>
      </c>
      <c r="X19" s="227">
        <v>23.5</v>
      </c>
      <c r="Y19" s="227"/>
    </row>
    <row r="20" spans="1:25" ht="13.5" thickBot="1" x14ac:dyDescent="0.25">
      <c r="A20" s="297" t="s">
        <v>26</v>
      </c>
      <c r="B20" s="244">
        <f>B19-B7</f>
        <v>6</v>
      </c>
      <c r="C20" s="241">
        <f t="shared" ref="C20:J20" si="10">C19-C7</f>
        <v>5</v>
      </c>
      <c r="D20" s="241">
        <f t="shared" si="10"/>
        <v>4.5</v>
      </c>
      <c r="E20" s="241">
        <f t="shared" si="10"/>
        <v>4.5</v>
      </c>
      <c r="F20" s="241">
        <f t="shared" si="10"/>
        <v>4</v>
      </c>
      <c r="G20" s="241">
        <f t="shared" si="10"/>
        <v>4</v>
      </c>
      <c r="H20" s="241">
        <f t="shared" si="10"/>
        <v>4</v>
      </c>
      <c r="I20" s="245">
        <f t="shared" si="10"/>
        <v>4</v>
      </c>
      <c r="J20" s="244">
        <f t="shared" si="10"/>
        <v>6</v>
      </c>
      <c r="K20" s="241">
        <f t="shared" ref="K20:U20" si="11">K19-K7</f>
        <v>5</v>
      </c>
      <c r="L20" s="241">
        <f t="shared" si="11"/>
        <v>5</v>
      </c>
      <c r="M20" s="241">
        <f t="shared" si="11"/>
        <v>5</v>
      </c>
      <c r="N20" s="241">
        <f t="shared" si="11"/>
        <v>4.5</v>
      </c>
      <c r="O20" s="245">
        <f t="shared" si="11"/>
        <v>4</v>
      </c>
      <c r="P20" s="244">
        <f t="shared" si="11"/>
        <v>7</v>
      </c>
      <c r="Q20" s="241">
        <f t="shared" si="11"/>
        <v>5.5</v>
      </c>
      <c r="R20" s="241">
        <f t="shared" si="11"/>
        <v>5</v>
      </c>
      <c r="S20" s="241">
        <f t="shared" si="11"/>
        <v>5</v>
      </c>
      <c r="T20" s="241">
        <f t="shared" si="11"/>
        <v>4.5</v>
      </c>
      <c r="U20" s="245">
        <f t="shared" si="11"/>
        <v>4</v>
      </c>
      <c r="V20" s="234"/>
      <c r="W20" s="227" t="s">
        <v>26</v>
      </c>
      <c r="X20" s="227"/>
      <c r="Y20" s="227"/>
    </row>
    <row r="21" spans="1:25" x14ac:dyDescent="0.2">
      <c r="C21" s="237">
        <v>28.5</v>
      </c>
      <c r="D21" s="237">
        <v>28</v>
      </c>
      <c r="E21" s="237">
        <v>28</v>
      </c>
      <c r="K21" s="237">
        <v>28.5</v>
      </c>
      <c r="O21" s="227"/>
      <c r="P21" s="227"/>
      <c r="Q21" s="237">
        <v>29</v>
      </c>
      <c r="R21" s="237">
        <v>28.5</v>
      </c>
      <c r="S21" s="355">
        <v>28.5</v>
      </c>
      <c r="T21" s="355">
        <v>28</v>
      </c>
    </row>
    <row r="22" spans="1:25" ht="13.5" thickBot="1" x14ac:dyDescent="0.25"/>
    <row r="23" spans="1:25" s="371" customFormat="1" ht="13.5" thickBot="1" x14ac:dyDescent="0.25">
      <c r="A23" s="247" t="s">
        <v>66</v>
      </c>
      <c r="B23" s="426" t="s">
        <v>65</v>
      </c>
      <c r="C23" s="427"/>
      <c r="D23" s="427"/>
      <c r="E23" s="427"/>
      <c r="F23" s="427"/>
      <c r="G23" s="427"/>
      <c r="H23" s="427"/>
      <c r="I23" s="428"/>
      <c r="J23" s="429" t="s">
        <v>63</v>
      </c>
      <c r="K23" s="430"/>
      <c r="L23" s="430"/>
      <c r="M23" s="430"/>
      <c r="N23" s="430"/>
      <c r="O23" s="431"/>
      <c r="P23" s="429" t="s">
        <v>64</v>
      </c>
      <c r="Q23" s="430"/>
      <c r="R23" s="430"/>
      <c r="S23" s="430"/>
      <c r="T23" s="430"/>
      <c r="U23" s="432"/>
      <c r="V23" s="372" t="s">
        <v>55</v>
      </c>
    </row>
    <row r="24" spans="1:25" s="371" customFormat="1" x14ac:dyDescent="0.2">
      <c r="A24" s="248" t="s">
        <v>54</v>
      </c>
      <c r="B24" s="229">
        <v>1</v>
      </c>
      <c r="C24" s="354">
        <v>2</v>
      </c>
      <c r="D24" s="354">
        <v>3</v>
      </c>
      <c r="E24" s="354">
        <v>4</v>
      </c>
      <c r="F24" s="354">
        <v>5</v>
      </c>
      <c r="G24" s="354">
        <v>6</v>
      </c>
      <c r="H24" s="354">
        <v>7</v>
      </c>
      <c r="I24" s="230">
        <v>8</v>
      </c>
      <c r="J24" s="249">
        <v>1</v>
      </c>
      <c r="K24" s="250">
        <v>2</v>
      </c>
      <c r="L24" s="250">
        <v>3</v>
      </c>
      <c r="M24" s="250">
        <v>4</v>
      </c>
      <c r="N24" s="250">
        <v>5</v>
      </c>
      <c r="O24" s="251">
        <v>6</v>
      </c>
      <c r="P24" s="365">
        <v>1</v>
      </c>
      <c r="Q24" s="250">
        <v>2</v>
      </c>
      <c r="R24" s="250">
        <v>3</v>
      </c>
      <c r="S24" s="250">
        <v>4</v>
      </c>
      <c r="T24" s="250">
        <v>5</v>
      </c>
      <c r="U24" s="356">
        <v>6</v>
      </c>
      <c r="V24" s="374"/>
    </row>
    <row r="25" spans="1:25" s="371" customFormat="1" x14ac:dyDescent="0.2">
      <c r="A25" s="248" t="s">
        <v>2</v>
      </c>
      <c r="B25" s="252">
        <v>1</v>
      </c>
      <c r="C25" s="353">
        <v>2</v>
      </c>
      <c r="D25" s="253">
        <v>3</v>
      </c>
      <c r="E25" s="253">
        <v>3</v>
      </c>
      <c r="F25" s="335">
        <v>4</v>
      </c>
      <c r="G25" s="335">
        <v>4</v>
      </c>
      <c r="H25" s="253">
        <v>5</v>
      </c>
      <c r="I25" s="360">
        <v>6</v>
      </c>
      <c r="J25" s="362">
        <v>1</v>
      </c>
      <c r="K25" s="334">
        <v>2</v>
      </c>
      <c r="L25" s="253">
        <v>3</v>
      </c>
      <c r="M25" s="253">
        <v>3</v>
      </c>
      <c r="N25" s="255">
        <v>4</v>
      </c>
      <c r="O25" s="298">
        <v>5</v>
      </c>
      <c r="P25" s="254">
        <v>1</v>
      </c>
      <c r="Q25" s="253">
        <v>2</v>
      </c>
      <c r="R25" s="255">
        <v>3</v>
      </c>
      <c r="S25" s="255">
        <v>3</v>
      </c>
      <c r="T25" s="253">
        <v>4</v>
      </c>
      <c r="U25" s="366">
        <v>5</v>
      </c>
      <c r="V25" s="226" t="s">
        <v>0</v>
      </c>
    </row>
    <row r="26" spans="1:25" s="371" customFormat="1" x14ac:dyDescent="0.2">
      <c r="A26" s="256" t="s">
        <v>75</v>
      </c>
      <c r="B26" s="257">
        <v>270</v>
      </c>
      <c r="C26" s="258">
        <v>270</v>
      </c>
      <c r="D26" s="258">
        <v>270</v>
      </c>
      <c r="E26" s="258">
        <v>270</v>
      </c>
      <c r="F26" s="258">
        <v>270</v>
      </c>
      <c r="G26" s="258">
        <v>270</v>
      </c>
      <c r="H26" s="258">
        <v>270</v>
      </c>
      <c r="I26" s="259">
        <v>270</v>
      </c>
      <c r="J26" s="257">
        <v>270</v>
      </c>
      <c r="K26" s="258">
        <v>270</v>
      </c>
      <c r="L26" s="258">
        <v>270</v>
      </c>
      <c r="M26" s="258">
        <v>270</v>
      </c>
      <c r="N26" s="258">
        <v>270</v>
      </c>
      <c r="O26" s="259">
        <v>270</v>
      </c>
      <c r="P26" s="260">
        <v>270</v>
      </c>
      <c r="Q26" s="258">
        <v>270</v>
      </c>
      <c r="R26" s="258">
        <v>270</v>
      </c>
      <c r="S26" s="258">
        <v>270</v>
      </c>
      <c r="T26" s="258">
        <v>270</v>
      </c>
      <c r="U26" s="357">
        <v>270</v>
      </c>
      <c r="V26" s="261">
        <v>270</v>
      </c>
    </row>
    <row r="27" spans="1:25" s="371" customFormat="1" x14ac:dyDescent="0.2">
      <c r="A27" s="262" t="s">
        <v>6</v>
      </c>
      <c r="B27" s="263">
        <v>244.10256410256412</v>
      </c>
      <c r="C27" s="264">
        <v>286.37362637362639</v>
      </c>
      <c r="D27" s="264">
        <v>282</v>
      </c>
      <c r="E27" s="264">
        <v>280.81632653061223</v>
      </c>
      <c r="F27" s="264">
        <v>288.37837837837839</v>
      </c>
      <c r="G27" s="264">
        <v>283.03797468354429</v>
      </c>
      <c r="H27" s="264">
        <v>290.60000000000002</v>
      </c>
      <c r="I27" s="265">
        <v>298.92857142857144</v>
      </c>
      <c r="J27" s="263">
        <v>295.29411764705884</v>
      </c>
      <c r="K27" s="264">
        <v>301.07142857142856</v>
      </c>
      <c r="L27" s="264">
        <v>343.5</v>
      </c>
      <c r="M27" s="264">
        <v>293.5593220338983</v>
      </c>
      <c r="N27" s="264">
        <v>317.22222222222223</v>
      </c>
      <c r="O27" s="265">
        <v>309.6875</v>
      </c>
      <c r="P27" s="266">
        <v>313.68421052631578</v>
      </c>
      <c r="Q27" s="264">
        <v>312.36111111111109</v>
      </c>
      <c r="R27" s="264">
        <v>344.91228070175441</v>
      </c>
      <c r="S27" s="264">
        <v>307.79661016949154</v>
      </c>
      <c r="T27" s="264">
        <v>292.92929292929296</v>
      </c>
      <c r="U27" s="315">
        <v>298.10810810810813</v>
      </c>
      <c r="V27" s="267">
        <v>298.04934464148033</v>
      </c>
    </row>
    <row r="28" spans="1:25" s="371" customFormat="1" x14ac:dyDescent="0.2">
      <c r="A28" s="248" t="s">
        <v>7</v>
      </c>
      <c r="B28" s="379">
        <v>69.230769230769226</v>
      </c>
      <c r="C28" s="269">
        <v>85.714285714285708</v>
      </c>
      <c r="D28" s="269">
        <v>89.473684210526315</v>
      </c>
      <c r="E28" s="269">
        <v>79.591836734693871</v>
      </c>
      <c r="F28" s="269">
        <v>87.837837837837839</v>
      </c>
      <c r="G28" s="269">
        <v>92.405063291139243</v>
      </c>
      <c r="H28" s="269">
        <v>81</v>
      </c>
      <c r="I28" s="270">
        <v>92.857142857142861</v>
      </c>
      <c r="J28" s="268">
        <v>85.294117647058826</v>
      </c>
      <c r="K28" s="269">
        <v>73.214285714285708</v>
      </c>
      <c r="L28" s="378">
        <v>55</v>
      </c>
      <c r="M28" s="269">
        <v>77.966101694915253</v>
      </c>
      <c r="N28" s="378">
        <v>60</v>
      </c>
      <c r="O28" s="270">
        <v>84.375</v>
      </c>
      <c r="P28" s="271">
        <v>60.526315789473685</v>
      </c>
      <c r="Q28" s="378">
        <v>52.777777777777779</v>
      </c>
      <c r="R28" s="378">
        <v>49.122807017543863</v>
      </c>
      <c r="S28" s="269">
        <v>81.355932203389827</v>
      </c>
      <c r="T28" s="269">
        <v>85.858585858585855</v>
      </c>
      <c r="U28" s="318">
        <v>83.78378378378379</v>
      </c>
      <c r="V28" s="272">
        <v>74.479568234387045</v>
      </c>
      <c r="W28" s="380" t="s">
        <v>77</v>
      </c>
      <c r="X28" s="227"/>
      <c r="Y28" s="227"/>
    </row>
    <row r="29" spans="1:25" s="371" customFormat="1" x14ac:dyDescent="0.2">
      <c r="A29" s="248" t="s">
        <v>8</v>
      </c>
      <c r="B29" s="273">
        <v>0.10150559620191575</v>
      </c>
      <c r="C29" s="274">
        <v>7.5821368227513938E-2</v>
      </c>
      <c r="D29" s="274">
        <v>6.2297565017861455E-2</v>
      </c>
      <c r="E29" s="274">
        <v>6.6848614976148024E-2</v>
      </c>
      <c r="F29" s="274">
        <v>6.7459384865709363E-2</v>
      </c>
      <c r="G29" s="274">
        <v>6.7307320855511596E-2</v>
      </c>
      <c r="H29" s="274">
        <v>6.6159752339794944E-2</v>
      </c>
      <c r="I29" s="275">
        <v>7.0022548444887367E-2</v>
      </c>
      <c r="J29" s="273">
        <v>7.1713147410359071E-2</v>
      </c>
      <c r="K29" s="274">
        <v>9.7380085957250784E-2</v>
      </c>
      <c r="L29" s="274">
        <v>0.13848143186365705</v>
      </c>
      <c r="M29" s="274">
        <v>0.10049838736177448</v>
      </c>
      <c r="N29" s="274">
        <v>0.12548255835622826</v>
      </c>
      <c r="O29" s="275">
        <v>6.6315942686771961E-2</v>
      </c>
      <c r="P29" s="276">
        <v>0.12399090460968017</v>
      </c>
      <c r="Q29" s="274">
        <v>0.11185819297510272</v>
      </c>
      <c r="R29" s="274">
        <v>0.1354587219109028</v>
      </c>
      <c r="S29" s="274">
        <v>9.8846296577985951E-2</v>
      </c>
      <c r="T29" s="274">
        <v>6.9005161019481412E-2</v>
      </c>
      <c r="U29" s="321">
        <v>6.6560851651776998E-2</v>
      </c>
      <c r="V29" s="277">
        <v>0.11610491805678334</v>
      </c>
      <c r="X29" s="227"/>
      <c r="Y29" s="227"/>
    </row>
    <row r="30" spans="1:25" s="371" customFormat="1" x14ac:dyDescent="0.2">
      <c r="A30" s="262" t="s">
        <v>1</v>
      </c>
      <c r="B30" s="278">
        <f>B27/B26*100-100</f>
        <v>-9.5916429249762558</v>
      </c>
      <c r="C30" s="279">
        <f t="shared" ref="C30:E30" si="12">C27/C26*100-100</f>
        <v>6.0643060643060807</v>
      </c>
      <c r="D30" s="279">
        <f t="shared" si="12"/>
        <v>4.4444444444444571</v>
      </c>
      <c r="E30" s="279">
        <f t="shared" si="12"/>
        <v>4.0060468631897095</v>
      </c>
      <c r="F30" s="279">
        <f>F27/F26*100-100</f>
        <v>6.8068068068068044</v>
      </c>
      <c r="G30" s="279">
        <f t="shared" ref="G30:J30" si="13">G27/G26*100-100</f>
        <v>4.8288795124238106</v>
      </c>
      <c r="H30" s="279">
        <f t="shared" si="13"/>
        <v>7.6296296296296333</v>
      </c>
      <c r="I30" s="280">
        <f t="shared" si="13"/>
        <v>10.714285714285722</v>
      </c>
      <c r="J30" s="278">
        <f t="shared" si="13"/>
        <v>9.3681917211329022</v>
      </c>
      <c r="K30" s="279">
        <f>K27/K26*100-100</f>
        <v>11.507936507936506</v>
      </c>
      <c r="L30" s="279">
        <f t="shared" ref="L30:V30" si="14">L27/L26*100-100</f>
        <v>27.222222222222214</v>
      </c>
      <c r="M30" s="279">
        <f t="shared" si="14"/>
        <v>8.725674827369744</v>
      </c>
      <c r="N30" s="279">
        <f t="shared" si="14"/>
        <v>17.489711934156389</v>
      </c>
      <c r="O30" s="280">
        <f t="shared" si="14"/>
        <v>14.699074074074076</v>
      </c>
      <c r="P30" s="281">
        <f t="shared" si="14"/>
        <v>16.179337231968802</v>
      </c>
      <c r="Q30" s="279">
        <f t="shared" si="14"/>
        <v>15.689300411522638</v>
      </c>
      <c r="R30" s="279">
        <f t="shared" si="14"/>
        <v>27.745289148797923</v>
      </c>
      <c r="S30" s="279">
        <f t="shared" si="14"/>
        <v>13.998744507219101</v>
      </c>
      <c r="T30" s="279">
        <f t="shared" si="14"/>
        <v>8.4923307145529492</v>
      </c>
      <c r="U30" s="358">
        <f t="shared" si="14"/>
        <v>10.410410410410421</v>
      </c>
      <c r="V30" s="282">
        <f t="shared" si="14"/>
        <v>10.388646163511225</v>
      </c>
      <c r="W30" s="377" t="s">
        <v>78</v>
      </c>
      <c r="X30" s="227"/>
      <c r="Y30" s="227"/>
    </row>
    <row r="31" spans="1:25" s="371" customFormat="1" ht="13.5" thickBot="1" x14ac:dyDescent="0.25">
      <c r="A31" s="283" t="s">
        <v>27</v>
      </c>
      <c r="B31" s="284">
        <f>B27-B13</f>
        <v>99.690799396681768</v>
      </c>
      <c r="C31" s="285">
        <f t="shared" ref="C31:V31" si="15">C27-C13</f>
        <v>131.34101767797421</v>
      </c>
      <c r="D31" s="285">
        <f t="shared" si="15"/>
        <v>110.99115044247787</v>
      </c>
      <c r="E31" s="285">
        <f t="shared" si="15"/>
        <v>107.38198309626878</v>
      </c>
      <c r="F31" s="285">
        <f t="shared" si="15"/>
        <v>106.43393393393393</v>
      </c>
      <c r="G31" s="285">
        <f t="shared" si="15"/>
        <v>101.26019690576652</v>
      </c>
      <c r="H31" s="285">
        <f t="shared" si="15"/>
        <v>95.705263157894763</v>
      </c>
      <c r="I31" s="286">
        <f t="shared" si="15"/>
        <v>99.238095238095241</v>
      </c>
      <c r="J31" s="363">
        <f t="shared" si="15"/>
        <v>148.24006359300478</v>
      </c>
      <c r="K31" s="287">
        <f t="shared" si="15"/>
        <v>144.70656370656368</v>
      </c>
      <c r="L31" s="287">
        <f t="shared" si="15"/>
        <v>181.41935483870967</v>
      </c>
      <c r="M31" s="287">
        <f t="shared" si="15"/>
        <v>131.60932203389831</v>
      </c>
      <c r="N31" s="287">
        <f t="shared" si="15"/>
        <v>145.06984126984128</v>
      </c>
      <c r="O31" s="364">
        <f t="shared" si="15"/>
        <v>120.42279411764707</v>
      </c>
      <c r="P31" s="361">
        <f t="shared" si="15"/>
        <v>174.68421052631578</v>
      </c>
      <c r="Q31" s="285">
        <f t="shared" si="15"/>
        <v>160.27122347066165</v>
      </c>
      <c r="R31" s="285">
        <f t="shared" si="15"/>
        <v>185.0987213797205</v>
      </c>
      <c r="S31" s="285">
        <f t="shared" si="15"/>
        <v>146.76719840478566</v>
      </c>
      <c r="T31" s="285">
        <f t="shared" si="15"/>
        <v>121.86350345560874</v>
      </c>
      <c r="U31" s="359">
        <f t="shared" si="15"/>
        <v>118.41580041580045</v>
      </c>
      <c r="V31" s="326">
        <f t="shared" si="15"/>
        <v>118.80115361398396</v>
      </c>
      <c r="X31" s="227"/>
      <c r="Y31" s="227"/>
    </row>
    <row r="32" spans="1:25" s="371" customFormat="1" x14ac:dyDescent="0.2">
      <c r="A32" s="289" t="s">
        <v>51</v>
      </c>
      <c r="B32" s="290">
        <v>348</v>
      </c>
      <c r="C32" s="291">
        <v>825</v>
      </c>
      <c r="D32" s="291">
        <v>938</v>
      </c>
      <c r="E32" s="291">
        <v>939</v>
      </c>
      <c r="F32" s="291">
        <v>714</v>
      </c>
      <c r="G32" s="291">
        <v>711</v>
      </c>
      <c r="H32" s="291">
        <v>967</v>
      </c>
      <c r="I32" s="292">
        <v>286</v>
      </c>
      <c r="J32" s="290">
        <v>371</v>
      </c>
      <c r="K32" s="291">
        <v>743</v>
      </c>
      <c r="L32" s="291">
        <v>623</v>
      </c>
      <c r="M32" s="291">
        <v>622</v>
      </c>
      <c r="N32" s="291">
        <v>984</v>
      </c>
      <c r="O32" s="292">
        <v>346</v>
      </c>
      <c r="P32" s="290">
        <v>275</v>
      </c>
      <c r="Q32" s="291">
        <v>878</v>
      </c>
      <c r="R32" s="291">
        <v>572</v>
      </c>
      <c r="S32" s="291">
        <v>573</v>
      </c>
      <c r="T32" s="291">
        <v>768</v>
      </c>
      <c r="U32" s="292">
        <v>545</v>
      </c>
      <c r="V32" s="373">
        <f>SUM(B32:U32)</f>
        <v>13028</v>
      </c>
      <c r="W32" s="227" t="s">
        <v>56</v>
      </c>
      <c r="X32" s="294">
        <f>V18-V32</f>
        <v>29</v>
      </c>
      <c r="Y32" s="295">
        <f>X32/V18</f>
        <v>2.2210308646702917E-3</v>
      </c>
    </row>
    <row r="33" spans="1:28" s="371" customFormat="1" x14ac:dyDescent="0.2">
      <c r="A33" s="296" t="s">
        <v>28</v>
      </c>
      <c r="B33" s="242">
        <v>34</v>
      </c>
      <c r="C33" s="240">
        <v>32</v>
      </c>
      <c r="D33" s="240">
        <v>31.5</v>
      </c>
      <c r="E33" s="240">
        <v>31.5</v>
      </c>
      <c r="F33" s="240">
        <v>31</v>
      </c>
      <c r="G33" s="240">
        <v>31</v>
      </c>
      <c r="H33" s="240">
        <v>31</v>
      </c>
      <c r="I33" s="243">
        <v>31</v>
      </c>
      <c r="J33" s="242">
        <v>33</v>
      </c>
      <c r="K33" s="240">
        <v>32</v>
      </c>
      <c r="L33" s="240">
        <f t="shared" ref="L33:R33" si="16">L19+3</f>
        <v>31.5</v>
      </c>
      <c r="M33" s="240">
        <v>32</v>
      </c>
      <c r="N33" s="240">
        <v>31.5</v>
      </c>
      <c r="O33" s="243">
        <v>31.5</v>
      </c>
      <c r="P33" s="242">
        <f t="shared" si="16"/>
        <v>33.5</v>
      </c>
      <c r="Q33" s="240">
        <f t="shared" si="16"/>
        <v>32</v>
      </c>
      <c r="R33" s="240">
        <f t="shared" si="16"/>
        <v>31.5</v>
      </c>
      <c r="S33" s="240">
        <v>32</v>
      </c>
      <c r="T33" s="240">
        <v>31.5</v>
      </c>
      <c r="U33" s="243">
        <v>31</v>
      </c>
      <c r="V33" s="233"/>
      <c r="W33" s="227" t="s">
        <v>57</v>
      </c>
      <c r="X33" s="227">
        <v>28.2</v>
      </c>
      <c r="Y33" s="227"/>
    </row>
    <row r="34" spans="1:28" s="371" customFormat="1" ht="13.5" thickBot="1" x14ac:dyDescent="0.25">
      <c r="A34" s="297" t="s">
        <v>26</v>
      </c>
      <c r="B34" s="244">
        <f>B33-B19</f>
        <v>4.5</v>
      </c>
      <c r="C34" s="241">
        <f t="shared" ref="C34:U34" si="17">C33-C19</f>
        <v>3.5</v>
      </c>
      <c r="D34" s="241">
        <f t="shared" si="17"/>
        <v>3.5</v>
      </c>
      <c r="E34" s="241">
        <f t="shared" si="17"/>
        <v>3.5</v>
      </c>
      <c r="F34" s="241">
        <f t="shared" si="17"/>
        <v>3.5</v>
      </c>
      <c r="G34" s="241">
        <f t="shared" si="17"/>
        <v>3.5</v>
      </c>
      <c r="H34" s="241">
        <f t="shared" si="17"/>
        <v>3.5</v>
      </c>
      <c r="I34" s="245">
        <f t="shared" si="17"/>
        <v>3.5</v>
      </c>
      <c r="J34" s="244">
        <f t="shared" si="17"/>
        <v>3.5</v>
      </c>
      <c r="K34" s="241">
        <f t="shared" si="17"/>
        <v>3.5</v>
      </c>
      <c r="L34" s="241">
        <f t="shared" si="17"/>
        <v>3</v>
      </c>
      <c r="M34" s="241">
        <f t="shared" si="17"/>
        <v>3.5</v>
      </c>
      <c r="N34" s="241">
        <f t="shared" si="17"/>
        <v>3.5</v>
      </c>
      <c r="O34" s="245">
        <f t="shared" si="17"/>
        <v>4</v>
      </c>
      <c r="P34" s="244">
        <f t="shared" si="17"/>
        <v>3</v>
      </c>
      <c r="Q34" s="241">
        <f t="shared" si="17"/>
        <v>3</v>
      </c>
      <c r="R34" s="241">
        <f t="shared" si="17"/>
        <v>3</v>
      </c>
      <c r="S34" s="241">
        <f t="shared" si="17"/>
        <v>3.5</v>
      </c>
      <c r="T34" s="241">
        <f t="shared" si="17"/>
        <v>3.5</v>
      </c>
      <c r="U34" s="245">
        <f t="shared" si="17"/>
        <v>3.5</v>
      </c>
      <c r="V34" s="234"/>
      <c r="W34" s="227" t="s">
        <v>26</v>
      </c>
      <c r="X34" s="227">
        <f>X33-X19</f>
        <v>4.6999999999999993</v>
      </c>
      <c r="Y34" s="227"/>
    </row>
    <row r="35" spans="1:28" x14ac:dyDescent="0.2">
      <c r="B35" s="237">
        <v>34</v>
      </c>
      <c r="L35" s="237" t="s">
        <v>67</v>
      </c>
      <c r="M35" s="237" t="s">
        <v>67</v>
      </c>
      <c r="R35" s="237" t="s">
        <v>67</v>
      </c>
      <c r="S35" s="355" t="s">
        <v>67</v>
      </c>
    </row>
    <row r="36" spans="1:28" ht="13.5" thickBot="1" x14ac:dyDescent="0.25"/>
    <row r="37" spans="1:28" s="387" customFormat="1" ht="13.5" thickBot="1" x14ac:dyDescent="0.25">
      <c r="A37" s="247" t="s">
        <v>70</v>
      </c>
      <c r="B37" s="426" t="s">
        <v>65</v>
      </c>
      <c r="C37" s="427"/>
      <c r="D37" s="427"/>
      <c r="E37" s="427"/>
      <c r="F37" s="427"/>
      <c r="G37" s="427"/>
      <c r="H37" s="427"/>
      <c r="I37" s="428"/>
      <c r="J37" s="429" t="s">
        <v>63</v>
      </c>
      <c r="K37" s="430"/>
      <c r="L37" s="430"/>
      <c r="M37" s="430"/>
      <c r="N37" s="430"/>
      <c r="O37" s="431"/>
      <c r="P37" s="429" t="s">
        <v>64</v>
      </c>
      <c r="Q37" s="430"/>
      <c r="R37" s="430"/>
      <c r="S37" s="430"/>
      <c r="T37" s="430"/>
      <c r="U37" s="432"/>
      <c r="V37" s="372" t="s">
        <v>55</v>
      </c>
    </row>
    <row r="38" spans="1:28" s="387" customFormat="1" x14ac:dyDescent="0.2">
      <c r="A38" s="248" t="s">
        <v>54</v>
      </c>
      <c r="B38" s="229">
        <v>1</v>
      </c>
      <c r="C38" s="354">
        <v>2</v>
      </c>
      <c r="D38" s="354">
        <v>3</v>
      </c>
      <c r="E38" s="354">
        <v>4</v>
      </c>
      <c r="F38" s="354">
        <v>5</v>
      </c>
      <c r="G38" s="354">
        <v>6</v>
      </c>
      <c r="H38" s="354">
        <v>7</v>
      </c>
      <c r="I38" s="230">
        <v>8</v>
      </c>
      <c r="J38" s="249">
        <v>1</v>
      </c>
      <c r="K38" s="250">
        <v>2</v>
      </c>
      <c r="L38" s="250">
        <v>3</v>
      </c>
      <c r="M38" s="250">
        <v>4</v>
      </c>
      <c r="N38" s="250">
        <v>5</v>
      </c>
      <c r="O38" s="251">
        <v>6</v>
      </c>
      <c r="P38" s="365">
        <v>1</v>
      </c>
      <c r="Q38" s="250">
        <v>2</v>
      </c>
      <c r="R38" s="250">
        <v>3</v>
      </c>
      <c r="S38" s="250">
        <v>4</v>
      </c>
      <c r="T38" s="250">
        <v>5</v>
      </c>
      <c r="U38" s="356">
        <v>6</v>
      </c>
      <c r="V38" s="374"/>
    </row>
    <row r="39" spans="1:28" s="387" customFormat="1" x14ac:dyDescent="0.2">
      <c r="A39" s="248" t="s">
        <v>2</v>
      </c>
      <c r="B39" s="252">
        <v>1</v>
      </c>
      <c r="C39" s="353">
        <v>2</v>
      </c>
      <c r="D39" s="253">
        <v>3</v>
      </c>
      <c r="E39" s="253">
        <v>3</v>
      </c>
      <c r="F39" s="335">
        <v>4</v>
      </c>
      <c r="G39" s="335">
        <v>4</v>
      </c>
      <c r="H39" s="253">
        <v>5</v>
      </c>
      <c r="I39" s="360">
        <v>6</v>
      </c>
      <c r="J39" s="362">
        <v>1</v>
      </c>
      <c r="K39" s="334">
        <v>2</v>
      </c>
      <c r="L39" s="253">
        <v>3</v>
      </c>
      <c r="M39" s="253">
        <v>3</v>
      </c>
      <c r="N39" s="255">
        <v>4</v>
      </c>
      <c r="O39" s="298">
        <v>5</v>
      </c>
      <c r="P39" s="254">
        <v>1</v>
      </c>
      <c r="Q39" s="253">
        <v>2</v>
      </c>
      <c r="R39" s="255">
        <v>3</v>
      </c>
      <c r="S39" s="255">
        <v>3</v>
      </c>
      <c r="T39" s="253">
        <v>4</v>
      </c>
      <c r="U39" s="366">
        <v>5</v>
      </c>
      <c r="V39" s="226" t="s">
        <v>0</v>
      </c>
      <c r="W39" s="433" t="s">
        <v>72</v>
      </c>
      <c r="X39" s="434"/>
      <c r="Y39" s="434"/>
      <c r="Z39" s="434"/>
      <c r="AA39" s="434"/>
      <c r="AB39" s="423" t="s">
        <v>74</v>
      </c>
    </row>
    <row r="40" spans="1:28" s="387" customFormat="1" x14ac:dyDescent="0.2">
      <c r="A40" s="256" t="s">
        <v>75</v>
      </c>
      <c r="B40" s="257">
        <v>400</v>
      </c>
      <c r="C40" s="258">
        <v>400</v>
      </c>
      <c r="D40" s="258">
        <v>400</v>
      </c>
      <c r="E40" s="258">
        <v>400</v>
      </c>
      <c r="F40" s="258">
        <v>400</v>
      </c>
      <c r="G40" s="258">
        <v>400</v>
      </c>
      <c r="H40" s="258">
        <v>400</v>
      </c>
      <c r="I40" s="259">
        <v>400</v>
      </c>
      <c r="J40" s="257">
        <v>400</v>
      </c>
      <c r="K40" s="258">
        <v>400</v>
      </c>
      <c r="L40" s="258">
        <v>400</v>
      </c>
      <c r="M40" s="258">
        <v>400</v>
      </c>
      <c r="N40" s="258">
        <v>400</v>
      </c>
      <c r="O40" s="259">
        <v>400</v>
      </c>
      <c r="P40" s="260">
        <v>400</v>
      </c>
      <c r="Q40" s="258">
        <v>400</v>
      </c>
      <c r="R40" s="258">
        <v>400</v>
      </c>
      <c r="S40" s="258">
        <v>400</v>
      </c>
      <c r="T40" s="258">
        <v>400</v>
      </c>
      <c r="U40" s="357">
        <v>400</v>
      </c>
      <c r="V40" s="261">
        <v>400</v>
      </c>
      <c r="W40" s="433"/>
      <c r="X40" s="434"/>
      <c r="Y40" s="434"/>
      <c r="Z40" s="434"/>
      <c r="AA40" s="434"/>
      <c r="AB40" s="423"/>
    </row>
    <row r="41" spans="1:28" s="387" customFormat="1" x14ac:dyDescent="0.2">
      <c r="A41" s="262" t="s">
        <v>6</v>
      </c>
      <c r="B41" s="263">
        <v>387.77777777777777</v>
      </c>
      <c r="C41" s="264">
        <v>425.13513513513516</v>
      </c>
      <c r="D41" s="264">
        <v>422.1917808219178</v>
      </c>
      <c r="E41" s="264">
        <v>425</v>
      </c>
      <c r="F41" s="264">
        <v>405.96491228070175</v>
      </c>
      <c r="G41" s="264">
        <v>425.61403508771929</v>
      </c>
      <c r="H41" s="264">
        <v>440</v>
      </c>
      <c r="I41" s="265">
        <v>461.36363636363637</v>
      </c>
      <c r="J41" s="263">
        <v>431.11111111111109</v>
      </c>
      <c r="K41" s="264">
        <v>439.79591836734693</v>
      </c>
      <c r="L41" s="264">
        <v>446.04651162790697</v>
      </c>
      <c r="M41" s="264">
        <v>439.16666666666669</v>
      </c>
      <c r="N41" s="264">
        <v>437.29729729729729</v>
      </c>
      <c r="O41" s="265">
        <v>447.85714285714283</v>
      </c>
      <c r="P41" s="266">
        <v>437</v>
      </c>
      <c r="Q41" s="264">
        <v>431.07692307692309</v>
      </c>
      <c r="R41" s="264">
        <v>445</v>
      </c>
      <c r="S41" s="264">
        <v>431.06382978723406</v>
      </c>
      <c r="T41" s="264">
        <v>440.48387096774195</v>
      </c>
      <c r="U41" s="315">
        <v>429.14893617021278</v>
      </c>
      <c r="V41" s="267">
        <v>431.66015625</v>
      </c>
      <c r="W41" s="433"/>
      <c r="X41" s="434"/>
      <c r="Y41" s="434"/>
      <c r="Z41" s="434"/>
      <c r="AA41" s="434"/>
      <c r="AB41" s="423"/>
    </row>
    <row r="42" spans="1:28" s="387" customFormat="1" x14ac:dyDescent="0.2">
      <c r="A42" s="248" t="s">
        <v>7</v>
      </c>
      <c r="B42" s="268">
        <v>70.370370370370367</v>
      </c>
      <c r="C42" s="269">
        <v>64.86486486486487</v>
      </c>
      <c r="D42" s="269">
        <v>84.93150684931507</v>
      </c>
      <c r="E42" s="269">
        <v>77.631578947368425</v>
      </c>
      <c r="F42" s="269">
        <v>66.666666666666671</v>
      </c>
      <c r="G42" s="269">
        <v>75.438596491228068</v>
      </c>
      <c r="H42" s="269">
        <v>85.897435897435898</v>
      </c>
      <c r="I42" s="270">
        <v>86.36363636363636</v>
      </c>
      <c r="J42" s="268">
        <v>74.074074074074076</v>
      </c>
      <c r="K42" s="269">
        <v>73.469387755102048</v>
      </c>
      <c r="L42" s="269">
        <v>72.093023255813947</v>
      </c>
      <c r="M42" s="269">
        <v>66.666666666666671</v>
      </c>
      <c r="N42" s="269">
        <v>71.621621621621628</v>
      </c>
      <c r="O42" s="270">
        <v>85.714285714285708</v>
      </c>
      <c r="P42" s="271">
        <v>75</v>
      </c>
      <c r="Q42" s="269">
        <v>66.15384615384616</v>
      </c>
      <c r="R42" s="269">
        <v>74</v>
      </c>
      <c r="S42" s="269">
        <v>61.702127659574465</v>
      </c>
      <c r="T42" s="269">
        <v>83.870967741935488</v>
      </c>
      <c r="U42" s="318">
        <v>85.106382978723403</v>
      </c>
      <c r="V42" s="272">
        <v>73.53515625</v>
      </c>
      <c r="W42" s="435" t="s">
        <v>73</v>
      </c>
      <c r="X42" s="436"/>
      <c r="Y42" s="436"/>
      <c r="Z42" s="436"/>
      <c r="AA42" s="436"/>
      <c r="AB42" s="423"/>
    </row>
    <row r="43" spans="1:28" s="387" customFormat="1" ht="12.75" customHeight="1" x14ac:dyDescent="0.2">
      <c r="A43" s="248" t="s">
        <v>8</v>
      </c>
      <c r="B43" s="273">
        <v>0.1106032038144341</v>
      </c>
      <c r="C43" s="274">
        <v>0.10048523742392521</v>
      </c>
      <c r="D43" s="274">
        <v>8.3925397618008477E-2</v>
      </c>
      <c r="E43" s="274">
        <v>7.5330873381562927E-2</v>
      </c>
      <c r="F43" s="274">
        <v>0.10181012295296182</v>
      </c>
      <c r="G43" s="274">
        <v>8.1511670861060384E-2</v>
      </c>
      <c r="H43" s="274">
        <v>7.2237570431894688E-2</v>
      </c>
      <c r="I43" s="275">
        <v>6.7060240690607287E-2</v>
      </c>
      <c r="J43" s="273">
        <v>0.11228361294222691</v>
      </c>
      <c r="K43" s="274">
        <v>9.1008079236241879E-2</v>
      </c>
      <c r="L43" s="274">
        <v>0.10616637652730303</v>
      </c>
      <c r="M43" s="274">
        <v>9.6139601828412566E-2</v>
      </c>
      <c r="N43" s="274">
        <v>9.423341725270501E-2</v>
      </c>
      <c r="O43" s="275">
        <v>7.3900687963017672E-2</v>
      </c>
      <c r="P43" s="276">
        <v>8.3797864638904138E-2</v>
      </c>
      <c r="Q43" s="274">
        <v>0.101167501405864</v>
      </c>
      <c r="R43" s="274">
        <v>7.0384088824116064E-2</v>
      </c>
      <c r="S43" s="274">
        <v>0.10086265687596045</v>
      </c>
      <c r="T43" s="274">
        <v>6.7914707326859586E-2</v>
      </c>
      <c r="U43" s="321">
        <v>7.8224256572957701E-2</v>
      </c>
      <c r="V43" s="277">
        <v>9.3436504832968545E-2</v>
      </c>
      <c r="W43" s="424" t="s">
        <v>79</v>
      </c>
      <c r="X43" s="425"/>
      <c r="Y43" s="425"/>
      <c r="Z43" s="425"/>
      <c r="AA43" s="425"/>
    </row>
    <row r="44" spans="1:28" s="387" customFormat="1" x14ac:dyDescent="0.2">
      <c r="A44" s="262" t="s">
        <v>1</v>
      </c>
      <c r="B44" s="278">
        <f>B41/B40*100-100</f>
        <v>-3.0555555555555571</v>
      </c>
      <c r="C44" s="279">
        <f t="shared" ref="C44:E44" si="18">C41/C40*100-100</f>
        <v>6.2837837837837753</v>
      </c>
      <c r="D44" s="279">
        <f t="shared" si="18"/>
        <v>5.5479452054794507</v>
      </c>
      <c r="E44" s="279">
        <f t="shared" si="18"/>
        <v>6.25</v>
      </c>
      <c r="F44" s="279">
        <f>F41/F40*100-100</f>
        <v>1.4912280701754383</v>
      </c>
      <c r="G44" s="279">
        <f t="shared" ref="G44:J44" si="19">G41/G40*100-100</f>
        <v>6.4035087719298076</v>
      </c>
      <c r="H44" s="279">
        <f t="shared" si="19"/>
        <v>10.000000000000014</v>
      </c>
      <c r="I44" s="280">
        <f t="shared" si="19"/>
        <v>15.340909090909079</v>
      </c>
      <c r="J44" s="278">
        <f t="shared" si="19"/>
        <v>7.7777777777777715</v>
      </c>
      <c r="K44" s="279">
        <f>K41/K40*100-100</f>
        <v>9.9489795918367321</v>
      </c>
      <c r="L44" s="279">
        <f t="shared" ref="L44:V44" si="20">L41/L40*100-100</f>
        <v>11.511627906976756</v>
      </c>
      <c r="M44" s="279">
        <f t="shared" si="20"/>
        <v>9.7916666666666714</v>
      </c>
      <c r="N44" s="279">
        <f t="shared" si="20"/>
        <v>9.3243243243243228</v>
      </c>
      <c r="O44" s="280">
        <f t="shared" si="20"/>
        <v>11.964285714285722</v>
      </c>
      <c r="P44" s="281">
        <f t="shared" si="20"/>
        <v>9.25</v>
      </c>
      <c r="Q44" s="279">
        <f t="shared" si="20"/>
        <v>7.7692307692307736</v>
      </c>
      <c r="R44" s="279">
        <f t="shared" si="20"/>
        <v>11.25</v>
      </c>
      <c r="S44" s="279">
        <f t="shared" si="20"/>
        <v>7.7659574468085282</v>
      </c>
      <c r="T44" s="279">
        <f t="shared" si="20"/>
        <v>10.120967741935488</v>
      </c>
      <c r="U44" s="358">
        <f t="shared" si="20"/>
        <v>7.2872340425532087</v>
      </c>
      <c r="V44" s="282">
        <f t="shared" si="20"/>
        <v>7.9150390625</v>
      </c>
      <c r="W44" s="424"/>
      <c r="X44" s="425"/>
      <c r="Y44" s="425"/>
      <c r="Z44" s="425"/>
      <c r="AA44" s="425"/>
    </row>
    <row r="45" spans="1:28" s="387" customFormat="1" ht="13.5" thickBot="1" x14ac:dyDescent="0.25">
      <c r="A45" s="283" t="s">
        <v>27</v>
      </c>
      <c r="B45" s="284">
        <f>B41-B27</f>
        <v>143.67521367521366</v>
      </c>
      <c r="C45" s="285">
        <f t="shared" ref="C45:V45" si="21">C41-C27</f>
        <v>138.76150876150876</v>
      </c>
      <c r="D45" s="285">
        <f t="shared" si="21"/>
        <v>140.1917808219178</v>
      </c>
      <c r="E45" s="285">
        <f t="shared" si="21"/>
        <v>144.18367346938777</v>
      </c>
      <c r="F45" s="285">
        <f t="shared" si="21"/>
        <v>117.58653390232337</v>
      </c>
      <c r="G45" s="285">
        <f t="shared" si="21"/>
        <v>142.576060404175</v>
      </c>
      <c r="H45" s="285">
        <f t="shared" si="21"/>
        <v>149.39999999999998</v>
      </c>
      <c r="I45" s="286">
        <f t="shared" si="21"/>
        <v>162.43506493506493</v>
      </c>
      <c r="J45" s="363">
        <f t="shared" si="21"/>
        <v>135.81699346405225</v>
      </c>
      <c r="K45" s="287">
        <f t="shared" si="21"/>
        <v>138.72448979591837</v>
      </c>
      <c r="L45" s="287">
        <f t="shared" si="21"/>
        <v>102.54651162790697</v>
      </c>
      <c r="M45" s="287">
        <f t="shared" si="21"/>
        <v>145.60734463276839</v>
      </c>
      <c r="N45" s="287">
        <f t="shared" si="21"/>
        <v>120.07507507507506</v>
      </c>
      <c r="O45" s="364">
        <f t="shared" si="21"/>
        <v>138.16964285714283</v>
      </c>
      <c r="P45" s="361">
        <f t="shared" si="21"/>
        <v>123.31578947368422</v>
      </c>
      <c r="Q45" s="285">
        <f t="shared" si="21"/>
        <v>118.71581196581201</v>
      </c>
      <c r="R45" s="285">
        <f t="shared" si="21"/>
        <v>100.08771929824559</v>
      </c>
      <c r="S45" s="285">
        <f t="shared" si="21"/>
        <v>123.26721961774251</v>
      </c>
      <c r="T45" s="285">
        <f t="shared" si="21"/>
        <v>147.55457803844899</v>
      </c>
      <c r="U45" s="359">
        <f t="shared" si="21"/>
        <v>131.04082806210465</v>
      </c>
      <c r="V45" s="326">
        <f t="shared" si="21"/>
        <v>133.61081160851967</v>
      </c>
      <c r="W45" s="394"/>
      <c r="X45" s="395"/>
      <c r="Y45" s="395"/>
      <c r="Z45" s="395"/>
      <c r="AA45" s="395"/>
    </row>
    <row r="46" spans="1:28" s="387" customFormat="1" x14ac:dyDescent="0.2">
      <c r="A46" s="289" t="s">
        <v>51</v>
      </c>
      <c r="B46" s="290">
        <v>347</v>
      </c>
      <c r="C46" s="291">
        <v>824</v>
      </c>
      <c r="D46" s="291">
        <v>938</v>
      </c>
      <c r="E46" s="291">
        <v>936</v>
      </c>
      <c r="F46" s="291">
        <v>714</v>
      </c>
      <c r="G46" s="291">
        <v>711</v>
      </c>
      <c r="H46" s="291">
        <v>967</v>
      </c>
      <c r="I46" s="292">
        <v>286</v>
      </c>
      <c r="J46" s="290">
        <v>371</v>
      </c>
      <c r="K46" s="291">
        <v>743</v>
      </c>
      <c r="L46" s="291">
        <v>622</v>
      </c>
      <c r="M46" s="291">
        <v>619</v>
      </c>
      <c r="N46" s="291">
        <v>984</v>
      </c>
      <c r="O46" s="292">
        <v>345</v>
      </c>
      <c r="P46" s="290">
        <v>274</v>
      </c>
      <c r="Q46" s="291">
        <v>876</v>
      </c>
      <c r="R46" s="291">
        <v>571</v>
      </c>
      <c r="S46" s="291">
        <v>572</v>
      </c>
      <c r="T46" s="291">
        <v>768</v>
      </c>
      <c r="U46" s="292">
        <v>545</v>
      </c>
      <c r="V46" s="373">
        <f>SUM(B46:U46)</f>
        <v>13013</v>
      </c>
      <c r="W46" s="227" t="s">
        <v>56</v>
      </c>
      <c r="X46" s="294">
        <f>V32-V46</f>
        <v>15</v>
      </c>
      <c r="Y46" s="295">
        <f>X46/V32</f>
        <v>1.1513662879950874E-3</v>
      </c>
    </row>
    <row r="47" spans="1:28" s="387" customFormat="1" x14ac:dyDescent="0.2">
      <c r="A47" s="296" t="s">
        <v>28</v>
      </c>
      <c r="B47" s="242">
        <v>37.5</v>
      </c>
      <c r="C47" s="240">
        <v>35</v>
      </c>
      <c r="D47" s="240">
        <v>34.5</v>
      </c>
      <c r="E47" s="240">
        <v>34.5</v>
      </c>
      <c r="F47" s="240">
        <v>34.5</v>
      </c>
      <c r="G47" s="240">
        <v>34</v>
      </c>
      <c r="H47" s="240">
        <v>34</v>
      </c>
      <c r="I47" s="243">
        <v>33.5</v>
      </c>
      <c r="J47" s="242">
        <v>36</v>
      </c>
      <c r="K47" s="240">
        <v>35</v>
      </c>
      <c r="L47" s="240">
        <v>34.5</v>
      </c>
      <c r="M47" s="240">
        <v>35</v>
      </c>
      <c r="N47" s="240">
        <v>34.5</v>
      </c>
      <c r="O47" s="243">
        <v>34.5</v>
      </c>
      <c r="P47" s="242">
        <v>36.5</v>
      </c>
      <c r="Q47" s="240">
        <v>35</v>
      </c>
      <c r="R47" s="240">
        <v>34.5</v>
      </c>
      <c r="S47" s="240">
        <v>35</v>
      </c>
      <c r="T47" s="240">
        <v>34.5</v>
      </c>
      <c r="U47" s="243">
        <v>34</v>
      </c>
      <c r="V47" s="233"/>
      <c r="W47" s="227" t="s">
        <v>57</v>
      </c>
      <c r="X47" s="227">
        <v>31.7</v>
      </c>
      <c r="Y47" s="227"/>
    </row>
    <row r="48" spans="1:28" s="387" customFormat="1" ht="13.5" thickBot="1" x14ac:dyDescent="0.25">
      <c r="A48" s="297" t="s">
        <v>26</v>
      </c>
      <c r="B48" s="244">
        <f>B47-B33</f>
        <v>3.5</v>
      </c>
      <c r="C48" s="241">
        <f t="shared" ref="C48:U48" si="22">C47-C33</f>
        <v>3</v>
      </c>
      <c r="D48" s="241">
        <f t="shared" si="22"/>
        <v>3</v>
      </c>
      <c r="E48" s="241">
        <f t="shared" si="22"/>
        <v>3</v>
      </c>
      <c r="F48" s="241">
        <f t="shared" si="22"/>
        <v>3.5</v>
      </c>
      <c r="G48" s="241">
        <f t="shared" si="22"/>
        <v>3</v>
      </c>
      <c r="H48" s="241">
        <f t="shared" si="22"/>
        <v>3</v>
      </c>
      <c r="I48" s="245">
        <f t="shared" si="22"/>
        <v>2.5</v>
      </c>
      <c r="J48" s="244">
        <f t="shared" si="22"/>
        <v>3</v>
      </c>
      <c r="K48" s="241">
        <f t="shared" si="22"/>
        <v>3</v>
      </c>
      <c r="L48" s="241">
        <f t="shared" si="22"/>
        <v>3</v>
      </c>
      <c r="M48" s="241">
        <f t="shared" si="22"/>
        <v>3</v>
      </c>
      <c r="N48" s="241">
        <f t="shared" si="22"/>
        <v>3</v>
      </c>
      <c r="O48" s="245">
        <f t="shared" si="22"/>
        <v>3</v>
      </c>
      <c r="P48" s="244">
        <f t="shared" si="22"/>
        <v>3</v>
      </c>
      <c r="Q48" s="241">
        <f t="shared" si="22"/>
        <v>3</v>
      </c>
      <c r="R48" s="241">
        <f t="shared" si="22"/>
        <v>3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234"/>
      <c r="W48" s="227" t="s">
        <v>26</v>
      </c>
      <c r="X48" s="227">
        <f>X47-X33</f>
        <v>3.5</v>
      </c>
      <c r="Y48" s="227"/>
    </row>
    <row r="49" spans="1:32" x14ac:dyDescent="0.2">
      <c r="C49" s="388"/>
      <c r="D49" s="388"/>
      <c r="E49" s="388"/>
      <c r="F49" s="388" t="s">
        <v>67</v>
      </c>
      <c r="G49" s="388"/>
      <c r="H49" s="388"/>
      <c r="I49" s="388"/>
      <c r="J49" s="388"/>
      <c r="K49" s="388"/>
      <c r="L49" s="388"/>
      <c r="M49" s="388"/>
      <c r="N49" s="388"/>
      <c r="O49" s="388">
        <v>34.5</v>
      </c>
      <c r="P49" s="388"/>
      <c r="Q49" s="388"/>
      <c r="R49" s="388"/>
      <c r="S49" s="388"/>
      <c r="T49" s="388"/>
      <c r="U49" s="388"/>
    </row>
    <row r="50" spans="1:32" x14ac:dyDescent="0.2">
      <c r="F50" s="237">
        <v>34.5</v>
      </c>
    </row>
    <row r="51" spans="1:32" s="396" customFormat="1" x14ac:dyDescent="0.2">
      <c r="B51" s="396">
        <v>34.700000000000003</v>
      </c>
      <c r="C51" s="397">
        <v>34.700000000000003</v>
      </c>
      <c r="D51" s="397">
        <v>34.700000000000003</v>
      </c>
      <c r="E51" s="397">
        <v>34.700000000000003</v>
      </c>
      <c r="F51" s="397">
        <v>34.700000000000003</v>
      </c>
      <c r="G51" s="397">
        <v>34.700000000000003</v>
      </c>
      <c r="H51" s="397">
        <v>34.700000000000003</v>
      </c>
      <c r="I51" s="397">
        <v>34.700000000000003</v>
      </c>
      <c r="J51" s="397">
        <v>34.700000000000003</v>
      </c>
      <c r="K51" s="397">
        <v>34.700000000000003</v>
      </c>
      <c r="L51" s="397">
        <v>34.700000000000003</v>
      </c>
      <c r="M51" s="396">
        <v>34.9</v>
      </c>
      <c r="N51" s="397">
        <v>34.9</v>
      </c>
      <c r="O51" s="397">
        <v>34.9</v>
      </c>
      <c r="P51" s="397">
        <v>34.9</v>
      </c>
      <c r="Q51" s="397">
        <v>34.9</v>
      </c>
      <c r="R51" s="397">
        <v>34.9</v>
      </c>
      <c r="S51" s="397">
        <v>34.9</v>
      </c>
      <c r="T51" s="397">
        <v>34.9</v>
      </c>
      <c r="U51" s="397">
        <v>34.9</v>
      </c>
      <c r="V51" s="397">
        <v>34.9</v>
      </c>
      <c r="W51" s="397">
        <v>34.9</v>
      </c>
      <c r="X51" s="397">
        <v>34.9</v>
      </c>
      <c r="Y51" s="397">
        <v>34.9</v>
      </c>
      <c r="Z51" s="397">
        <v>34.9</v>
      </c>
    </row>
    <row r="52" spans="1:32" s="396" customFormat="1" ht="13.5" thickBot="1" x14ac:dyDescent="0.25">
      <c r="B52" s="239">
        <v>431.66015625</v>
      </c>
      <c r="C52" s="239">
        <v>431.66015625</v>
      </c>
      <c r="D52" s="239">
        <v>431.66015625</v>
      </c>
      <c r="E52" s="239">
        <v>431.66015625</v>
      </c>
      <c r="F52" s="239">
        <v>431.66015625</v>
      </c>
      <c r="G52" s="239">
        <v>431.66015625</v>
      </c>
      <c r="H52" s="239">
        <v>431.66015625</v>
      </c>
      <c r="I52" s="239">
        <v>431.66015625</v>
      </c>
      <c r="J52" s="239">
        <v>431.66015625</v>
      </c>
      <c r="K52" s="239">
        <v>431.66015625</v>
      </c>
      <c r="L52" s="239">
        <v>431.66015625</v>
      </c>
      <c r="M52" s="239">
        <v>431.66015625</v>
      </c>
      <c r="N52" s="239">
        <v>431.66015625</v>
      </c>
      <c r="O52" s="239">
        <v>431.66015625</v>
      </c>
      <c r="P52" s="239">
        <v>431.66015625</v>
      </c>
      <c r="Q52" s="239">
        <v>431.66015625</v>
      </c>
      <c r="R52" s="239">
        <v>431.66015625</v>
      </c>
      <c r="S52" s="239">
        <v>431.66015625</v>
      </c>
      <c r="T52" s="239">
        <v>431.66015625</v>
      </c>
      <c r="U52" s="239">
        <v>431.66015625</v>
      </c>
      <c r="V52" s="239">
        <v>431.66015625</v>
      </c>
      <c r="W52" s="239">
        <v>431.66015625</v>
      </c>
      <c r="X52" s="239">
        <v>431.66015625</v>
      </c>
      <c r="Y52" s="239">
        <v>431.66015625</v>
      </c>
      <c r="Z52" s="239">
        <v>431.66015625</v>
      </c>
      <c r="AA52" s="239">
        <v>431.66015625</v>
      </c>
    </row>
    <row r="53" spans="1:32" ht="13.5" thickBot="1" x14ac:dyDescent="0.25">
      <c r="A53" s="247" t="s">
        <v>80</v>
      </c>
      <c r="B53" s="420" t="s">
        <v>65</v>
      </c>
      <c r="C53" s="421"/>
      <c r="D53" s="421"/>
      <c r="E53" s="421"/>
      <c r="F53" s="421"/>
      <c r="G53" s="421"/>
      <c r="H53" s="421"/>
      <c r="I53" s="421"/>
      <c r="J53" s="421"/>
      <c r="K53" s="421"/>
      <c r="L53" s="422"/>
      <c r="M53" s="420" t="s">
        <v>63</v>
      </c>
      <c r="N53" s="421"/>
      <c r="O53" s="421"/>
      <c r="P53" s="421"/>
      <c r="Q53" s="421"/>
      <c r="R53" s="421"/>
      <c r="S53" s="422"/>
      <c r="T53" s="420" t="s">
        <v>64</v>
      </c>
      <c r="U53" s="421"/>
      <c r="V53" s="421"/>
      <c r="W53" s="421"/>
      <c r="X53" s="421"/>
      <c r="Y53" s="421"/>
      <c r="Z53" s="422"/>
      <c r="AA53" s="372" t="s">
        <v>55</v>
      </c>
      <c r="AB53" s="396"/>
      <c r="AC53" s="396"/>
      <c r="AD53" s="396"/>
      <c r="AE53" s="396"/>
      <c r="AF53" s="396"/>
    </row>
    <row r="54" spans="1:32" x14ac:dyDescent="0.2">
      <c r="A54" s="248" t="s">
        <v>54</v>
      </c>
      <c r="B54" s="249">
        <v>1</v>
      </c>
      <c r="C54" s="250">
        <v>2</v>
      </c>
      <c r="D54" s="250">
        <v>3</v>
      </c>
      <c r="E54" s="250">
        <v>4</v>
      </c>
      <c r="F54" s="250">
        <v>5</v>
      </c>
      <c r="G54" s="250">
        <v>6</v>
      </c>
      <c r="H54" s="250">
        <v>7</v>
      </c>
      <c r="I54" s="250">
        <v>8</v>
      </c>
      <c r="J54" s="250">
        <v>9</v>
      </c>
      <c r="K54" s="250">
        <v>10</v>
      </c>
      <c r="L54" s="251">
        <v>11</v>
      </c>
      <c r="M54" s="249">
        <v>1</v>
      </c>
      <c r="N54" s="250">
        <v>2</v>
      </c>
      <c r="O54" s="250">
        <v>3</v>
      </c>
      <c r="P54" s="250">
        <v>4</v>
      </c>
      <c r="Q54" s="250">
        <v>5</v>
      </c>
      <c r="R54" s="356">
        <v>6</v>
      </c>
      <c r="S54" s="251">
        <v>7</v>
      </c>
      <c r="T54" s="365">
        <v>1</v>
      </c>
      <c r="U54" s="250">
        <v>2</v>
      </c>
      <c r="V54" s="250">
        <v>3</v>
      </c>
      <c r="W54" s="250">
        <v>4</v>
      </c>
      <c r="X54" s="250">
        <v>5</v>
      </c>
      <c r="Y54" s="250">
        <v>6</v>
      </c>
      <c r="Z54" s="356">
        <v>7</v>
      </c>
      <c r="AA54" s="374"/>
      <c r="AB54" s="396"/>
      <c r="AC54" s="396"/>
      <c r="AD54" s="396"/>
      <c r="AE54" s="396"/>
      <c r="AF54" s="396"/>
    </row>
    <row r="55" spans="1:32" x14ac:dyDescent="0.2">
      <c r="A55" s="248" t="s">
        <v>2</v>
      </c>
      <c r="B55" s="252">
        <v>1</v>
      </c>
      <c r="C55" s="353">
        <v>2</v>
      </c>
      <c r="D55" s="353">
        <v>2</v>
      </c>
      <c r="E55" s="253">
        <v>3</v>
      </c>
      <c r="F55" s="335">
        <v>4</v>
      </c>
      <c r="G55" s="335">
        <v>4</v>
      </c>
      <c r="H55" s="398">
        <v>5</v>
      </c>
      <c r="I55" s="398">
        <v>5</v>
      </c>
      <c r="J55" s="399">
        <v>6</v>
      </c>
      <c r="K55" s="400">
        <v>7</v>
      </c>
      <c r="L55" s="360">
        <v>8</v>
      </c>
      <c r="M55" s="362">
        <v>1</v>
      </c>
      <c r="N55" s="334">
        <v>2</v>
      </c>
      <c r="O55" s="253">
        <v>3</v>
      </c>
      <c r="P55" s="255">
        <v>4</v>
      </c>
      <c r="Q55" s="255">
        <v>4</v>
      </c>
      <c r="R55" s="398">
        <v>5</v>
      </c>
      <c r="S55" s="298">
        <v>6</v>
      </c>
      <c r="T55" s="362">
        <v>1</v>
      </c>
      <c r="U55" s="334">
        <v>2</v>
      </c>
      <c r="V55" s="253">
        <v>3</v>
      </c>
      <c r="W55" s="253">
        <v>3</v>
      </c>
      <c r="X55" s="255">
        <v>4</v>
      </c>
      <c r="Y55" s="398">
        <v>5</v>
      </c>
      <c r="Z55" s="298">
        <v>6</v>
      </c>
      <c r="AA55" s="226" t="s">
        <v>0</v>
      </c>
      <c r="AB55" s="396"/>
      <c r="AC55" s="396"/>
      <c r="AD55" s="396"/>
      <c r="AE55" s="396"/>
      <c r="AF55" s="396"/>
    </row>
    <row r="56" spans="1:32" x14ac:dyDescent="0.2">
      <c r="A56" s="256" t="s">
        <v>75</v>
      </c>
      <c r="B56" s="257">
        <v>520</v>
      </c>
      <c r="C56" s="258">
        <v>520</v>
      </c>
      <c r="D56" s="258">
        <v>520</v>
      </c>
      <c r="E56" s="258">
        <v>520</v>
      </c>
      <c r="F56" s="258">
        <v>520</v>
      </c>
      <c r="G56" s="258">
        <v>520</v>
      </c>
      <c r="H56" s="258">
        <v>520</v>
      </c>
      <c r="I56" s="258">
        <v>520</v>
      </c>
      <c r="J56" s="258">
        <v>520</v>
      </c>
      <c r="K56" s="258">
        <v>520</v>
      </c>
      <c r="L56" s="259">
        <v>520</v>
      </c>
      <c r="M56" s="257">
        <v>520</v>
      </c>
      <c r="N56" s="258">
        <v>520</v>
      </c>
      <c r="O56" s="258">
        <v>520</v>
      </c>
      <c r="P56" s="258">
        <v>520</v>
      </c>
      <c r="Q56" s="258">
        <v>520</v>
      </c>
      <c r="R56" s="357">
        <v>520</v>
      </c>
      <c r="S56" s="259">
        <v>520</v>
      </c>
      <c r="T56" s="260">
        <v>520</v>
      </c>
      <c r="U56" s="258">
        <v>520</v>
      </c>
      <c r="V56" s="258">
        <v>520</v>
      </c>
      <c r="W56" s="258">
        <v>520</v>
      </c>
      <c r="X56" s="258">
        <v>520</v>
      </c>
      <c r="Y56" s="258">
        <v>520</v>
      </c>
      <c r="Z56" s="357">
        <v>520</v>
      </c>
      <c r="AA56" s="261">
        <v>520</v>
      </c>
      <c r="AB56" s="396"/>
      <c r="AC56" s="396"/>
      <c r="AD56" s="396"/>
      <c r="AE56" s="396"/>
      <c r="AF56" s="396"/>
    </row>
    <row r="57" spans="1:32" x14ac:dyDescent="0.2">
      <c r="A57" s="262" t="s">
        <v>6</v>
      </c>
      <c r="B57" s="263">
        <v>492.96296296296299</v>
      </c>
      <c r="C57" s="264">
        <v>526.5</v>
      </c>
      <c r="D57" s="264">
        <v>538.53658536585363</v>
      </c>
      <c r="E57" s="264">
        <v>543.38461538461536</v>
      </c>
      <c r="F57" s="264">
        <v>570</v>
      </c>
      <c r="G57" s="264">
        <v>566.5</v>
      </c>
      <c r="H57" s="264">
        <v>580.83333333333337</v>
      </c>
      <c r="I57" s="264">
        <v>572.70270270270271</v>
      </c>
      <c r="J57" s="264">
        <v>596</v>
      </c>
      <c r="K57" s="264">
        <v>600.51282051282055</v>
      </c>
      <c r="L57" s="265">
        <v>640</v>
      </c>
      <c r="M57" s="263">
        <v>490.45454545454544</v>
      </c>
      <c r="N57" s="264">
        <v>526.84210526315792</v>
      </c>
      <c r="O57" s="264">
        <v>545.55555555555554</v>
      </c>
      <c r="P57" s="264">
        <v>575.52631578947364</v>
      </c>
      <c r="Q57" s="264">
        <v>590.27027027027032</v>
      </c>
      <c r="R57" s="315">
        <v>575.58139534883719</v>
      </c>
      <c r="S57" s="265">
        <v>630</v>
      </c>
      <c r="T57" s="266">
        <v>497.57575757575756</v>
      </c>
      <c r="U57" s="264">
        <v>524.91525423728808</v>
      </c>
      <c r="V57" s="264">
        <v>557.89473684210532</v>
      </c>
      <c r="W57" s="264">
        <v>565.22727272727275</v>
      </c>
      <c r="X57" s="264">
        <v>588.59649122807014</v>
      </c>
      <c r="Y57" s="264">
        <v>598.4</v>
      </c>
      <c r="Z57" s="315">
        <v>643.04347826086962</v>
      </c>
      <c r="AA57" s="267">
        <v>564.16263310745398</v>
      </c>
      <c r="AB57" s="396"/>
      <c r="AC57" s="396"/>
      <c r="AD57" s="396"/>
      <c r="AE57" s="396"/>
      <c r="AF57" s="396"/>
    </row>
    <row r="58" spans="1:32" x14ac:dyDescent="0.2">
      <c r="A58" s="248" t="s">
        <v>7</v>
      </c>
      <c r="B58" s="268">
        <v>81.481481481481481</v>
      </c>
      <c r="C58" s="269">
        <v>87.5</v>
      </c>
      <c r="D58" s="269">
        <v>92.682926829268297</v>
      </c>
      <c r="E58" s="269">
        <v>100</v>
      </c>
      <c r="F58" s="269">
        <v>100</v>
      </c>
      <c r="G58" s="269">
        <v>97.5</v>
      </c>
      <c r="H58" s="269">
        <v>94.444444444444443</v>
      </c>
      <c r="I58" s="269">
        <v>100</v>
      </c>
      <c r="J58" s="269">
        <v>98.333333333333329</v>
      </c>
      <c r="K58" s="269">
        <v>100</v>
      </c>
      <c r="L58" s="270">
        <v>90.909090909090907</v>
      </c>
      <c r="M58" s="268">
        <v>68.181818181818187</v>
      </c>
      <c r="N58" s="269">
        <v>92.982456140350877</v>
      </c>
      <c r="O58" s="269">
        <v>96.825396825396822</v>
      </c>
      <c r="P58" s="269">
        <v>97.368421052631575</v>
      </c>
      <c r="Q58" s="269">
        <v>100</v>
      </c>
      <c r="R58" s="318">
        <v>95.348837209302332</v>
      </c>
      <c r="S58" s="270">
        <v>97.297297297297291</v>
      </c>
      <c r="T58" s="271">
        <v>96.969696969696969</v>
      </c>
      <c r="U58" s="269">
        <v>94.915254237288138</v>
      </c>
      <c r="V58" s="269">
        <v>97.368421052631575</v>
      </c>
      <c r="W58" s="269">
        <v>97.727272727272734</v>
      </c>
      <c r="X58" s="269">
        <v>98.245614035087726</v>
      </c>
      <c r="Y58" s="269">
        <v>100</v>
      </c>
      <c r="Z58" s="318">
        <v>95.652173913043484</v>
      </c>
      <c r="AA58" s="272">
        <v>82.865440464666023</v>
      </c>
      <c r="AB58" s="396"/>
      <c r="AC58" s="396"/>
      <c r="AD58" s="396"/>
      <c r="AE58" s="396"/>
      <c r="AF58" s="396"/>
    </row>
    <row r="59" spans="1:32" x14ac:dyDescent="0.2">
      <c r="A59" s="248" t="s">
        <v>8</v>
      </c>
      <c r="B59" s="273">
        <v>7.1733843800330349E-2</v>
      </c>
      <c r="C59" s="274">
        <v>6.1479518745069378E-2</v>
      </c>
      <c r="D59" s="274">
        <v>4.8275671501670628E-2</v>
      </c>
      <c r="E59" s="274">
        <v>3.8369540218350304E-2</v>
      </c>
      <c r="F59" s="274">
        <v>3.3711190274755186E-2</v>
      </c>
      <c r="G59" s="274">
        <v>3.938272112501872E-2</v>
      </c>
      <c r="H59" s="274">
        <v>4.3398804769739376E-2</v>
      </c>
      <c r="I59" s="274">
        <v>4.710704941375362E-2</v>
      </c>
      <c r="J59" s="274">
        <v>4.0777910813329273E-2</v>
      </c>
      <c r="K59" s="274">
        <v>4.5086917339758788E-2</v>
      </c>
      <c r="L59" s="275">
        <v>6.5165690626651729E-2</v>
      </c>
      <c r="M59" s="273">
        <v>8.6608453816390485E-2</v>
      </c>
      <c r="N59" s="274">
        <v>5.0801926613751096E-2</v>
      </c>
      <c r="O59" s="274">
        <v>4.8855585099918442E-2</v>
      </c>
      <c r="P59" s="274">
        <v>4.0981712326943906E-2</v>
      </c>
      <c r="Q59" s="274">
        <v>3.5116391005153583E-2</v>
      </c>
      <c r="R59" s="321">
        <v>5.1279715517430734E-2</v>
      </c>
      <c r="S59" s="275">
        <v>4.7547493788064901E-2</v>
      </c>
      <c r="T59" s="276">
        <v>5.3064606360029083E-2</v>
      </c>
      <c r="U59" s="274">
        <v>5.6488765212552479E-2</v>
      </c>
      <c r="V59" s="274">
        <v>3.8828520051428332E-2</v>
      </c>
      <c r="W59" s="274">
        <v>5.0393072291721047E-2</v>
      </c>
      <c r="X59" s="274">
        <v>3.9420961233659325E-2</v>
      </c>
      <c r="Y59" s="274">
        <v>3.2293776281233054E-2</v>
      </c>
      <c r="Z59" s="321">
        <v>4.9482554330038321E-2</v>
      </c>
      <c r="AA59" s="277">
        <v>8.1594061122321052E-2</v>
      </c>
      <c r="AB59" s="396"/>
      <c r="AC59" s="396"/>
      <c r="AD59" s="396"/>
      <c r="AE59" s="396"/>
      <c r="AF59" s="396"/>
    </row>
    <row r="60" spans="1:32" x14ac:dyDescent="0.2">
      <c r="A60" s="262" t="s">
        <v>1</v>
      </c>
      <c r="B60" s="278">
        <f>B57/B56*100-100</f>
        <v>-5.1994301994301964</v>
      </c>
      <c r="C60" s="279">
        <f t="shared" ref="C60:E60" si="23">C57/C56*100-100</f>
        <v>1.25</v>
      </c>
      <c r="D60" s="279">
        <f t="shared" si="23"/>
        <v>3.5647279549718434</v>
      </c>
      <c r="E60" s="279">
        <f t="shared" si="23"/>
        <v>4.497041420118336</v>
      </c>
      <c r="F60" s="279">
        <f>F57/F56*100-100</f>
        <v>9.6153846153846274</v>
      </c>
      <c r="G60" s="279">
        <f t="shared" ref="G60:I60" si="24">G57/G56*100-100</f>
        <v>8.9423076923076792</v>
      </c>
      <c r="H60" s="279">
        <f t="shared" si="24"/>
        <v>11.698717948717956</v>
      </c>
      <c r="I60" s="279">
        <f t="shared" si="24"/>
        <v>10.13513513513513</v>
      </c>
      <c r="J60" s="279">
        <f t="shared" ref="J60:M60" si="25">J57/J56*100-100</f>
        <v>14.615384615384613</v>
      </c>
      <c r="K60" s="279">
        <f t="shared" si="25"/>
        <v>15.483234714003942</v>
      </c>
      <c r="L60" s="280">
        <f t="shared" si="25"/>
        <v>23.07692307692308</v>
      </c>
      <c r="M60" s="278">
        <f t="shared" si="25"/>
        <v>-5.681818181818187</v>
      </c>
      <c r="N60" s="279">
        <f>N57/N56*100-100</f>
        <v>1.3157894736842195</v>
      </c>
      <c r="O60" s="279">
        <f t="shared" ref="O60:AA60" si="26">O57/O56*100-100</f>
        <v>4.9145299145299219</v>
      </c>
      <c r="P60" s="279">
        <f t="shared" si="26"/>
        <v>10.678137651821856</v>
      </c>
      <c r="Q60" s="279">
        <f t="shared" si="26"/>
        <v>13.51351351351353</v>
      </c>
      <c r="R60" s="279">
        <f t="shared" ref="R60" si="27">R57/R56*100-100</f>
        <v>10.688729874776385</v>
      </c>
      <c r="S60" s="280">
        <f t="shared" si="26"/>
        <v>21.153846153846146</v>
      </c>
      <c r="T60" s="281">
        <f t="shared" si="26"/>
        <v>-4.3123543123543158</v>
      </c>
      <c r="U60" s="279">
        <f t="shared" si="26"/>
        <v>0.94524119947847396</v>
      </c>
      <c r="V60" s="279">
        <f t="shared" si="26"/>
        <v>7.2874493927125457</v>
      </c>
      <c r="W60" s="279">
        <f t="shared" si="26"/>
        <v>8.6975524475524537</v>
      </c>
      <c r="X60" s="279">
        <f t="shared" ref="X60" si="28">X57/X56*100-100</f>
        <v>13.19163292847503</v>
      </c>
      <c r="Y60" s="279">
        <f t="shared" si="26"/>
        <v>15.07692307692308</v>
      </c>
      <c r="Z60" s="358">
        <f t="shared" si="26"/>
        <v>23.662207357859529</v>
      </c>
      <c r="AA60" s="282">
        <f t="shared" si="26"/>
        <v>8.492814059125763</v>
      </c>
      <c r="AB60" s="396"/>
      <c r="AC60" s="396"/>
      <c r="AD60" s="396"/>
      <c r="AE60" s="396"/>
      <c r="AF60" s="396"/>
    </row>
    <row r="61" spans="1:32" ht="13.5" thickBot="1" x14ac:dyDescent="0.25">
      <c r="A61" s="401" t="s">
        <v>27</v>
      </c>
      <c r="B61" s="402">
        <f>B57-B52</f>
        <v>61.30280671296299</v>
      </c>
      <c r="C61" s="403">
        <f t="shared" ref="C61:AA61" si="29">C57-C52</f>
        <v>94.83984375</v>
      </c>
      <c r="D61" s="403">
        <f t="shared" si="29"/>
        <v>106.87642911585363</v>
      </c>
      <c r="E61" s="403">
        <f t="shared" si="29"/>
        <v>111.72445913461536</v>
      </c>
      <c r="F61" s="403">
        <f t="shared" si="29"/>
        <v>138.33984375</v>
      </c>
      <c r="G61" s="403">
        <f t="shared" si="29"/>
        <v>134.83984375</v>
      </c>
      <c r="H61" s="403">
        <f t="shared" si="29"/>
        <v>149.17317708333337</v>
      </c>
      <c r="I61" s="403">
        <f t="shared" si="29"/>
        <v>141.04254645270271</v>
      </c>
      <c r="J61" s="403">
        <f t="shared" si="29"/>
        <v>164.33984375</v>
      </c>
      <c r="K61" s="403">
        <f t="shared" si="29"/>
        <v>168.85266426282055</v>
      </c>
      <c r="L61" s="404">
        <f t="shared" si="29"/>
        <v>208.33984375</v>
      </c>
      <c r="M61" s="405">
        <f t="shared" si="29"/>
        <v>58.794389204545439</v>
      </c>
      <c r="N61" s="406">
        <f t="shared" si="29"/>
        <v>95.181949013157919</v>
      </c>
      <c r="O61" s="406">
        <f t="shared" si="29"/>
        <v>113.89539930555554</v>
      </c>
      <c r="P61" s="406">
        <f t="shared" si="29"/>
        <v>143.86615953947364</v>
      </c>
      <c r="Q61" s="406">
        <f t="shared" si="29"/>
        <v>158.61011402027032</v>
      </c>
      <c r="R61" s="406">
        <f t="shared" si="29"/>
        <v>143.92123909883719</v>
      </c>
      <c r="S61" s="407">
        <f t="shared" si="29"/>
        <v>198.33984375</v>
      </c>
      <c r="T61" s="408">
        <f t="shared" si="29"/>
        <v>65.915601325757564</v>
      </c>
      <c r="U61" s="403">
        <f t="shared" si="29"/>
        <v>93.255097987288082</v>
      </c>
      <c r="V61" s="403">
        <f t="shared" si="29"/>
        <v>126.23458059210532</v>
      </c>
      <c r="W61" s="403">
        <f t="shared" si="29"/>
        <v>133.56711647727275</v>
      </c>
      <c r="X61" s="403">
        <f t="shared" si="29"/>
        <v>156.93633497807014</v>
      </c>
      <c r="Y61" s="403">
        <f t="shared" si="29"/>
        <v>166.73984374999998</v>
      </c>
      <c r="Z61" s="409">
        <f t="shared" si="29"/>
        <v>211.38332201086962</v>
      </c>
      <c r="AA61" s="410">
        <f t="shared" si="29"/>
        <v>132.50247685745398</v>
      </c>
      <c r="AB61" s="394"/>
      <c r="AC61" s="395"/>
      <c r="AD61" s="395"/>
      <c r="AE61" s="395"/>
      <c r="AF61" s="395"/>
    </row>
    <row r="62" spans="1:32" x14ac:dyDescent="0.2">
      <c r="A62" s="289" t="s">
        <v>51</v>
      </c>
      <c r="B62" s="290">
        <v>346</v>
      </c>
      <c r="C62" s="291">
        <v>517</v>
      </c>
      <c r="D62" s="291">
        <v>518</v>
      </c>
      <c r="E62" s="291">
        <v>850</v>
      </c>
      <c r="F62" s="291">
        <v>500</v>
      </c>
      <c r="G62" s="291">
        <v>500</v>
      </c>
      <c r="H62" s="291">
        <v>449</v>
      </c>
      <c r="I62" s="291">
        <v>449</v>
      </c>
      <c r="J62" s="291">
        <v>713</v>
      </c>
      <c r="K62" s="291">
        <v>484</v>
      </c>
      <c r="L62" s="292">
        <v>388</v>
      </c>
      <c r="M62" s="290">
        <v>268</v>
      </c>
      <c r="N62" s="291">
        <v>698</v>
      </c>
      <c r="O62" s="291">
        <v>803</v>
      </c>
      <c r="P62" s="291">
        <v>445</v>
      </c>
      <c r="Q62" s="291">
        <v>445</v>
      </c>
      <c r="R62" s="291">
        <v>580</v>
      </c>
      <c r="S62" s="292">
        <v>439</v>
      </c>
      <c r="T62" s="290">
        <v>421</v>
      </c>
      <c r="U62" s="291">
        <v>756</v>
      </c>
      <c r="V62" s="291">
        <v>507</v>
      </c>
      <c r="W62" s="291">
        <v>507</v>
      </c>
      <c r="X62" s="291">
        <v>747</v>
      </c>
      <c r="Y62" s="291">
        <v>341</v>
      </c>
      <c r="Z62" s="292">
        <v>317</v>
      </c>
      <c r="AA62" s="373">
        <f>SUM(B62:Z62)</f>
        <v>12988</v>
      </c>
      <c r="AB62" s="227" t="s">
        <v>56</v>
      </c>
      <c r="AC62" s="294">
        <f>V46-AA62</f>
        <v>25</v>
      </c>
      <c r="AD62" s="295">
        <f>AC62/V46</f>
        <v>1.9211557673096135E-3</v>
      </c>
      <c r="AE62" s="396"/>
      <c r="AF62" s="396"/>
    </row>
    <row r="63" spans="1:32" x14ac:dyDescent="0.2">
      <c r="A63" s="296" t="s">
        <v>28</v>
      </c>
      <c r="B63" s="242">
        <v>39.5</v>
      </c>
      <c r="C63" s="240">
        <v>38.5</v>
      </c>
      <c r="D63" s="240">
        <v>38.5</v>
      </c>
      <c r="E63" s="240">
        <v>38</v>
      </c>
      <c r="F63" s="240">
        <v>37.5</v>
      </c>
      <c r="G63" s="240">
        <v>37.5</v>
      </c>
      <c r="H63" s="240">
        <v>37.5</v>
      </c>
      <c r="I63" s="240">
        <v>37.5</v>
      </c>
      <c r="J63" s="240">
        <v>37</v>
      </c>
      <c r="K63" s="240">
        <v>37</v>
      </c>
      <c r="L63" s="243">
        <v>36.5</v>
      </c>
      <c r="M63" s="242">
        <v>39.5</v>
      </c>
      <c r="N63" s="240">
        <v>38.5</v>
      </c>
      <c r="O63" s="240">
        <v>38</v>
      </c>
      <c r="P63" s="240">
        <v>37.5</v>
      </c>
      <c r="Q63" s="240">
        <v>37.5</v>
      </c>
      <c r="R63" s="240">
        <v>37.5</v>
      </c>
      <c r="S63" s="243">
        <v>36.5</v>
      </c>
      <c r="T63" s="242">
        <v>39.5</v>
      </c>
      <c r="U63" s="240">
        <v>38.5</v>
      </c>
      <c r="V63" s="240">
        <v>38</v>
      </c>
      <c r="W63" s="240">
        <v>38</v>
      </c>
      <c r="X63" s="240">
        <v>37.5</v>
      </c>
      <c r="Y63" s="240">
        <v>37</v>
      </c>
      <c r="Z63" s="243">
        <v>36.5</v>
      </c>
      <c r="AA63" s="233"/>
      <c r="AB63" s="227" t="s">
        <v>57</v>
      </c>
      <c r="AC63" s="227">
        <v>34.799999999999997</v>
      </c>
      <c r="AD63" s="227"/>
      <c r="AE63" s="396"/>
      <c r="AF63" s="396"/>
    </row>
    <row r="64" spans="1:32" ht="13.5" thickBot="1" x14ac:dyDescent="0.25">
      <c r="A64" s="297" t="s">
        <v>26</v>
      </c>
      <c r="B64" s="244">
        <f>B63-B51</f>
        <v>4.7999999999999972</v>
      </c>
      <c r="C64" s="241">
        <f t="shared" ref="C64:Z64" si="30">C63-C51</f>
        <v>3.7999999999999972</v>
      </c>
      <c r="D64" s="241">
        <f t="shared" si="30"/>
        <v>3.7999999999999972</v>
      </c>
      <c r="E64" s="241">
        <f t="shared" si="30"/>
        <v>3.2999999999999972</v>
      </c>
      <c r="F64" s="241">
        <f t="shared" si="30"/>
        <v>2.7999999999999972</v>
      </c>
      <c r="G64" s="241">
        <f t="shared" si="30"/>
        <v>2.7999999999999972</v>
      </c>
      <c r="H64" s="241">
        <f t="shared" si="30"/>
        <v>2.7999999999999972</v>
      </c>
      <c r="I64" s="241">
        <f t="shared" si="30"/>
        <v>2.7999999999999972</v>
      </c>
      <c r="J64" s="241">
        <f t="shared" si="30"/>
        <v>2.2999999999999972</v>
      </c>
      <c r="K64" s="241">
        <f t="shared" si="30"/>
        <v>2.2999999999999972</v>
      </c>
      <c r="L64" s="245">
        <f t="shared" si="30"/>
        <v>1.7999999999999972</v>
      </c>
      <c r="M64" s="244">
        <f t="shared" si="30"/>
        <v>4.6000000000000014</v>
      </c>
      <c r="N64" s="241">
        <f t="shared" si="30"/>
        <v>3.6000000000000014</v>
      </c>
      <c r="O64" s="241">
        <f t="shared" si="30"/>
        <v>3.1000000000000014</v>
      </c>
      <c r="P64" s="241">
        <f t="shared" si="30"/>
        <v>2.6000000000000014</v>
      </c>
      <c r="Q64" s="241">
        <f t="shared" si="30"/>
        <v>2.6000000000000014</v>
      </c>
      <c r="R64" s="241">
        <f t="shared" si="30"/>
        <v>2.6000000000000014</v>
      </c>
      <c r="S64" s="245">
        <f t="shared" si="30"/>
        <v>1.6000000000000014</v>
      </c>
      <c r="T64" s="244">
        <f t="shared" si="30"/>
        <v>4.6000000000000014</v>
      </c>
      <c r="U64" s="241">
        <f t="shared" si="30"/>
        <v>3.6000000000000014</v>
      </c>
      <c r="V64" s="241">
        <f t="shared" si="30"/>
        <v>3.1000000000000014</v>
      </c>
      <c r="W64" s="241">
        <f t="shared" si="30"/>
        <v>3.1000000000000014</v>
      </c>
      <c r="X64" s="241">
        <f t="shared" si="30"/>
        <v>2.6000000000000014</v>
      </c>
      <c r="Y64" s="241">
        <f t="shared" si="30"/>
        <v>2.1000000000000014</v>
      </c>
      <c r="Z64" s="245">
        <f t="shared" si="30"/>
        <v>1.6000000000000014</v>
      </c>
      <c r="AA64" s="234"/>
      <c r="AB64" s="227" t="s">
        <v>26</v>
      </c>
      <c r="AC64" s="227">
        <f>AC63-X47</f>
        <v>3.0999999999999979</v>
      </c>
      <c r="AD64" s="227"/>
      <c r="AE64" s="396"/>
      <c r="AF64" s="396"/>
    </row>
    <row r="65" spans="1:32" x14ac:dyDescent="0.2">
      <c r="F65" s="237">
        <v>37.5</v>
      </c>
      <c r="G65" s="412">
        <v>37.5</v>
      </c>
      <c r="H65" s="412">
        <v>37.5</v>
      </c>
      <c r="I65" s="412">
        <v>37.5</v>
      </c>
      <c r="J65" s="237">
        <v>37</v>
      </c>
      <c r="K65" s="412">
        <v>37</v>
      </c>
      <c r="L65" s="237">
        <v>36.5</v>
      </c>
    </row>
    <row r="66" spans="1:32" ht="13.5" thickBot="1" x14ac:dyDescent="0.25"/>
    <row r="67" spans="1:32" s="413" customFormat="1" ht="13.5" thickBot="1" x14ac:dyDescent="0.25">
      <c r="A67" s="247" t="s">
        <v>82</v>
      </c>
      <c r="B67" s="420" t="s">
        <v>65</v>
      </c>
      <c r="C67" s="421"/>
      <c r="D67" s="421"/>
      <c r="E67" s="421"/>
      <c r="F67" s="421"/>
      <c r="G67" s="421"/>
      <c r="H67" s="421"/>
      <c r="I67" s="421"/>
      <c r="J67" s="421"/>
      <c r="K67" s="421"/>
      <c r="L67" s="422"/>
      <c r="M67" s="420" t="s">
        <v>63</v>
      </c>
      <c r="N67" s="421"/>
      <c r="O67" s="421"/>
      <c r="P67" s="421"/>
      <c r="Q67" s="421"/>
      <c r="R67" s="421"/>
      <c r="S67" s="422"/>
      <c r="T67" s="420" t="s">
        <v>64</v>
      </c>
      <c r="U67" s="421"/>
      <c r="V67" s="421"/>
      <c r="W67" s="421"/>
      <c r="X67" s="421"/>
      <c r="Y67" s="421"/>
      <c r="Z67" s="422"/>
      <c r="AA67" s="372" t="s">
        <v>55</v>
      </c>
    </row>
    <row r="68" spans="1:32" s="413" customFormat="1" x14ac:dyDescent="0.2">
      <c r="A68" s="248" t="s">
        <v>54</v>
      </c>
      <c r="B68" s="249">
        <v>1</v>
      </c>
      <c r="C68" s="250">
        <v>2</v>
      </c>
      <c r="D68" s="250">
        <v>3</v>
      </c>
      <c r="E68" s="250">
        <v>4</v>
      </c>
      <c r="F68" s="250">
        <v>5</v>
      </c>
      <c r="G68" s="250">
        <v>6</v>
      </c>
      <c r="H68" s="250">
        <v>7</v>
      </c>
      <c r="I68" s="250">
        <v>8</v>
      </c>
      <c r="J68" s="250">
        <v>9</v>
      </c>
      <c r="K68" s="250">
        <v>10</v>
      </c>
      <c r="L68" s="251">
        <v>11</v>
      </c>
      <c r="M68" s="249">
        <v>1</v>
      </c>
      <c r="N68" s="250">
        <v>2</v>
      </c>
      <c r="O68" s="250">
        <v>3</v>
      </c>
      <c r="P68" s="250">
        <v>4</v>
      </c>
      <c r="Q68" s="250">
        <v>5</v>
      </c>
      <c r="R68" s="356">
        <v>6</v>
      </c>
      <c r="S68" s="251">
        <v>7</v>
      </c>
      <c r="T68" s="365">
        <v>1</v>
      </c>
      <c r="U68" s="250">
        <v>2</v>
      </c>
      <c r="V68" s="250">
        <v>3</v>
      </c>
      <c r="W68" s="250">
        <v>4</v>
      </c>
      <c r="X68" s="250">
        <v>5</v>
      </c>
      <c r="Y68" s="250">
        <v>6</v>
      </c>
      <c r="Z68" s="356">
        <v>7</v>
      </c>
      <c r="AA68" s="374"/>
    </row>
    <row r="69" spans="1:32" s="413" customFormat="1" x14ac:dyDescent="0.2">
      <c r="A69" s="248" t="s">
        <v>2</v>
      </c>
      <c r="B69" s="252">
        <v>1</v>
      </c>
      <c r="C69" s="353">
        <v>2</v>
      </c>
      <c r="D69" s="353">
        <v>2</v>
      </c>
      <c r="E69" s="253">
        <v>3</v>
      </c>
      <c r="F69" s="335">
        <v>4</v>
      </c>
      <c r="G69" s="335">
        <v>4</v>
      </c>
      <c r="H69" s="398">
        <v>5</v>
      </c>
      <c r="I69" s="398">
        <v>5</v>
      </c>
      <c r="J69" s="399">
        <v>6</v>
      </c>
      <c r="K69" s="400">
        <v>7</v>
      </c>
      <c r="L69" s="360">
        <v>8</v>
      </c>
      <c r="M69" s="362">
        <v>1</v>
      </c>
      <c r="N69" s="334">
        <v>2</v>
      </c>
      <c r="O69" s="253">
        <v>3</v>
      </c>
      <c r="P69" s="255">
        <v>4</v>
      </c>
      <c r="Q69" s="255">
        <v>4</v>
      </c>
      <c r="R69" s="398">
        <v>5</v>
      </c>
      <c r="S69" s="298">
        <v>6</v>
      </c>
      <c r="T69" s="362">
        <v>1</v>
      </c>
      <c r="U69" s="334">
        <v>2</v>
      </c>
      <c r="V69" s="253">
        <v>3</v>
      </c>
      <c r="W69" s="253">
        <v>3</v>
      </c>
      <c r="X69" s="255">
        <v>4</v>
      </c>
      <c r="Y69" s="398">
        <v>5</v>
      </c>
      <c r="Z69" s="298">
        <v>6</v>
      </c>
      <c r="AA69" s="226" t="s">
        <v>0</v>
      </c>
    </row>
    <row r="70" spans="1:32" s="413" customFormat="1" x14ac:dyDescent="0.2">
      <c r="A70" s="256" t="s">
        <v>75</v>
      </c>
      <c r="B70" s="257">
        <v>620</v>
      </c>
      <c r="C70" s="258">
        <v>620</v>
      </c>
      <c r="D70" s="258">
        <v>620</v>
      </c>
      <c r="E70" s="258">
        <v>620</v>
      </c>
      <c r="F70" s="258">
        <v>620</v>
      </c>
      <c r="G70" s="258">
        <v>620</v>
      </c>
      <c r="H70" s="258">
        <v>620</v>
      </c>
      <c r="I70" s="258">
        <v>620</v>
      </c>
      <c r="J70" s="258">
        <v>620</v>
      </c>
      <c r="K70" s="258">
        <v>620</v>
      </c>
      <c r="L70" s="259">
        <v>620</v>
      </c>
      <c r="M70" s="257">
        <v>620</v>
      </c>
      <c r="N70" s="258">
        <v>620</v>
      </c>
      <c r="O70" s="258">
        <v>620</v>
      </c>
      <c r="P70" s="258">
        <v>620</v>
      </c>
      <c r="Q70" s="258">
        <v>620</v>
      </c>
      <c r="R70" s="357">
        <v>620</v>
      </c>
      <c r="S70" s="259">
        <v>620</v>
      </c>
      <c r="T70" s="260">
        <v>620</v>
      </c>
      <c r="U70" s="258">
        <v>620</v>
      </c>
      <c r="V70" s="258">
        <v>620</v>
      </c>
      <c r="W70" s="258">
        <v>620</v>
      </c>
      <c r="X70" s="258">
        <v>620</v>
      </c>
      <c r="Y70" s="258">
        <v>620</v>
      </c>
      <c r="Z70" s="357">
        <v>620</v>
      </c>
      <c r="AA70" s="261">
        <v>620</v>
      </c>
    </row>
    <row r="71" spans="1:32" s="413" customFormat="1" x14ac:dyDescent="0.2">
      <c r="A71" s="262" t="s">
        <v>6</v>
      </c>
      <c r="B71" s="263">
        <v>598</v>
      </c>
      <c r="C71" s="264">
        <v>625.5</v>
      </c>
      <c r="D71" s="264">
        <v>613.68421052631584</v>
      </c>
      <c r="E71" s="264">
        <v>622.57575757575762</v>
      </c>
      <c r="F71" s="264">
        <v>644.73684210526312</v>
      </c>
      <c r="G71" s="264">
        <v>649.73684210526312</v>
      </c>
      <c r="H71" s="264">
        <v>662.57142857142856</v>
      </c>
      <c r="I71" s="264">
        <v>662.72727272727275</v>
      </c>
      <c r="J71" s="264">
        <v>673.92156862745094</v>
      </c>
      <c r="K71" s="264">
        <v>672.28571428571433</v>
      </c>
      <c r="L71" s="265">
        <v>713.79310344827582</v>
      </c>
      <c r="M71" s="263">
        <v>624.5454545454545</v>
      </c>
      <c r="N71" s="264">
        <v>650.90909090909088</v>
      </c>
      <c r="O71" s="264">
        <v>670.46875</v>
      </c>
      <c r="P71" s="264">
        <v>680.58823529411768</v>
      </c>
      <c r="Q71" s="264">
        <v>693.71428571428567</v>
      </c>
      <c r="R71" s="315">
        <v>680.46511627906978</v>
      </c>
      <c r="S71" s="265">
        <v>729</v>
      </c>
      <c r="T71" s="266">
        <v>642.42424242424238</v>
      </c>
      <c r="U71" s="264">
        <v>646.49122807017545</v>
      </c>
      <c r="V71" s="264">
        <v>700.5</v>
      </c>
      <c r="W71" s="264">
        <v>678.80952380952385</v>
      </c>
      <c r="X71" s="264">
        <v>692.03389830508479</v>
      </c>
      <c r="Y71" s="264">
        <v>700.71428571428567</v>
      </c>
      <c r="Z71" s="315">
        <v>727.6</v>
      </c>
      <c r="AA71" s="267">
        <v>664.7738693467337</v>
      </c>
    </row>
    <row r="72" spans="1:32" s="413" customFormat="1" x14ac:dyDescent="0.2">
      <c r="A72" s="248" t="s">
        <v>7</v>
      </c>
      <c r="B72" s="268">
        <v>84</v>
      </c>
      <c r="C72" s="269">
        <v>87.5</v>
      </c>
      <c r="D72" s="269">
        <v>92.10526315789474</v>
      </c>
      <c r="E72" s="269">
        <v>92.424242424242422</v>
      </c>
      <c r="F72" s="269">
        <v>94.736842105263165</v>
      </c>
      <c r="G72" s="269">
        <v>100</v>
      </c>
      <c r="H72" s="269">
        <v>91.428571428571431</v>
      </c>
      <c r="I72" s="269">
        <v>93.939393939393938</v>
      </c>
      <c r="J72" s="269">
        <v>92.156862745098039</v>
      </c>
      <c r="K72" s="269">
        <v>85.714285714285708</v>
      </c>
      <c r="L72" s="270">
        <v>89.65517241379311</v>
      </c>
      <c r="M72" s="268">
        <v>90.909090909090907</v>
      </c>
      <c r="N72" s="269">
        <v>90.909090909090907</v>
      </c>
      <c r="O72" s="269">
        <v>90.625</v>
      </c>
      <c r="P72" s="269">
        <v>91.17647058823529</v>
      </c>
      <c r="Q72" s="269">
        <v>88.571428571428569</v>
      </c>
      <c r="R72" s="318">
        <v>86.04651162790698</v>
      </c>
      <c r="S72" s="270">
        <v>100</v>
      </c>
      <c r="T72" s="271">
        <v>84.848484848484844</v>
      </c>
      <c r="U72" s="269">
        <v>94.736842105263165</v>
      </c>
      <c r="V72" s="269">
        <v>90</v>
      </c>
      <c r="W72" s="269">
        <v>85.714285714285708</v>
      </c>
      <c r="X72" s="269">
        <v>94.915254237288138</v>
      </c>
      <c r="Y72" s="269">
        <v>96.428571428571431</v>
      </c>
      <c r="Z72" s="318">
        <v>88</v>
      </c>
      <c r="AA72" s="272">
        <v>85.527638190954775</v>
      </c>
    </row>
    <row r="73" spans="1:32" s="413" customFormat="1" x14ac:dyDescent="0.2">
      <c r="A73" s="248" t="s">
        <v>8</v>
      </c>
      <c r="B73" s="273">
        <v>5.8695413962489111E-2</v>
      </c>
      <c r="C73" s="274">
        <v>5.456184475325826E-2</v>
      </c>
      <c r="D73" s="274">
        <v>5.5122517887551827E-2</v>
      </c>
      <c r="E73" s="274">
        <v>5.1883112853547922E-2</v>
      </c>
      <c r="F73" s="274">
        <v>4.6901493623586636E-2</v>
      </c>
      <c r="G73" s="274">
        <v>4.1401518924425507E-2</v>
      </c>
      <c r="H73" s="274">
        <v>5.4158941729439129E-2</v>
      </c>
      <c r="I73" s="274">
        <v>3.7749917586739901E-2</v>
      </c>
      <c r="J73" s="274">
        <v>5.6145330371391015E-2</v>
      </c>
      <c r="K73" s="274">
        <v>6.0351484096432789E-2</v>
      </c>
      <c r="L73" s="275">
        <v>6.2155724060350387E-2</v>
      </c>
      <c r="M73" s="273">
        <v>6.2894898691320131E-2</v>
      </c>
      <c r="N73" s="274">
        <v>6.3800986179844713E-2</v>
      </c>
      <c r="O73" s="274">
        <v>6.1009532064831208E-2</v>
      </c>
      <c r="P73" s="274">
        <v>5.3565947907852435E-2</v>
      </c>
      <c r="Q73" s="274">
        <v>6.3266019569430884E-2</v>
      </c>
      <c r="R73" s="321">
        <v>6.5565169641121218E-2</v>
      </c>
      <c r="S73" s="275">
        <v>4.6227234302239496E-2</v>
      </c>
      <c r="T73" s="276">
        <v>7.3215084225900909E-2</v>
      </c>
      <c r="U73" s="274">
        <v>5.629481102139771E-2</v>
      </c>
      <c r="V73" s="274">
        <v>5.0768485088032216E-2</v>
      </c>
      <c r="W73" s="274">
        <v>6.3420574226620577E-2</v>
      </c>
      <c r="X73" s="274">
        <v>5.1229436074777923E-2</v>
      </c>
      <c r="Y73" s="274">
        <v>4.5598917933425374E-2</v>
      </c>
      <c r="Z73" s="321">
        <v>7.3271938786349133E-2</v>
      </c>
      <c r="AA73" s="277">
        <v>7.4005325059662813E-2</v>
      </c>
    </row>
    <row r="74" spans="1:32" s="413" customFormat="1" x14ac:dyDescent="0.2">
      <c r="A74" s="262" t="s">
        <v>1</v>
      </c>
      <c r="B74" s="278">
        <f>B71/B70*100-100</f>
        <v>-3.5483870967741922</v>
      </c>
      <c r="C74" s="279">
        <f t="shared" ref="C74:E74" si="31">C71/C70*100-100</f>
        <v>0.88709677419353739</v>
      </c>
      <c r="D74" s="279">
        <f t="shared" si="31"/>
        <v>-1.0186757215619622</v>
      </c>
      <c r="E74" s="279">
        <f t="shared" si="31"/>
        <v>0.41544477028348581</v>
      </c>
      <c r="F74" s="279">
        <f>F71/F70*100-100</f>
        <v>3.9898132427843791</v>
      </c>
      <c r="G74" s="279">
        <f t="shared" ref="G74:M74" si="32">G71/G70*100-100</f>
        <v>4.7962648556876104</v>
      </c>
      <c r="H74" s="279">
        <f t="shared" si="32"/>
        <v>6.8663594470045979</v>
      </c>
      <c r="I74" s="279">
        <f t="shared" si="32"/>
        <v>6.8914956011730197</v>
      </c>
      <c r="J74" s="279">
        <f t="shared" si="32"/>
        <v>8.6970271979759559</v>
      </c>
      <c r="K74" s="279">
        <f t="shared" si="32"/>
        <v>8.433179723502306</v>
      </c>
      <c r="L74" s="280">
        <f t="shared" si="32"/>
        <v>15.127919911012228</v>
      </c>
      <c r="M74" s="278">
        <f t="shared" si="32"/>
        <v>0.73313782991202459</v>
      </c>
      <c r="N74" s="279">
        <f>N71/N70*100-100</f>
        <v>4.9853372434017587</v>
      </c>
      <c r="O74" s="279">
        <f t="shared" ref="O74:AA74" si="33">O71/O70*100-100</f>
        <v>8.1401209677419217</v>
      </c>
      <c r="P74" s="279">
        <f t="shared" si="33"/>
        <v>9.772296015180288</v>
      </c>
      <c r="Q74" s="279">
        <f t="shared" si="33"/>
        <v>11.889400921658975</v>
      </c>
      <c r="R74" s="279">
        <f t="shared" si="33"/>
        <v>9.7524381095273753</v>
      </c>
      <c r="S74" s="280">
        <f t="shared" si="33"/>
        <v>17.58064516129032</v>
      </c>
      <c r="T74" s="281">
        <f t="shared" si="33"/>
        <v>3.6168132942326423</v>
      </c>
      <c r="U74" s="279">
        <f t="shared" si="33"/>
        <v>4.2727787209960582</v>
      </c>
      <c r="V74" s="279">
        <f t="shared" si="33"/>
        <v>12.983870967741936</v>
      </c>
      <c r="W74" s="279">
        <f t="shared" si="33"/>
        <v>9.4854070660522325</v>
      </c>
      <c r="X74" s="279">
        <f t="shared" si="33"/>
        <v>11.618370694368508</v>
      </c>
      <c r="Y74" s="279">
        <f t="shared" si="33"/>
        <v>13.018433179723488</v>
      </c>
      <c r="Z74" s="358">
        <f t="shared" si="33"/>
        <v>17.354838709677423</v>
      </c>
      <c r="AA74" s="282">
        <f t="shared" si="33"/>
        <v>7.2215918301183422</v>
      </c>
    </row>
    <row r="75" spans="1:32" s="413" customFormat="1" ht="13.5" thickBot="1" x14ac:dyDescent="0.25">
      <c r="A75" s="401" t="s">
        <v>27</v>
      </c>
      <c r="B75" s="402">
        <f>B71-B57</f>
        <v>105.03703703703701</v>
      </c>
      <c r="C75" s="403">
        <f t="shared" ref="C75:AA75" si="34">C71-C57</f>
        <v>99</v>
      </c>
      <c r="D75" s="403">
        <f t="shared" si="34"/>
        <v>75.147625160462212</v>
      </c>
      <c r="E75" s="403">
        <f t="shared" si="34"/>
        <v>79.191142191142262</v>
      </c>
      <c r="F75" s="403">
        <f t="shared" si="34"/>
        <v>74.736842105263122</v>
      </c>
      <c r="G75" s="403">
        <f t="shared" si="34"/>
        <v>83.236842105263122</v>
      </c>
      <c r="H75" s="403">
        <f t="shared" si="34"/>
        <v>81.738095238095184</v>
      </c>
      <c r="I75" s="403">
        <f t="shared" si="34"/>
        <v>90.024570024570039</v>
      </c>
      <c r="J75" s="403">
        <f t="shared" si="34"/>
        <v>77.921568627450938</v>
      </c>
      <c r="K75" s="403">
        <f t="shared" si="34"/>
        <v>71.772893772893781</v>
      </c>
      <c r="L75" s="404">
        <f t="shared" si="34"/>
        <v>73.793103448275815</v>
      </c>
      <c r="M75" s="405">
        <f t="shared" si="34"/>
        <v>134.09090909090907</v>
      </c>
      <c r="N75" s="406">
        <f t="shared" si="34"/>
        <v>124.06698564593296</v>
      </c>
      <c r="O75" s="406">
        <f t="shared" si="34"/>
        <v>124.91319444444446</v>
      </c>
      <c r="P75" s="406">
        <f t="shared" si="34"/>
        <v>105.06191950464404</v>
      </c>
      <c r="Q75" s="406">
        <f t="shared" si="34"/>
        <v>103.44401544401535</v>
      </c>
      <c r="R75" s="406">
        <f t="shared" si="34"/>
        <v>104.88372093023258</v>
      </c>
      <c r="S75" s="407">
        <f t="shared" si="34"/>
        <v>99</v>
      </c>
      <c r="T75" s="408">
        <f t="shared" si="34"/>
        <v>144.84848484848482</v>
      </c>
      <c r="U75" s="403">
        <f t="shared" si="34"/>
        <v>121.57597383288737</v>
      </c>
      <c r="V75" s="403">
        <f t="shared" si="34"/>
        <v>142.60526315789468</v>
      </c>
      <c r="W75" s="403">
        <f t="shared" si="34"/>
        <v>113.5822510822511</v>
      </c>
      <c r="X75" s="403">
        <f t="shared" si="34"/>
        <v>103.43740707701465</v>
      </c>
      <c r="Y75" s="403">
        <f t="shared" si="34"/>
        <v>102.31428571428569</v>
      </c>
      <c r="Z75" s="409">
        <f t="shared" si="34"/>
        <v>84.556521739130403</v>
      </c>
      <c r="AA75" s="410">
        <f t="shared" si="34"/>
        <v>100.61123623927972</v>
      </c>
      <c r="AB75" s="394"/>
      <c r="AC75" s="395"/>
      <c r="AD75" s="395"/>
      <c r="AE75" s="395"/>
      <c r="AF75" s="395"/>
    </row>
    <row r="76" spans="1:32" s="413" customFormat="1" x14ac:dyDescent="0.2">
      <c r="A76" s="289" t="s">
        <v>51</v>
      </c>
      <c r="B76" s="290">
        <v>344</v>
      </c>
      <c r="C76" s="291">
        <v>517</v>
      </c>
      <c r="D76" s="291">
        <v>518</v>
      </c>
      <c r="E76" s="291">
        <v>850</v>
      </c>
      <c r="F76" s="291">
        <v>500</v>
      </c>
      <c r="G76" s="291">
        <v>500</v>
      </c>
      <c r="H76" s="291">
        <v>449</v>
      </c>
      <c r="I76" s="291">
        <v>449</v>
      </c>
      <c r="J76" s="291">
        <v>710</v>
      </c>
      <c r="K76" s="291">
        <v>483</v>
      </c>
      <c r="L76" s="292">
        <v>388</v>
      </c>
      <c r="M76" s="290">
        <v>267</v>
      </c>
      <c r="N76" s="291">
        <v>698</v>
      </c>
      <c r="O76" s="291">
        <v>803</v>
      </c>
      <c r="P76" s="291">
        <v>445</v>
      </c>
      <c r="Q76" s="291">
        <v>445</v>
      </c>
      <c r="R76" s="291">
        <v>580</v>
      </c>
      <c r="S76" s="292">
        <v>439</v>
      </c>
      <c r="T76" s="290">
        <v>420</v>
      </c>
      <c r="U76" s="291">
        <v>755</v>
      </c>
      <c r="V76" s="291">
        <v>507</v>
      </c>
      <c r="W76" s="291">
        <v>506</v>
      </c>
      <c r="X76" s="291">
        <v>747</v>
      </c>
      <c r="Y76" s="291">
        <v>341</v>
      </c>
      <c r="Z76" s="292">
        <v>317</v>
      </c>
      <c r="AA76" s="373">
        <f>SUM(B76:Z76)</f>
        <v>12978</v>
      </c>
      <c r="AB76" s="227" t="s">
        <v>56</v>
      </c>
      <c r="AC76" s="294">
        <f>AA62-AA76</f>
        <v>10</v>
      </c>
      <c r="AD76" s="295">
        <f>AC76/AA62</f>
        <v>7.6994148444718203E-4</v>
      </c>
    </row>
    <row r="77" spans="1:32" s="413" customFormat="1" x14ac:dyDescent="0.2">
      <c r="A77" s="296" t="s">
        <v>28</v>
      </c>
      <c r="B77" s="242">
        <v>41</v>
      </c>
      <c r="C77" s="240">
        <v>40</v>
      </c>
      <c r="D77" s="240">
        <v>40</v>
      </c>
      <c r="E77" s="240">
        <v>39.5</v>
      </c>
      <c r="F77" s="240">
        <v>39</v>
      </c>
      <c r="G77" s="240">
        <v>39</v>
      </c>
      <c r="H77" s="240">
        <v>39</v>
      </c>
      <c r="I77" s="240">
        <v>39</v>
      </c>
      <c r="J77" s="240">
        <v>38.5</v>
      </c>
      <c r="K77" s="240">
        <v>38.5</v>
      </c>
      <c r="L77" s="243">
        <v>38</v>
      </c>
      <c r="M77" s="242">
        <v>40.5</v>
      </c>
      <c r="N77" s="240">
        <v>39.5</v>
      </c>
      <c r="O77" s="240">
        <v>39</v>
      </c>
      <c r="P77" s="240">
        <v>38.5</v>
      </c>
      <c r="Q77" s="240">
        <v>38.5</v>
      </c>
      <c r="R77" s="240">
        <v>38.5</v>
      </c>
      <c r="S77" s="243">
        <v>37.5</v>
      </c>
      <c r="T77" s="242">
        <v>40.5</v>
      </c>
      <c r="U77" s="240">
        <v>39.5</v>
      </c>
      <c r="V77" s="240">
        <v>39</v>
      </c>
      <c r="W77" s="240">
        <v>39</v>
      </c>
      <c r="X77" s="240">
        <v>38.5</v>
      </c>
      <c r="Y77" s="240">
        <v>38</v>
      </c>
      <c r="Z77" s="243">
        <v>37.5</v>
      </c>
      <c r="AA77" s="233"/>
      <c r="AB77" s="227" t="s">
        <v>57</v>
      </c>
      <c r="AC77" s="227">
        <v>37.840000000000003</v>
      </c>
      <c r="AD77" s="227"/>
    </row>
    <row r="78" spans="1:32" s="413" customFormat="1" ht="13.5" thickBot="1" x14ac:dyDescent="0.25">
      <c r="A78" s="297" t="s">
        <v>26</v>
      </c>
      <c r="B78" s="244">
        <f>B77-B63</f>
        <v>1.5</v>
      </c>
      <c r="C78" s="241">
        <f t="shared" ref="C78:Z78" si="35">C77-C63</f>
        <v>1.5</v>
      </c>
      <c r="D78" s="241">
        <f t="shared" si="35"/>
        <v>1.5</v>
      </c>
      <c r="E78" s="241">
        <f t="shared" si="35"/>
        <v>1.5</v>
      </c>
      <c r="F78" s="241">
        <f t="shared" si="35"/>
        <v>1.5</v>
      </c>
      <c r="G78" s="241">
        <f t="shared" si="35"/>
        <v>1.5</v>
      </c>
      <c r="H78" s="241">
        <f t="shared" si="35"/>
        <v>1.5</v>
      </c>
      <c r="I78" s="241">
        <f t="shared" si="35"/>
        <v>1.5</v>
      </c>
      <c r="J78" s="241">
        <f t="shared" si="35"/>
        <v>1.5</v>
      </c>
      <c r="K78" s="241">
        <f t="shared" si="35"/>
        <v>1.5</v>
      </c>
      <c r="L78" s="245">
        <f t="shared" si="35"/>
        <v>1.5</v>
      </c>
      <c r="M78" s="244">
        <f t="shared" si="35"/>
        <v>1</v>
      </c>
      <c r="N78" s="241">
        <f t="shared" si="35"/>
        <v>1</v>
      </c>
      <c r="O78" s="241">
        <f t="shared" si="35"/>
        <v>1</v>
      </c>
      <c r="P78" s="241">
        <f t="shared" si="35"/>
        <v>1</v>
      </c>
      <c r="Q78" s="241">
        <f t="shared" si="35"/>
        <v>1</v>
      </c>
      <c r="R78" s="241">
        <f t="shared" si="35"/>
        <v>1</v>
      </c>
      <c r="S78" s="245">
        <f t="shared" si="35"/>
        <v>1</v>
      </c>
      <c r="T78" s="244">
        <f t="shared" si="35"/>
        <v>1</v>
      </c>
      <c r="U78" s="241">
        <f t="shared" si="35"/>
        <v>1</v>
      </c>
      <c r="V78" s="241">
        <f t="shared" si="35"/>
        <v>1</v>
      </c>
      <c r="W78" s="241">
        <f t="shared" si="35"/>
        <v>1</v>
      </c>
      <c r="X78" s="241">
        <f t="shared" si="35"/>
        <v>1</v>
      </c>
      <c r="Y78" s="241">
        <f t="shared" si="35"/>
        <v>1</v>
      </c>
      <c r="Z78" s="245">
        <f t="shared" si="35"/>
        <v>1</v>
      </c>
      <c r="AA78" s="234"/>
      <c r="AB78" s="227" t="s">
        <v>26</v>
      </c>
      <c r="AC78" s="227">
        <f>AC77-AC63</f>
        <v>3.0400000000000063</v>
      </c>
      <c r="AD78" s="227"/>
    </row>
    <row r="79" spans="1:32" x14ac:dyDescent="0.2">
      <c r="K79" s="237" t="s">
        <v>67</v>
      </c>
      <c r="V79" s="237" t="s">
        <v>67</v>
      </c>
      <c r="W79" s="237" t="s">
        <v>67</v>
      </c>
    </row>
    <row r="80" spans="1:32" ht="13.5" thickBot="1" x14ac:dyDescent="0.25"/>
    <row r="81" spans="1:32" s="414" customFormat="1" ht="13.5" thickBot="1" x14ac:dyDescent="0.25">
      <c r="A81" s="247" t="s">
        <v>85</v>
      </c>
      <c r="B81" s="420" t="s">
        <v>65</v>
      </c>
      <c r="C81" s="421"/>
      <c r="D81" s="421"/>
      <c r="E81" s="421"/>
      <c r="F81" s="421"/>
      <c r="G81" s="421"/>
      <c r="H81" s="421"/>
      <c r="I81" s="421"/>
      <c r="J81" s="421"/>
      <c r="K81" s="421"/>
      <c r="L81" s="422"/>
      <c r="M81" s="420" t="s">
        <v>63</v>
      </c>
      <c r="N81" s="421"/>
      <c r="O81" s="421"/>
      <c r="P81" s="421"/>
      <c r="Q81" s="421"/>
      <c r="R81" s="421"/>
      <c r="S81" s="422"/>
      <c r="T81" s="420" t="s">
        <v>64</v>
      </c>
      <c r="U81" s="421"/>
      <c r="V81" s="421"/>
      <c r="W81" s="421"/>
      <c r="X81" s="421"/>
      <c r="Y81" s="421"/>
      <c r="Z81" s="422"/>
      <c r="AA81" s="372" t="s">
        <v>55</v>
      </c>
    </row>
    <row r="82" spans="1:32" s="414" customFormat="1" x14ac:dyDescent="0.2">
      <c r="A82" s="248" t="s">
        <v>54</v>
      </c>
      <c r="B82" s="249">
        <v>1</v>
      </c>
      <c r="C82" s="250">
        <v>2</v>
      </c>
      <c r="D82" s="250">
        <v>3</v>
      </c>
      <c r="E82" s="250">
        <v>4</v>
      </c>
      <c r="F82" s="250">
        <v>5</v>
      </c>
      <c r="G82" s="250">
        <v>6</v>
      </c>
      <c r="H82" s="250">
        <v>7</v>
      </c>
      <c r="I82" s="250">
        <v>8</v>
      </c>
      <c r="J82" s="250">
        <v>9</v>
      </c>
      <c r="K82" s="250">
        <v>10</v>
      </c>
      <c r="L82" s="251">
        <v>11</v>
      </c>
      <c r="M82" s="249">
        <v>1</v>
      </c>
      <c r="N82" s="250">
        <v>2</v>
      </c>
      <c r="O82" s="250">
        <v>3</v>
      </c>
      <c r="P82" s="250">
        <v>4</v>
      </c>
      <c r="Q82" s="250">
        <v>5</v>
      </c>
      <c r="R82" s="356">
        <v>6</v>
      </c>
      <c r="S82" s="251">
        <v>7</v>
      </c>
      <c r="T82" s="365">
        <v>1</v>
      </c>
      <c r="U82" s="250">
        <v>2</v>
      </c>
      <c r="V82" s="250">
        <v>3</v>
      </c>
      <c r="W82" s="250">
        <v>4</v>
      </c>
      <c r="X82" s="250">
        <v>5</v>
      </c>
      <c r="Y82" s="250">
        <v>6</v>
      </c>
      <c r="Z82" s="356">
        <v>7</v>
      </c>
      <c r="AA82" s="374"/>
    </row>
    <row r="83" spans="1:32" s="414" customFormat="1" x14ac:dyDescent="0.2">
      <c r="A83" s="248" t="s">
        <v>2</v>
      </c>
      <c r="B83" s="252">
        <v>1</v>
      </c>
      <c r="C83" s="353">
        <v>2</v>
      </c>
      <c r="D83" s="353">
        <v>2</v>
      </c>
      <c r="E83" s="253">
        <v>3</v>
      </c>
      <c r="F83" s="335">
        <v>4</v>
      </c>
      <c r="G83" s="335">
        <v>4</v>
      </c>
      <c r="H83" s="398">
        <v>5</v>
      </c>
      <c r="I83" s="398">
        <v>5</v>
      </c>
      <c r="J83" s="399">
        <v>6</v>
      </c>
      <c r="K83" s="400">
        <v>7</v>
      </c>
      <c r="L83" s="360">
        <v>8</v>
      </c>
      <c r="M83" s="362">
        <v>1</v>
      </c>
      <c r="N83" s="334">
        <v>2</v>
      </c>
      <c r="O83" s="253">
        <v>3</v>
      </c>
      <c r="P83" s="255">
        <v>4</v>
      </c>
      <c r="Q83" s="255">
        <v>4</v>
      </c>
      <c r="R83" s="398">
        <v>5</v>
      </c>
      <c r="S83" s="298">
        <v>6</v>
      </c>
      <c r="T83" s="362">
        <v>1</v>
      </c>
      <c r="U83" s="334">
        <v>2</v>
      </c>
      <c r="V83" s="253">
        <v>3</v>
      </c>
      <c r="W83" s="253">
        <v>3</v>
      </c>
      <c r="X83" s="255">
        <v>4</v>
      </c>
      <c r="Y83" s="398">
        <v>5</v>
      </c>
      <c r="Z83" s="298">
        <v>6</v>
      </c>
      <c r="AA83" s="226" t="s">
        <v>0</v>
      </c>
    </row>
    <row r="84" spans="1:32" s="414" customFormat="1" x14ac:dyDescent="0.2">
      <c r="A84" s="256" t="s">
        <v>75</v>
      </c>
      <c r="B84" s="257">
        <v>720</v>
      </c>
      <c r="C84" s="258">
        <v>720</v>
      </c>
      <c r="D84" s="258">
        <v>720</v>
      </c>
      <c r="E84" s="258">
        <v>720</v>
      </c>
      <c r="F84" s="258">
        <v>720</v>
      </c>
      <c r="G84" s="258">
        <v>720</v>
      </c>
      <c r="H84" s="258">
        <v>720</v>
      </c>
      <c r="I84" s="258">
        <v>720</v>
      </c>
      <c r="J84" s="258">
        <v>720</v>
      </c>
      <c r="K84" s="258">
        <v>720</v>
      </c>
      <c r="L84" s="259">
        <v>720</v>
      </c>
      <c r="M84" s="257">
        <v>720</v>
      </c>
      <c r="N84" s="258">
        <v>720</v>
      </c>
      <c r="O84" s="258">
        <v>720</v>
      </c>
      <c r="P84" s="258">
        <v>720</v>
      </c>
      <c r="Q84" s="258">
        <v>720</v>
      </c>
      <c r="R84" s="357">
        <v>720</v>
      </c>
      <c r="S84" s="259">
        <v>720</v>
      </c>
      <c r="T84" s="260">
        <v>720</v>
      </c>
      <c r="U84" s="258">
        <v>720</v>
      </c>
      <c r="V84" s="258">
        <v>720</v>
      </c>
      <c r="W84" s="258">
        <v>720</v>
      </c>
      <c r="X84" s="258">
        <v>720</v>
      </c>
      <c r="Y84" s="258">
        <v>720</v>
      </c>
      <c r="Z84" s="357">
        <v>720</v>
      </c>
      <c r="AA84" s="261">
        <v>720</v>
      </c>
    </row>
    <row r="85" spans="1:32" s="414" customFormat="1" x14ac:dyDescent="0.2">
      <c r="A85" s="262" t="s">
        <v>6</v>
      </c>
      <c r="B85" s="263">
        <v>683.2</v>
      </c>
      <c r="C85" s="264">
        <v>703.9</v>
      </c>
      <c r="D85" s="264">
        <v>709.74</v>
      </c>
      <c r="E85" s="264">
        <v>713.91</v>
      </c>
      <c r="F85" s="264">
        <v>733.5</v>
      </c>
      <c r="G85" s="264">
        <v>724.63</v>
      </c>
      <c r="H85" s="264">
        <v>738.24</v>
      </c>
      <c r="I85" s="264">
        <v>731.43</v>
      </c>
      <c r="J85" s="264">
        <v>760.18</v>
      </c>
      <c r="K85" s="264">
        <v>748</v>
      </c>
      <c r="L85" s="265">
        <v>785.88</v>
      </c>
      <c r="M85" s="263">
        <v>696.67</v>
      </c>
      <c r="N85" s="264">
        <v>731.27</v>
      </c>
      <c r="O85" s="264">
        <v>730.47</v>
      </c>
      <c r="P85" s="264">
        <v>742.65</v>
      </c>
      <c r="Q85" s="264">
        <v>746.29</v>
      </c>
      <c r="R85" s="315">
        <v>749.11</v>
      </c>
      <c r="S85" s="265">
        <v>783.64</v>
      </c>
      <c r="T85" s="266">
        <v>705.29</v>
      </c>
      <c r="U85" s="264">
        <v>748</v>
      </c>
      <c r="V85" s="264">
        <v>750.48</v>
      </c>
      <c r="W85" s="264">
        <v>744.72</v>
      </c>
      <c r="X85" s="264">
        <v>761.72</v>
      </c>
      <c r="Y85" s="264">
        <v>775.86</v>
      </c>
      <c r="Z85" s="315">
        <v>790.77</v>
      </c>
      <c r="AA85" s="267">
        <v>739.52</v>
      </c>
    </row>
    <row r="86" spans="1:32" s="414" customFormat="1" x14ac:dyDescent="0.2">
      <c r="A86" s="248" t="s">
        <v>7</v>
      </c>
      <c r="B86" s="268">
        <v>88</v>
      </c>
      <c r="C86" s="269">
        <v>95.12</v>
      </c>
      <c r="D86" s="269">
        <v>100</v>
      </c>
      <c r="E86" s="269">
        <v>95.3</v>
      </c>
      <c r="F86" s="269">
        <v>92.5</v>
      </c>
      <c r="G86" s="269">
        <v>95.12</v>
      </c>
      <c r="H86" s="269">
        <v>91.18</v>
      </c>
      <c r="I86" s="269">
        <v>100</v>
      </c>
      <c r="J86" s="269">
        <v>90.91</v>
      </c>
      <c r="K86" s="269">
        <v>87.5</v>
      </c>
      <c r="L86" s="270">
        <v>88.24</v>
      </c>
      <c r="M86" s="268">
        <v>79.17</v>
      </c>
      <c r="N86" s="269">
        <v>92.73</v>
      </c>
      <c r="O86" s="269">
        <v>92.19</v>
      </c>
      <c r="P86" s="269">
        <v>94.12</v>
      </c>
      <c r="Q86" s="269">
        <v>82.86</v>
      </c>
      <c r="R86" s="318">
        <v>95.56</v>
      </c>
      <c r="S86" s="270">
        <v>90.91</v>
      </c>
      <c r="T86" s="271">
        <v>79.41</v>
      </c>
      <c r="U86" s="269">
        <v>83.64</v>
      </c>
      <c r="V86" s="269">
        <v>92.86</v>
      </c>
      <c r="W86" s="269">
        <v>97.22</v>
      </c>
      <c r="X86" s="269">
        <v>91.38</v>
      </c>
      <c r="Y86" s="269">
        <v>96.55</v>
      </c>
      <c r="Z86" s="318">
        <v>88.46</v>
      </c>
      <c r="AA86" s="272">
        <v>86.84</v>
      </c>
    </row>
    <row r="87" spans="1:32" s="414" customFormat="1" x14ac:dyDescent="0.2">
      <c r="A87" s="248" t="s">
        <v>8</v>
      </c>
      <c r="B87" s="273">
        <v>7.2300000000000003E-2</v>
      </c>
      <c r="C87" s="274">
        <v>5.67E-2</v>
      </c>
      <c r="D87" s="274">
        <v>4.7800000000000002E-2</v>
      </c>
      <c r="E87" s="274">
        <v>4.5900000000000003E-2</v>
      </c>
      <c r="F87" s="274">
        <v>5.8700000000000002E-2</v>
      </c>
      <c r="G87" s="274">
        <v>4.3999999999999997E-2</v>
      </c>
      <c r="H87" s="274">
        <v>5.6000000000000001E-2</v>
      </c>
      <c r="I87" s="274">
        <v>4.2900000000000001E-2</v>
      </c>
      <c r="J87" s="274">
        <v>6.0400000000000002E-2</v>
      </c>
      <c r="K87" s="274">
        <v>6.6400000000000001E-2</v>
      </c>
      <c r="L87" s="275">
        <v>7.1300000000000002E-2</v>
      </c>
      <c r="M87" s="273">
        <v>7.4800000000000005E-2</v>
      </c>
      <c r="N87" s="274">
        <v>5.5100000000000003E-2</v>
      </c>
      <c r="O87" s="274">
        <v>0.06</v>
      </c>
      <c r="P87" s="274">
        <v>5.4899999999999997E-2</v>
      </c>
      <c r="Q87" s="274">
        <v>7.0800000000000002E-2</v>
      </c>
      <c r="R87" s="321">
        <v>5.2600000000000001E-2</v>
      </c>
      <c r="S87" s="275">
        <v>5.5599999999999997E-2</v>
      </c>
      <c r="T87" s="276">
        <v>6.9800000000000001E-2</v>
      </c>
      <c r="U87" s="274">
        <v>6.9699999999999998E-2</v>
      </c>
      <c r="V87" s="274">
        <v>6.2799999999999995E-2</v>
      </c>
      <c r="W87" s="274">
        <v>4.6600000000000003E-2</v>
      </c>
      <c r="X87" s="274">
        <v>5.8299999999999998E-2</v>
      </c>
      <c r="Y87" s="274">
        <v>5.9900000000000002E-2</v>
      </c>
      <c r="Z87" s="321">
        <v>6.4799999999999996E-2</v>
      </c>
      <c r="AA87" s="277">
        <v>6.7900000000000002E-2</v>
      </c>
    </row>
    <row r="88" spans="1:32" s="414" customFormat="1" x14ac:dyDescent="0.2">
      <c r="A88" s="262" t="s">
        <v>1</v>
      </c>
      <c r="B88" s="278">
        <f>B85/B84*100-100</f>
        <v>-5.1111111111111001</v>
      </c>
      <c r="C88" s="279">
        <f t="shared" ref="C88:E88" si="36">C85/C84*100-100</f>
        <v>-2.2361111111111143</v>
      </c>
      <c r="D88" s="279">
        <f t="shared" si="36"/>
        <v>-1.4249999999999972</v>
      </c>
      <c r="E88" s="279">
        <f t="shared" si="36"/>
        <v>-0.84583333333333144</v>
      </c>
      <c r="F88" s="279">
        <f>F85/F84*100-100</f>
        <v>1.875</v>
      </c>
      <c r="G88" s="279">
        <f t="shared" ref="G88:M88" si="37">G85/G84*100-100</f>
        <v>0.64305555555554861</v>
      </c>
      <c r="H88" s="279">
        <f t="shared" si="37"/>
        <v>2.5333333333333456</v>
      </c>
      <c r="I88" s="279">
        <f t="shared" si="37"/>
        <v>1.5874999999999915</v>
      </c>
      <c r="J88" s="279">
        <f t="shared" si="37"/>
        <v>5.5805555555555486</v>
      </c>
      <c r="K88" s="279">
        <f t="shared" si="37"/>
        <v>3.8888888888888999</v>
      </c>
      <c r="L88" s="280">
        <f t="shared" si="37"/>
        <v>9.1499999999999915</v>
      </c>
      <c r="M88" s="278">
        <f t="shared" si="37"/>
        <v>-3.2402777777777771</v>
      </c>
      <c r="N88" s="279">
        <f>N85/N84*100-100</f>
        <v>1.56527777777778</v>
      </c>
      <c r="O88" s="279">
        <f t="shared" ref="O88:AA88" si="38">O85/O84*100-100</f>
        <v>1.4541666666666657</v>
      </c>
      <c r="P88" s="279">
        <f t="shared" si="38"/>
        <v>3.1458333333333428</v>
      </c>
      <c r="Q88" s="279">
        <f t="shared" si="38"/>
        <v>3.6513888888888744</v>
      </c>
      <c r="R88" s="279">
        <f t="shared" si="38"/>
        <v>4.0430555555555543</v>
      </c>
      <c r="S88" s="280">
        <f t="shared" si="38"/>
        <v>8.8388888888888886</v>
      </c>
      <c r="T88" s="281">
        <f t="shared" si="38"/>
        <v>-2.0430555555555685</v>
      </c>
      <c r="U88" s="279">
        <f t="shared" si="38"/>
        <v>3.8888888888888999</v>
      </c>
      <c r="V88" s="279">
        <f t="shared" si="38"/>
        <v>4.2333333333333343</v>
      </c>
      <c r="W88" s="279">
        <f t="shared" si="38"/>
        <v>3.4333333333333371</v>
      </c>
      <c r="X88" s="279">
        <f t="shared" si="38"/>
        <v>5.7944444444444514</v>
      </c>
      <c r="Y88" s="279">
        <f t="shared" si="38"/>
        <v>7.75833333333334</v>
      </c>
      <c r="Z88" s="358">
        <f t="shared" si="38"/>
        <v>9.8291666666666657</v>
      </c>
      <c r="AA88" s="282">
        <f t="shared" si="38"/>
        <v>2.7111111111111086</v>
      </c>
    </row>
    <row r="89" spans="1:32" s="414" customFormat="1" ht="13.5" thickBot="1" x14ac:dyDescent="0.25">
      <c r="A89" s="401" t="s">
        <v>27</v>
      </c>
      <c r="B89" s="402">
        <f>B85-B71</f>
        <v>85.200000000000045</v>
      </c>
      <c r="C89" s="403">
        <f t="shared" ref="C89:AA89" si="39">C85-C71</f>
        <v>78.399999999999977</v>
      </c>
      <c r="D89" s="403">
        <f t="shared" si="39"/>
        <v>96.055789473684172</v>
      </c>
      <c r="E89" s="403">
        <f t="shared" si="39"/>
        <v>91.334242424242348</v>
      </c>
      <c r="F89" s="403">
        <f t="shared" si="39"/>
        <v>88.763157894736878</v>
      </c>
      <c r="G89" s="403">
        <f t="shared" si="39"/>
        <v>74.893157894736873</v>
      </c>
      <c r="H89" s="403">
        <f t="shared" si="39"/>
        <v>75.668571428571454</v>
      </c>
      <c r="I89" s="403">
        <f t="shared" si="39"/>
        <v>68.702727272727202</v>
      </c>
      <c r="J89" s="403">
        <f t="shared" si="39"/>
        <v>86.258431372549012</v>
      </c>
      <c r="K89" s="403">
        <f t="shared" si="39"/>
        <v>75.714285714285666</v>
      </c>
      <c r="L89" s="404">
        <f t="shared" si="39"/>
        <v>72.08689655172418</v>
      </c>
      <c r="M89" s="405">
        <f t="shared" si="39"/>
        <v>72.124545454545455</v>
      </c>
      <c r="N89" s="406">
        <f t="shared" si="39"/>
        <v>80.360909090909104</v>
      </c>
      <c r="O89" s="406">
        <f t="shared" si="39"/>
        <v>60.001250000000027</v>
      </c>
      <c r="P89" s="406">
        <f t="shared" si="39"/>
        <v>62.061764705882297</v>
      </c>
      <c r="Q89" s="406">
        <f t="shared" si="39"/>
        <v>52.575714285714298</v>
      </c>
      <c r="R89" s="406">
        <f t="shared" si="39"/>
        <v>68.644883720930238</v>
      </c>
      <c r="S89" s="407">
        <f t="shared" si="39"/>
        <v>54.639999999999986</v>
      </c>
      <c r="T89" s="408">
        <f t="shared" si="39"/>
        <v>62.865757575757584</v>
      </c>
      <c r="U89" s="403">
        <f t="shared" si="39"/>
        <v>101.50877192982455</v>
      </c>
      <c r="V89" s="403">
        <f t="shared" si="39"/>
        <v>49.980000000000018</v>
      </c>
      <c r="W89" s="403">
        <f t="shared" si="39"/>
        <v>65.910476190476174</v>
      </c>
      <c r="X89" s="403">
        <f t="shared" si="39"/>
        <v>69.686101694915237</v>
      </c>
      <c r="Y89" s="403">
        <f t="shared" si="39"/>
        <v>75.145714285714348</v>
      </c>
      <c r="Z89" s="409">
        <f t="shared" si="39"/>
        <v>63.169999999999959</v>
      </c>
      <c r="AA89" s="410">
        <f t="shared" si="39"/>
        <v>74.746130653266277</v>
      </c>
      <c r="AB89" s="394"/>
      <c r="AC89" s="395"/>
      <c r="AD89" s="395"/>
      <c r="AE89" s="395"/>
      <c r="AF89" s="395"/>
    </row>
    <row r="90" spans="1:32" s="414" customFormat="1" x14ac:dyDescent="0.2">
      <c r="A90" s="289" t="s">
        <v>51</v>
      </c>
      <c r="B90" s="290">
        <v>342</v>
      </c>
      <c r="C90" s="291">
        <v>517</v>
      </c>
      <c r="D90" s="291">
        <v>518</v>
      </c>
      <c r="E90" s="291">
        <v>850</v>
      </c>
      <c r="F90" s="291">
        <v>500</v>
      </c>
      <c r="G90" s="291">
        <v>499</v>
      </c>
      <c r="H90" s="291">
        <v>449</v>
      </c>
      <c r="I90" s="291">
        <v>448</v>
      </c>
      <c r="J90" s="291">
        <v>710</v>
      </c>
      <c r="K90" s="291">
        <v>482</v>
      </c>
      <c r="L90" s="292">
        <v>386</v>
      </c>
      <c r="M90" s="290">
        <v>265</v>
      </c>
      <c r="N90" s="291">
        <v>698</v>
      </c>
      <c r="O90" s="291">
        <v>803</v>
      </c>
      <c r="P90" s="291">
        <v>445</v>
      </c>
      <c r="Q90" s="291">
        <v>445</v>
      </c>
      <c r="R90" s="291">
        <v>580</v>
      </c>
      <c r="S90" s="292">
        <v>439</v>
      </c>
      <c r="T90" s="290">
        <v>420</v>
      </c>
      <c r="U90" s="291">
        <v>754</v>
      </c>
      <c r="V90" s="291">
        <v>507</v>
      </c>
      <c r="W90" s="291">
        <v>506</v>
      </c>
      <c r="X90" s="291">
        <v>747</v>
      </c>
      <c r="Y90" s="291">
        <v>341</v>
      </c>
      <c r="Z90" s="292">
        <v>317</v>
      </c>
      <c r="AA90" s="373">
        <f>SUM(B90:Z90)</f>
        <v>12968</v>
      </c>
      <c r="AB90" s="227" t="s">
        <v>56</v>
      </c>
      <c r="AC90" s="294">
        <f>AA76-AA90</f>
        <v>10</v>
      </c>
      <c r="AD90" s="295">
        <f>AC90/AA76</f>
        <v>7.7053475111727538E-4</v>
      </c>
    </row>
    <row r="91" spans="1:32" s="414" customFormat="1" x14ac:dyDescent="0.2">
      <c r="A91" s="296" t="s">
        <v>28</v>
      </c>
      <c r="B91" s="242">
        <v>42.5</v>
      </c>
      <c r="C91" s="240">
        <v>41.5</v>
      </c>
      <c r="D91" s="240">
        <v>41.5</v>
      </c>
      <c r="E91" s="240">
        <v>41</v>
      </c>
      <c r="F91" s="240">
        <v>40.5</v>
      </c>
      <c r="G91" s="240">
        <v>40.5</v>
      </c>
      <c r="H91" s="240">
        <v>40.5</v>
      </c>
      <c r="I91" s="240">
        <v>40.5</v>
      </c>
      <c r="J91" s="240">
        <v>40</v>
      </c>
      <c r="K91" s="240">
        <v>40</v>
      </c>
      <c r="L91" s="243">
        <v>39.5</v>
      </c>
      <c r="M91" s="242">
        <v>42</v>
      </c>
      <c r="N91" s="240">
        <v>41</v>
      </c>
      <c r="O91" s="240">
        <v>40.5</v>
      </c>
      <c r="P91" s="240">
        <v>40</v>
      </c>
      <c r="Q91" s="240">
        <v>40</v>
      </c>
      <c r="R91" s="240">
        <v>40</v>
      </c>
      <c r="S91" s="243">
        <v>39</v>
      </c>
      <c r="T91" s="242">
        <v>42</v>
      </c>
      <c r="U91" s="240">
        <v>41</v>
      </c>
      <c r="V91" s="240">
        <v>40.5</v>
      </c>
      <c r="W91" s="240">
        <v>40.5</v>
      </c>
      <c r="X91" s="240">
        <v>40</v>
      </c>
      <c r="Y91" s="240">
        <v>39.5</v>
      </c>
      <c r="Z91" s="243">
        <v>39</v>
      </c>
      <c r="AA91" s="233"/>
      <c r="AB91" s="227" t="s">
        <v>57</v>
      </c>
      <c r="AC91" s="227">
        <v>39.06</v>
      </c>
      <c r="AD91" s="227"/>
    </row>
    <row r="92" spans="1:32" s="414" customFormat="1" ht="13.5" thickBot="1" x14ac:dyDescent="0.25">
      <c r="A92" s="297" t="s">
        <v>26</v>
      </c>
      <c r="B92" s="244">
        <f>B91-B77</f>
        <v>1.5</v>
      </c>
      <c r="C92" s="241">
        <f t="shared" ref="C92:Z92" si="40">C91-C77</f>
        <v>1.5</v>
      </c>
      <c r="D92" s="241">
        <f t="shared" si="40"/>
        <v>1.5</v>
      </c>
      <c r="E92" s="241">
        <f t="shared" si="40"/>
        <v>1.5</v>
      </c>
      <c r="F92" s="241">
        <f t="shared" si="40"/>
        <v>1.5</v>
      </c>
      <c r="G92" s="241">
        <f t="shared" si="40"/>
        <v>1.5</v>
      </c>
      <c r="H92" s="241">
        <f t="shared" si="40"/>
        <v>1.5</v>
      </c>
      <c r="I92" s="241">
        <f t="shared" si="40"/>
        <v>1.5</v>
      </c>
      <c r="J92" s="241">
        <f t="shared" si="40"/>
        <v>1.5</v>
      </c>
      <c r="K92" s="241">
        <f t="shared" si="40"/>
        <v>1.5</v>
      </c>
      <c r="L92" s="245">
        <f t="shared" si="40"/>
        <v>1.5</v>
      </c>
      <c r="M92" s="244">
        <f t="shared" si="40"/>
        <v>1.5</v>
      </c>
      <c r="N92" s="241">
        <f t="shared" si="40"/>
        <v>1.5</v>
      </c>
      <c r="O92" s="241">
        <f t="shared" si="40"/>
        <v>1.5</v>
      </c>
      <c r="P92" s="241">
        <f t="shared" si="40"/>
        <v>1.5</v>
      </c>
      <c r="Q92" s="241">
        <f t="shared" si="40"/>
        <v>1.5</v>
      </c>
      <c r="R92" s="241">
        <f t="shared" si="40"/>
        <v>1.5</v>
      </c>
      <c r="S92" s="245">
        <f t="shared" si="40"/>
        <v>1.5</v>
      </c>
      <c r="T92" s="244">
        <f t="shared" si="40"/>
        <v>1.5</v>
      </c>
      <c r="U92" s="241">
        <f t="shared" si="40"/>
        <v>1.5</v>
      </c>
      <c r="V92" s="241">
        <f t="shared" si="40"/>
        <v>1.5</v>
      </c>
      <c r="W92" s="241">
        <f t="shared" si="40"/>
        <v>1.5</v>
      </c>
      <c r="X92" s="241">
        <f t="shared" si="40"/>
        <v>1.5</v>
      </c>
      <c r="Y92" s="241">
        <f t="shared" si="40"/>
        <v>1.5</v>
      </c>
      <c r="Z92" s="245">
        <f t="shared" si="40"/>
        <v>1.5</v>
      </c>
      <c r="AA92" s="234"/>
      <c r="AB92" s="227" t="s">
        <v>26</v>
      </c>
      <c r="AC92" s="227">
        <f>AC91-AC77</f>
        <v>1.2199999999999989</v>
      </c>
      <c r="AD92" s="227"/>
    </row>
    <row r="93" spans="1:32" x14ac:dyDescent="0.2">
      <c r="M93" s="237" t="s">
        <v>67</v>
      </c>
      <c r="Q93" s="237" t="s">
        <v>67</v>
      </c>
      <c r="T93" s="355" t="s">
        <v>67</v>
      </c>
      <c r="U93" s="237" t="s">
        <v>67</v>
      </c>
    </row>
  </sheetData>
  <mergeCells count="23">
    <mergeCell ref="F2:I2"/>
    <mergeCell ref="P9:U9"/>
    <mergeCell ref="J9:O9"/>
    <mergeCell ref="B9:I9"/>
    <mergeCell ref="B23:I23"/>
    <mergeCell ref="J23:O23"/>
    <mergeCell ref="P23:U23"/>
    <mergeCell ref="B53:L53"/>
    <mergeCell ref="M53:S53"/>
    <mergeCell ref="T53:Z53"/>
    <mergeCell ref="W39:AA41"/>
    <mergeCell ref="W42:AA42"/>
    <mergeCell ref="AB39:AB42"/>
    <mergeCell ref="W43:AA44"/>
    <mergeCell ref="B37:I37"/>
    <mergeCell ref="J37:O37"/>
    <mergeCell ref="P37:U37"/>
    <mergeCell ref="B81:L81"/>
    <mergeCell ref="M81:S81"/>
    <mergeCell ref="T81:Z81"/>
    <mergeCell ref="B67:L67"/>
    <mergeCell ref="M67:S67"/>
    <mergeCell ref="T67:Z6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2022-09-12T00:25:10Z</dcterms:modified>
</cp:coreProperties>
</file>