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B27F46A0-91AC-4647-A3A6-107B5476E2A7}" xr6:coauthVersionLast="36" xr6:coauthVersionMax="36" xr10:uidLastSave="{00000000-0000-0000-0000-000000000000}"/>
  <bookViews>
    <workbookView xWindow="0" yWindow="0" windowWidth="20490" windowHeight="7425" tabRatio="733" firstSheet="7" activeTab="9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S827" i="249" l="1"/>
  <c r="R827" i="249"/>
  <c r="Q827" i="249"/>
  <c r="P827" i="249"/>
  <c r="O827" i="249"/>
  <c r="N827" i="249"/>
  <c r="M827" i="249"/>
  <c r="L827" i="249"/>
  <c r="T823" i="249"/>
  <c r="S823" i="249"/>
  <c r="R823" i="249"/>
  <c r="Q823" i="249"/>
  <c r="P823" i="249"/>
  <c r="O823" i="249"/>
  <c r="N823" i="249"/>
  <c r="M823" i="249"/>
  <c r="L823" i="249"/>
  <c r="K823" i="249"/>
  <c r="J823" i="249"/>
  <c r="I823" i="249"/>
  <c r="H823" i="249"/>
  <c r="G823" i="249"/>
  <c r="F823" i="249"/>
  <c r="E823" i="249"/>
  <c r="D823" i="249"/>
  <c r="C823" i="249"/>
  <c r="D827" i="251"/>
  <c r="C827" i="251"/>
  <c r="J827" i="251" l="1"/>
  <c r="B827" i="251"/>
  <c r="H825" i="251"/>
  <c r="J825" i="251" s="1"/>
  <c r="K825" i="251" s="1"/>
  <c r="H824" i="251"/>
  <c r="G824" i="251"/>
  <c r="F824" i="251"/>
  <c r="E824" i="251"/>
  <c r="D824" i="251"/>
  <c r="C824" i="251"/>
  <c r="B824" i="251"/>
  <c r="H823" i="251"/>
  <c r="G823" i="251"/>
  <c r="F823" i="251"/>
  <c r="E823" i="251"/>
  <c r="D823" i="251"/>
  <c r="C823" i="251"/>
  <c r="B823" i="251"/>
  <c r="V827" i="249"/>
  <c r="K827" i="249"/>
  <c r="J827" i="249"/>
  <c r="I827" i="249"/>
  <c r="H827" i="249"/>
  <c r="G827" i="249"/>
  <c r="F827" i="249"/>
  <c r="E827" i="249"/>
  <c r="D827" i="249"/>
  <c r="C827" i="249"/>
  <c r="B827" i="249"/>
  <c r="T825" i="249"/>
  <c r="T824" i="249"/>
  <c r="S824" i="249"/>
  <c r="R824" i="249"/>
  <c r="Q824" i="249"/>
  <c r="P824" i="249"/>
  <c r="O824" i="249"/>
  <c r="N824" i="249"/>
  <c r="M824" i="249"/>
  <c r="L824" i="249"/>
  <c r="K824" i="249"/>
  <c r="J824" i="249"/>
  <c r="I824" i="249"/>
  <c r="H824" i="249"/>
  <c r="G824" i="249"/>
  <c r="F824" i="249"/>
  <c r="E824" i="249"/>
  <c r="D824" i="249"/>
  <c r="C824" i="249"/>
  <c r="B824" i="249"/>
  <c r="B823" i="249"/>
  <c r="D814" i="251" l="1"/>
  <c r="C814" i="251"/>
  <c r="Q814" i="249"/>
  <c r="M814" i="249"/>
  <c r="R814" i="249"/>
  <c r="N814" i="249"/>
  <c r="J814" i="251" l="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V814" i="249"/>
  <c r="P814" i="249"/>
  <c r="L814" i="249"/>
  <c r="K814" i="249"/>
  <c r="J814" i="249"/>
  <c r="I814" i="249"/>
  <c r="H814" i="249"/>
  <c r="G814" i="249"/>
  <c r="F814" i="249"/>
  <c r="E814" i="249"/>
  <c r="D814" i="249"/>
  <c r="C814" i="249"/>
  <c r="B814" i="249"/>
  <c r="T812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V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8" i="248"/>
  <c r="V698" i="248" s="1"/>
  <c r="W698" i="248" s="1"/>
  <c r="T697" i="248"/>
  <c r="S697" i="248"/>
  <c r="R697" i="248"/>
  <c r="Q697" i="248"/>
  <c r="P697" i="248"/>
  <c r="O697" i="248"/>
  <c r="N697" i="248"/>
  <c r="M697" i="248"/>
  <c r="L697" i="248"/>
  <c r="K697" i="248"/>
  <c r="J697" i="248"/>
  <c r="I697" i="248"/>
  <c r="H697" i="248"/>
  <c r="G697" i="248"/>
  <c r="F697" i="248"/>
  <c r="E697" i="248"/>
  <c r="D697" i="248"/>
  <c r="C697" i="248"/>
  <c r="B697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AB693" i="248"/>
  <c r="AA693" i="248"/>
  <c r="Z693" i="248"/>
  <c r="Y693" i="248"/>
  <c r="V812" i="249" l="1"/>
  <c r="W812" i="249" s="1"/>
  <c r="V825" i="249"/>
  <c r="W825" i="249" s="1"/>
  <c r="J801" i="251"/>
  <c r="G801" i="251"/>
  <c r="F801" i="251"/>
  <c r="E801" i="251"/>
  <c r="D801" i="251"/>
  <c r="C801" i="251"/>
  <c r="B801" i="251"/>
  <c r="H799" i="251"/>
  <c r="J799" i="251" s="1"/>
  <c r="K799" i="251" s="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V801" i="249"/>
  <c r="S801" i="249"/>
  <c r="R801" i="249"/>
  <c r="Q801" i="249"/>
  <c r="P801" i="249"/>
  <c r="O801" i="249"/>
  <c r="N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V799" i="249" s="1"/>
  <c r="W799" i="249" s="1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AB680" i="248"/>
  <c r="AA680" i="248"/>
  <c r="Z680" i="248"/>
  <c r="Y680" i="248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V786" i="249" s="1"/>
  <c r="W786" i="249" s="1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H772" i="251" l="1"/>
  <c r="G772" i="251"/>
  <c r="F772" i="251"/>
  <c r="E772" i="251"/>
  <c r="D772" i="251"/>
  <c r="C772" i="251"/>
  <c r="B772" i="251"/>
  <c r="H759" i="251"/>
  <c r="G759" i="251"/>
  <c r="F759" i="251"/>
  <c r="E759" i="251"/>
  <c r="D759" i="251"/>
  <c r="C759" i="251"/>
  <c r="B759" i="251"/>
  <c r="H746" i="251"/>
  <c r="G746" i="251"/>
  <c r="F746" i="251"/>
  <c r="E746" i="251"/>
  <c r="D746" i="251"/>
  <c r="C746" i="251"/>
  <c r="B746" i="251"/>
  <c r="H733" i="251"/>
  <c r="G733" i="251"/>
  <c r="F733" i="251"/>
  <c r="E733" i="251"/>
  <c r="D733" i="251"/>
  <c r="C733" i="251"/>
  <c r="B733" i="251"/>
  <c r="H720" i="251"/>
  <c r="G720" i="251"/>
  <c r="F720" i="251"/>
  <c r="E720" i="251"/>
  <c r="D720" i="251"/>
  <c r="C720" i="251"/>
  <c r="B720" i="251"/>
  <c r="J775" i="251" l="1"/>
  <c r="G775" i="251"/>
  <c r="F775" i="251"/>
  <c r="E775" i="251"/>
  <c r="D775" i="251"/>
  <c r="C775" i="251"/>
  <c r="B775" i="251"/>
  <c r="H773" i="251"/>
  <c r="J773" i="251" s="1"/>
  <c r="K773" i="251" s="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3" i="249"/>
  <c r="W773" i="249" s="1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E762" i="251" l="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<sst xmlns="http://schemas.openxmlformats.org/spreadsheetml/2006/main" count="4568" uniqueCount="271">
  <si>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</si>
  <si>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</si>
  <si>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</si>
  <si>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</si>
  <si>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</si>
  <si>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</si>
  <si>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</si>
  <si>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</si>
  <si>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</si>
  <si>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</si>
  <si>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</si>
  <si>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</si>
  <si>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</si>
  <si>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</si>
  <si>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</si>
  <si>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</si>
  <si>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</si>
  <si>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</si>
  <si>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</si>
  <si>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</si>
  <si>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</si>
  <si>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</si>
  <si>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</si>
  <si>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</si>
  <si>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</si>
  <si>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</si>
  <si>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</si>
  <si>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</si>
  <si>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</si>
  <si>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</si>
  <si>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</si>
  <si>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</si>
  <si>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</si>
  <si>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</si>
  <si>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</si>
  <si>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</si>
  <si>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</si>
  <si>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</si>
  <si>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</si>
  <si>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</si>
  <si>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</si>
  <si>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</si>
  <si>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</si>
  <si>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</si>
  <si>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</si>
  <si>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</si>
  <si>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</si>
  <si>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</si>
  <si>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</si>
  <si>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</si>
  <si>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</si>
  <si>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</si>
  <si>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</si>
  <si>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</si>
  <si>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</si>
  <si>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</si>
  <si>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</si>
  <si>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</si>
  <si>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</si>
  <si>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</si>
  <si>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</si>
  <si>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</si>
  <si>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</si>
  <si>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</si>
  <si>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</si>
  <si>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</si>
  <si>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</si>
  <si>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</si>
  <si>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</si>
  <si>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</si>
  <si>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</si>
  <si>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</si>
  <si>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</si>
  <si>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</si>
  <si>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</si>
  <si>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</si>
  <si>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</si>
  <si>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</si>
  <si>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</si>
  <si>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</si>
  <si>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</si>
  <si>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</si>
  <si>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</si>
  <si>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</si>
  <si>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</si>
  <si>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</si>
  <si>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</si>
  <si>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</si>
  <si>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</si>
  <si>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</si>
  <si>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</si>
  <si>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</si>
  <si>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</si>
  <si>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</si>
  <si>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</si>
  <si>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</si>
  <si>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</si>
  <si>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</si>
  <si>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</si>
  <si>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</si>
  <si>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</si>
  <si>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</si>
  <si>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</si>
  <si>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</si>
  <si>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</si>
  <si>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</si>
  <si>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</si>
  <si>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</si>
  <si>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</si>
  <si>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</si>
  <si>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</si>
  <si>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</si>
  <si>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</si>
  <si>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</si>
  <si>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</si>
  <si>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</si>
  <si>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</si>
  <si>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</si>
  <si>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</si>
  <si>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</si>
  <si>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</si>
  <si>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</si>
  <si>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</si>
  <si>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</si>
  <si>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</si>
  <si>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</si>
  <si>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</si>
  <si>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</si>
  <si>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</si>
  <si>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</si>
  <si>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</si>
  <si>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</si>
  <si>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</si>
  <si>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</si>
  <si>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</si>
  <si>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</si>
  <si>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</si>
  <si>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</si>
  <si>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</si>
  <si>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</si>
  <si>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</si>
  <si>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</si>
  <si>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</si>
  <si>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</si>
  <si>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</si>
  <si>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</si>
  <si>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</si>
  <si>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</si>
  <si>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</si>
  <si>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</si>
  <si>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</si>
  <si>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</si>
  <si>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</si>
  <si>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</si>
  <si>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</si>
  <si>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</si>
  <si>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</si>
  <si>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</si>
  <si>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</si>
  <si>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</si>
  <si>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</si>
  <si>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</si>
  <si>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</si>
  <si>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</si>
  <si>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</si>
  <si>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</si>
  <si>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</si>
  <si>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</si>
  <si>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</si>
  <si>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</si>
  <si>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</si>
  <si>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</si>
  <si>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</si>
  <si>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</si>
  <si>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</si>
  <si>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</si>
  <si>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</si>
  <si>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</si>
  <si>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</si>
  <si>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</si>
  <si>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</si>
  <si>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</si>
  <si>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</si>
  <si>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</si>
  <si>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</si>
  <si>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</si>
  <si>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</si>
  <si>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</si>
  <si>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</si>
  <si>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</si>
  <si>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</si>
  <si>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</si>
  <si>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</si>
  <si>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</si>
  <si>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</si>
  <si>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</si>
  <si>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</si>
  <si>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</si>
  <si>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</si>
  <si>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</si>
  <si>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</si>
  <si>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</si>
  <si>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</si>
  <si>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</si>
  <si>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</si>
  <si>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</si>
  <si>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</si>
  <si>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</si>
  <si>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</si>
  <si>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</si>
  <si>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</si>
  <si>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</si>
  <si>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</si>
  <si>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</si>
  <si>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</si>
  <si>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</si>
  <si>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</si>
  <si>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</si>
  <si>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</si>
  <si>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</si>
  <si>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</si>
  <si>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</si>
  <si>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</si>
  <si>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</si>
  <si>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</si>
  <si>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</si>
  <si>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</si>
  <si>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</si>
  <si>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</si>
  <si>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</si>
  <si>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</si>
  <si>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</si>
  <si>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</si>
  <si>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</si>
  <si>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</si>
  <si>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</si>
  <si>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</si>
  <si>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</si>
  <si>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</si>
  <si>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</si>
  <si>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</si>
  <si>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</si>
  <si>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</si>
  <si>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</si>
  <si>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</si>
  <si>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</si>
  <si>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</si>
  <si>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</si>
  <si>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</si>
  <si>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</si>
  <si>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</si>
  <si>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</si>
  <si>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</si>
  <si>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</si>
  <si>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</si>
  <si>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</si>
  <si>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</si>
  <si>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</si>
  <si>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</si>
  <si>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</si>
  <si>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</si>
  <si>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</si>
  <si>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</si>
  <si>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</si>
  <si>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</si>
  <si>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</si>
  <si>
    <t>Semana 59</t>
  </si>
  <si>
    <t>Semana 60</t>
  </si>
  <si>
    <t>Semana 61</t>
  </si>
  <si>
    <t>Semana 62</t>
  </si>
  <si>
    <t>Semana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</si>
</sst>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  <font>
      <sz val="10"/>
      <name val="Arial"/>
    </font>
    <font>
      <sz val="11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6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727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6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11" xfId="495" xr:uid="{00000000-0005-0000-0000-00001C02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7" t="s">
        <v>18</v>
      </c>
      <c r="C4" s="658"/>
      <c r="D4" s="658"/>
      <c r="E4" s="658"/>
      <c r="F4" s="658"/>
      <c r="G4" s="658"/>
      <c r="H4" s="658"/>
      <c r="I4" s="658"/>
      <c r="J4" s="659"/>
      <c r="K4" s="657" t="s">
        <v>21</v>
      </c>
      <c r="L4" s="658"/>
      <c r="M4" s="658"/>
      <c r="N4" s="658"/>
      <c r="O4" s="658"/>
      <c r="P4" s="658"/>
      <c r="Q4" s="658"/>
      <c r="R4" s="658"/>
      <c r="S4" s="658"/>
      <c r="T4" s="658"/>
      <c r="U4" s="658"/>
      <c r="V4" s="658"/>
      <c r="W4" s="65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7" t="s">
        <v>22</v>
      </c>
      <c r="C17" s="658"/>
      <c r="D17" s="658"/>
      <c r="E17" s="658"/>
      <c r="F17" s="65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827"/>
  <sheetViews>
    <sheetView showGridLines="0" tabSelected="1" topLeftCell="A797" zoomScale="75" zoomScaleNormal="75" workbookViewId="0">
      <selection activeCell="R826" sqref="R826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2" t="s">
        <v>52</v>
      </c>
      <c r="C9" s="663"/>
      <c r="D9" s="663"/>
      <c r="E9" s="663"/>
      <c r="F9" s="66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2" t="s">
        <v>52</v>
      </c>
      <c r="C22" s="663"/>
      <c r="D22" s="663"/>
      <c r="E22" s="663"/>
      <c r="F22" s="66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62" t="s">
        <v>52</v>
      </c>
      <c r="C35" s="663"/>
      <c r="D35" s="663"/>
      <c r="E35" s="663"/>
      <c r="F35" s="66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2" t="s">
        <v>52</v>
      </c>
      <c r="C48" s="663"/>
      <c r="D48" s="663"/>
      <c r="E48" s="663"/>
      <c r="F48" s="66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62" t="s">
        <v>52</v>
      </c>
      <c r="C61" s="663"/>
      <c r="D61" s="663"/>
      <c r="E61" s="663"/>
      <c r="F61" s="66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2" t="s">
        <v>52</v>
      </c>
      <c r="C74" s="663"/>
      <c r="D74" s="663"/>
      <c r="E74" s="663"/>
      <c r="F74" s="66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62" t="s">
        <v>52</v>
      </c>
      <c r="C87" s="663"/>
      <c r="D87" s="663"/>
      <c r="E87" s="663"/>
      <c r="F87" s="664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62" t="s">
        <v>52</v>
      </c>
      <c r="C100" s="663"/>
      <c r="D100" s="663"/>
      <c r="E100" s="663"/>
      <c r="F100" s="664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62" t="s">
        <v>52</v>
      </c>
      <c r="C113" s="663"/>
      <c r="D113" s="663"/>
      <c r="E113" s="663"/>
      <c r="F113" s="664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62" t="s">
        <v>52</v>
      </c>
      <c r="C126" s="663"/>
      <c r="D126" s="663"/>
      <c r="E126" s="663"/>
      <c r="F126" s="66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62" t="s">
        <v>52</v>
      </c>
      <c r="C139" s="663"/>
      <c r="D139" s="663"/>
      <c r="E139" s="663"/>
      <c r="F139" s="664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2" t="s">
        <v>52</v>
      </c>
      <c r="C152" s="663"/>
      <c r="D152" s="663"/>
      <c r="E152" s="663"/>
      <c r="F152" s="66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62" t="s">
        <v>52</v>
      </c>
      <c r="C165" s="663"/>
      <c r="D165" s="663"/>
      <c r="E165" s="663"/>
      <c r="F165" s="66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2" t="s">
        <v>52</v>
      </c>
      <c r="C178" s="663"/>
      <c r="D178" s="663"/>
      <c r="E178" s="663"/>
      <c r="F178" s="66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2" t="s">
        <v>52</v>
      </c>
      <c r="C191" s="663"/>
      <c r="D191" s="663"/>
      <c r="E191" s="663"/>
      <c r="F191" s="66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62" t="s">
        <v>52</v>
      </c>
      <c r="C204" s="663"/>
      <c r="D204" s="663"/>
      <c r="E204" s="663"/>
      <c r="F204" s="664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62" t="s">
        <v>52</v>
      </c>
      <c r="C217" s="663"/>
      <c r="D217" s="663"/>
      <c r="E217" s="663"/>
      <c r="F217" s="664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62" t="s">
        <v>52</v>
      </c>
      <c r="C230" s="663"/>
      <c r="D230" s="663"/>
      <c r="E230" s="663"/>
      <c r="F230" s="664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62" t="s">
        <v>52</v>
      </c>
      <c r="C243" s="663"/>
      <c r="D243" s="663"/>
      <c r="E243" s="663"/>
      <c r="F243" s="664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62" t="s">
        <v>52</v>
      </c>
      <c r="C256" s="663"/>
      <c r="D256" s="663"/>
      <c r="E256" s="663"/>
      <c r="F256" s="664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62" t="s">
        <v>52</v>
      </c>
      <c r="C269" s="663"/>
      <c r="D269" s="663"/>
      <c r="E269" s="663"/>
      <c r="F269" s="664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62" t="s">
        <v>52</v>
      </c>
      <c r="C282" s="663"/>
      <c r="D282" s="663"/>
      <c r="E282" s="663"/>
      <c r="F282" s="664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62" t="s">
        <v>52</v>
      </c>
      <c r="C296" s="663"/>
      <c r="D296" s="663"/>
      <c r="E296" s="663"/>
      <c r="F296" s="664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62" t="s">
        <v>52</v>
      </c>
      <c r="C310" s="663"/>
      <c r="D310" s="663"/>
      <c r="E310" s="663"/>
      <c r="F310" s="664"/>
      <c r="G310" s="662" t="s">
        <v>64</v>
      </c>
      <c r="H310" s="663"/>
      <c r="I310" s="663"/>
      <c r="J310" s="663"/>
      <c r="K310" s="664"/>
      <c r="L310" s="662" t="s">
        <v>62</v>
      </c>
      <c r="M310" s="663"/>
      <c r="N310" s="663"/>
      <c r="O310" s="664"/>
      <c r="P310" s="662" t="s">
        <v>63</v>
      </c>
      <c r="Q310" s="663"/>
      <c r="R310" s="663"/>
      <c r="S310" s="664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62" t="s">
        <v>52</v>
      </c>
      <c r="C323" s="663"/>
      <c r="D323" s="663"/>
      <c r="E323" s="663"/>
      <c r="F323" s="664"/>
      <c r="G323" s="662" t="s">
        <v>64</v>
      </c>
      <c r="H323" s="663"/>
      <c r="I323" s="663"/>
      <c r="J323" s="663"/>
      <c r="K323" s="664"/>
      <c r="L323" s="662" t="s">
        <v>62</v>
      </c>
      <c r="M323" s="663"/>
      <c r="N323" s="663"/>
      <c r="O323" s="664"/>
      <c r="P323" s="662" t="s">
        <v>63</v>
      </c>
      <c r="Q323" s="663"/>
      <c r="R323" s="663"/>
      <c r="S323" s="664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62" t="s">
        <v>52</v>
      </c>
      <c r="C336" s="663"/>
      <c r="D336" s="663"/>
      <c r="E336" s="663"/>
      <c r="F336" s="664"/>
      <c r="G336" s="662" t="s">
        <v>64</v>
      </c>
      <c r="H336" s="663"/>
      <c r="I336" s="663"/>
      <c r="J336" s="663"/>
      <c r="K336" s="664"/>
      <c r="L336" s="662" t="s">
        <v>62</v>
      </c>
      <c r="M336" s="663"/>
      <c r="N336" s="663"/>
      <c r="O336" s="664"/>
      <c r="P336" s="662" t="s">
        <v>63</v>
      </c>
      <c r="Q336" s="663"/>
      <c r="R336" s="663"/>
      <c r="S336" s="664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62" t="s">
        <v>52</v>
      </c>
      <c r="C349" s="663"/>
      <c r="D349" s="663"/>
      <c r="E349" s="663"/>
      <c r="F349" s="664"/>
      <c r="G349" s="662" t="s">
        <v>64</v>
      </c>
      <c r="H349" s="663"/>
      <c r="I349" s="663"/>
      <c r="J349" s="663"/>
      <c r="K349" s="664"/>
      <c r="L349" s="662" t="s">
        <v>62</v>
      </c>
      <c r="M349" s="663"/>
      <c r="N349" s="663"/>
      <c r="O349" s="664"/>
      <c r="P349" s="662" t="s">
        <v>63</v>
      </c>
      <c r="Q349" s="663"/>
      <c r="R349" s="663"/>
      <c r="S349" s="664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62" t="s">
        <v>52</v>
      </c>
      <c r="C362" s="663"/>
      <c r="D362" s="663"/>
      <c r="E362" s="663"/>
      <c r="F362" s="664"/>
      <c r="G362" s="662" t="s">
        <v>64</v>
      </c>
      <c r="H362" s="663"/>
      <c r="I362" s="663"/>
      <c r="J362" s="663"/>
      <c r="K362" s="664"/>
      <c r="L362" s="662" t="s">
        <v>62</v>
      </c>
      <c r="M362" s="663"/>
      <c r="N362" s="663"/>
      <c r="O362" s="664"/>
      <c r="P362" s="662" t="s">
        <v>63</v>
      </c>
      <c r="Q362" s="663"/>
      <c r="R362" s="663"/>
      <c r="S362" s="664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62" t="s">
        <v>52</v>
      </c>
      <c r="C375" s="663"/>
      <c r="D375" s="663"/>
      <c r="E375" s="663"/>
      <c r="F375" s="664"/>
      <c r="G375" s="662" t="s">
        <v>64</v>
      </c>
      <c r="H375" s="663"/>
      <c r="I375" s="663"/>
      <c r="J375" s="663"/>
      <c r="K375" s="664"/>
      <c r="L375" s="662" t="s">
        <v>62</v>
      </c>
      <c r="M375" s="663"/>
      <c r="N375" s="663"/>
      <c r="O375" s="664"/>
      <c r="P375" s="662" t="s">
        <v>63</v>
      </c>
      <c r="Q375" s="663"/>
      <c r="R375" s="663"/>
      <c r="S375" s="664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62" t="s">
        <v>52</v>
      </c>
      <c r="C388" s="663"/>
      <c r="D388" s="663"/>
      <c r="E388" s="663"/>
      <c r="F388" s="664"/>
      <c r="G388" s="662" t="s">
        <v>64</v>
      </c>
      <c r="H388" s="663"/>
      <c r="I388" s="663"/>
      <c r="J388" s="663"/>
      <c r="K388" s="664"/>
      <c r="L388" s="662" t="s">
        <v>62</v>
      </c>
      <c r="M388" s="663"/>
      <c r="N388" s="663"/>
      <c r="O388" s="664"/>
      <c r="P388" s="662" t="s">
        <v>63</v>
      </c>
      <c r="Q388" s="663"/>
      <c r="R388" s="663"/>
      <c r="S388" s="664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62" t="s">
        <v>52</v>
      </c>
      <c r="C401" s="663"/>
      <c r="D401" s="663"/>
      <c r="E401" s="663"/>
      <c r="F401" s="664"/>
      <c r="G401" s="662" t="s">
        <v>64</v>
      </c>
      <c r="H401" s="663"/>
      <c r="I401" s="663"/>
      <c r="J401" s="663"/>
      <c r="K401" s="664"/>
      <c r="L401" s="662" t="s">
        <v>62</v>
      </c>
      <c r="M401" s="663"/>
      <c r="N401" s="663"/>
      <c r="O401" s="664"/>
      <c r="P401" s="662" t="s">
        <v>63</v>
      </c>
      <c r="Q401" s="663"/>
      <c r="R401" s="663"/>
      <c r="S401" s="664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62" t="s">
        <v>52</v>
      </c>
      <c r="C414" s="663"/>
      <c r="D414" s="663"/>
      <c r="E414" s="663"/>
      <c r="F414" s="664"/>
      <c r="G414" s="662" t="s">
        <v>64</v>
      </c>
      <c r="H414" s="663"/>
      <c r="I414" s="663"/>
      <c r="J414" s="663"/>
      <c r="K414" s="664"/>
      <c r="L414" s="662" t="s">
        <v>62</v>
      </c>
      <c r="M414" s="663"/>
      <c r="N414" s="663"/>
      <c r="O414" s="664"/>
      <c r="P414" s="662" t="s">
        <v>63</v>
      </c>
      <c r="Q414" s="663"/>
      <c r="R414" s="663"/>
      <c r="S414" s="664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62" t="s">
        <v>52</v>
      </c>
      <c r="C427" s="663"/>
      <c r="D427" s="663"/>
      <c r="E427" s="663"/>
      <c r="F427" s="664"/>
      <c r="G427" s="662" t="s">
        <v>64</v>
      </c>
      <c r="H427" s="663"/>
      <c r="I427" s="663"/>
      <c r="J427" s="663"/>
      <c r="K427" s="664"/>
      <c r="L427" s="662" t="s">
        <v>62</v>
      </c>
      <c r="M427" s="663"/>
      <c r="N427" s="663"/>
      <c r="O427" s="664"/>
      <c r="P427" s="662" t="s">
        <v>63</v>
      </c>
      <c r="Q427" s="663"/>
      <c r="R427" s="663"/>
      <c r="S427" s="664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62" t="s">
        <v>52</v>
      </c>
      <c r="C440" s="663"/>
      <c r="D440" s="663"/>
      <c r="E440" s="663"/>
      <c r="F440" s="664"/>
      <c r="G440" s="662" t="s">
        <v>64</v>
      </c>
      <c r="H440" s="663"/>
      <c r="I440" s="663"/>
      <c r="J440" s="663"/>
      <c r="K440" s="664"/>
      <c r="L440" s="662" t="s">
        <v>62</v>
      </c>
      <c r="M440" s="663"/>
      <c r="N440" s="663"/>
      <c r="O440" s="664"/>
      <c r="P440" s="662" t="s">
        <v>63</v>
      </c>
      <c r="Q440" s="663"/>
      <c r="R440" s="663"/>
      <c r="S440" s="664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62" t="s">
        <v>52</v>
      </c>
      <c r="C453" s="663"/>
      <c r="D453" s="663"/>
      <c r="E453" s="663"/>
      <c r="F453" s="664"/>
      <c r="G453" s="662" t="s">
        <v>64</v>
      </c>
      <c r="H453" s="663"/>
      <c r="I453" s="663"/>
      <c r="J453" s="663"/>
      <c r="K453" s="664"/>
      <c r="L453" s="662" t="s">
        <v>62</v>
      </c>
      <c r="M453" s="663"/>
      <c r="N453" s="663"/>
      <c r="O453" s="664"/>
      <c r="P453" s="662" t="s">
        <v>63</v>
      </c>
      <c r="Q453" s="663"/>
      <c r="R453" s="663"/>
      <c r="S453" s="664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62" t="s">
        <v>52</v>
      </c>
      <c r="C466" s="663"/>
      <c r="D466" s="663"/>
      <c r="E466" s="663"/>
      <c r="F466" s="664"/>
      <c r="G466" s="662" t="s">
        <v>64</v>
      </c>
      <c r="H466" s="663"/>
      <c r="I466" s="663"/>
      <c r="J466" s="663"/>
      <c r="K466" s="664"/>
      <c r="L466" s="662" t="s">
        <v>62</v>
      </c>
      <c r="M466" s="663"/>
      <c r="N466" s="663"/>
      <c r="O466" s="664"/>
      <c r="P466" s="662" t="s">
        <v>63</v>
      </c>
      <c r="Q466" s="663"/>
      <c r="R466" s="663"/>
      <c r="S466" s="664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62" t="s">
        <v>52</v>
      </c>
      <c r="C479" s="663"/>
      <c r="D479" s="663"/>
      <c r="E479" s="663"/>
      <c r="F479" s="664"/>
      <c r="G479" s="662" t="s">
        <v>64</v>
      </c>
      <c r="H479" s="663"/>
      <c r="I479" s="663"/>
      <c r="J479" s="663"/>
      <c r="K479" s="664"/>
      <c r="L479" s="662" t="s">
        <v>62</v>
      </c>
      <c r="M479" s="663"/>
      <c r="N479" s="663"/>
      <c r="O479" s="664"/>
      <c r="P479" s="662" t="s">
        <v>63</v>
      </c>
      <c r="Q479" s="663"/>
      <c r="R479" s="663"/>
      <c r="S479" s="664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62" t="s">
        <v>52</v>
      </c>
      <c r="C492" s="663"/>
      <c r="D492" s="663"/>
      <c r="E492" s="663"/>
      <c r="F492" s="664"/>
      <c r="G492" s="662" t="s">
        <v>64</v>
      </c>
      <c r="H492" s="663"/>
      <c r="I492" s="663"/>
      <c r="J492" s="663"/>
      <c r="K492" s="664"/>
      <c r="L492" s="662" t="s">
        <v>62</v>
      </c>
      <c r="M492" s="663"/>
      <c r="N492" s="663"/>
      <c r="O492" s="664"/>
      <c r="P492" s="662" t="s">
        <v>63</v>
      </c>
      <c r="Q492" s="663"/>
      <c r="R492" s="663"/>
      <c r="S492" s="664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62" t="s">
        <v>52</v>
      </c>
      <c r="C505" s="663"/>
      <c r="D505" s="663"/>
      <c r="E505" s="663"/>
      <c r="F505" s="664"/>
      <c r="G505" s="662" t="s">
        <v>64</v>
      </c>
      <c r="H505" s="663"/>
      <c r="I505" s="663"/>
      <c r="J505" s="663"/>
      <c r="K505" s="664"/>
      <c r="L505" s="662" t="s">
        <v>62</v>
      </c>
      <c r="M505" s="663"/>
      <c r="N505" s="663"/>
      <c r="O505" s="664"/>
      <c r="P505" s="662" t="s">
        <v>63</v>
      </c>
      <c r="Q505" s="663"/>
      <c r="R505" s="663"/>
      <c r="S505" s="664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62" t="s">
        <v>52</v>
      </c>
      <c r="C518" s="663"/>
      <c r="D518" s="663"/>
      <c r="E518" s="663"/>
      <c r="F518" s="664"/>
      <c r="G518" s="662" t="s">
        <v>64</v>
      </c>
      <c r="H518" s="663"/>
      <c r="I518" s="663"/>
      <c r="J518" s="663"/>
      <c r="K518" s="664"/>
      <c r="L518" s="662" t="s">
        <v>62</v>
      </c>
      <c r="M518" s="663"/>
      <c r="N518" s="663"/>
      <c r="O518" s="664"/>
      <c r="P518" s="662" t="s">
        <v>63</v>
      </c>
      <c r="Q518" s="663"/>
      <c r="R518" s="663"/>
      <c r="S518" s="664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62" t="s">
        <v>52</v>
      </c>
      <c r="C531" s="663"/>
      <c r="D531" s="663"/>
      <c r="E531" s="663"/>
      <c r="F531" s="664"/>
      <c r="G531" s="662" t="s">
        <v>64</v>
      </c>
      <c r="H531" s="663"/>
      <c r="I531" s="663"/>
      <c r="J531" s="663"/>
      <c r="K531" s="664"/>
      <c r="L531" s="662" t="s">
        <v>62</v>
      </c>
      <c r="M531" s="663"/>
      <c r="N531" s="663"/>
      <c r="O531" s="664"/>
      <c r="P531" s="662" t="s">
        <v>63</v>
      </c>
      <c r="Q531" s="663"/>
      <c r="R531" s="663"/>
      <c r="S531" s="664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62" t="s">
        <v>52</v>
      </c>
      <c r="C544" s="663"/>
      <c r="D544" s="663"/>
      <c r="E544" s="663"/>
      <c r="F544" s="664"/>
      <c r="G544" s="662" t="s">
        <v>64</v>
      </c>
      <c r="H544" s="663"/>
      <c r="I544" s="663"/>
      <c r="J544" s="663"/>
      <c r="K544" s="664"/>
      <c r="L544" s="662" t="s">
        <v>62</v>
      </c>
      <c r="M544" s="663"/>
      <c r="N544" s="663"/>
      <c r="O544" s="664"/>
      <c r="P544" s="662" t="s">
        <v>63</v>
      </c>
      <c r="Q544" s="663"/>
      <c r="R544" s="663"/>
      <c r="S544" s="664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62" t="s">
        <v>52</v>
      </c>
      <c r="C557" s="663"/>
      <c r="D557" s="663"/>
      <c r="E557" s="663"/>
      <c r="F557" s="664"/>
      <c r="G557" s="662" t="s">
        <v>64</v>
      </c>
      <c r="H557" s="663"/>
      <c r="I557" s="663"/>
      <c r="J557" s="663"/>
      <c r="K557" s="664"/>
      <c r="L557" s="662" t="s">
        <v>62</v>
      </c>
      <c r="M557" s="663"/>
      <c r="N557" s="663"/>
      <c r="O557" s="664"/>
      <c r="P557" s="662" t="s">
        <v>63</v>
      </c>
      <c r="Q557" s="663"/>
      <c r="R557" s="663"/>
      <c r="S557" s="664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62" t="s">
        <v>52</v>
      </c>
      <c r="C570" s="663"/>
      <c r="D570" s="663"/>
      <c r="E570" s="663"/>
      <c r="F570" s="664"/>
      <c r="G570" s="662" t="s">
        <v>64</v>
      </c>
      <c r="H570" s="663"/>
      <c r="I570" s="663"/>
      <c r="J570" s="663"/>
      <c r="K570" s="664"/>
      <c r="L570" s="662" t="s">
        <v>62</v>
      </c>
      <c r="M570" s="663"/>
      <c r="N570" s="663"/>
      <c r="O570" s="664"/>
      <c r="P570" s="662" t="s">
        <v>63</v>
      </c>
      <c r="Q570" s="663"/>
      <c r="R570" s="663"/>
      <c r="S570" s="664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62" t="s">
        <v>52</v>
      </c>
      <c r="C583" s="663"/>
      <c r="D583" s="663"/>
      <c r="E583" s="663"/>
      <c r="F583" s="664"/>
      <c r="G583" s="662" t="s">
        <v>64</v>
      </c>
      <c r="H583" s="663"/>
      <c r="I583" s="663"/>
      <c r="J583" s="663"/>
      <c r="K583" s="664"/>
      <c r="L583" s="662" t="s">
        <v>62</v>
      </c>
      <c r="M583" s="663"/>
      <c r="N583" s="663"/>
      <c r="O583" s="664"/>
      <c r="P583" s="662" t="s">
        <v>63</v>
      </c>
      <c r="Q583" s="663"/>
      <c r="R583" s="663"/>
      <c r="S583" s="664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62" t="s">
        <v>52</v>
      </c>
      <c r="C596" s="663"/>
      <c r="D596" s="663"/>
      <c r="E596" s="663"/>
      <c r="F596" s="664"/>
      <c r="G596" s="662" t="s">
        <v>64</v>
      </c>
      <c r="H596" s="663"/>
      <c r="I596" s="663"/>
      <c r="J596" s="663"/>
      <c r="K596" s="664"/>
      <c r="L596" s="662" t="s">
        <v>62</v>
      </c>
      <c r="M596" s="663"/>
      <c r="N596" s="663"/>
      <c r="O596" s="664"/>
      <c r="P596" s="662" t="s">
        <v>63</v>
      </c>
      <c r="Q596" s="663"/>
      <c r="R596" s="663"/>
      <c r="S596" s="664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62" t="s">
        <v>52</v>
      </c>
      <c r="C609" s="663"/>
      <c r="D609" s="663"/>
      <c r="E609" s="663"/>
      <c r="F609" s="664"/>
      <c r="G609" s="662" t="s">
        <v>64</v>
      </c>
      <c r="H609" s="663"/>
      <c r="I609" s="663"/>
      <c r="J609" s="663"/>
      <c r="K609" s="664"/>
      <c r="L609" s="662" t="s">
        <v>62</v>
      </c>
      <c r="M609" s="663"/>
      <c r="N609" s="663"/>
      <c r="O609" s="664"/>
      <c r="P609" s="662" t="s">
        <v>63</v>
      </c>
      <c r="Q609" s="663"/>
      <c r="R609" s="663"/>
      <c r="S609" s="664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62" t="s">
        <v>52</v>
      </c>
      <c r="C622" s="663"/>
      <c r="D622" s="663"/>
      <c r="E622" s="663"/>
      <c r="F622" s="664"/>
      <c r="G622" s="662" t="s">
        <v>64</v>
      </c>
      <c r="H622" s="663"/>
      <c r="I622" s="663"/>
      <c r="J622" s="663"/>
      <c r="K622" s="664"/>
      <c r="L622" s="662" t="s">
        <v>62</v>
      </c>
      <c r="M622" s="663"/>
      <c r="N622" s="663"/>
      <c r="O622" s="664"/>
      <c r="P622" s="662" t="s">
        <v>63</v>
      </c>
      <c r="Q622" s="663"/>
      <c r="R622" s="663"/>
      <c r="S622" s="664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62" t="s">
        <v>52</v>
      </c>
      <c r="C635" s="663"/>
      <c r="D635" s="663"/>
      <c r="E635" s="663"/>
      <c r="F635" s="664"/>
      <c r="G635" s="662" t="s">
        <v>64</v>
      </c>
      <c r="H635" s="663"/>
      <c r="I635" s="663"/>
      <c r="J635" s="663"/>
      <c r="K635" s="664"/>
      <c r="L635" s="662" t="s">
        <v>62</v>
      </c>
      <c r="M635" s="663"/>
      <c r="N635" s="663"/>
      <c r="O635" s="664"/>
      <c r="P635" s="662" t="s">
        <v>63</v>
      </c>
      <c r="Q635" s="663"/>
      <c r="R635" s="663"/>
      <c r="S635" s="664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62" t="s">
        <v>52</v>
      </c>
      <c r="C648" s="663"/>
      <c r="D648" s="663"/>
      <c r="E648" s="663"/>
      <c r="F648" s="664"/>
      <c r="G648" s="662" t="s">
        <v>64</v>
      </c>
      <c r="H648" s="663"/>
      <c r="I648" s="663"/>
      <c r="J648" s="663"/>
      <c r="K648" s="664"/>
      <c r="L648" s="662" t="s">
        <v>62</v>
      </c>
      <c r="M648" s="663"/>
      <c r="N648" s="663"/>
      <c r="O648" s="664"/>
      <c r="P648" s="662" t="s">
        <v>63</v>
      </c>
      <c r="Q648" s="663"/>
      <c r="R648" s="663"/>
      <c r="S648" s="664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62" t="s">
        <v>52</v>
      </c>
      <c r="C661" s="663"/>
      <c r="D661" s="663"/>
      <c r="E661" s="663"/>
      <c r="F661" s="664"/>
      <c r="G661" s="662" t="s">
        <v>64</v>
      </c>
      <c r="H661" s="663"/>
      <c r="I661" s="663"/>
      <c r="J661" s="663"/>
      <c r="K661" s="664"/>
      <c r="L661" s="662" t="s">
        <v>62</v>
      </c>
      <c r="M661" s="663"/>
      <c r="N661" s="663"/>
      <c r="O661" s="664"/>
      <c r="P661" s="662" t="s">
        <v>63</v>
      </c>
      <c r="Q661" s="663"/>
      <c r="R661" s="663"/>
      <c r="S661" s="664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62" t="s">
        <v>52</v>
      </c>
      <c r="C674" s="663"/>
      <c r="D674" s="663"/>
      <c r="E674" s="663"/>
      <c r="F674" s="664"/>
      <c r="G674" s="662" t="s">
        <v>64</v>
      </c>
      <c r="H674" s="663"/>
      <c r="I674" s="663"/>
      <c r="J674" s="663"/>
      <c r="K674" s="664"/>
      <c r="L674" s="662" t="s">
        <v>62</v>
      </c>
      <c r="M674" s="663"/>
      <c r="N674" s="663"/>
      <c r="O674" s="664"/>
      <c r="P674" s="662" t="s">
        <v>63</v>
      </c>
      <c r="Q674" s="663"/>
      <c r="R674" s="663"/>
      <c r="S674" s="664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62" t="s">
        <v>52</v>
      </c>
      <c r="C687" s="663"/>
      <c r="D687" s="663"/>
      <c r="E687" s="663"/>
      <c r="F687" s="664"/>
      <c r="G687" s="662" t="s">
        <v>64</v>
      </c>
      <c r="H687" s="663"/>
      <c r="I687" s="663"/>
      <c r="J687" s="663"/>
      <c r="K687" s="664"/>
      <c r="L687" s="662" t="s">
        <v>62</v>
      </c>
      <c r="M687" s="663"/>
      <c r="N687" s="663"/>
      <c r="O687" s="664"/>
      <c r="P687" s="662" t="s">
        <v>63</v>
      </c>
      <c r="Q687" s="663"/>
      <c r="R687" s="663"/>
      <c r="S687" s="664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62" t="s">
        <v>52</v>
      </c>
      <c r="C700" s="663"/>
      <c r="D700" s="663"/>
      <c r="E700" s="663"/>
      <c r="F700" s="664"/>
      <c r="G700" s="662" t="s">
        <v>64</v>
      </c>
      <c r="H700" s="663"/>
      <c r="I700" s="663"/>
      <c r="J700" s="663"/>
      <c r="K700" s="664"/>
      <c r="L700" s="662" t="s">
        <v>62</v>
      </c>
      <c r="M700" s="663"/>
      <c r="N700" s="663"/>
      <c r="O700" s="664"/>
      <c r="P700" s="662" t="s">
        <v>63</v>
      </c>
      <c r="Q700" s="663"/>
      <c r="R700" s="663"/>
      <c r="S700" s="664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62" t="s">
        <v>52</v>
      </c>
      <c r="C713" s="663"/>
      <c r="D713" s="663"/>
      <c r="E713" s="663"/>
      <c r="F713" s="664"/>
      <c r="G713" s="662" t="s">
        <v>64</v>
      </c>
      <c r="H713" s="663"/>
      <c r="I713" s="663"/>
      <c r="J713" s="663"/>
      <c r="K713" s="664"/>
      <c r="L713" s="662" t="s">
        <v>62</v>
      </c>
      <c r="M713" s="663"/>
      <c r="N713" s="663"/>
      <c r="O713" s="664"/>
      <c r="P713" s="662" t="s">
        <v>63</v>
      </c>
      <c r="Q713" s="663"/>
      <c r="R713" s="663"/>
      <c r="S713" s="664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62" t="s">
        <v>52</v>
      </c>
      <c r="C726" s="663"/>
      <c r="D726" s="663"/>
      <c r="E726" s="663"/>
      <c r="F726" s="664"/>
      <c r="G726" s="662" t="s">
        <v>64</v>
      </c>
      <c r="H726" s="663"/>
      <c r="I726" s="663"/>
      <c r="J726" s="663"/>
      <c r="K726" s="664"/>
      <c r="L726" s="662" t="s">
        <v>62</v>
      </c>
      <c r="M726" s="663"/>
      <c r="N726" s="663"/>
      <c r="O726" s="664"/>
      <c r="P726" s="662" t="s">
        <v>63</v>
      </c>
      <c r="Q726" s="663"/>
      <c r="R726" s="663"/>
      <c r="S726" s="664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62" t="s">
        <v>52</v>
      </c>
      <c r="C739" s="663"/>
      <c r="D739" s="663"/>
      <c r="E739" s="663"/>
      <c r="F739" s="664"/>
      <c r="G739" s="662" t="s">
        <v>64</v>
      </c>
      <c r="H739" s="663"/>
      <c r="I739" s="663"/>
      <c r="J739" s="663"/>
      <c r="K739" s="664"/>
      <c r="L739" s="662" t="s">
        <v>62</v>
      </c>
      <c r="M739" s="663"/>
      <c r="N739" s="663"/>
      <c r="O739" s="664"/>
      <c r="P739" s="662" t="s">
        <v>63</v>
      </c>
      <c r="Q739" s="663"/>
      <c r="R739" s="663"/>
      <c r="S739" s="664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62" t="s">
        <v>52</v>
      </c>
      <c r="C752" s="663"/>
      <c r="D752" s="663"/>
      <c r="E752" s="663"/>
      <c r="F752" s="664"/>
      <c r="G752" s="662" t="s">
        <v>64</v>
      </c>
      <c r="H752" s="663"/>
      <c r="I752" s="663"/>
      <c r="J752" s="663"/>
      <c r="K752" s="664"/>
      <c r="L752" s="662" t="s">
        <v>62</v>
      </c>
      <c r="M752" s="663"/>
      <c r="N752" s="663"/>
      <c r="O752" s="664"/>
      <c r="P752" s="662" t="s">
        <v>63</v>
      </c>
      <c r="Q752" s="663"/>
      <c r="R752" s="663"/>
      <c r="S752" s="664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  <row r="764" spans="1:23" ht="13.5" thickBot="1" x14ac:dyDescent="0.25"/>
    <row r="765" spans="1:23" s="651" customFormat="1" ht="13.5" thickBot="1" x14ac:dyDescent="0.25">
      <c r="A765" s="297" t="s">
        <v>266</v>
      </c>
      <c r="B765" s="662" t="s">
        <v>52</v>
      </c>
      <c r="C765" s="663"/>
      <c r="D765" s="663"/>
      <c r="E765" s="663"/>
      <c r="F765" s="664"/>
      <c r="G765" s="662" t="s">
        <v>64</v>
      </c>
      <c r="H765" s="663"/>
      <c r="I765" s="663"/>
      <c r="J765" s="663"/>
      <c r="K765" s="664"/>
      <c r="L765" s="662" t="s">
        <v>62</v>
      </c>
      <c r="M765" s="663"/>
      <c r="N765" s="663"/>
      <c r="O765" s="664"/>
      <c r="P765" s="662" t="s">
        <v>63</v>
      </c>
      <c r="Q765" s="663"/>
      <c r="R765" s="663"/>
      <c r="S765" s="664"/>
      <c r="T765" s="365" t="s">
        <v>54</v>
      </c>
    </row>
    <row r="766" spans="1:23" s="651" customFormat="1" x14ac:dyDescent="0.2">
      <c r="A766" s="219" t="s">
        <v>53</v>
      </c>
      <c r="B766" s="542">
        <v>1</v>
      </c>
      <c r="C766" s="528">
        <v>2</v>
      </c>
      <c r="D766" s="528">
        <v>3</v>
      </c>
      <c r="E766" s="584">
        <v>4</v>
      </c>
      <c r="F766" s="585">
        <v>5</v>
      </c>
      <c r="G766" s="540">
        <v>1</v>
      </c>
      <c r="H766" s="528">
        <v>2</v>
      </c>
      <c r="I766" s="528">
        <v>3</v>
      </c>
      <c r="J766" s="528">
        <v>4</v>
      </c>
      <c r="K766" s="528">
        <v>5</v>
      </c>
      <c r="L766" s="542">
        <v>1</v>
      </c>
      <c r="M766" s="528">
        <v>2</v>
      </c>
      <c r="N766" s="528">
        <v>3</v>
      </c>
      <c r="O766" s="585">
        <v>4</v>
      </c>
      <c r="P766" s="542">
        <v>1</v>
      </c>
      <c r="Q766" s="528">
        <v>2</v>
      </c>
      <c r="R766" s="528">
        <v>3</v>
      </c>
      <c r="S766" s="585">
        <v>4</v>
      </c>
      <c r="T766" s="631"/>
    </row>
    <row r="767" spans="1:23" s="651" customFormat="1" x14ac:dyDescent="0.2">
      <c r="A767" s="304" t="s">
        <v>74</v>
      </c>
      <c r="B767" s="507">
        <v>4595</v>
      </c>
      <c r="C767" s="508">
        <v>4595</v>
      </c>
      <c r="D767" s="508">
        <v>4595</v>
      </c>
      <c r="E767" s="509">
        <v>4595</v>
      </c>
      <c r="F767" s="510">
        <v>4595</v>
      </c>
      <c r="G767" s="511">
        <v>4595</v>
      </c>
      <c r="H767" s="508">
        <v>4595</v>
      </c>
      <c r="I767" s="508">
        <v>4595</v>
      </c>
      <c r="J767" s="508">
        <v>4595</v>
      </c>
      <c r="K767" s="508">
        <v>4595</v>
      </c>
      <c r="L767" s="507">
        <v>4595</v>
      </c>
      <c r="M767" s="508">
        <v>4595</v>
      </c>
      <c r="N767" s="508">
        <v>4595</v>
      </c>
      <c r="O767" s="510">
        <v>4595</v>
      </c>
      <c r="P767" s="507">
        <v>4595</v>
      </c>
      <c r="Q767" s="508">
        <v>4595</v>
      </c>
      <c r="R767" s="508">
        <v>4595</v>
      </c>
      <c r="S767" s="510">
        <v>4595</v>
      </c>
      <c r="T767" s="512">
        <v>4595</v>
      </c>
    </row>
    <row r="768" spans="1:23" s="651" customFormat="1" x14ac:dyDescent="0.2">
      <c r="A768" s="307" t="s">
        <v>6</v>
      </c>
      <c r="B768" s="471">
        <v>4780</v>
      </c>
      <c r="C768" s="472">
        <v>5112.5</v>
      </c>
      <c r="D768" s="472">
        <v>4746.67</v>
      </c>
      <c r="E768" s="473">
        <v>5223.08</v>
      </c>
      <c r="F768" s="474">
        <v>5363.85</v>
      </c>
      <c r="G768" s="475">
        <v>4864.29</v>
      </c>
      <c r="H768" s="472">
        <v>5206.67</v>
      </c>
      <c r="I768" s="472">
        <v>5093.33</v>
      </c>
      <c r="J768" s="472">
        <v>4993.08</v>
      </c>
      <c r="K768" s="472">
        <v>5601.54</v>
      </c>
      <c r="L768" s="471">
        <v>4993.75</v>
      </c>
      <c r="M768" s="472">
        <v>5318.13</v>
      </c>
      <c r="N768" s="472">
        <v>4587.5</v>
      </c>
      <c r="O768" s="474">
        <v>5474</v>
      </c>
      <c r="P768" s="471">
        <v>4882.67</v>
      </c>
      <c r="Q768" s="472">
        <v>5178.8</v>
      </c>
      <c r="R768" s="472">
        <v>4346.67</v>
      </c>
      <c r="S768" s="474">
        <v>5411.33</v>
      </c>
      <c r="T768" s="476">
        <v>5142.1499999999996</v>
      </c>
    </row>
    <row r="769" spans="1:23" s="651" customFormat="1" x14ac:dyDescent="0.2">
      <c r="A769" s="219" t="s">
        <v>7</v>
      </c>
      <c r="B769" s="477">
        <v>100</v>
      </c>
      <c r="C769" s="478">
        <v>100</v>
      </c>
      <c r="D769" s="478">
        <v>100</v>
      </c>
      <c r="E769" s="479">
        <v>100</v>
      </c>
      <c r="F769" s="480">
        <v>100</v>
      </c>
      <c r="G769" s="481">
        <v>100</v>
      </c>
      <c r="H769" s="478">
        <v>100</v>
      </c>
      <c r="I769" s="478">
        <v>100</v>
      </c>
      <c r="J769" s="478">
        <v>100</v>
      </c>
      <c r="K769" s="478">
        <v>100</v>
      </c>
      <c r="L769" s="477">
        <v>100</v>
      </c>
      <c r="M769" s="478">
        <v>100</v>
      </c>
      <c r="N769" s="478">
        <v>75</v>
      </c>
      <c r="O769" s="480">
        <v>100</v>
      </c>
      <c r="P769" s="477">
        <v>100</v>
      </c>
      <c r="Q769" s="478">
        <v>100</v>
      </c>
      <c r="R769" s="478">
        <v>100</v>
      </c>
      <c r="S769" s="480">
        <v>100</v>
      </c>
      <c r="T769" s="482">
        <v>85.65</v>
      </c>
    </row>
    <row r="770" spans="1:23" s="651" customFormat="1" x14ac:dyDescent="0.2">
      <c r="A770" s="219" t="s">
        <v>8</v>
      </c>
      <c r="B770" s="489">
        <v>3.78E-2</v>
      </c>
      <c r="C770" s="490">
        <v>0.02</v>
      </c>
      <c r="D770" s="490">
        <v>3.7400000000000003E-2</v>
      </c>
      <c r="E770" s="491">
        <v>3.4500000000000003E-2</v>
      </c>
      <c r="F770" s="492">
        <v>4.3900000000000002E-2</v>
      </c>
      <c r="G770" s="493">
        <v>4.7E-2</v>
      </c>
      <c r="H770" s="490">
        <v>3.9E-2</v>
      </c>
      <c r="I770" s="490">
        <v>5.2400000000000002E-2</v>
      </c>
      <c r="J770" s="490">
        <v>4.4600000000000001E-2</v>
      </c>
      <c r="K770" s="490">
        <v>3.73E-2</v>
      </c>
      <c r="L770" s="489">
        <v>4.9500000000000002E-2</v>
      </c>
      <c r="M770" s="490">
        <v>3.5000000000000003E-2</v>
      </c>
      <c r="N770" s="490">
        <v>7.7299999999999994E-2</v>
      </c>
      <c r="O770" s="492">
        <v>0.05</v>
      </c>
      <c r="P770" s="489">
        <v>3.6900000000000002E-2</v>
      </c>
      <c r="Q770" s="490">
        <v>4.0899999999999999E-2</v>
      </c>
      <c r="R770" s="490">
        <v>2.1899999999999999E-2</v>
      </c>
      <c r="S770" s="492">
        <v>4.3700000000000003E-2</v>
      </c>
      <c r="T770" s="494">
        <v>6.6600000000000006E-2</v>
      </c>
    </row>
    <row r="771" spans="1:23" s="651" customFormat="1" x14ac:dyDescent="0.2">
      <c r="A771" s="307" t="s">
        <v>1</v>
      </c>
      <c r="B771" s="483">
        <f>B768/B767*100-100</f>
        <v>4.0261153427638732</v>
      </c>
      <c r="C771" s="484">
        <f t="shared" ref="C771:F771" si="261">C768/C767*100-100</f>
        <v>11.262241566920579</v>
      </c>
      <c r="D771" s="484">
        <f t="shared" si="261"/>
        <v>3.3007616974972933</v>
      </c>
      <c r="E771" s="484">
        <f t="shared" si="261"/>
        <v>13.668770402611543</v>
      </c>
      <c r="F771" s="485">
        <f t="shared" si="261"/>
        <v>16.732317736670296</v>
      </c>
      <c r="G771" s="486">
        <f>G768/G767*100-100</f>
        <v>5.8605005440696374</v>
      </c>
      <c r="H771" s="484">
        <f t="shared" ref="H771:L771" si="262">H768/H767*100-100</f>
        <v>13.311643090315556</v>
      </c>
      <c r="I771" s="484">
        <f t="shared" si="262"/>
        <v>10.845048966267683</v>
      </c>
      <c r="J771" s="484">
        <f t="shared" si="262"/>
        <v>8.6633297062023757</v>
      </c>
      <c r="K771" s="484">
        <f t="shared" si="262"/>
        <v>21.905114254624579</v>
      </c>
      <c r="L771" s="483">
        <f t="shared" si="262"/>
        <v>8.6779107725788833</v>
      </c>
      <c r="M771" s="484">
        <f>M768/M767*100-100</f>
        <v>15.737323177366719</v>
      </c>
      <c r="N771" s="484">
        <f t="shared" ref="N771:T771" si="263">N768/N767*100-100</f>
        <v>-0.16322089227421088</v>
      </c>
      <c r="O771" s="485">
        <f t="shared" si="263"/>
        <v>19.129488574537532</v>
      </c>
      <c r="P771" s="483">
        <f t="shared" si="263"/>
        <v>6.2605005440696289</v>
      </c>
      <c r="Q771" s="484">
        <f t="shared" si="263"/>
        <v>12.70511425462459</v>
      </c>
      <c r="R771" s="484">
        <f t="shared" si="263"/>
        <v>-5.4043525571273108</v>
      </c>
      <c r="S771" s="485">
        <f t="shared" si="263"/>
        <v>17.76561479869423</v>
      </c>
      <c r="T771" s="275">
        <f t="shared" si="263"/>
        <v>11.907508161044603</v>
      </c>
      <c r="U771" s="370"/>
    </row>
    <row r="772" spans="1:23" s="651" customFormat="1" ht="13.5" thickBot="1" x14ac:dyDescent="0.25">
      <c r="A772" s="425" t="s">
        <v>26</v>
      </c>
      <c r="B772" s="395">
        <f>B768-B755</f>
        <v>-12.307692307692378</v>
      </c>
      <c r="C772" s="396">
        <f t="shared" ref="C772:T772" si="264">C768-C755</f>
        <v>82.5</v>
      </c>
      <c r="D772" s="396">
        <f t="shared" si="264"/>
        <v>418.67000000000007</v>
      </c>
      <c r="E772" s="396">
        <f t="shared" si="264"/>
        <v>-111.46545454545503</v>
      </c>
      <c r="F772" s="397">
        <f t="shared" si="264"/>
        <v>3.8500000000003638</v>
      </c>
      <c r="G772" s="401">
        <f t="shared" si="264"/>
        <v>161.2130769230771</v>
      </c>
      <c r="H772" s="396">
        <f t="shared" si="264"/>
        <v>157.5033333333331</v>
      </c>
      <c r="I772" s="396">
        <f t="shared" si="264"/>
        <v>578.32999999999993</v>
      </c>
      <c r="J772" s="396">
        <f t="shared" si="264"/>
        <v>78.913333333332957</v>
      </c>
      <c r="K772" s="396">
        <f t="shared" si="264"/>
        <v>-0.27818181818201992</v>
      </c>
      <c r="L772" s="398">
        <f t="shared" si="264"/>
        <v>43.75</v>
      </c>
      <c r="M772" s="399">
        <f t="shared" si="264"/>
        <v>95.630000000000109</v>
      </c>
      <c r="N772" s="399">
        <f t="shared" si="264"/>
        <v>-39.16666666666697</v>
      </c>
      <c r="O772" s="400">
        <f t="shared" si="264"/>
        <v>8.6153846153847553</v>
      </c>
      <c r="P772" s="395">
        <f t="shared" si="264"/>
        <v>5.5271428571431898</v>
      </c>
      <c r="Q772" s="396">
        <f t="shared" si="264"/>
        <v>42.133333333333212</v>
      </c>
      <c r="R772" s="396">
        <f t="shared" si="264"/>
        <v>-216.66333333333296</v>
      </c>
      <c r="S772" s="397">
        <f t="shared" si="264"/>
        <v>27.996666666666897</v>
      </c>
      <c r="T772" s="403">
        <f t="shared" si="264"/>
        <v>69.886842105262986</v>
      </c>
      <c r="U772" s="387"/>
      <c r="V772" s="388"/>
      <c r="W772" s="388"/>
    </row>
    <row r="773" spans="1:23" s="651" customFormat="1" x14ac:dyDescent="0.2">
      <c r="A773" s="426" t="s">
        <v>50</v>
      </c>
      <c r="B773" s="283">
        <v>62</v>
      </c>
      <c r="C773" s="284">
        <v>56</v>
      </c>
      <c r="D773" s="284">
        <v>11</v>
      </c>
      <c r="E773" s="451">
        <v>57</v>
      </c>
      <c r="F773" s="285">
        <v>57</v>
      </c>
      <c r="G773" s="422">
        <v>61</v>
      </c>
      <c r="H773" s="284">
        <v>57</v>
      </c>
      <c r="I773" s="284">
        <v>10</v>
      </c>
      <c r="J773" s="284">
        <v>56</v>
      </c>
      <c r="K773" s="284">
        <v>56</v>
      </c>
      <c r="L773" s="283">
        <v>63</v>
      </c>
      <c r="M773" s="284">
        <v>63</v>
      </c>
      <c r="N773" s="284">
        <v>12</v>
      </c>
      <c r="O773" s="285">
        <v>65</v>
      </c>
      <c r="P773" s="283">
        <v>66</v>
      </c>
      <c r="Q773" s="284">
        <v>67</v>
      </c>
      <c r="R773" s="284">
        <v>10</v>
      </c>
      <c r="S773" s="285">
        <v>69</v>
      </c>
      <c r="T773" s="366">
        <f>SUM(B773:S773)</f>
        <v>898</v>
      </c>
      <c r="U773" s="220" t="s">
        <v>55</v>
      </c>
      <c r="V773" s="287">
        <f>T760-T773</f>
        <v>0</v>
      </c>
      <c r="W773" s="288">
        <f>V773/T760</f>
        <v>0</v>
      </c>
    </row>
    <row r="774" spans="1:23" s="651" customFormat="1" x14ac:dyDescent="0.2">
      <c r="A774" s="321" t="s">
        <v>27</v>
      </c>
      <c r="B774" s="235">
        <v>156</v>
      </c>
      <c r="C774" s="233">
        <v>154.5</v>
      </c>
      <c r="D774" s="233">
        <v>158</v>
      </c>
      <c r="E774" s="452">
        <v>153</v>
      </c>
      <c r="F774" s="236">
        <v>153</v>
      </c>
      <c r="G774" s="423">
        <v>156</v>
      </c>
      <c r="H774" s="233">
        <v>153.5</v>
      </c>
      <c r="I774" s="233">
        <v>157</v>
      </c>
      <c r="J774" s="233">
        <v>153</v>
      </c>
      <c r="K774" s="233">
        <v>152</v>
      </c>
      <c r="L774" s="235">
        <v>156</v>
      </c>
      <c r="M774" s="233">
        <v>155</v>
      </c>
      <c r="N774" s="233">
        <v>159</v>
      </c>
      <c r="O774" s="236">
        <v>153</v>
      </c>
      <c r="P774" s="235">
        <v>157</v>
      </c>
      <c r="Q774" s="233">
        <v>156</v>
      </c>
      <c r="R774" s="233">
        <v>158</v>
      </c>
      <c r="S774" s="236">
        <v>155.5</v>
      </c>
      <c r="T774" s="226"/>
      <c r="U774" s="220" t="s">
        <v>56</v>
      </c>
      <c r="V774" s="220">
        <v>154.80000000000001</v>
      </c>
      <c r="W774" s="220"/>
    </row>
    <row r="775" spans="1:23" s="651" customFormat="1" ht="13.5" thickBot="1" x14ac:dyDescent="0.25">
      <c r="A775" s="324" t="s">
        <v>25</v>
      </c>
      <c r="B775" s="237">
        <f>B774-B761</f>
        <v>0</v>
      </c>
      <c r="C775" s="234">
        <f t="shared" ref="C775:S775" si="265">C774-C761</f>
        <v>0</v>
      </c>
      <c r="D775" s="234">
        <f t="shared" si="265"/>
        <v>0</v>
      </c>
      <c r="E775" s="234">
        <f t="shared" si="265"/>
        <v>0</v>
      </c>
      <c r="F775" s="238">
        <f t="shared" si="265"/>
        <v>0</v>
      </c>
      <c r="G775" s="424">
        <f t="shared" si="265"/>
        <v>0</v>
      </c>
      <c r="H775" s="234">
        <f t="shared" si="265"/>
        <v>0</v>
      </c>
      <c r="I775" s="234">
        <f t="shared" si="265"/>
        <v>0</v>
      </c>
      <c r="J775" s="234">
        <f t="shared" si="265"/>
        <v>0</v>
      </c>
      <c r="K775" s="234">
        <f t="shared" si="265"/>
        <v>0</v>
      </c>
      <c r="L775" s="237">
        <f t="shared" si="265"/>
        <v>0</v>
      </c>
      <c r="M775" s="234">
        <f t="shared" si="265"/>
        <v>0</v>
      </c>
      <c r="N775" s="234">
        <f t="shared" si="265"/>
        <v>0</v>
      </c>
      <c r="O775" s="238">
        <f t="shared" si="265"/>
        <v>0</v>
      </c>
      <c r="P775" s="237">
        <f t="shared" si="265"/>
        <v>0</v>
      </c>
      <c r="Q775" s="234">
        <f t="shared" si="265"/>
        <v>0</v>
      </c>
      <c r="R775" s="234">
        <f t="shared" si="265"/>
        <v>0</v>
      </c>
      <c r="S775" s="238">
        <f t="shared" si="265"/>
        <v>0</v>
      </c>
      <c r="T775" s="227"/>
      <c r="U775" s="220" t="s">
        <v>25</v>
      </c>
      <c r="V775" s="220">
        <f>V774-V761</f>
        <v>1.0500000000000114</v>
      </c>
      <c r="W775" s="220"/>
    </row>
    <row r="777" spans="1:23" ht="13.5" thickBot="1" x14ac:dyDescent="0.25"/>
    <row r="778" spans="1:23" s="652" customFormat="1" ht="13.5" thickBot="1" x14ac:dyDescent="0.25">
      <c r="A778" s="297" t="s">
        <v>267</v>
      </c>
      <c r="B778" s="662" t="s">
        <v>52</v>
      </c>
      <c r="C778" s="663"/>
      <c r="D778" s="663"/>
      <c r="E778" s="663"/>
      <c r="F778" s="664"/>
      <c r="G778" s="662" t="s">
        <v>64</v>
      </c>
      <c r="H778" s="663"/>
      <c r="I778" s="663"/>
      <c r="J778" s="663"/>
      <c r="K778" s="664"/>
      <c r="L778" s="662" t="s">
        <v>62</v>
      </c>
      <c r="M778" s="663"/>
      <c r="N778" s="663"/>
      <c r="O778" s="664"/>
      <c r="P778" s="662" t="s">
        <v>63</v>
      </c>
      <c r="Q778" s="663"/>
      <c r="R778" s="663"/>
      <c r="S778" s="664"/>
      <c r="T778" s="365" t="s">
        <v>54</v>
      </c>
    </row>
    <row r="779" spans="1:23" s="652" customFormat="1" x14ac:dyDescent="0.2">
      <c r="A779" s="219" t="s">
        <v>53</v>
      </c>
      <c r="B779" s="542">
        <v>1</v>
      </c>
      <c r="C779" s="528">
        <v>2</v>
      </c>
      <c r="D779" s="528">
        <v>3</v>
      </c>
      <c r="E779" s="584">
        <v>4</v>
      </c>
      <c r="F779" s="585">
        <v>5</v>
      </c>
      <c r="G779" s="540">
        <v>1</v>
      </c>
      <c r="H779" s="528">
        <v>2</v>
      </c>
      <c r="I779" s="528">
        <v>3</v>
      </c>
      <c r="J779" s="528">
        <v>4</v>
      </c>
      <c r="K779" s="528">
        <v>5</v>
      </c>
      <c r="L779" s="542">
        <v>1</v>
      </c>
      <c r="M779" s="528">
        <v>2</v>
      </c>
      <c r="N779" s="528">
        <v>3</v>
      </c>
      <c r="O779" s="585">
        <v>4</v>
      </c>
      <c r="P779" s="542">
        <v>1</v>
      </c>
      <c r="Q779" s="528">
        <v>2</v>
      </c>
      <c r="R779" s="528">
        <v>3</v>
      </c>
      <c r="S779" s="585">
        <v>4</v>
      </c>
      <c r="T779" s="631"/>
    </row>
    <row r="780" spans="1:23" s="652" customFormat="1" x14ac:dyDescent="0.2">
      <c r="A780" s="304" t="s">
        <v>74</v>
      </c>
      <c r="B780" s="507">
        <v>4610</v>
      </c>
      <c r="C780" s="508">
        <v>4610</v>
      </c>
      <c r="D780" s="508">
        <v>4610</v>
      </c>
      <c r="E780" s="509">
        <v>4610</v>
      </c>
      <c r="F780" s="510">
        <v>4610</v>
      </c>
      <c r="G780" s="511">
        <v>4610</v>
      </c>
      <c r="H780" s="508">
        <v>4610</v>
      </c>
      <c r="I780" s="508">
        <v>4610</v>
      </c>
      <c r="J780" s="508">
        <v>4610</v>
      </c>
      <c r="K780" s="508">
        <v>4610</v>
      </c>
      <c r="L780" s="507">
        <v>4610</v>
      </c>
      <c r="M780" s="508">
        <v>4610</v>
      </c>
      <c r="N780" s="508">
        <v>4610</v>
      </c>
      <c r="O780" s="510">
        <v>4610</v>
      </c>
      <c r="P780" s="507">
        <v>4610</v>
      </c>
      <c r="Q780" s="508">
        <v>4610</v>
      </c>
      <c r="R780" s="508">
        <v>4610</v>
      </c>
      <c r="S780" s="510">
        <v>4610</v>
      </c>
      <c r="T780" s="512">
        <v>4610</v>
      </c>
    </row>
    <row r="781" spans="1:23" s="652" customFormat="1" x14ac:dyDescent="0.2">
      <c r="A781" s="307" t="s">
        <v>6</v>
      </c>
      <c r="B781" s="471">
        <v>4720.71</v>
      </c>
      <c r="C781" s="472">
        <v>5056.92</v>
      </c>
      <c r="D781" s="472">
        <v>4562.5</v>
      </c>
      <c r="E781" s="473">
        <v>5214.17</v>
      </c>
      <c r="F781" s="474">
        <v>5470.77</v>
      </c>
      <c r="G781" s="475">
        <v>4705.38</v>
      </c>
      <c r="H781" s="472">
        <v>5104.62</v>
      </c>
      <c r="I781" s="472">
        <v>4615</v>
      </c>
      <c r="J781" s="472">
        <v>5064.17</v>
      </c>
      <c r="K781" s="472">
        <v>5352.14</v>
      </c>
      <c r="L781" s="471">
        <v>5134.29</v>
      </c>
      <c r="M781" s="472">
        <v>5258.46</v>
      </c>
      <c r="N781" s="472">
        <v>4755</v>
      </c>
      <c r="O781" s="474">
        <v>5444.29</v>
      </c>
      <c r="P781" s="471">
        <v>5050.71</v>
      </c>
      <c r="Q781" s="472">
        <v>5146</v>
      </c>
      <c r="R781" s="472">
        <v>4602.5</v>
      </c>
      <c r="S781" s="474">
        <v>5387.86</v>
      </c>
      <c r="T781" s="476">
        <v>5111.18</v>
      </c>
    </row>
    <row r="782" spans="1:23" s="652" customFormat="1" x14ac:dyDescent="0.2">
      <c r="A782" s="219" t="s">
        <v>7</v>
      </c>
      <c r="B782" s="477">
        <v>100</v>
      </c>
      <c r="C782" s="478">
        <v>100</v>
      </c>
      <c r="D782" s="478">
        <v>75</v>
      </c>
      <c r="E782" s="479">
        <v>83.3</v>
      </c>
      <c r="F782" s="480">
        <v>92.31</v>
      </c>
      <c r="G782" s="481">
        <v>100</v>
      </c>
      <c r="H782" s="478">
        <v>100</v>
      </c>
      <c r="I782" s="478">
        <v>100</v>
      </c>
      <c r="J782" s="478">
        <v>100</v>
      </c>
      <c r="K782" s="478">
        <v>78.569999999999993</v>
      </c>
      <c r="L782" s="477">
        <v>100</v>
      </c>
      <c r="M782" s="478">
        <v>100</v>
      </c>
      <c r="N782" s="478">
        <v>100</v>
      </c>
      <c r="O782" s="480">
        <v>92.86</v>
      </c>
      <c r="P782" s="477">
        <v>100</v>
      </c>
      <c r="Q782" s="478">
        <v>100</v>
      </c>
      <c r="R782" s="478">
        <v>100</v>
      </c>
      <c r="S782" s="480">
        <v>100</v>
      </c>
      <c r="T782" s="482">
        <v>83.33</v>
      </c>
    </row>
    <row r="783" spans="1:23" s="652" customFormat="1" x14ac:dyDescent="0.2">
      <c r="A783" s="219" t="s">
        <v>8</v>
      </c>
      <c r="B783" s="489">
        <v>3.3000000000000002E-2</v>
      </c>
      <c r="C783" s="490">
        <v>4.9599999999999998E-2</v>
      </c>
      <c r="D783" s="490">
        <v>8.1799999999999998E-2</v>
      </c>
      <c r="E783" s="491">
        <v>7.5499999999999998E-2</v>
      </c>
      <c r="F783" s="492">
        <v>5.4800000000000001E-2</v>
      </c>
      <c r="G783" s="493">
        <v>3.3000000000000002E-2</v>
      </c>
      <c r="H783" s="490">
        <v>3.4000000000000002E-2</v>
      </c>
      <c r="I783" s="490">
        <v>4.2299999999999997E-2</v>
      </c>
      <c r="J783" s="490">
        <v>5.5800000000000002E-2</v>
      </c>
      <c r="K783" s="490">
        <v>7.51E-2</v>
      </c>
      <c r="L783" s="489">
        <v>5.79E-2</v>
      </c>
      <c r="M783" s="490">
        <v>3.7100000000000001E-2</v>
      </c>
      <c r="N783" s="490">
        <v>6.3799999999999996E-2</v>
      </c>
      <c r="O783" s="492">
        <v>0.05</v>
      </c>
      <c r="P783" s="489">
        <v>3.8800000000000001E-2</v>
      </c>
      <c r="Q783" s="490">
        <v>4.1000000000000002E-2</v>
      </c>
      <c r="R783" s="490">
        <v>2.3400000000000001E-2</v>
      </c>
      <c r="S783" s="492">
        <v>4.3999999999999997E-2</v>
      </c>
      <c r="T783" s="494">
        <v>7.1800000000000003E-2</v>
      </c>
    </row>
    <row r="784" spans="1:23" s="652" customFormat="1" x14ac:dyDescent="0.2">
      <c r="A784" s="307" t="s">
        <v>1</v>
      </c>
      <c r="B784" s="483">
        <f>B781/B780*100-100</f>
        <v>2.401518438177888</v>
      </c>
      <c r="C784" s="484">
        <f t="shared" ref="C784:F784" si="266">C781/C780*100-100</f>
        <v>9.6945770065076005</v>
      </c>
      <c r="D784" s="484">
        <f t="shared" si="266"/>
        <v>-1.0303687635574903</v>
      </c>
      <c r="E784" s="484">
        <f t="shared" si="266"/>
        <v>13.105639913232096</v>
      </c>
      <c r="F784" s="485">
        <f t="shared" si="266"/>
        <v>18.671800433839493</v>
      </c>
      <c r="G784" s="486">
        <f>G781/G780*100-100</f>
        <v>2.0689804772234339</v>
      </c>
      <c r="H784" s="484">
        <f t="shared" ref="H784:L784" si="267">H781/H780*100-100</f>
        <v>10.72928416485901</v>
      </c>
      <c r="I784" s="484">
        <f t="shared" si="267"/>
        <v>0.10845986984816136</v>
      </c>
      <c r="J784" s="484">
        <f t="shared" si="267"/>
        <v>9.8518438177874259</v>
      </c>
      <c r="K784" s="484">
        <f t="shared" si="267"/>
        <v>16.09848156182214</v>
      </c>
      <c r="L784" s="483">
        <f t="shared" si="267"/>
        <v>11.372885032537951</v>
      </c>
      <c r="M784" s="484">
        <f>M781/M780*100-100</f>
        <v>14.066377440347068</v>
      </c>
      <c r="N784" s="484">
        <f t="shared" ref="N784:T784" si="268">N781/N780*100-100</f>
        <v>3.1453362255965374</v>
      </c>
      <c r="O784" s="485">
        <f t="shared" si="268"/>
        <v>18.097396963123643</v>
      </c>
      <c r="P784" s="483">
        <f t="shared" si="268"/>
        <v>9.5598698481561826</v>
      </c>
      <c r="Q784" s="484">
        <f t="shared" si="268"/>
        <v>11.626898047722349</v>
      </c>
      <c r="R784" s="484">
        <f t="shared" si="268"/>
        <v>-0.16268980477222783</v>
      </c>
      <c r="S784" s="485">
        <f t="shared" si="268"/>
        <v>16.87331887201735</v>
      </c>
      <c r="T784" s="275">
        <f t="shared" si="268"/>
        <v>10.871583514099783</v>
      </c>
      <c r="U784" s="370"/>
    </row>
    <row r="785" spans="1:23" s="652" customFormat="1" ht="13.5" thickBot="1" x14ac:dyDescent="0.25">
      <c r="A785" s="425" t="s">
        <v>26</v>
      </c>
      <c r="B785" s="395">
        <f>B781-B768</f>
        <v>-59.289999999999964</v>
      </c>
      <c r="C785" s="396">
        <f t="shared" ref="C785:T785" si="269">C781-C768</f>
        <v>-55.579999999999927</v>
      </c>
      <c r="D785" s="396">
        <f t="shared" si="269"/>
        <v>-184.17000000000007</v>
      </c>
      <c r="E785" s="396">
        <f t="shared" si="269"/>
        <v>-8.9099999999998545</v>
      </c>
      <c r="F785" s="397">
        <f t="shared" si="269"/>
        <v>106.92000000000007</v>
      </c>
      <c r="G785" s="401">
        <f t="shared" si="269"/>
        <v>-158.90999999999985</v>
      </c>
      <c r="H785" s="396">
        <f t="shared" si="269"/>
        <v>-102.05000000000018</v>
      </c>
      <c r="I785" s="396">
        <f t="shared" si="269"/>
        <v>-478.32999999999993</v>
      </c>
      <c r="J785" s="396">
        <f t="shared" si="269"/>
        <v>71.090000000000146</v>
      </c>
      <c r="K785" s="396">
        <f t="shared" si="269"/>
        <v>-249.39999999999964</v>
      </c>
      <c r="L785" s="398">
        <f t="shared" si="269"/>
        <v>140.53999999999996</v>
      </c>
      <c r="M785" s="399">
        <f t="shared" si="269"/>
        <v>-59.670000000000073</v>
      </c>
      <c r="N785" s="399">
        <f t="shared" si="269"/>
        <v>167.5</v>
      </c>
      <c r="O785" s="400">
        <f t="shared" si="269"/>
        <v>-29.710000000000036</v>
      </c>
      <c r="P785" s="395">
        <f t="shared" si="269"/>
        <v>168.03999999999996</v>
      </c>
      <c r="Q785" s="396">
        <f t="shared" si="269"/>
        <v>-32.800000000000182</v>
      </c>
      <c r="R785" s="396">
        <f t="shared" si="269"/>
        <v>255.82999999999993</v>
      </c>
      <c r="S785" s="397">
        <f t="shared" si="269"/>
        <v>-23.470000000000255</v>
      </c>
      <c r="T785" s="403">
        <f t="shared" si="269"/>
        <v>-30.969999999999345</v>
      </c>
      <c r="U785" s="387"/>
      <c r="V785" s="388"/>
      <c r="W785" s="388"/>
    </row>
    <row r="786" spans="1:23" s="652" customFormat="1" x14ac:dyDescent="0.2">
      <c r="A786" s="426" t="s">
        <v>50</v>
      </c>
      <c r="B786" s="283">
        <v>62</v>
      </c>
      <c r="C786" s="284">
        <v>56</v>
      </c>
      <c r="D786" s="284">
        <v>11</v>
      </c>
      <c r="E786" s="451">
        <v>57</v>
      </c>
      <c r="F786" s="285">
        <v>57</v>
      </c>
      <c r="G786" s="422">
        <v>61</v>
      </c>
      <c r="H786" s="284">
        <v>57</v>
      </c>
      <c r="I786" s="284">
        <v>10</v>
      </c>
      <c r="J786" s="284">
        <v>56</v>
      </c>
      <c r="K786" s="284">
        <v>56</v>
      </c>
      <c r="L786" s="283">
        <v>63</v>
      </c>
      <c r="M786" s="284">
        <v>63</v>
      </c>
      <c r="N786" s="284">
        <v>11</v>
      </c>
      <c r="O786" s="285">
        <v>65</v>
      </c>
      <c r="P786" s="283">
        <v>66</v>
      </c>
      <c r="Q786" s="284">
        <v>67</v>
      </c>
      <c r="R786" s="284">
        <v>10</v>
      </c>
      <c r="S786" s="285">
        <v>69</v>
      </c>
      <c r="T786" s="366">
        <f>SUM(B786:S786)</f>
        <v>897</v>
      </c>
      <c r="U786" s="220" t="s">
        <v>55</v>
      </c>
      <c r="V786" s="287">
        <f>T773-T786</f>
        <v>1</v>
      </c>
      <c r="W786" s="288">
        <f>V786/T773</f>
        <v>1.1135857461024498E-3</v>
      </c>
    </row>
    <row r="787" spans="1:23" s="652" customFormat="1" x14ac:dyDescent="0.2">
      <c r="A787" s="321" t="s">
        <v>27</v>
      </c>
      <c r="B787" s="235">
        <v>156</v>
      </c>
      <c r="C787" s="233">
        <v>154.5</v>
      </c>
      <c r="D787" s="233">
        <v>158</v>
      </c>
      <c r="E787" s="452">
        <v>153</v>
      </c>
      <c r="F787" s="236">
        <v>153</v>
      </c>
      <c r="G787" s="423">
        <v>156</v>
      </c>
      <c r="H787" s="233">
        <v>153.5</v>
      </c>
      <c r="I787" s="233">
        <v>157</v>
      </c>
      <c r="J787" s="233">
        <v>153</v>
      </c>
      <c r="K787" s="233">
        <v>152</v>
      </c>
      <c r="L787" s="235">
        <v>156</v>
      </c>
      <c r="M787" s="233">
        <v>155</v>
      </c>
      <c r="N787" s="233">
        <v>159</v>
      </c>
      <c r="O787" s="236">
        <v>153</v>
      </c>
      <c r="P787" s="235">
        <v>157</v>
      </c>
      <c r="Q787" s="233">
        <v>156</v>
      </c>
      <c r="R787" s="233">
        <v>158</v>
      </c>
      <c r="S787" s="236">
        <v>155.5</v>
      </c>
      <c r="T787" s="226"/>
      <c r="U787" s="220" t="s">
        <v>56</v>
      </c>
      <c r="V787" s="220">
        <v>154.85</v>
      </c>
      <c r="W787" s="220"/>
    </row>
    <row r="788" spans="1:23" s="652" customFormat="1" ht="13.5" thickBot="1" x14ac:dyDescent="0.25">
      <c r="A788" s="324" t="s">
        <v>25</v>
      </c>
      <c r="B788" s="237">
        <f>B787-B774</f>
        <v>0</v>
      </c>
      <c r="C788" s="234">
        <f t="shared" ref="C788:S788" si="270">C787-C774</f>
        <v>0</v>
      </c>
      <c r="D788" s="234">
        <f t="shared" si="270"/>
        <v>0</v>
      </c>
      <c r="E788" s="234">
        <f t="shared" si="270"/>
        <v>0</v>
      </c>
      <c r="F788" s="238">
        <f t="shared" si="270"/>
        <v>0</v>
      </c>
      <c r="G788" s="424">
        <f t="shared" si="270"/>
        <v>0</v>
      </c>
      <c r="H788" s="234">
        <f t="shared" si="270"/>
        <v>0</v>
      </c>
      <c r="I788" s="234">
        <f t="shared" si="270"/>
        <v>0</v>
      </c>
      <c r="J788" s="234">
        <f t="shared" si="270"/>
        <v>0</v>
      </c>
      <c r="K788" s="234">
        <f t="shared" si="270"/>
        <v>0</v>
      </c>
      <c r="L788" s="237">
        <f t="shared" si="270"/>
        <v>0</v>
      </c>
      <c r="M788" s="234">
        <f t="shared" si="270"/>
        <v>0</v>
      </c>
      <c r="N788" s="234">
        <f t="shared" si="270"/>
        <v>0</v>
      </c>
      <c r="O788" s="238">
        <f t="shared" si="270"/>
        <v>0</v>
      </c>
      <c r="P788" s="237">
        <f t="shared" si="270"/>
        <v>0</v>
      </c>
      <c r="Q788" s="234">
        <f t="shared" si="270"/>
        <v>0</v>
      </c>
      <c r="R788" s="234">
        <f t="shared" si="270"/>
        <v>0</v>
      </c>
      <c r="S788" s="238">
        <f t="shared" si="270"/>
        <v>0</v>
      </c>
      <c r="T788" s="227"/>
      <c r="U788" s="220" t="s">
        <v>25</v>
      </c>
      <c r="V788" s="220">
        <f>V787-V774</f>
        <v>4.9999999999982947E-2</v>
      </c>
      <c r="W788" s="220"/>
    </row>
    <row r="790" spans="1:23" ht="13.5" thickBot="1" x14ac:dyDescent="0.25"/>
    <row r="791" spans="1:23" s="653" customFormat="1" ht="13.5" thickBot="1" x14ac:dyDescent="0.25">
      <c r="A791" s="297" t="s">
        <v>268</v>
      </c>
      <c r="B791" s="662" t="s">
        <v>52</v>
      </c>
      <c r="C791" s="663"/>
      <c r="D791" s="663"/>
      <c r="E791" s="663"/>
      <c r="F791" s="664"/>
      <c r="G791" s="662" t="s">
        <v>64</v>
      </c>
      <c r="H791" s="663"/>
      <c r="I791" s="663"/>
      <c r="J791" s="663"/>
      <c r="K791" s="664"/>
      <c r="L791" s="662" t="s">
        <v>62</v>
      </c>
      <c r="M791" s="663"/>
      <c r="N791" s="663"/>
      <c r="O791" s="664"/>
      <c r="P791" s="662" t="s">
        <v>63</v>
      </c>
      <c r="Q791" s="663"/>
      <c r="R791" s="663"/>
      <c r="S791" s="664"/>
      <c r="T791" s="365" t="s">
        <v>54</v>
      </c>
    </row>
    <row r="792" spans="1:23" s="653" customFormat="1" x14ac:dyDescent="0.2">
      <c r="A792" s="219" t="s">
        <v>53</v>
      </c>
      <c r="B792" s="542">
        <v>1</v>
      </c>
      <c r="C792" s="528">
        <v>2</v>
      </c>
      <c r="D792" s="528">
        <v>3</v>
      </c>
      <c r="E792" s="584">
        <v>4</v>
      </c>
      <c r="F792" s="585">
        <v>5</v>
      </c>
      <c r="G792" s="540">
        <v>1</v>
      </c>
      <c r="H792" s="528">
        <v>2</v>
      </c>
      <c r="I792" s="528">
        <v>3</v>
      </c>
      <c r="J792" s="528">
        <v>4</v>
      </c>
      <c r="K792" s="528">
        <v>5</v>
      </c>
      <c r="L792" s="542">
        <v>1</v>
      </c>
      <c r="M792" s="528">
        <v>2</v>
      </c>
      <c r="N792" s="528">
        <v>3</v>
      </c>
      <c r="O792" s="585">
        <v>4</v>
      </c>
      <c r="P792" s="542">
        <v>1</v>
      </c>
      <c r="Q792" s="528">
        <v>2</v>
      </c>
      <c r="R792" s="528">
        <v>3</v>
      </c>
      <c r="S792" s="585">
        <v>4</v>
      </c>
      <c r="T792" s="631"/>
    </row>
    <row r="793" spans="1:23" s="653" customFormat="1" ht="14.25" x14ac:dyDescent="0.2">
      <c r="A793" s="304" t="s">
        <v>74</v>
      </c>
      <c r="B793" s="654">
        <v>4625</v>
      </c>
      <c r="C793" s="508">
        <v>4625</v>
      </c>
      <c r="D793" s="508">
        <v>4625</v>
      </c>
      <c r="E793" s="509">
        <v>4625</v>
      </c>
      <c r="F793" s="510">
        <v>4625</v>
      </c>
      <c r="G793" s="511">
        <v>4625</v>
      </c>
      <c r="H793" s="508">
        <v>4625</v>
      </c>
      <c r="I793" s="508">
        <v>4625</v>
      </c>
      <c r="J793" s="508">
        <v>4625</v>
      </c>
      <c r="K793" s="508">
        <v>4625</v>
      </c>
      <c r="L793" s="507">
        <v>4625</v>
      </c>
      <c r="M793" s="508">
        <v>4625</v>
      </c>
      <c r="N793" s="508">
        <v>4625</v>
      </c>
      <c r="O793" s="510">
        <v>4625</v>
      </c>
      <c r="P793" s="507">
        <v>4625</v>
      </c>
      <c r="Q793" s="508">
        <v>4625</v>
      </c>
      <c r="R793" s="508">
        <v>4625</v>
      </c>
      <c r="S793" s="510">
        <v>4625</v>
      </c>
      <c r="T793" s="512">
        <v>4625</v>
      </c>
    </row>
    <row r="794" spans="1:23" s="653" customFormat="1" x14ac:dyDescent="0.2">
      <c r="A794" s="307" t="s">
        <v>6</v>
      </c>
      <c r="B794" s="471">
        <v>4974.62</v>
      </c>
      <c r="C794" s="472">
        <v>5217.6899999999996</v>
      </c>
      <c r="D794" s="472">
        <v>4866.67</v>
      </c>
      <c r="E794" s="473">
        <v>5313.08</v>
      </c>
      <c r="F794" s="474">
        <v>5563.57</v>
      </c>
      <c r="G794" s="475">
        <v>4865.38</v>
      </c>
      <c r="H794" s="472">
        <v>5205.38</v>
      </c>
      <c r="I794" s="472">
        <v>4990</v>
      </c>
      <c r="J794" s="472">
        <v>5054.62</v>
      </c>
      <c r="K794" s="472">
        <v>5400</v>
      </c>
      <c r="L794" s="471">
        <v>5084.62</v>
      </c>
      <c r="M794" s="472">
        <v>5234.17</v>
      </c>
      <c r="N794" s="472">
        <v>4762.5</v>
      </c>
      <c r="O794" s="474">
        <v>5509</v>
      </c>
      <c r="P794" s="471">
        <v>5143.08</v>
      </c>
      <c r="Q794" s="472">
        <v>5139.3</v>
      </c>
      <c r="R794" s="472">
        <v>4773.33</v>
      </c>
      <c r="S794" s="474">
        <v>5555.38</v>
      </c>
      <c r="T794" s="476">
        <v>5202.3999999999996</v>
      </c>
    </row>
    <row r="795" spans="1:23" s="653" customFormat="1" x14ac:dyDescent="0.2">
      <c r="A795" s="219" t="s">
        <v>7</v>
      </c>
      <c r="B795" s="477">
        <v>100</v>
      </c>
      <c r="C795" s="478">
        <v>92.31</v>
      </c>
      <c r="D795" s="478">
        <v>100</v>
      </c>
      <c r="E795" s="479">
        <v>100</v>
      </c>
      <c r="F795" s="480">
        <v>100</v>
      </c>
      <c r="G795" s="481">
        <v>92.31</v>
      </c>
      <c r="H795" s="478">
        <v>100</v>
      </c>
      <c r="I795" s="478">
        <v>100</v>
      </c>
      <c r="J795" s="478">
        <v>100</v>
      </c>
      <c r="K795" s="478">
        <v>100</v>
      </c>
      <c r="L795" s="477">
        <v>92.31</v>
      </c>
      <c r="M795" s="478">
        <v>83.33</v>
      </c>
      <c r="N795" s="478">
        <v>100</v>
      </c>
      <c r="O795" s="480">
        <v>90</v>
      </c>
      <c r="P795" s="477">
        <v>100</v>
      </c>
      <c r="Q795" s="478">
        <v>100</v>
      </c>
      <c r="R795" s="478">
        <v>100</v>
      </c>
      <c r="S795" s="480">
        <v>100</v>
      </c>
      <c r="T795" s="482">
        <v>88.54</v>
      </c>
    </row>
    <row r="796" spans="1:23" s="653" customFormat="1" x14ac:dyDescent="0.2">
      <c r="A796" s="219" t="s">
        <v>8</v>
      </c>
      <c r="B796" s="489">
        <v>4.53E-2</v>
      </c>
      <c r="C796" s="490">
        <v>3.61E-2</v>
      </c>
      <c r="D796" s="490">
        <v>7.3200000000000001E-2</v>
      </c>
      <c r="E796" s="491">
        <v>4.3299999999999998E-2</v>
      </c>
      <c r="F796" s="492">
        <v>4.1599999999999998E-2</v>
      </c>
      <c r="G796" s="493">
        <v>4.3999999999999997E-2</v>
      </c>
      <c r="H796" s="490">
        <v>4.4999999999999998E-2</v>
      </c>
      <c r="I796" s="490">
        <v>3.27E-2</v>
      </c>
      <c r="J796" s="490">
        <v>4.1799999999999997E-2</v>
      </c>
      <c r="K796" s="490">
        <v>3.9600000000000003E-2</v>
      </c>
      <c r="L796" s="489">
        <v>5.4100000000000002E-2</v>
      </c>
      <c r="M796" s="490">
        <v>6.0400000000000002E-2</v>
      </c>
      <c r="N796" s="490">
        <v>6.6000000000000003E-2</v>
      </c>
      <c r="O796" s="492">
        <v>0.06</v>
      </c>
      <c r="P796" s="489">
        <v>3.61E-2</v>
      </c>
      <c r="Q796" s="490">
        <v>3.7400000000000003E-2</v>
      </c>
      <c r="R796" s="490">
        <v>2.86E-2</v>
      </c>
      <c r="S796" s="492">
        <v>4.9099999999999998E-2</v>
      </c>
      <c r="T796" s="494">
        <v>6.3E-2</v>
      </c>
    </row>
    <row r="797" spans="1:23" s="653" customFormat="1" x14ac:dyDescent="0.2">
      <c r="A797" s="307" t="s">
        <v>1</v>
      </c>
      <c r="B797" s="483">
        <f>B794/B793*100-100</f>
        <v>7.5593513513513528</v>
      </c>
      <c r="C797" s="484">
        <f t="shared" ref="C797:F797" si="271">C794/C793*100-100</f>
        <v>12.814918918918906</v>
      </c>
      <c r="D797" s="484">
        <f t="shared" si="271"/>
        <v>5.2252972972973026</v>
      </c>
      <c r="E797" s="484">
        <f t="shared" si="271"/>
        <v>14.877405405405412</v>
      </c>
      <c r="F797" s="485">
        <f t="shared" si="271"/>
        <v>20.293405405405409</v>
      </c>
      <c r="G797" s="486">
        <f>G794/G793*100-100</f>
        <v>5.1974054054054051</v>
      </c>
      <c r="H797" s="484">
        <f t="shared" ref="H797:L797" si="272">H794/H793*100-100</f>
        <v>12.548756756756745</v>
      </c>
      <c r="I797" s="484">
        <f t="shared" si="272"/>
        <v>7.8918918918919019</v>
      </c>
      <c r="J797" s="484">
        <f t="shared" si="272"/>
        <v>9.2890810810810791</v>
      </c>
      <c r="K797" s="484">
        <f t="shared" si="272"/>
        <v>16.756756756756758</v>
      </c>
      <c r="L797" s="483">
        <f t="shared" si="272"/>
        <v>9.9377297297297247</v>
      </c>
      <c r="M797" s="484">
        <f>M794/M793*100-100</f>
        <v>13.171243243243239</v>
      </c>
      <c r="N797" s="484">
        <f t="shared" ref="N797:T797" si="273">N794/N793*100-100</f>
        <v>2.9729729729729684</v>
      </c>
      <c r="O797" s="485">
        <f t="shared" si="273"/>
        <v>19.11351351351351</v>
      </c>
      <c r="P797" s="483">
        <f t="shared" si="273"/>
        <v>11.20172972972972</v>
      </c>
      <c r="Q797" s="484">
        <f t="shared" si="273"/>
        <v>11.11999999999999</v>
      </c>
      <c r="R797" s="484">
        <f t="shared" si="273"/>
        <v>3.2071351351351325</v>
      </c>
      <c r="S797" s="485">
        <f t="shared" si="273"/>
        <v>20.116324324324324</v>
      </c>
      <c r="T797" s="275">
        <f t="shared" si="273"/>
        <v>12.484324324324319</v>
      </c>
      <c r="U797" s="370"/>
    </row>
    <row r="798" spans="1:23" s="653" customFormat="1" ht="13.5" thickBot="1" x14ac:dyDescent="0.25">
      <c r="A798" s="425" t="s">
        <v>26</v>
      </c>
      <c r="B798" s="395">
        <f>B794-B781</f>
        <v>253.90999999999985</v>
      </c>
      <c r="C798" s="396">
        <f t="shared" ref="C798:T798" si="274">C794-C781</f>
        <v>160.76999999999953</v>
      </c>
      <c r="D798" s="396">
        <f t="shared" si="274"/>
        <v>304.17000000000007</v>
      </c>
      <c r="E798" s="396">
        <f t="shared" si="274"/>
        <v>98.909999999999854</v>
      </c>
      <c r="F798" s="397">
        <f t="shared" si="274"/>
        <v>92.799999999999272</v>
      </c>
      <c r="G798" s="401">
        <f t="shared" si="274"/>
        <v>160</v>
      </c>
      <c r="H798" s="396">
        <f t="shared" si="274"/>
        <v>100.76000000000022</v>
      </c>
      <c r="I798" s="396">
        <f t="shared" si="274"/>
        <v>375</v>
      </c>
      <c r="J798" s="396">
        <f t="shared" si="274"/>
        <v>-9.5500000000001819</v>
      </c>
      <c r="K798" s="396">
        <f t="shared" si="274"/>
        <v>47.859999999999673</v>
      </c>
      <c r="L798" s="398">
        <f t="shared" si="274"/>
        <v>-49.670000000000073</v>
      </c>
      <c r="M798" s="399">
        <f t="shared" si="274"/>
        <v>-24.289999999999964</v>
      </c>
      <c r="N798" s="399">
        <f t="shared" si="274"/>
        <v>7.5</v>
      </c>
      <c r="O798" s="400">
        <f t="shared" si="274"/>
        <v>64.710000000000036</v>
      </c>
      <c r="P798" s="395">
        <f t="shared" si="274"/>
        <v>92.369999999999891</v>
      </c>
      <c r="Q798" s="396">
        <f t="shared" si="274"/>
        <v>-6.6999999999998181</v>
      </c>
      <c r="R798" s="396">
        <f t="shared" si="274"/>
        <v>170.82999999999993</v>
      </c>
      <c r="S798" s="397">
        <f t="shared" si="274"/>
        <v>167.52000000000044</v>
      </c>
      <c r="T798" s="403">
        <f t="shared" si="274"/>
        <v>91.219999999999345</v>
      </c>
      <c r="U798" s="387"/>
      <c r="V798" s="388"/>
      <c r="W798" s="388"/>
    </row>
    <row r="799" spans="1:23" s="653" customFormat="1" x14ac:dyDescent="0.2">
      <c r="A799" s="426" t="s">
        <v>50</v>
      </c>
      <c r="B799" s="283">
        <v>62</v>
      </c>
      <c r="C799" s="284">
        <v>56</v>
      </c>
      <c r="D799" s="284">
        <v>11</v>
      </c>
      <c r="E799" s="451">
        <v>57</v>
      </c>
      <c r="F799" s="285">
        <v>57</v>
      </c>
      <c r="G799" s="422">
        <v>61</v>
      </c>
      <c r="H799" s="284">
        <v>57</v>
      </c>
      <c r="I799" s="284">
        <v>10</v>
      </c>
      <c r="J799" s="284">
        <v>56</v>
      </c>
      <c r="K799" s="284">
        <v>56</v>
      </c>
      <c r="L799" s="283">
        <v>63</v>
      </c>
      <c r="M799" s="284">
        <v>62</v>
      </c>
      <c r="N799" s="284">
        <v>11</v>
      </c>
      <c r="O799" s="285">
        <v>65</v>
      </c>
      <c r="P799" s="283">
        <v>66</v>
      </c>
      <c r="Q799" s="284">
        <v>67</v>
      </c>
      <c r="R799" s="284">
        <v>9</v>
      </c>
      <c r="S799" s="285">
        <v>69</v>
      </c>
      <c r="T799" s="366">
        <f>SUM(B799:S799)</f>
        <v>895</v>
      </c>
      <c r="U799" s="220" t="s">
        <v>55</v>
      </c>
      <c r="V799" s="287">
        <f>T786-T799</f>
        <v>2</v>
      </c>
      <c r="W799" s="288">
        <f>V799/T786</f>
        <v>2.229654403567447E-3</v>
      </c>
    </row>
    <row r="800" spans="1:23" s="653" customFormat="1" x14ac:dyDescent="0.2">
      <c r="A800" s="321" t="s">
        <v>27</v>
      </c>
      <c r="B800" s="235">
        <v>156.5</v>
      </c>
      <c r="C800" s="233">
        <v>155.5</v>
      </c>
      <c r="D800" s="233">
        <v>158.5</v>
      </c>
      <c r="E800" s="452">
        <v>154</v>
      </c>
      <c r="F800" s="236">
        <v>154</v>
      </c>
      <c r="G800" s="423">
        <v>157</v>
      </c>
      <c r="H800" s="233">
        <v>154.5</v>
      </c>
      <c r="I800" s="233">
        <v>158</v>
      </c>
      <c r="J800" s="233">
        <v>154</v>
      </c>
      <c r="K800" s="233">
        <v>153</v>
      </c>
      <c r="L800" s="235">
        <v>157</v>
      </c>
      <c r="M800" s="233">
        <v>156</v>
      </c>
      <c r="N800" s="233">
        <v>160</v>
      </c>
      <c r="O800" s="236">
        <v>154</v>
      </c>
      <c r="P800" s="235">
        <v>157.5</v>
      </c>
      <c r="Q800" s="233">
        <v>157</v>
      </c>
      <c r="R800" s="233">
        <v>158.5</v>
      </c>
      <c r="S800" s="236">
        <v>156</v>
      </c>
      <c r="T800" s="226"/>
      <c r="U800" s="220" t="s">
        <v>56</v>
      </c>
      <c r="V800" s="220">
        <v>154.86000000000001</v>
      </c>
      <c r="W800" s="220"/>
    </row>
    <row r="801" spans="1:23" s="653" customFormat="1" ht="13.5" thickBot="1" x14ac:dyDescent="0.25">
      <c r="A801" s="324" t="s">
        <v>25</v>
      </c>
      <c r="B801" s="237">
        <f>B800-B787</f>
        <v>0.5</v>
      </c>
      <c r="C801" s="234">
        <f t="shared" ref="C801:S801" si="275">C800-C787</f>
        <v>1</v>
      </c>
      <c r="D801" s="234">
        <f t="shared" si="275"/>
        <v>0.5</v>
      </c>
      <c r="E801" s="234">
        <f t="shared" si="275"/>
        <v>1</v>
      </c>
      <c r="F801" s="238">
        <f t="shared" si="275"/>
        <v>1</v>
      </c>
      <c r="G801" s="424">
        <f t="shared" si="275"/>
        <v>1</v>
      </c>
      <c r="H801" s="234">
        <f t="shared" si="275"/>
        <v>1</v>
      </c>
      <c r="I801" s="234">
        <f t="shared" si="275"/>
        <v>1</v>
      </c>
      <c r="J801" s="234">
        <f t="shared" si="275"/>
        <v>1</v>
      </c>
      <c r="K801" s="234">
        <f t="shared" si="275"/>
        <v>1</v>
      </c>
      <c r="L801" s="237">
        <f t="shared" si="275"/>
        <v>1</v>
      </c>
      <c r="M801" s="234">
        <f t="shared" si="275"/>
        <v>1</v>
      </c>
      <c r="N801" s="234">
        <f t="shared" si="275"/>
        <v>1</v>
      </c>
      <c r="O801" s="238">
        <f t="shared" si="275"/>
        <v>1</v>
      </c>
      <c r="P801" s="237">
        <f t="shared" si="275"/>
        <v>0.5</v>
      </c>
      <c r="Q801" s="234">
        <f t="shared" si="275"/>
        <v>1</v>
      </c>
      <c r="R801" s="234">
        <f t="shared" si="275"/>
        <v>0.5</v>
      </c>
      <c r="S801" s="238">
        <f t="shared" si="275"/>
        <v>0.5</v>
      </c>
      <c r="T801" s="227"/>
      <c r="U801" s="220" t="s">
        <v>25</v>
      </c>
      <c r="V801" s="220">
        <f>V800-V787</f>
        <v>1.0000000000019327E-2</v>
      </c>
      <c r="W801" s="220"/>
    </row>
    <row r="803" spans="1:23" ht="13.5" thickBot="1" x14ac:dyDescent="0.25"/>
    <row r="804" spans="1:23" ht="13.5" thickBot="1" x14ac:dyDescent="0.25">
      <c r="A804" s="297" t="s">
        <v>269</v>
      </c>
      <c r="B804" s="662" t="s">
        <v>52</v>
      </c>
      <c r="C804" s="663"/>
      <c r="D804" s="663"/>
      <c r="E804" s="663"/>
      <c r="F804" s="664"/>
      <c r="G804" s="662" t="s">
        <v>64</v>
      </c>
      <c r="H804" s="663"/>
      <c r="I804" s="663"/>
      <c r="J804" s="663"/>
      <c r="K804" s="664"/>
      <c r="L804" s="662" t="s">
        <v>62</v>
      </c>
      <c r="M804" s="663"/>
      <c r="N804" s="663"/>
      <c r="O804" s="664"/>
      <c r="P804" s="662" t="s">
        <v>63</v>
      </c>
      <c r="Q804" s="663"/>
      <c r="R804" s="663"/>
      <c r="S804" s="664"/>
      <c r="T804" s="365" t="s">
        <v>54</v>
      </c>
      <c r="U804" s="655"/>
      <c r="V804" s="655"/>
      <c r="W804" s="655"/>
    </row>
    <row r="805" spans="1:23" x14ac:dyDescent="0.2">
      <c r="A805" s="219" t="s">
        <v>53</v>
      </c>
      <c r="B805" s="542">
        <v>1</v>
      </c>
      <c r="C805" s="528">
        <v>2</v>
      </c>
      <c r="D805" s="528">
        <v>3</v>
      </c>
      <c r="E805" s="584">
        <v>4</v>
      </c>
      <c r="F805" s="585">
        <v>5</v>
      </c>
      <c r="G805" s="540">
        <v>1</v>
      </c>
      <c r="H805" s="528">
        <v>2</v>
      </c>
      <c r="I805" s="528">
        <v>3</v>
      </c>
      <c r="J805" s="528">
        <v>4</v>
      </c>
      <c r="K805" s="528">
        <v>5</v>
      </c>
      <c r="L805" s="542">
        <v>1</v>
      </c>
      <c r="M805" s="528">
        <v>2</v>
      </c>
      <c r="N805" s="528">
        <v>3</v>
      </c>
      <c r="O805" s="585">
        <v>4</v>
      </c>
      <c r="P805" s="542">
        <v>1</v>
      </c>
      <c r="Q805" s="528">
        <v>2</v>
      </c>
      <c r="R805" s="528">
        <v>3</v>
      </c>
      <c r="S805" s="585">
        <v>4</v>
      </c>
      <c r="T805" s="631"/>
      <c r="U805" s="655"/>
      <c r="V805" s="655"/>
      <c r="W805" s="655"/>
    </row>
    <row r="806" spans="1:23" ht="14.25" x14ac:dyDescent="0.2">
      <c r="A806" s="304" t="s">
        <v>74</v>
      </c>
      <c r="B806" s="654">
        <v>4640</v>
      </c>
      <c r="C806" s="508">
        <v>4640</v>
      </c>
      <c r="D806" s="508">
        <v>4640</v>
      </c>
      <c r="E806" s="509">
        <v>4640</v>
      </c>
      <c r="F806" s="510">
        <v>4640</v>
      </c>
      <c r="G806" s="511">
        <v>4640</v>
      </c>
      <c r="H806" s="508">
        <v>4640</v>
      </c>
      <c r="I806" s="508">
        <v>4640</v>
      </c>
      <c r="J806" s="508">
        <v>4640</v>
      </c>
      <c r="K806" s="508">
        <v>4640</v>
      </c>
      <c r="L806" s="507">
        <v>4640</v>
      </c>
      <c r="M806" s="508">
        <v>4640</v>
      </c>
      <c r="N806" s="508">
        <v>4640</v>
      </c>
      <c r="O806" s="510">
        <v>4640</v>
      </c>
      <c r="P806" s="507">
        <v>4640</v>
      </c>
      <c r="Q806" s="508">
        <v>4640</v>
      </c>
      <c r="R806" s="508">
        <v>4640</v>
      </c>
      <c r="S806" s="510">
        <v>4640</v>
      </c>
      <c r="T806" s="512">
        <v>4640</v>
      </c>
      <c r="U806" s="655"/>
      <c r="V806" s="655"/>
      <c r="W806" s="655"/>
    </row>
    <row r="807" spans="1:23" x14ac:dyDescent="0.2">
      <c r="A807" s="307" t="s">
        <v>6</v>
      </c>
      <c r="B807" s="471">
        <v>4942.5</v>
      </c>
      <c r="C807" s="472">
        <v>5237.5</v>
      </c>
      <c r="D807" s="472">
        <v>4620</v>
      </c>
      <c r="E807" s="473">
        <v>5409.17</v>
      </c>
      <c r="F807" s="474">
        <v>5546.92</v>
      </c>
      <c r="G807" s="475">
        <v>5171.67</v>
      </c>
      <c r="H807" s="472">
        <v>5483.64</v>
      </c>
      <c r="I807" s="472">
        <v>4830</v>
      </c>
      <c r="J807" s="472">
        <v>5126.67</v>
      </c>
      <c r="K807" s="472">
        <v>5697.27</v>
      </c>
      <c r="L807" s="471">
        <v>5305.77</v>
      </c>
      <c r="M807" s="472">
        <v>4495</v>
      </c>
      <c r="N807" s="472">
        <v>5545</v>
      </c>
      <c r="O807" s="474"/>
      <c r="P807" s="471">
        <v>5102.1899999999996</v>
      </c>
      <c r="Q807" s="472">
        <v>5300</v>
      </c>
      <c r="R807" s="472">
        <v>5550.7</v>
      </c>
      <c r="S807" s="474"/>
      <c r="T807" s="476">
        <v>5286</v>
      </c>
      <c r="U807" s="655"/>
      <c r="V807" s="655"/>
      <c r="W807" s="655"/>
    </row>
    <row r="808" spans="1:23" x14ac:dyDescent="0.2">
      <c r="A808" s="219" t="s">
        <v>7</v>
      </c>
      <c r="B808" s="477">
        <v>100</v>
      </c>
      <c r="C808" s="478">
        <v>100</v>
      </c>
      <c r="D808" s="478">
        <v>100</v>
      </c>
      <c r="E808" s="479">
        <v>100</v>
      </c>
      <c r="F808" s="480">
        <v>100</v>
      </c>
      <c r="G808" s="481">
        <v>100</v>
      </c>
      <c r="H808" s="478">
        <v>100</v>
      </c>
      <c r="I808" s="478">
        <v>100</v>
      </c>
      <c r="J808" s="478">
        <v>100</v>
      </c>
      <c r="K808" s="478">
        <v>100</v>
      </c>
      <c r="L808" s="477">
        <v>100</v>
      </c>
      <c r="M808" s="478">
        <v>100</v>
      </c>
      <c r="N808" s="478">
        <v>100</v>
      </c>
      <c r="O808" s="480"/>
      <c r="P808" s="477">
        <v>96.88</v>
      </c>
      <c r="Q808" s="478">
        <v>100</v>
      </c>
      <c r="R808" s="478">
        <v>100</v>
      </c>
      <c r="S808" s="480"/>
      <c r="T808" s="482">
        <v>88.21</v>
      </c>
      <c r="U808" s="655"/>
      <c r="V808" s="655"/>
      <c r="W808" s="655"/>
    </row>
    <row r="809" spans="1:23" x14ac:dyDescent="0.2">
      <c r="A809" s="219" t="s">
        <v>8</v>
      </c>
      <c r="B809" s="489">
        <v>3.3599999999999998E-2</v>
      </c>
      <c r="C809" s="490">
        <v>2.7199999999999998E-2</v>
      </c>
      <c r="D809" s="490">
        <v>2.5999999999999999E-2</v>
      </c>
      <c r="E809" s="491">
        <v>3.1099999999999999E-2</v>
      </c>
      <c r="F809" s="492">
        <v>3.5499999999999997E-2</v>
      </c>
      <c r="G809" s="493">
        <v>4.2000000000000003E-2</v>
      </c>
      <c r="H809" s="490">
        <v>2.8000000000000001E-2</v>
      </c>
      <c r="I809" s="490">
        <v>1.6899999999999998E-2</v>
      </c>
      <c r="J809" s="490">
        <v>4.5199999999999997E-2</v>
      </c>
      <c r="K809" s="490">
        <v>3.8300000000000001E-2</v>
      </c>
      <c r="L809" s="489">
        <v>5.5199999999999999E-2</v>
      </c>
      <c r="M809" s="490">
        <v>3.6299999999999999E-2</v>
      </c>
      <c r="N809" s="490">
        <v>4.7600000000000003E-2</v>
      </c>
      <c r="O809" s="492"/>
      <c r="P809" s="489">
        <v>0.05</v>
      </c>
      <c r="Q809" s="490">
        <v>5.9400000000000001E-2</v>
      </c>
      <c r="R809" s="490">
        <v>5.2699999999999997E-2</v>
      </c>
      <c r="S809" s="492"/>
      <c r="T809" s="494">
        <v>6.4600000000000005E-2</v>
      </c>
      <c r="U809" s="655"/>
      <c r="V809" s="655"/>
      <c r="W809" s="655"/>
    </row>
    <row r="810" spans="1:23" x14ac:dyDescent="0.2">
      <c r="A810" s="307" t="s">
        <v>1</v>
      </c>
      <c r="B810" s="483">
        <f>B807/B806*100-100</f>
        <v>6.5193965517241281</v>
      </c>
      <c r="C810" s="484">
        <f t="shared" ref="C810:F810" si="276">C807/C806*100-100</f>
        <v>12.877155172413794</v>
      </c>
      <c r="D810" s="484">
        <f t="shared" si="276"/>
        <v>-0.43103448275861922</v>
      </c>
      <c r="E810" s="484">
        <f t="shared" si="276"/>
        <v>16.576939655172424</v>
      </c>
      <c r="F810" s="485">
        <f t="shared" si="276"/>
        <v>19.54568965517241</v>
      </c>
      <c r="G810" s="486">
        <f>G807/G806*100-100</f>
        <v>11.458405172413791</v>
      </c>
      <c r="H810" s="484">
        <f t="shared" ref="H810:L810" si="277">H807/H806*100-100</f>
        <v>18.181896551724151</v>
      </c>
      <c r="I810" s="484">
        <f t="shared" si="277"/>
        <v>4.0948275862068897</v>
      </c>
      <c r="J810" s="484">
        <f t="shared" si="277"/>
        <v>10.488577586206887</v>
      </c>
      <c r="K810" s="484">
        <f t="shared" si="277"/>
        <v>22.785991379310346</v>
      </c>
      <c r="L810" s="483">
        <f t="shared" si="277"/>
        <v>14.34849137931036</v>
      </c>
      <c r="M810" s="484">
        <f>M807/M806*100-100</f>
        <v>-3.125</v>
      </c>
      <c r="N810" s="484">
        <f t="shared" ref="N810:T810" si="278">N807/N806*100-100</f>
        <v>19.504310344827587</v>
      </c>
      <c r="O810" s="485">
        <f t="shared" si="278"/>
        <v>-100</v>
      </c>
      <c r="P810" s="483">
        <f t="shared" si="278"/>
        <v>9.9609913793103431</v>
      </c>
      <c r="Q810" s="484">
        <f t="shared" si="278"/>
        <v>14.224137931034477</v>
      </c>
      <c r="R810" s="484">
        <f t="shared" si="278"/>
        <v>19.627155172413779</v>
      </c>
      <c r="S810" s="485">
        <f t="shared" si="278"/>
        <v>-100</v>
      </c>
      <c r="T810" s="275">
        <f t="shared" si="278"/>
        <v>13.922413793103445</v>
      </c>
      <c r="U810" s="370"/>
      <c r="V810" s="655"/>
      <c r="W810" s="655"/>
    </row>
    <row r="811" spans="1:23" ht="13.5" thickBot="1" x14ac:dyDescent="0.25">
      <c r="A811" s="425" t="s">
        <v>26</v>
      </c>
      <c r="B811" s="395">
        <f>B807-B794</f>
        <v>-32.119999999999891</v>
      </c>
      <c r="C811" s="396">
        <f t="shared" ref="C811:T811" si="279">C807-C794</f>
        <v>19.8100000000004</v>
      </c>
      <c r="D811" s="396">
        <f t="shared" si="279"/>
        <v>-246.67000000000007</v>
      </c>
      <c r="E811" s="396">
        <f t="shared" si="279"/>
        <v>96.090000000000146</v>
      </c>
      <c r="F811" s="397">
        <f t="shared" si="279"/>
        <v>-16.649999999999636</v>
      </c>
      <c r="G811" s="401">
        <f t="shared" si="279"/>
        <v>306.28999999999996</v>
      </c>
      <c r="H811" s="396">
        <f t="shared" si="279"/>
        <v>278.26000000000022</v>
      </c>
      <c r="I811" s="396">
        <f t="shared" si="279"/>
        <v>-160</v>
      </c>
      <c r="J811" s="396">
        <f t="shared" si="279"/>
        <v>72.050000000000182</v>
      </c>
      <c r="K811" s="396">
        <f t="shared" si="279"/>
        <v>297.27000000000044</v>
      </c>
      <c r="L811" s="398">
        <f t="shared" si="279"/>
        <v>221.15000000000055</v>
      </c>
      <c r="M811" s="399">
        <f t="shared" si="279"/>
        <v>-739.17000000000007</v>
      </c>
      <c r="N811" s="399">
        <f t="shared" si="279"/>
        <v>782.5</v>
      </c>
      <c r="O811" s="400">
        <f t="shared" si="279"/>
        <v>-5509</v>
      </c>
      <c r="P811" s="395">
        <f t="shared" si="279"/>
        <v>-40.890000000000327</v>
      </c>
      <c r="Q811" s="396">
        <f t="shared" si="279"/>
        <v>160.69999999999982</v>
      </c>
      <c r="R811" s="396">
        <f t="shared" si="279"/>
        <v>777.36999999999989</v>
      </c>
      <c r="S811" s="397">
        <f t="shared" si="279"/>
        <v>-5555.38</v>
      </c>
      <c r="T811" s="403">
        <f t="shared" si="279"/>
        <v>83.600000000000364</v>
      </c>
      <c r="U811" s="387"/>
      <c r="V811" s="388"/>
      <c r="W811" s="388"/>
    </row>
    <row r="812" spans="1:23" x14ac:dyDescent="0.2">
      <c r="A812" s="426" t="s">
        <v>50</v>
      </c>
      <c r="B812" s="283">
        <v>62</v>
      </c>
      <c r="C812" s="284">
        <v>56</v>
      </c>
      <c r="D812" s="284">
        <v>11</v>
      </c>
      <c r="E812" s="451">
        <v>57</v>
      </c>
      <c r="F812" s="285">
        <v>57</v>
      </c>
      <c r="G812" s="422">
        <v>61</v>
      </c>
      <c r="H812" s="284">
        <v>57</v>
      </c>
      <c r="I812" s="284">
        <v>10</v>
      </c>
      <c r="J812" s="284">
        <v>56</v>
      </c>
      <c r="K812" s="284">
        <v>55</v>
      </c>
      <c r="L812" s="283">
        <v>125</v>
      </c>
      <c r="M812" s="284">
        <v>11</v>
      </c>
      <c r="N812" s="284">
        <v>65</v>
      </c>
      <c r="O812" s="285"/>
      <c r="P812" s="283">
        <v>132</v>
      </c>
      <c r="Q812" s="284">
        <v>9</v>
      </c>
      <c r="R812" s="284">
        <v>69</v>
      </c>
      <c r="S812" s="285"/>
      <c r="T812" s="366">
        <f>SUM(B812:S812)</f>
        <v>893</v>
      </c>
      <c r="U812" s="220" t="s">
        <v>55</v>
      </c>
      <c r="V812" s="287">
        <f>T799-T812</f>
        <v>2</v>
      </c>
      <c r="W812" s="288">
        <f>V812/T799</f>
        <v>2.2346368715083797E-3</v>
      </c>
    </row>
    <row r="813" spans="1:23" x14ac:dyDescent="0.2">
      <c r="A813" s="321" t="s">
        <v>27</v>
      </c>
      <c r="B813" s="235">
        <v>156.5</v>
      </c>
      <c r="C813" s="233">
        <v>155.5</v>
      </c>
      <c r="D813" s="233">
        <v>158.5</v>
      </c>
      <c r="E813" s="452">
        <v>154</v>
      </c>
      <c r="F813" s="236">
        <v>154</v>
      </c>
      <c r="G813" s="423">
        <v>157</v>
      </c>
      <c r="H813" s="233">
        <v>154.5</v>
      </c>
      <c r="I813" s="233">
        <v>158</v>
      </c>
      <c r="J813" s="233">
        <v>154</v>
      </c>
      <c r="K813" s="233">
        <v>153</v>
      </c>
      <c r="L813" s="235">
        <v>157</v>
      </c>
      <c r="M813" s="233">
        <v>160</v>
      </c>
      <c r="N813" s="233">
        <v>154</v>
      </c>
      <c r="O813" s="236"/>
      <c r="P813" s="235">
        <v>157.5</v>
      </c>
      <c r="Q813" s="233">
        <v>158.5</v>
      </c>
      <c r="R813" s="233">
        <v>156</v>
      </c>
      <c r="S813" s="236"/>
      <c r="T813" s="226"/>
      <c r="U813" s="220" t="s">
        <v>56</v>
      </c>
      <c r="V813" s="220">
        <v>155.83000000000001</v>
      </c>
      <c r="W813" s="220"/>
    </row>
    <row r="814" spans="1:23" ht="13.5" thickBot="1" x14ac:dyDescent="0.25">
      <c r="A814" s="324" t="s">
        <v>25</v>
      </c>
      <c r="B814" s="237">
        <f>B813-B800</f>
        <v>0</v>
      </c>
      <c r="C814" s="234">
        <f t="shared" ref="C814:P814" si="280">C813-C800</f>
        <v>0</v>
      </c>
      <c r="D814" s="234">
        <f t="shared" si="280"/>
        <v>0</v>
      </c>
      <c r="E814" s="234">
        <f t="shared" si="280"/>
        <v>0</v>
      </c>
      <c r="F814" s="238">
        <f t="shared" si="280"/>
        <v>0</v>
      </c>
      <c r="G814" s="424">
        <f t="shared" si="280"/>
        <v>0</v>
      </c>
      <c r="H814" s="234">
        <f t="shared" si="280"/>
        <v>0</v>
      </c>
      <c r="I814" s="234">
        <f t="shared" si="280"/>
        <v>0</v>
      </c>
      <c r="J814" s="234">
        <f t="shared" si="280"/>
        <v>0</v>
      </c>
      <c r="K814" s="234">
        <f t="shared" si="280"/>
        <v>0</v>
      </c>
      <c r="L814" s="237">
        <f t="shared" si="280"/>
        <v>0</v>
      </c>
      <c r="M814" s="234">
        <f>M813-N800</f>
        <v>0</v>
      </c>
      <c r="N814" s="234">
        <f>N813-O800</f>
        <v>0</v>
      </c>
      <c r="O814" s="238"/>
      <c r="P814" s="237">
        <f t="shared" si="280"/>
        <v>0</v>
      </c>
      <c r="Q814" s="234">
        <f>Q813-R800</f>
        <v>0</v>
      </c>
      <c r="R814" s="234">
        <f>R813-S800</f>
        <v>0</v>
      </c>
      <c r="S814" s="238"/>
      <c r="T814" s="227"/>
      <c r="U814" s="220" t="s">
        <v>25</v>
      </c>
      <c r="V814" s="220">
        <f>V813-V800</f>
        <v>0.96999999999999886</v>
      </c>
      <c r="W814" s="220"/>
    </row>
    <row r="816" spans="1:23" ht="13.5" thickBot="1" x14ac:dyDescent="0.25"/>
    <row r="817" spans="1:23" s="656" customFormat="1" ht="13.5" thickBot="1" x14ac:dyDescent="0.25">
      <c r="A817" s="297" t="s">
        <v>270</v>
      </c>
      <c r="B817" s="662" t="s">
        <v>52</v>
      </c>
      <c r="C817" s="663"/>
      <c r="D817" s="663"/>
      <c r="E817" s="663"/>
      <c r="F817" s="664"/>
      <c r="G817" s="662" t="s">
        <v>64</v>
      </c>
      <c r="H817" s="663"/>
      <c r="I817" s="663"/>
      <c r="J817" s="663"/>
      <c r="K817" s="664"/>
      <c r="L817" s="662" t="s">
        <v>62</v>
      </c>
      <c r="M817" s="663"/>
      <c r="N817" s="663"/>
      <c r="O817" s="664"/>
      <c r="P817" s="662" t="s">
        <v>63</v>
      </c>
      <c r="Q817" s="663"/>
      <c r="R817" s="663"/>
      <c r="S817" s="664"/>
      <c r="T817" s="365" t="s">
        <v>54</v>
      </c>
    </row>
    <row r="818" spans="1:23" s="656" customFormat="1" x14ac:dyDescent="0.2">
      <c r="A818" s="219" t="s">
        <v>53</v>
      </c>
      <c r="B818" s="542">
        <v>1</v>
      </c>
      <c r="C818" s="528">
        <v>2</v>
      </c>
      <c r="D818" s="528">
        <v>3</v>
      </c>
      <c r="E818" s="584">
        <v>4</v>
      </c>
      <c r="F818" s="585">
        <v>5</v>
      </c>
      <c r="G818" s="540">
        <v>1</v>
      </c>
      <c r="H818" s="528">
        <v>2</v>
      </c>
      <c r="I818" s="528">
        <v>3</v>
      </c>
      <c r="J818" s="528">
        <v>4</v>
      </c>
      <c r="K818" s="528">
        <v>5</v>
      </c>
      <c r="L818" s="542">
        <v>1</v>
      </c>
      <c r="M818" s="528">
        <v>2</v>
      </c>
      <c r="N818" s="528">
        <v>3</v>
      </c>
      <c r="O818" s="585">
        <v>4</v>
      </c>
      <c r="P818" s="542">
        <v>1</v>
      </c>
      <c r="Q818" s="528">
        <v>2</v>
      </c>
      <c r="R818" s="528">
        <v>3</v>
      </c>
      <c r="S818" s="585">
        <v>4</v>
      </c>
      <c r="T818" s="631"/>
    </row>
    <row r="819" spans="1:23" s="656" customFormat="1" ht="14.25" x14ac:dyDescent="0.2">
      <c r="A819" s="304" t="s">
        <v>74</v>
      </c>
      <c r="B819" s="654">
        <v>4655</v>
      </c>
      <c r="C819" s="508">
        <v>4655</v>
      </c>
      <c r="D819" s="508">
        <v>4655</v>
      </c>
      <c r="E819" s="509">
        <v>4655</v>
      </c>
      <c r="F819" s="510">
        <v>4655</v>
      </c>
      <c r="G819" s="511">
        <v>4655</v>
      </c>
      <c r="H819" s="508">
        <v>4655</v>
      </c>
      <c r="I819" s="508">
        <v>4655</v>
      </c>
      <c r="J819" s="508">
        <v>4655</v>
      </c>
      <c r="K819" s="508">
        <v>4655</v>
      </c>
      <c r="L819" s="507">
        <v>4655</v>
      </c>
      <c r="M819" s="508">
        <v>4655</v>
      </c>
      <c r="N819" s="508">
        <v>4655</v>
      </c>
      <c r="O819" s="510">
        <v>4655</v>
      </c>
      <c r="P819" s="507">
        <v>4655</v>
      </c>
      <c r="Q819" s="508">
        <v>4655</v>
      </c>
      <c r="R819" s="508">
        <v>4655</v>
      </c>
      <c r="S819" s="510">
        <v>4655</v>
      </c>
      <c r="T819" s="512">
        <v>4655</v>
      </c>
    </row>
    <row r="820" spans="1:23" s="656" customFormat="1" x14ac:dyDescent="0.2">
      <c r="A820" s="307" t="s">
        <v>6</v>
      </c>
      <c r="B820" s="471">
        <v>4808.33</v>
      </c>
      <c r="C820" s="472">
        <v>5144</v>
      </c>
      <c r="D820" s="472">
        <v>5017.5</v>
      </c>
      <c r="E820" s="473">
        <v>5401</v>
      </c>
      <c r="F820" s="474">
        <v>5585</v>
      </c>
      <c r="G820" s="475">
        <v>4943.08</v>
      </c>
      <c r="H820" s="472">
        <v>5275</v>
      </c>
      <c r="I820" s="472">
        <v>4750</v>
      </c>
      <c r="J820" s="472">
        <v>4888.18</v>
      </c>
      <c r="K820" s="472">
        <v>5737.5</v>
      </c>
      <c r="L820" s="471">
        <v>5277.27</v>
      </c>
      <c r="M820" s="472">
        <v>5108</v>
      </c>
      <c r="N820" s="472">
        <v>5358.33</v>
      </c>
      <c r="O820" s="474"/>
      <c r="P820" s="471">
        <v>5197.1000000000004</v>
      </c>
      <c r="Q820" s="472">
        <v>4987.5</v>
      </c>
      <c r="R820" s="472">
        <v>5619.2</v>
      </c>
      <c r="S820" s="474"/>
      <c r="T820" s="476">
        <v>5236.3900000000003</v>
      </c>
    </row>
    <row r="821" spans="1:23" s="656" customFormat="1" x14ac:dyDescent="0.2">
      <c r="A821" s="219" t="s">
        <v>7</v>
      </c>
      <c r="B821" s="477">
        <v>100</v>
      </c>
      <c r="C821" s="478">
        <v>80</v>
      </c>
      <c r="D821" s="478">
        <v>75</v>
      </c>
      <c r="E821" s="479">
        <v>90</v>
      </c>
      <c r="F821" s="480">
        <v>100</v>
      </c>
      <c r="G821" s="481">
        <v>100</v>
      </c>
      <c r="H821" s="478">
        <v>100</v>
      </c>
      <c r="I821" s="478">
        <v>100</v>
      </c>
      <c r="J821" s="478">
        <v>100</v>
      </c>
      <c r="K821" s="478">
        <v>100</v>
      </c>
      <c r="L821" s="477">
        <v>95.45</v>
      </c>
      <c r="M821" s="478">
        <v>100</v>
      </c>
      <c r="N821" s="478">
        <v>91.67</v>
      </c>
      <c r="O821" s="480"/>
      <c r="P821" s="477">
        <v>89.29</v>
      </c>
      <c r="Q821" s="478">
        <v>100</v>
      </c>
      <c r="R821" s="478">
        <v>100</v>
      </c>
      <c r="S821" s="480"/>
      <c r="T821" s="482">
        <v>80.87</v>
      </c>
    </row>
    <row r="822" spans="1:23" s="656" customFormat="1" x14ac:dyDescent="0.2">
      <c r="A822" s="219" t="s">
        <v>8</v>
      </c>
      <c r="B822" s="489">
        <v>5.6899999999999999E-2</v>
      </c>
      <c r="C822" s="490">
        <v>5.8700000000000002E-2</v>
      </c>
      <c r="D822" s="490">
        <v>9.11E-2</v>
      </c>
      <c r="E822" s="491">
        <v>5.3900000000000003E-2</v>
      </c>
      <c r="F822" s="492">
        <v>3.3799999999999997E-2</v>
      </c>
      <c r="G822" s="493">
        <v>2.8000000000000001E-2</v>
      </c>
      <c r="H822" s="490">
        <v>4.7E-2</v>
      </c>
      <c r="I822" s="490">
        <v>7.2700000000000001E-2</v>
      </c>
      <c r="J822" s="490">
        <v>3.6400000000000002E-2</v>
      </c>
      <c r="K822" s="490">
        <v>4.9000000000000002E-2</v>
      </c>
      <c r="L822" s="489">
        <v>4.7500000000000001E-2</v>
      </c>
      <c r="M822" s="490">
        <v>7.2300000000000003E-2</v>
      </c>
      <c r="N822" s="490">
        <v>5.9400000000000001E-2</v>
      </c>
      <c r="O822" s="492"/>
      <c r="P822" s="489">
        <v>0.06</v>
      </c>
      <c r="Q822" s="490">
        <v>4.7600000000000003E-2</v>
      </c>
      <c r="R822" s="490">
        <v>0.06</v>
      </c>
      <c r="S822" s="492"/>
      <c r="T822" s="494">
        <v>7.3700000000000002E-2</v>
      </c>
    </row>
    <row r="823" spans="1:23" s="656" customFormat="1" x14ac:dyDescent="0.2">
      <c r="A823" s="307" t="s">
        <v>1</v>
      </c>
      <c r="B823" s="483">
        <f>B820/B819*100-100</f>
        <v>3.293877551020401</v>
      </c>
      <c r="C823" s="484">
        <f t="shared" ref="C823:T823" si="281">C820/C819*100-100</f>
        <v>10.50483351235232</v>
      </c>
      <c r="D823" s="484">
        <f t="shared" si="281"/>
        <v>7.7873254564983796</v>
      </c>
      <c r="E823" s="484">
        <f t="shared" si="281"/>
        <v>16.025778732545646</v>
      </c>
      <c r="F823" s="485">
        <f t="shared" si="281"/>
        <v>19.978517722878621</v>
      </c>
      <c r="G823" s="486">
        <f t="shared" si="281"/>
        <v>6.1886143931256754</v>
      </c>
      <c r="H823" s="484">
        <f t="shared" si="281"/>
        <v>13.319011815252409</v>
      </c>
      <c r="I823" s="484">
        <f t="shared" si="281"/>
        <v>2.0408163265306172</v>
      </c>
      <c r="J823" s="484">
        <f t="shared" si="281"/>
        <v>5.0092373791621867</v>
      </c>
      <c r="K823" s="484">
        <f t="shared" si="281"/>
        <v>23.254564983888287</v>
      </c>
      <c r="L823" s="483">
        <f t="shared" si="281"/>
        <v>13.367776584317937</v>
      </c>
      <c r="M823" s="484">
        <f t="shared" si="281"/>
        <v>9.7314715359828199</v>
      </c>
      <c r="N823" s="484">
        <f t="shared" si="281"/>
        <v>15.109129967776582</v>
      </c>
      <c r="O823" s="485">
        <f t="shared" si="281"/>
        <v>-100</v>
      </c>
      <c r="P823" s="483">
        <f t="shared" si="281"/>
        <v>11.645542427497318</v>
      </c>
      <c r="Q823" s="484">
        <f t="shared" si="281"/>
        <v>7.1428571428571388</v>
      </c>
      <c r="R823" s="484">
        <f t="shared" si="281"/>
        <v>20.713211600429645</v>
      </c>
      <c r="S823" s="485">
        <f t="shared" si="281"/>
        <v>-100</v>
      </c>
      <c r="T823" s="275">
        <f t="shared" si="281"/>
        <v>12.489581095596151</v>
      </c>
      <c r="U823" s="370"/>
    </row>
    <row r="824" spans="1:23" s="656" customFormat="1" ht="13.5" thickBot="1" x14ac:dyDescent="0.25">
      <c r="A824" s="425" t="s">
        <v>26</v>
      </c>
      <c r="B824" s="395">
        <f>B820-B807</f>
        <v>-134.17000000000007</v>
      </c>
      <c r="C824" s="396">
        <f t="shared" ref="C824:T824" si="282">C820-C807</f>
        <v>-93.5</v>
      </c>
      <c r="D824" s="396">
        <f t="shared" si="282"/>
        <v>397.5</v>
      </c>
      <c r="E824" s="396">
        <f t="shared" si="282"/>
        <v>-8.1700000000000728</v>
      </c>
      <c r="F824" s="397">
        <f t="shared" si="282"/>
        <v>38.079999999999927</v>
      </c>
      <c r="G824" s="401">
        <f t="shared" si="282"/>
        <v>-228.59000000000015</v>
      </c>
      <c r="H824" s="396">
        <f t="shared" si="282"/>
        <v>-208.64000000000033</v>
      </c>
      <c r="I824" s="396">
        <f t="shared" si="282"/>
        <v>-80</v>
      </c>
      <c r="J824" s="396">
        <f t="shared" si="282"/>
        <v>-238.48999999999978</v>
      </c>
      <c r="K824" s="396">
        <f t="shared" si="282"/>
        <v>40.229999999999563</v>
      </c>
      <c r="L824" s="398">
        <f t="shared" si="282"/>
        <v>-28.5</v>
      </c>
      <c r="M824" s="399">
        <f t="shared" si="282"/>
        <v>613</v>
      </c>
      <c r="N824" s="399">
        <f t="shared" si="282"/>
        <v>-186.67000000000007</v>
      </c>
      <c r="O824" s="400">
        <f t="shared" si="282"/>
        <v>0</v>
      </c>
      <c r="P824" s="395">
        <f t="shared" si="282"/>
        <v>94.910000000000764</v>
      </c>
      <c r="Q824" s="396">
        <f t="shared" si="282"/>
        <v>-312.5</v>
      </c>
      <c r="R824" s="396">
        <f t="shared" si="282"/>
        <v>68.5</v>
      </c>
      <c r="S824" s="397">
        <f t="shared" si="282"/>
        <v>0</v>
      </c>
      <c r="T824" s="403">
        <f t="shared" si="282"/>
        <v>-49.609999999999673</v>
      </c>
      <c r="U824" s="387"/>
      <c r="V824" s="388"/>
      <c r="W824" s="388"/>
    </row>
    <row r="825" spans="1:23" s="656" customFormat="1" x14ac:dyDescent="0.2">
      <c r="A825" s="426" t="s">
        <v>50</v>
      </c>
      <c r="B825" s="283">
        <v>62</v>
      </c>
      <c r="C825" s="284">
        <v>56</v>
      </c>
      <c r="D825" s="284">
        <v>11</v>
      </c>
      <c r="E825" s="451">
        <v>57</v>
      </c>
      <c r="F825" s="285">
        <v>57</v>
      </c>
      <c r="G825" s="422">
        <v>61</v>
      </c>
      <c r="H825" s="284">
        <v>57</v>
      </c>
      <c r="I825" s="284">
        <v>10</v>
      </c>
      <c r="J825" s="284">
        <v>56</v>
      </c>
      <c r="K825" s="284">
        <v>55</v>
      </c>
      <c r="L825" s="283">
        <v>125</v>
      </c>
      <c r="M825" s="284">
        <v>11</v>
      </c>
      <c r="N825" s="284">
        <v>64</v>
      </c>
      <c r="O825" s="285"/>
      <c r="P825" s="283">
        <v>132</v>
      </c>
      <c r="Q825" s="284">
        <v>9</v>
      </c>
      <c r="R825" s="284">
        <v>69</v>
      </c>
      <c r="S825" s="285"/>
      <c r="T825" s="366">
        <f>SUM(B825:S825)</f>
        <v>892</v>
      </c>
      <c r="U825" s="220" t="s">
        <v>55</v>
      </c>
      <c r="V825" s="287">
        <f>T812-T825</f>
        <v>1</v>
      </c>
      <c r="W825" s="288">
        <f>V825/T812</f>
        <v>1.1198208286674132E-3</v>
      </c>
    </row>
    <row r="826" spans="1:23" s="656" customFormat="1" x14ac:dyDescent="0.2">
      <c r="A826" s="321" t="s">
        <v>27</v>
      </c>
      <c r="B826" s="235">
        <v>157.5</v>
      </c>
      <c r="C826" s="233">
        <v>156</v>
      </c>
      <c r="D826" s="233">
        <v>158.5</v>
      </c>
      <c r="E826" s="452">
        <v>154</v>
      </c>
      <c r="F826" s="236">
        <v>154</v>
      </c>
      <c r="G826" s="423">
        <v>158</v>
      </c>
      <c r="H826" s="233">
        <v>156</v>
      </c>
      <c r="I826" s="233">
        <v>159</v>
      </c>
      <c r="J826" s="233">
        <v>155</v>
      </c>
      <c r="K826" s="233">
        <v>153.5</v>
      </c>
      <c r="L826" s="235">
        <v>157</v>
      </c>
      <c r="M826" s="233">
        <v>160</v>
      </c>
      <c r="N826" s="233">
        <v>155</v>
      </c>
      <c r="O826" s="236"/>
      <c r="P826" s="235">
        <v>157.5</v>
      </c>
      <c r="Q826" s="233">
        <v>160</v>
      </c>
      <c r="R826" s="233">
        <v>156</v>
      </c>
      <c r="S826" s="236"/>
      <c r="T826" s="226"/>
      <c r="U826" s="220" t="s">
        <v>56</v>
      </c>
      <c r="V826" s="220"/>
      <c r="W826" s="220"/>
    </row>
    <row r="827" spans="1:23" s="656" customFormat="1" ht="13.5" thickBot="1" x14ac:dyDescent="0.25">
      <c r="A827" s="324" t="s">
        <v>25</v>
      </c>
      <c r="B827" s="237">
        <f>B826-B813</f>
        <v>1</v>
      </c>
      <c r="C827" s="234">
        <f t="shared" ref="C827:S827" si="283">C826-C813</f>
        <v>0.5</v>
      </c>
      <c r="D827" s="234">
        <f t="shared" si="283"/>
        <v>0</v>
      </c>
      <c r="E827" s="234">
        <f t="shared" si="283"/>
        <v>0</v>
      </c>
      <c r="F827" s="238">
        <f t="shared" si="283"/>
        <v>0</v>
      </c>
      <c r="G827" s="424">
        <f t="shared" si="283"/>
        <v>1</v>
      </c>
      <c r="H827" s="234">
        <f t="shared" si="283"/>
        <v>1.5</v>
      </c>
      <c r="I827" s="234">
        <f t="shared" si="283"/>
        <v>1</v>
      </c>
      <c r="J827" s="234">
        <f t="shared" si="283"/>
        <v>1</v>
      </c>
      <c r="K827" s="234">
        <f t="shared" si="283"/>
        <v>0.5</v>
      </c>
      <c r="L827" s="237">
        <f t="shared" si="283"/>
        <v>0</v>
      </c>
      <c r="M827" s="234">
        <f t="shared" si="283"/>
        <v>0</v>
      </c>
      <c r="N827" s="234">
        <f t="shared" si="283"/>
        <v>1</v>
      </c>
      <c r="O827" s="238">
        <f t="shared" si="283"/>
        <v>0</v>
      </c>
      <c r="P827" s="237">
        <f t="shared" si="283"/>
        <v>0</v>
      </c>
      <c r="Q827" s="234">
        <f t="shared" si="283"/>
        <v>1.5</v>
      </c>
      <c r="R827" s="234">
        <f t="shared" si="283"/>
        <v>0</v>
      </c>
      <c r="S827" s="238">
        <f t="shared" si="283"/>
        <v>0</v>
      </c>
      <c r="T827" s="227"/>
      <c r="U827" s="220" t="s">
        <v>25</v>
      </c>
      <c r="V827" s="220">
        <f>V826-V813</f>
        <v>-155.83000000000001</v>
      </c>
      <c r="W827" s="220"/>
    </row>
  </sheetData>
  <mergeCells count="183">
    <mergeCell ref="B817:F817"/>
    <mergeCell ref="G817:K817"/>
    <mergeCell ref="L817:O817"/>
    <mergeCell ref="P817:S817"/>
    <mergeCell ref="B804:F804"/>
    <mergeCell ref="G804:K804"/>
    <mergeCell ref="L804:O804"/>
    <mergeCell ref="P804:S804"/>
    <mergeCell ref="B791:F791"/>
    <mergeCell ref="G791:K791"/>
    <mergeCell ref="L791:O791"/>
    <mergeCell ref="P791:S791"/>
    <mergeCell ref="B765:F765"/>
    <mergeCell ref="G765:K765"/>
    <mergeCell ref="L765:O765"/>
    <mergeCell ref="P765:S765"/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B609:F609"/>
    <mergeCell ref="G609:K609"/>
    <mergeCell ref="L609:O609"/>
    <mergeCell ref="P609:S609"/>
    <mergeCell ref="B349:F349"/>
    <mergeCell ref="G349:K349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B191:F191"/>
    <mergeCell ref="B230:F230"/>
    <mergeCell ref="B204:F204"/>
    <mergeCell ref="B296:F296"/>
    <mergeCell ref="P362:S362"/>
    <mergeCell ref="L492:O492"/>
    <mergeCell ref="L388:O388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G336:K33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L323:O323"/>
    <mergeCell ref="P349:S349"/>
    <mergeCell ref="L362:O362"/>
    <mergeCell ref="B778:F778"/>
    <mergeCell ref="G778:K778"/>
    <mergeCell ref="L778:O778"/>
    <mergeCell ref="P778:S778"/>
    <mergeCell ref="B505:F505"/>
    <mergeCell ref="G505:K505"/>
    <mergeCell ref="L505:O505"/>
    <mergeCell ref="B362:F362"/>
    <mergeCell ref="G362:K362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L557:O557"/>
    <mergeCell ref="B557:F557"/>
    <mergeCell ref="G557:K557"/>
    <mergeCell ref="B518:F518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  <mergeCell ref="L349:O349"/>
    <mergeCell ref="L414:O414"/>
    <mergeCell ref="L401:O401"/>
    <mergeCell ref="L375:O37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697"/>
  <sheetViews>
    <sheetView showGridLines="0" topLeftCell="A664" zoomScale="73" zoomScaleNormal="73" workbookViewId="0">
      <selection activeCell="J697" sqref="J697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62" t="s">
        <v>49</v>
      </c>
      <c r="C9" s="663"/>
      <c r="D9" s="663"/>
      <c r="E9" s="663"/>
      <c r="F9" s="663"/>
      <c r="G9" s="664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62" t="s">
        <v>49</v>
      </c>
      <c r="C23" s="663"/>
      <c r="D23" s="663"/>
      <c r="E23" s="663"/>
      <c r="F23" s="663"/>
      <c r="G23" s="664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62" t="s">
        <v>49</v>
      </c>
      <c r="C39" s="663"/>
      <c r="D39" s="663"/>
      <c r="E39" s="663"/>
      <c r="F39" s="663"/>
      <c r="G39" s="663"/>
      <c r="H39" s="664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62" t="s">
        <v>49</v>
      </c>
      <c r="C53" s="663"/>
      <c r="D53" s="663"/>
      <c r="E53" s="663"/>
      <c r="F53" s="663"/>
      <c r="G53" s="663"/>
      <c r="H53" s="664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62" t="s">
        <v>49</v>
      </c>
      <c r="C67" s="663"/>
      <c r="D67" s="663"/>
      <c r="E67" s="663"/>
      <c r="F67" s="663"/>
      <c r="G67" s="663"/>
      <c r="H67" s="664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62" t="s">
        <v>49</v>
      </c>
      <c r="C81" s="663"/>
      <c r="D81" s="663"/>
      <c r="E81" s="663"/>
      <c r="F81" s="663"/>
      <c r="G81" s="663"/>
      <c r="H81" s="664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62" t="s">
        <v>49</v>
      </c>
      <c r="C95" s="663"/>
      <c r="D95" s="663"/>
      <c r="E95" s="663"/>
      <c r="F95" s="663"/>
      <c r="G95" s="663"/>
      <c r="H95" s="664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62" t="s">
        <v>49</v>
      </c>
      <c r="C109" s="663"/>
      <c r="D109" s="663"/>
      <c r="E109" s="663"/>
      <c r="F109" s="663"/>
      <c r="G109" s="663"/>
      <c r="H109" s="664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62" t="s">
        <v>49</v>
      </c>
      <c r="C123" s="663"/>
      <c r="D123" s="663"/>
      <c r="E123" s="663"/>
      <c r="F123" s="663"/>
      <c r="G123" s="663"/>
      <c r="H123" s="664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62" t="s">
        <v>49</v>
      </c>
      <c r="C137" s="663"/>
      <c r="D137" s="663"/>
      <c r="E137" s="663"/>
      <c r="F137" s="663"/>
      <c r="G137" s="663"/>
      <c r="H137" s="664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62" t="s">
        <v>49</v>
      </c>
      <c r="C151" s="663"/>
      <c r="D151" s="663"/>
      <c r="E151" s="663"/>
      <c r="F151" s="663"/>
      <c r="G151" s="663"/>
      <c r="H151" s="664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62" t="s">
        <v>49</v>
      </c>
      <c r="C166" s="663"/>
      <c r="D166" s="663"/>
      <c r="E166" s="663"/>
      <c r="F166" s="663"/>
      <c r="G166" s="663"/>
      <c r="H166" s="664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62" t="s">
        <v>49</v>
      </c>
      <c r="C180" s="663"/>
      <c r="D180" s="663"/>
      <c r="E180" s="663"/>
      <c r="F180" s="663"/>
      <c r="G180" s="663"/>
      <c r="H180" s="664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62" t="s">
        <v>49</v>
      </c>
      <c r="C194" s="663"/>
      <c r="D194" s="663"/>
      <c r="E194" s="663"/>
      <c r="F194" s="663"/>
      <c r="G194" s="663"/>
      <c r="H194" s="664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62" t="s">
        <v>49</v>
      </c>
      <c r="C209" s="663"/>
      <c r="D209" s="663"/>
      <c r="E209" s="663"/>
      <c r="F209" s="663"/>
      <c r="G209" s="663"/>
      <c r="H209" s="664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62" t="s">
        <v>49</v>
      </c>
      <c r="C223" s="663"/>
      <c r="D223" s="663"/>
      <c r="E223" s="663"/>
      <c r="F223" s="663"/>
      <c r="G223" s="663"/>
      <c r="H223" s="664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62" t="s">
        <v>49</v>
      </c>
      <c r="C237" s="663"/>
      <c r="D237" s="663"/>
      <c r="E237" s="663"/>
      <c r="F237" s="663"/>
      <c r="G237" s="663"/>
      <c r="H237" s="664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62" t="s">
        <v>49</v>
      </c>
      <c r="C251" s="663"/>
      <c r="D251" s="663"/>
      <c r="E251" s="663"/>
      <c r="F251" s="663"/>
      <c r="G251" s="663"/>
      <c r="H251" s="664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62" t="s">
        <v>49</v>
      </c>
      <c r="C265" s="663"/>
      <c r="D265" s="663"/>
      <c r="E265" s="663"/>
      <c r="F265" s="663"/>
      <c r="G265" s="663"/>
      <c r="H265" s="664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62" t="s">
        <v>49</v>
      </c>
      <c r="C279" s="663"/>
      <c r="D279" s="663"/>
      <c r="E279" s="663"/>
      <c r="F279" s="663"/>
      <c r="G279" s="663"/>
      <c r="H279" s="663"/>
      <c r="I279" s="664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62" t="s">
        <v>49</v>
      </c>
      <c r="C293" s="663"/>
      <c r="D293" s="663"/>
      <c r="E293" s="663"/>
      <c r="F293" s="663"/>
      <c r="G293" s="663"/>
      <c r="H293" s="663"/>
      <c r="I293" s="664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62" t="s">
        <v>49</v>
      </c>
      <c r="C307" s="663"/>
      <c r="D307" s="663"/>
      <c r="E307" s="663"/>
      <c r="F307" s="663"/>
      <c r="G307" s="663"/>
      <c r="H307" s="663"/>
      <c r="I307" s="664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62" t="s">
        <v>49</v>
      </c>
      <c r="C321" s="663"/>
      <c r="D321" s="663"/>
      <c r="E321" s="663"/>
      <c r="F321" s="663"/>
      <c r="G321" s="663"/>
      <c r="H321" s="663"/>
      <c r="I321" s="664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62" t="s">
        <v>49</v>
      </c>
      <c r="C336" s="663"/>
      <c r="D336" s="663"/>
      <c r="E336" s="663"/>
      <c r="F336" s="663"/>
      <c r="G336" s="663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62" t="s">
        <v>49</v>
      </c>
      <c r="C349" s="663"/>
      <c r="D349" s="663"/>
      <c r="E349" s="663"/>
      <c r="F349" s="663"/>
      <c r="G349" s="663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62" t="s">
        <v>49</v>
      </c>
      <c r="C362" s="663"/>
      <c r="D362" s="663"/>
      <c r="E362" s="663"/>
      <c r="F362" s="663"/>
      <c r="G362" s="663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62" t="s">
        <v>49</v>
      </c>
      <c r="C375" s="663"/>
      <c r="D375" s="663"/>
      <c r="E375" s="663"/>
      <c r="F375" s="663"/>
      <c r="G375" s="663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62" t="s">
        <v>49</v>
      </c>
      <c r="C388" s="663"/>
      <c r="D388" s="663"/>
      <c r="E388" s="663"/>
      <c r="F388" s="663"/>
      <c r="G388" s="663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62" t="s">
        <v>49</v>
      </c>
      <c r="C401" s="663"/>
      <c r="D401" s="663"/>
      <c r="E401" s="663"/>
      <c r="F401" s="663"/>
      <c r="G401" s="663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62" t="s">
        <v>49</v>
      </c>
      <c r="C414" s="663"/>
      <c r="D414" s="663"/>
      <c r="E414" s="663"/>
      <c r="F414" s="663"/>
      <c r="G414" s="663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62" t="s">
        <v>49</v>
      </c>
      <c r="C427" s="663"/>
      <c r="D427" s="663"/>
      <c r="E427" s="663"/>
      <c r="F427" s="663"/>
      <c r="G427" s="663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62" t="s">
        <v>49</v>
      </c>
      <c r="C440" s="663"/>
      <c r="D440" s="663"/>
      <c r="E440" s="663"/>
      <c r="F440" s="663"/>
      <c r="G440" s="663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62" t="s">
        <v>49</v>
      </c>
      <c r="C453" s="663"/>
      <c r="D453" s="663"/>
      <c r="E453" s="663"/>
      <c r="F453" s="663"/>
      <c r="G453" s="663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62" t="s">
        <v>49</v>
      </c>
      <c r="C466" s="663"/>
      <c r="D466" s="663"/>
      <c r="E466" s="663"/>
      <c r="F466" s="663"/>
      <c r="G466" s="663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62" t="s">
        <v>49</v>
      </c>
      <c r="C479" s="663"/>
      <c r="D479" s="663"/>
      <c r="E479" s="663"/>
      <c r="F479" s="663"/>
      <c r="G479" s="663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62" t="s">
        <v>49</v>
      </c>
      <c r="C492" s="663"/>
      <c r="D492" s="663"/>
      <c r="E492" s="663"/>
      <c r="F492" s="663"/>
      <c r="G492" s="663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62" t="s">
        <v>49</v>
      </c>
      <c r="C505" s="663"/>
      <c r="D505" s="663"/>
      <c r="E505" s="663"/>
      <c r="F505" s="663"/>
      <c r="G505" s="663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62" t="s">
        <v>49</v>
      </c>
      <c r="C518" s="663"/>
      <c r="D518" s="663"/>
      <c r="E518" s="663"/>
      <c r="F518" s="663"/>
      <c r="G518" s="663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62" t="s">
        <v>49</v>
      </c>
      <c r="C531" s="663"/>
      <c r="D531" s="663"/>
      <c r="E531" s="663"/>
      <c r="F531" s="663"/>
      <c r="G531" s="663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62" t="s">
        <v>49</v>
      </c>
      <c r="C544" s="663"/>
      <c r="D544" s="663"/>
      <c r="E544" s="663"/>
      <c r="F544" s="663"/>
      <c r="G544" s="663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62" t="s">
        <v>49</v>
      </c>
      <c r="C557" s="663"/>
      <c r="D557" s="663"/>
      <c r="E557" s="663"/>
      <c r="F557" s="663"/>
      <c r="G557" s="663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2" t="s">
        <v>49</v>
      </c>
      <c r="C570" s="663"/>
      <c r="D570" s="663"/>
      <c r="E570" s="663"/>
      <c r="F570" s="663"/>
      <c r="G570" s="663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62" t="s">
        <v>49</v>
      </c>
      <c r="C583" s="663"/>
      <c r="D583" s="663"/>
      <c r="E583" s="663"/>
      <c r="F583" s="663"/>
      <c r="G583" s="663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62" t="s">
        <v>49</v>
      </c>
      <c r="C596" s="663"/>
      <c r="D596" s="663"/>
      <c r="E596" s="663"/>
      <c r="F596" s="663"/>
      <c r="G596" s="663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62" t="s">
        <v>49</v>
      </c>
      <c r="C609" s="663"/>
      <c r="D609" s="663"/>
      <c r="E609" s="663"/>
      <c r="F609" s="663"/>
      <c r="G609" s="663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62" t="s">
        <v>49</v>
      </c>
      <c r="C622" s="663"/>
      <c r="D622" s="663"/>
      <c r="E622" s="663"/>
      <c r="F622" s="663"/>
      <c r="G622" s="663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62" t="s">
        <v>49</v>
      </c>
      <c r="C635" s="663"/>
      <c r="D635" s="663"/>
      <c r="E635" s="663"/>
      <c r="F635" s="663"/>
      <c r="G635" s="663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62" t="s">
        <v>49</v>
      </c>
      <c r="C648" s="663"/>
      <c r="D648" s="663"/>
      <c r="E648" s="663"/>
      <c r="F648" s="663"/>
      <c r="G648" s="663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62" t="s">
        <v>49</v>
      </c>
      <c r="C661" s="663"/>
      <c r="D661" s="663"/>
      <c r="E661" s="663"/>
      <c r="F661" s="663"/>
      <c r="G661" s="663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  <row r="673" spans="1:11" ht="13.5" thickBot="1" x14ac:dyDescent="0.25"/>
    <row r="674" spans="1:11" s="652" customFormat="1" ht="13.5" thickBot="1" x14ac:dyDescent="0.25">
      <c r="A674" s="297" t="s">
        <v>267</v>
      </c>
      <c r="B674" s="662" t="s">
        <v>49</v>
      </c>
      <c r="C674" s="663"/>
      <c r="D674" s="663"/>
      <c r="E674" s="663"/>
      <c r="F674" s="663"/>
      <c r="G674" s="663"/>
      <c r="H674" s="325" t="s">
        <v>0</v>
      </c>
      <c r="I674" s="220"/>
    </row>
    <row r="675" spans="1:11" s="652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300">
        <v>6</v>
      </c>
      <c r="H675" s="632"/>
      <c r="I675" s="302"/>
    </row>
    <row r="676" spans="1:11" s="652" customFormat="1" x14ac:dyDescent="0.2">
      <c r="A676" s="304" t="s">
        <v>3</v>
      </c>
      <c r="B676" s="467">
        <v>4465</v>
      </c>
      <c r="C676" s="468">
        <v>4465</v>
      </c>
      <c r="D676" s="468">
        <v>4465</v>
      </c>
      <c r="E676" s="468">
        <v>4465</v>
      </c>
      <c r="F676" s="468">
        <v>4465</v>
      </c>
      <c r="G676" s="468">
        <v>4465</v>
      </c>
      <c r="H676" s="470">
        <v>4465</v>
      </c>
      <c r="I676" s="306"/>
      <c r="J676" s="303"/>
    </row>
    <row r="677" spans="1:11" s="652" customFormat="1" x14ac:dyDescent="0.2">
      <c r="A677" s="307" t="s">
        <v>6</v>
      </c>
      <c r="B677" s="256">
        <v>4897.18</v>
      </c>
      <c r="C677" s="257">
        <v>4903.16</v>
      </c>
      <c r="D677" s="257">
        <v>5574.29</v>
      </c>
      <c r="E677" s="257">
        <v>4963.33</v>
      </c>
      <c r="F677" s="308">
        <v>5188.18</v>
      </c>
      <c r="G677" s="308">
        <v>5172</v>
      </c>
      <c r="H677" s="309">
        <v>5038.51</v>
      </c>
      <c r="I677" s="310"/>
      <c r="J677" s="303"/>
    </row>
    <row r="678" spans="1:11" s="652" customFormat="1" x14ac:dyDescent="0.2">
      <c r="A678" s="219" t="s">
        <v>7</v>
      </c>
      <c r="B678" s="261">
        <v>84.6</v>
      </c>
      <c r="C678" s="262">
        <v>78.95</v>
      </c>
      <c r="D678" s="262">
        <v>85.7</v>
      </c>
      <c r="E678" s="262">
        <v>66.7</v>
      </c>
      <c r="F678" s="311">
        <v>63.64</v>
      </c>
      <c r="G678" s="311">
        <v>62.86</v>
      </c>
      <c r="H678" s="312">
        <v>70.209999999999994</v>
      </c>
      <c r="I678" s="383"/>
      <c r="J678" s="303"/>
    </row>
    <row r="679" spans="1:11" s="652" customFormat="1" x14ac:dyDescent="0.2">
      <c r="A679" s="219" t="s">
        <v>8</v>
      </c>
      <c r="B679" s="266">
        <v>7.8799999999999995E-2</v>
      </c>
      <c r="C679" s="267">
        <v>8.0399999999999999E-2</v>
      </c>
      <c r="D679" s="267">
        <v>6.3E-2</v>
      </c>
      <c r="E679" s="267">
        <v>9.2600000000000002E-2</v>
      </c>
      <c r="F679" s="314">
        <v>8.7099999999999997E-2</v>
      </c>
      <c r="G679" s="314">
        <v>8.5999999999999993E-2</v>
      </c>
      <c r="H679" s="315">
        <v>9.0300000000000005E-2</v>
      </c>
      <c r="I679" s="316"/>
      <c r="J679" s="317"/>
    </row>
    <row r="680" spans="1:11" s="652" customFormat="1" x14ac:dyDescent="0.2">
      <c r="A680" s="307" t="s">
        <v>1</v>
      </c>
      <c r="B680" s="271">
        <f t="shared" ref="B680:H680" si="159">B677/B676*100-100</f>
        <v>9.6792833146696466</v>
      </c>
      <c r="C680" s="272">
        <f t="shared" si="159"/>
        <v>9.8132138857782678</v>
      </c>
      <c r="D680" s="272">
        <f t="shared" si="159"/>
        <v>24.844120940649489</v>
      </c>
      <c r="E680" s="272">
        <f t="shared" si="159"/>
        <v>11.160806270996645</v>
      </c>
      <c r="F680" s="272">
        <f t="shared" si="159"/>
        <v>16.196640537514</v>
      </c>
      <c r="G680" s="272">
        <f t="shared" si="159"/>
        <v>15.834266517357221</v>
      </c>
      <c r="H680" s="275">
        <f t="shared" si="159"/>
        <v>12.844568868980971</v>
      </c>
      <c r="I680" s="316"/>
      <c r="J680" s="317"/>
    </row>
    <row r="681" spans="1:11" s="652" customFormat="1" ht="13.5" thickBot="1" x14ac:dyDescent="0.25">
      <c r="A681" s="219" t="s">
        <v>26</v>
      </c>
      <c r="B681" s="395">
        <f>B677-B664</f>
        <v>108.60857142857185</v>
      </c>
      <c r="C681" s="396">
        <f t="shared" ref="C681:H681" si="160">C677-C664</f>
        <v>92.302857142856737</v>
      </c>
      <c r="D681" s="396">
        <f t="shared" si="160"/>
        <v>641.79</v>
      </c>
      <c r="E681" s="396">
        <f t="shared" si="160"/>
        <v>-118.61444444444442</v>
      </c>
      <c r="F681" s="396">
        <f t="shared" si="160"/>
        <v>141.89428571428562</v>
      </c>
      <c r="G681" s="396">
        <f t="shared" si="160"/>
        <v>74.285714285714675</v>
      </c>
      <c r="H681" s="403">
        <f t="shared" si="160"/>
        <v>74.216521739130258</v>
      </c>
      <c r="I681" s="320"/>
      <c r="J681" s="317"/>
    </row>
    <row r="682" spans="1:11" s="652" customFormat="1" x14ac:dyDescent="0.2">
      <c r="A682" s="321" t="s">
        <v>50</v>
      </c>
      <c r="B682" s="283">
        <v>583</v>
      </c>
      <c r="C682" s="284">
        <v>593</v>
      </c>
      <c r="D682" s="284">
        <v>125</v>
      </c>
      <c r="E682" s="284">
        <v>660</v>
      </c>
      <c r="F682" s="284">
        <v>660</v>
      </c>
      <c r="G682" s="284">
        <v>659</v>
      </c>
      <c r="H682" s="286">
        <f>SUM(B682:G682)</f>
        <v>3280</v>
      </c>
      <c r="I682" s="322" t="s">
        <v>55</v>
      </c>
      <c r="J682" s="323">
        <f>H669-H682</f>
        <v>33</v>
      </c>
      <c r="K682" s="345">
        <f>J682/H669</f>
        <v>9.9607606399034106E-3</v>
      </c>
    </row>
    <row r="683" spans="1:11" s="652" customFormat="1" x14ac:dyDescent="0.2">
      <c r="A683" s="321" t="s">
        <v>27</v>
      </c>
      <c r="B683" s="235"/>
      <c r="C683" s="233"/>
      <c r="D683" s="233"/>
      <c r="E683" s="233"/>
      <c r="F683" s="233"/>
      <c r="G683" s="233"/>
      <c r="H683" s="226"/>
      <c r="I683" s="220" t="s">
        <v>56</v>
      </c>
      <c r="J683" s="652">
        <v>153.44999999999999</v>
      </c>
    </row>
    <row r="684" spans="1:11" s="652" customFormat="1" ht="13.5" thickBot="1" x14ac:dyDescent="0.25">
      <c r="A684" s="324" t="s">
        <v>25</v>
      </c>
      <c r="B684" s="224">
        <f>B683-B670</f>
        <v>0</v>
      </c>
      <c r="C684" s="225">
        <f t="shared" ref="C684:G684" si="161">C683-C670</f>
        <v>0</v>
      </c>
      <c r="D684" s="225">
        <f t="shared" si="161"/>
        <v>0</v>
      </c>
      <c r="E684" s="225">
        <f t="shared" si="161"/>
        <v>0</v>
      </c>
      <c r="F684" s="225">
        <f t="shared" si="161"/>
        <v>0</v>
      </c>
      <c r="G684" s="225">
        <f t="shared" si="161"/>
        <v>0</v>
      </c>
      <c r="H684" s="227"/>
      <c r="I684" s="652" t="s">
        <v>25</v>
      </c>
      <c r="J684" s="652">
        <f>J683-J670</f>
        <v>-0.12000000000000455</v>
      </c>
    </row>
    <row r="686" spans="1:11" ht="13.5" thickBot="1" x14ac:dyDescent="0.25"/>
    <row r="687" spans="1:11" ht="13.5" thickBot="1" x14ac:dyDescent="0.25">
      <c r="A687" s="297" t="s">
        <v>269</v>
      </c>
      <c r="B687" s="662" t="s">
        <v>49</v>
      </c>
      <c r="C687" s="663"/>
      <c r="D687" s="663"/>
      <c r="E687" s="663"/>
      <c r="F687" s="663"/>
      <c r="G687" s="663"/>
      <c r="H687" s="325" t="s">
        <v>0</v>
      </c>
      <c r="I687" s="220"/>
      <c r="J687" s="655"/>
      <c r="K687" s="655"/>
    </row>
    <row r="688" spans="1:1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300">
        <v>6</v>
      </c>
      <c r="H688" s="632"/>
      <c r="I688" s="302"/>
      <c r="J688" s="655"/>
      <c r="K688" s="655"/>
    </row>
    <row r="689" spans="1:11" x14ac:dyDescent="0.2">
      <c r="A689" s="304" t="s">
        <v>3</v>
      </c>
      <c r="B689" s="467">
        <v>4505</v>
      </c>
      <c r="C689" s="468">
        <v>4505</v>
      </c>
      <c r="D689" s="468">
        <v>4505</v>
      </c>
      <c r="E689" s="468">
        <v>4505</v>
      </c>
      <c r="F689" s="468">
        <v>4505</v>
      </c>
      <c r="G689" s="468">
        <v>4505</v>
      </c>
      <c r="H689" s="470">
        <v>4505</v>
      </c>
      <c r="I689" s="306"/>
      <c r="J689" s="303"/>
      <c r="K689" s="655"/>
    </row>
    <row r="690" spans="1:11" x14ac:dyDescent="0.2">
      <c r="A690" s="307" t="s">
        <v>6</v>
      </c>
      <c r="B690" s="256">
        <v>5131.5</v>
      </c>
      <c r="C690" s="257">
        <v>5080</v>
      </c>
      <c r="D690" s="257">
        <v>5235.95</v>
      </c>
      <c r="E690" s="257"/>
      <c r="F690" s="308"/>
      <c r="G690" s="308"/>
      <c r="H690" s="309">
        <v>5182.3100000000004</v>
      </c>
      <c r="I690" s="310"/>
      <c r="J690" s="303"/>
      <c r="K690" s="655"/>
    </row>
    <row r="691" spans="1:11" x14ac:dyDescent="0.2">
      <c r="A691" s="219" t="s">
        <v>7</v>
      </c>
      <c r="B691" s="261">
        <v>61.7</v>
      </c>
      <c r="C691" s="262">
        <v>100</v>
      </c>
      <c r="D691" s="262">
        <v>60.8</v>
      </c>
      <c r="E691" s="262"/>
      <c r="F691" s="311"/>
      <c r="G691" s="311"/>
      <c r="H691" s="312">
        <v>64.34</v>
      </c>
      <c r="I691" s="383"/>
      <c r="J691" s="303"/>
      <c r="K691" s="655"/>
    </row>
    <row r="692" spans="1:11" x14ac:dyDescent="0.2">
      <c r="A692" s="219" t="s">
        <v>8</v>
      </c>
      <c r="B692" s="266">
        <v>0.107</v>
      </c>
      <c r="C692" s="267">
        <v>4.2999999999999997E-2</v>
      </c>
      <c r="D692" s="267">
        <v>9.8299999999999998E-2</v>
      </c>
      <c r="E692" s="267"/>
      <c r="F692" s="314"/>
      <c r="G692" s="314"/>
      <c r="H692" s="315">
        <v>0.1002</v>
      </c>
      <c r="I692" s="316"/>
      <c r="J692" s="317"/>
      <c r="K692" s="655"/>
    </row>
    <row r="693" spans="1:11" x14ac:dyDescent="0.2">
      <c r="A693" s="307" t="s">
        <v>1</v>
      </c>
      <c r="B693" s="271">
        <f t="shared" ref="B693:H693" si="162">B690/B689*100-100</f>
        <v>13.906770255271923</v>
      </c>
      <c r="C693" s="272">
        <f t="shared" si="162"/>
        <v>12.763596004439506</v>
      </c>
      <c r="D693" s="272">
        <f t="shared" si="162"/>
        <v>16.225305216426193</v>
      </c>
      <c r="E693" s="272">
        <f t="shared" si="162"/>
        <v>-100</v>
      </c>
      <c r="F693" s="272">
        <f t="shared" si="162"/>
        <v>-100</v>
      </c>
      <c r="G693" s="272">
        <f t="shared" si="162"/>
        <v>-100</v>
      </c>
      <c r="H693" s="275">
        <f t="shared" si="162"/>
        <v>15.034628190898999</v>
      </c>
      <c r="I693" s="316"/>
      <c r="J693" s="317"/>
      <c r="K693" s="655"/>
    </row>
    <row r="694" spans="1:11" ht="13.5" thickBot="1" x14ac:dyDescent="0.25">
      <c r="A694" s="219" t="s">
        <v>26</v>
      </c>
      <c r="B694" s="395">
        <f>B690-B677</f>
        <v>234.31999999999971</v>
      </c>
      <c r="C694" s="396">
        <f t="shared" ref="C694:H694" si="163">C690-C677</f>
        <v>176.84000000000015</v>
      </c>
      <c r="D694" s="396">
        <f t="shared" si="163"/>
        <v>-338.34000000000015</v>
      </c>
      <c r="E694" s="396">
        <f t="shared" si="163"/>
        <v>-4963.33</v>
      </c>
      <c r="F694" s="396">
        <f t="shared" si="163"/>
        <v>-5188.18</v>
      </c>
      <c r="G694" s="396">
        <f t="shared" si="163"/>
        <v>-5172</v>
      </c>
      <c r="H694" s="403">
        <f t="shared" si="163"/>
        <v>143.80000000000018</v>
      </c>
      <c r="I694" s="320"/>
      <c r="J694" s="317"/>
      <c r="K694" s="655"/>
    </row>
    <row r="695" spans="1:11" x14ac:dyDescent="0.2">
      <c r="A695" s="321" t="s">
        <v>50</v>
      </c>
      <c r="B695" s="283">
        <v>1162</v>
      </c>
      <c r="C695" s="284">
        <v>115</v>
      </c>
      <c r="D695" s="284">
        <v>1965</v>
      </c>
      <c r="E695" s="284"/>
      <c r="F695" s="284"/>
      <c r="G695" s="284"/>
      <c r="H695" s="286">
        <f>SUM(B695:G695)</f>
        <v>3242</v>
      </c>
      <c r="I695" s="322" t="s">
        <v>55</v>
      </c>
      <c r="J695" s="323">
        <f>H682-H695</f>
        <v>38</v>
      </c>
      <c r="K695" s="345">
        <f>J695/H682</f>
        <v>1.1585365853658536E-2</v>
      </c>
    </row>
    <row r="696" spans="1:11" x14ac:dyDescent="0.2">
      <c r="A696" s="321" t="s">
        <v>27</v>
      </c>
      <c r="B696" s="235"/>
      <c r="C696" s="233"/>
      <c r="D696" s="233"/>
      <c r="E696" s="233"/>
      <c r="F696" s="233"/>
      <c r="G696" s="233"/>
      <c r="H696" s="226"/>
      <c r="I696" s="220" t="s">
        <v>56</v>
      </c>
      <c r="J696" s="655">
        <v>153.41</v>
      </c>
      <c r="K696" s="655"/>
    </row>
    <row r="697" spans="1:11" ht="13.5" thickBot="1" x14ac:dyDescent="0.25">
      <c r="A697" s="324" t="s">
        <v>25</v>
      </c>
      <c r="B697" s="224">
        <f>B696-B683</f>
        <v>0</v>
      </c>
      <c r="C697" s="225">
        <f t="shared" ref="C697:G697" si="164">C696-C683</f>
        <v>0</v>
      </c>
      <c r="D697" s="225">
        <f t="shared" si="164"/>
        <v>0</v>
      </c>
      <c r="E697" s="225">
        <f t="shared" si="164"/>
        <v>0</v>
      </c>
      <c r="F697" s="225">
        <f t="shared" si="164"/>
        <v>0</v>
      </c>
      <c r="G697" s="225">
        <f t="shared" si="164"/>
        <v>0</v>
      </c>
      <c r="H697" s="227"/>
      <c r="I697" s="655" t="s">
        <v>25</v>
      </c>
      <c r="J697" s="655">
        <f>J696-J683</f>
        <v>-3.9999999999992042E-2</v>
      </c>
      <c r="K697" s="655"/>
    </row>
  </sheetData>
  <mergeCells count="51">
    <mergeCell ref="B687:G687"/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251:H251"/>
    <mergeCell ref="B237:H237"/>
    <mergeCell ref="B223:H223"/>
    <mergeCell ref="B321:I321"/>
    <mergeCell ref="B265:H265"/>
    <mergeCell ref="B293:I293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279:I279"/>
    <mergeCell ref="B307:I307"/>
    <mergeCell ref="B674:G674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  <mergeCell ref="B492:G49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9" t="s">
        <v>49</v>
      </c>
      <c r="B1" s="710"/>
      <c r="C1" s="710"/>
      <c r="D1" s="710"/>
      <c r="E1" s="710"/>
      <c r="F1" s="710"/>
      <c r="G1" s="710"/>
      <c r="H1" s="71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1" t="s">
        <v>49</v>
      </c>
      <c r="B9" s="682"/>
      <c r="C9" s="682"/>
      <c r="D9" s="682"/>
      <c r="E9" s="682"/>
      <c r="F9" s="682"/>
      <c r="G9" s="682"/>
      <c r="H9" s="682"/>
      <c r="I9" s="682"/>
      <c r="J9" s="68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23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96">
        <v>713</v>
      </c>
      <c r="G11" s="696">
        <v>113.5</v>
      </c>
      <c r="H11" s="696">
        <v>63</v>
      </c>
      <c r="I11" s="696">
        <v>1</v>
      </c>
      <c r="J11" s="568"/>
    </row>
    <row r="12" spans="1:10" x14ac:dyDescent="0.2">
      <c r="A12" s="724"/>
      <c r="B12" s="235">
        <v>2</v>
      </c>
      <c r="C12" s="233">
        <v>317</v>
      </c>
      <c r="D12" s="233">
        <v>113.5</v>
      </c>
      <c r="E12" s="233" t="s">
        <v>174</v>
      </c>
      <c r="F12" s="697"/>
      <c r="G12" s="697"/>
      <c r="H12" s="697"/>
      <c r="I12" s="697"/>
      <c r="J12" s="567">
        <v>122</v>
      </c>
    </row>
    <row r="13" spans="1:10" ht="13.5" thickBot="1" x14ac:dyDescent="0.25">
      <c r="A13" s="724"/>
      <c r="B13" s="235">
        <v>4</v>
      </c>
      <c r="C13" s="233">
        <v>363</v>
      </c>
      <c r="D13" s="233">
        <v>110.5</v>
      </c>
      <c r="E13" s="233" t="s">
        <v>172</v>
      </c>
      <c r="F13" s="697"/>
      <c r="G13" s="697"/>
      <c r="H13" s="697"/>
      <c r="I13" s="697"/>
      <c r="J13" s="567"/>
    </row>
    <row r="14" spans="1:10" x14ac:dyDescent="0.2">
      <c r="A14" s="71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96">
        <v>712</v>
      </c>
      <c r="G14" s="696">
        <v>110.5</v>
      </c>
      <c r="H14" s="696">
        <v>63</v>
      </c>
      <c r="I14" s="696">
        <v>2</v>
      </c>
      <c r="J14" s="533"/>
    </row>
    <row r="15" spans="1:10" x14ac:dyDescent="0.2">
      <c r="A15" s="719"/>
      <c r="B15" s="423">
        <v>3</v>
      </c>
      <c r="C15" s="233">
        <v>370</v>
      </c>
      <c r="D15" s="233">
        <v>110.5</v>
      </c>
      <c r="E15" s="233" t="s">
        <v>174</v>
      </c>
      <c r="F15" s="697"/>
      <c r="G15" s="697"/>
      <c r="H15" s="697"/>
      <c r="I15" s="697"/>
      <c r="J15" s="567">
        <v>121</v>
      </c>
    </row>
    <row r="16" spans="1:10" ht="13.5" thickBot="1" x14ac:dyDescent="0.25">
      <c r="A16" s="720"/>
      <c r="B16" s="424">
        <v>5</v>
      </c>
      <c r="C16" s="234">
        <v>155</v>
      </c>
      <c r="D16" s="234">
        <v>109.5</v>
      </c>
      <c r="E16" s="234" t="s">
        <v>173</v>
      </c>
      <c r="F16" s="698"/>
      <c r="G16" s="698"/>
      <c r="H16" s="698"/>
      <c r="I16" s="698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96">
        <v>113.5</v>
      </c>
      <c r="N17" s="697"/>
      <c r="O17" s="697"/>
      <c r="P17" s="696">
        <v>110.5</v>
      </c>
      <c r="Q17" s="697"/>
      <c r="R17" s="698"/>
      <c r="S17" s="582">
        <v>114.5</v>
      </c>
      <c r="T17" s="696">
        <v>109.5</v>
      </c>
      <c r="U17" s="698"/>
      <c r="V17" s="697">
        <v>109</v>
      </c>
      <c r="W17" s="698"/>
      <c r="X17" s="697">
        <v>108.5</v>
      </c>
      <c r="Y17" s="698"/>
    </row>
    <row r="18" spans="1:25" ht="13.5" thickBot="1" x14ac:dyDescent="0.25">
      <c r="A18" s="72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96">
        <v>712</v>
      </c>
      <c r="G18" s="696">
        <v>109.5</v>
      </c>
      <c r="H18" s="696">
        <v>63</v>
      </c>
      <c r="I18" s="716" t="s">
        <v>175</v>
      </c>
      <c r="J18" s="693">
        <v>121.5</v>
      </c>
    </row>
    <row r="19" spans="1:25" ht="13.5" thickBot="1" x14ac:dyDescent="0.25">
      <c r="A19" s="722"/>
      <c r="B19" s="424">
        <v>6</v>
      </c>
      <c r="C19" s="234">
        <v>261</v>
      </c>
      <c r="D19" s="234">
        <v>109.5</v>
      </c>
      <c r="E19" s="529" t="s">
        <v>172</v>
      </c>
      <c r="F19" s="698"/>
      <c r="G19" s="698"/>
      <c r="H19" s="698"/>
      <c r="I19" s="717"/>
      <c r="J19" s="695"/>
      <c r="M19" s="583">
        <v>122</v>
      </c>
      <c r="N19" s="583"/>
      <c r="O19" s="533"/>
      <c r="P19" s="583">
        <v>121</v>
      </c>
      <c r="Q19" s="534"/>
      <c r="R19" s="583">
        <v>122</v>
      </c>
      <c r="S19" s="693">
        <v>121.5</v>
      </c>
      <c r="T19" s="695"/>
      <c r="U19" s="694">
        <v>120.5</v>
      </c>
      <c r="V19" s="695"/>
      <c r="W19" s="694">
        <v>120</v>
      </c>
      <c r="X19" s="695"/>
    </row>
    <row r="20" spans="1:25" x14ac:dyDescent="0.2">
      <c r="A20" s="714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7">
        <v>712</v>
      </c>
      <c r="G20" s="697">
        <v>109</v>
      </c>
      <c r="H20" s="697">
        <v>63</v>
      </c>
      <c r="I20" s="716" t="s">
        <v>176</v>
      </c>
      <c r="J20" s="694">
        <v>120.5</v>
      </c>
    </row>
    <row r="21" spans="1:25" ht="13.5" thickBot="1" x14ac:dyDescent="0.25">
      <c r="A21" s="715"/>
      <c r="B21" s="424">
        <v>7</v>
      </c>
      <c r="C21" s="234">
        <v>484</v>
      </c>
      <c r="D21" s="234">
        <v>108.5</v>
      </c>
      <c r="E21" s="234" t="s">
        <v>172</v>
      </c>
      <c r="F21" s="698"/>
      <c r="G21" s="698"/>
      <c r="H21" s="698"/>
      <c r="I21" s="717"/>
      <c r="J21" s="695"/>
    </row>
    <row r="22" spans="1:25" x14ac:dyDescent="0.2">
      <c r="A22" s="72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96">
        <v>712</v>
      </c>
      <c r="G22" s="697">
        <v>108.5</v>
      </c>
      <c r="H22" s="697">
        <v>63</v>
      </c>
      <c r="I22" s="697">
        <v>3</v>
      </c>
      <c r="J22" s="694">
        <v>120</v>
      </c>
    </row>
    <row r="23" spans="1:25" ht="13.5" thickBot="1" x14ac:dyDescent="0.25">
      <c r="A23" s="726"/>
      <c r="B23" s="424">
        <v>8</v>
      </c>
      <c r="C23" s="234">
        <v>548</v>
      </c>
      <c r="D23" s="234">
        <v>108</v>
      </c>
      <c r="E23" s="234" t="s">
        <v>174</v>
      </c>
      <c r="F23" s="698"/>
      <c r="G23" s="698"/>
      <c r="H23" s="698"/>
      <c r="I23" s="698"/>
      <c r="J23" s="695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827"/>
  <sheetViews>
    <sheetView showGridLines="0" topLeftCell="A800" zoomScale="75" zoomScaleNormal="75" workbookViewId="0">
      <selection activeCell="D827" sqref="D827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2" t="s">
        <v>52</v>
      </c>
      <c r="C9" s="663"/>
      <c r="D9" s="663"/>
      <c r="E9" s="663"/>
      <c r="F9" s="66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2" t="s">
        <v>52</v>
      </c>
      <c r="C22" s="663"/>
      <c r="D22" s="663"/>
      <c r="E22" s="663"/>
      <c r="F22" s="66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62" t="s">
        <v>52</v>
      </c>
      <c r="C35" s="663"/>
      <c r="D35" s="663"/>
      <c r="E35" s="663"/>
      <c r="F35" s="66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2" t="s">
        <v>52</v>
      </c>
      <c r="C48" s="663"/>
      <c r="D48" s="663"/>
      <c r="E48" s="663"/>
      <c r="F48" s="66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62" t="s">
        <v>52</v>
      </c>
      <c r="C61" s="663"/>
      <c r="D61" s="663"/>
      <c r="E61" s="663"/>
      <c r="F61" s="66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2" t="s">
        <v>52</v>
      </c>
      <c r="C74" s="663"/>
      <c r="D74" s="663"/>
      <c r="E74" s="663"/>
      <c r="F74" s="66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62" t="s">
        <v>52</v>
      </c>
      <c r="C87" s="663"/>
      <c r="D87" s="663"/>
      <c r="E87" s="663"/>
      <c r="F87" s="664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62" t="s">
        <v>52</v>
      </c>
      <c r="C100" s="663"/>
      <c r="D100" s="663"/>
      <c r="E100" s="663"/>
      <c r="F100" s="664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62" t="s">
        <v>52</v>
      </c>
      <c r="C113" s="663"/>
      <c r="D113" s="663"/>
      <c r="E113" s="663"/>
      <c r="F113" s="664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62" t="s">
        <v>52</v>
      </c>
      <c r="C126" s="663"/>
      <c r="D126" s="663"/>
      <c r="E126" s="663"/>
      <c r="F126" s="66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62" t="s">
        <v>52</v>
      </c>
      <c r="C139" s="663"/>
      <c r="D139" s="663"/>
      <c r="E139" s="663"/>
      <c r="F139" s="664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2" t="s">
        <v>52</v>
      </c>
      <c r="C152" s="663"/>
      <c r="D152" s="663"/>
      <c r="E152" s="663"/>
      <c r="F152" s="66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62" t="s">
        <v>52</v>
      </c>
      <c r="C165" s="663"/>
      <c r="D165" s="663"/>
      <c r="E165" s="663"/>
      <c r="F165" s="66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2" t="s">
        <v>52</v>
      </c>
      <c r="C178" s="663"/>
      <c r="D178" s="663"/>
      <c r="E178" s="663"/>
      <c r="F178" s="66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2" t="s">
        <v>52</v>
      </c>
      <c r="C191" s="663"/>
      <c r="D191" s="663"/>
      <c r="E191" s="663"/>
      <c r="F191" s="66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62" t="s">
        <v>52</v>
      </c>
      <c r="C204" s="663"/>
      <c r="D204" s="663"/>
      <c r="E204" s="663"/>
      <c r="F204" s="664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62" t="s">
        <v>52</v>
      </c>
      <c r="C217" s="663"/>
      <c r="D217" s="663"/>
      <c r="E217" s="663"/>
      <c r="F217" s="664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62" t="s">
        <v>52</v>
      </c>
      <c r="C230" s="663"/>
      <c r="D230" s="663"/>
      <c r="E230" s="663"/>
      <c r="F230" s="664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62" t="s">
        <v>52</v>
      </c>
      <c r="C243" s="663"/>
      <c r="D243" s="663"/>
      <c r="E243" s="663"/>
      <c r="F243" s="664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62" t="s">
        <v>52</v>
      </c>
      <c r="C256" s="663"/>
      <c r="D256" s="663"/>
      <c r="E256" s="663"/>
      <c r="F256" s="664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62" t="s">
        <v>52</v>
      </c>
      <c r="C269" s="663"/>
      <c r="D269" s="663"/>
      <c r="E269" s="663"/>
      <c r="F269" s="664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62" t="s">
        <v>52</v>
      </c>
      <c r="C282" s="663"/>
      <c r="D282" s="663"/>
      <c r="E282" s="663"/>
      <c r="F282" s="664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62" t="s">
        <v>52</v>
      </c>
      <c r="C296" s="663"/>
      <c r="D296" s="663"/>
      <c r="E296" s="663"/>
      <c r="F296" s="664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62" t="s">
        <v>49</v>
      </c>
      <c r="C310" s="663"/>
      <c r="D310" s="663"/>
      <c r="E310" s="663"/>
      <c r="F310" s="663"/>
      <c r="G310" s="663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62" t="s">
        <v>49</v>
      </c>
      <c r="C323" s="663"/>
      <c r="D323" s="663"/>
      <c r="E323" s="663"/>
      <c r="F323" s="663"/>
      <c r="G323" s="663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62" t="s">
        <v>49</v>
      </c>
      <c r="C336" s="663"/>
      <c r="D336" s="663"/>
      <c r="E336" s="663"/>
      <c r="F336" s="663"/>
      <c r="G336" s="663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62" t="s">
        <v>49</v>
      </c>
      <c r="C349" s="663"/>
      <c r="D349" s="663"/>
      <c r="E349" s="663"/>
      <c r="F349" s="663"/>
      <c r="G349" s="663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62" t="s">
        <v>49</v>
      </c>
      <c r="C362" s="663"/>
      <c r="D362" s="663"/>
      <c r="E362" s="663"/>
      <c r="F362" s="663"/>
      <c r="G362" s="663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62" t="s">
        <v>49</v>
      </c>
      <c r="C375" s="663"/>
      <c r="D375" s="663"/>
      <c r="E375" s="663"/>
      <c r="F375" s="663"/>
      <c r="G375" s="663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62" t="s">
        <v>49</v>
      </c>
      <c r="C388" s="663"/>
      <c r="D388" s="663"/>
      <c r="E388" s="663"/>
      <c r="F388" s="663"/>
      <c r="G388" s="663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62" t="s">
        <v>49</v>
      </c>
      <c r="C401" s="663"/>
      <c r="D401" s="663"/>
      <c r="E401" s="663"/>
      <c r="F401" s="663"/>
      <c r="G401" s="663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62" t="s">
        <v>49</v>
      </c>
      <c r="C414" s="663"/>
      <c r="D414" s="663"/>
      <c r="E414" s="663"/>
      <c r="F414" s="663"/>
      <c r="G414" s="663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62" t="s">
        <v>49</v>
      </c>
      <c r="C427" s="663"/>
      <c r="D427" s="663"/>
      <c r="E427" s="663"/>
      <c r="F427" s="663"/>
      <c r="G427" s="663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62" t="s">
        <v>49</v>
      </c>
      <c r="C440" s="663"/>
      <c r="D440" s="663"/>
      <c r="E440" s="663"/>
      <c r="F440" s="663"/>
      <c r="G440" s="663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62" t="s">
        <v>49</v>
      </c>
      <c r="C453" s="663"/>
      <c r="D453" s="663"/>
      <c r="E453" s="663"/>
      <c r="F453" s="663"/>
      <c r="G453" s="663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62" t="s">
        <v>49</v>
      </c>
      <c r="C466" s="663"/>
      <c r="D466" s="663"/>
      <c r="E466" s="663"/>
      <c r="F466" s="663"/>
      <c r="G466" s="663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62" t="s">
        <v>49</v>
      </c>
      <c r="C479" s="663"/>
      <c r="D479" s="663"/>
      <c r="E479" s="663"/>
      <c r="F479" s="663"/>
      <c r="G479" s="664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62" t="s">
        <v>49</v>
      </c>
      <c r="C492" s="663"/>
      <c r="D492" s="663"/>
      <c r="E492" s="663"/>
      <c r="F492" s="663"/>
      <c r="G492" s="664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62" t="s">
        <v>49</v>
      </c>
      <c r="C505" s="663"/>
      <c r="D505" s="663"/>
      <c r="E505" s="663"/>
      <c r="F505" s="663"/>
      <c r="G505" s="664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62" t="s">
        <v>49</v>
      </c>
      <c r="C518" s="663"/>
      <c r="D518" s="663"/>
      <c r="E518" s="663"/>
      <c r="F518" s="663"/>
      <c r="G518" s="664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62" t="s">
        <v>49</v>
      </c>
      <c r="C531" s="663"/>
      <c r="D531" s="663"/>
      <c r="E531" s="663"/>
      <c r="F531" s="663"/>
      <c r="G531" s="664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62" t="s">
        <v>49</v>
      </c>
      <c r="C544" s="663"/>
      <c r="D544" s="663"/>
      <c r="E544" s="663"/>
      <c r="F544" s="663"/>
      <c r="G544" s="664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62" t="s">
        <v>49</v>
      </c>
      <c r="C557" s="663"/>
      <c r="D557" s="663"/>
      <c r="E557" s="663"/>
      <c r="F557" s="663"/>
      <c r="G557" s="664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2" t="s">
        <v>49</v>
      </c>
      <c r="C570" s="663"/>
      <c r="D570" s="663"/>
      <c r="E570" s="663"/>
      <c r="F570" s="663"/>
      <c r="G570" s="664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62" t="s">
        <v>49</v>
      </c>
      <c r="C583" s="663"/>
      <c r="D583" s="663"/>
      <c r="E583" s="663"/>
      <c r="F583" s="663"/>
      <c r="G583" s="664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62" t="s">
        <v>49</v>
      </c>
      <c r="C596" s="663"/>
      <c r="D596" s="663"/>
      <c r="E596" s="663"/>
      <c r="F596" s="663"/>
      <c r="G596" s="664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62" t="s">
        <v>49</v>
      </c>
      <c r="C609" s="663"/>
      <c r="D609" s="663"/>
      <c r="E609" s="663"/>
      <c r="F609" s="663"/>
      <c r="G609" s="664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62" t="s">
        <v>49</v>
      </c>
      <c r="C622" s="663"/>
      <c r="D622" s="663"/>
      <c r="E622" s="663"/>
      <c r="F622" s="663"/>
      <c r="G622" s="664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62" t="s">
        <v>49</v>
      </c>
      <c r="C635" s="663"/>
      <c r="D635" s="663"/>
      <c r="E635" s="663"/>
      <c r="F635" s="663"/>
      <c r="G635" s="664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62" t="s">
        <v>49</v>
      </c>
      <c r="C648" s="663"/>
      <c r="D648" s="663"/>
      <c r="E648" s="663"/>
      <c r="F648" s="663"/>
      <c r="G648" s="664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62" t="s">
        <v>49</v>
      </c>
      <c r="C661" s="663"/>
      <c r="D661" s="663"/>
      <c r="E661" s="663"/>
      <c r="F661" s="663"/>
      <c r="G661" s="664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62" t="s">
        <v>49</v>
      </c>
      <c r="C674" s="663"/>
      <c r="D674" s="663"/>
      <c r="E674" s="663"/>
      <c r="F674" s="663"/>
      <c r="G674" s="664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62" t="s">
        <v>49</v>
      </c>
      <c r="C687" s="663"/>
      <c r="D687" s="663"/>
      <c r="E687" s="663"/>
      <c r="F687" s="663"/>
      <c r="G687" s="664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62" t="s">
        <v>49</v>
      </c>
      <c r="C700" s="663"/>
      <c r="D700" s="663"/>
      <c r="E700" s="663"/>
      <c r="F700" s="663"/>
      <c r="G700" s="664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62" t="s">
        <v>49</v>
      </c>
      <c r="C713" s="663"/>
      <c r="D713" s="663"/>
      <c r="E713" s="663"/>
      <c r="F713" s="663"/>
      <c r="G713" s="664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f t="shared" ref="B720:H720" si="168">B716-B703</f>
        <v>-319.88999999999942</v>
      </c>
      <c r="C720" s="396">
        <f t="shared" si="168"/>
        <v>451.40000000000055</v>
      </c>
      <c r="D720" s="396">
        <f t="shared" si="168"/>
        <v>31.670000000000073</v>
      </c>
      <c r="E720" s="396">
        <f t="shared" si="168"/>
        <v>223.67000000000007</v>
      </c>
      <c r="F720" s="396">
        <f t="shared" si="168"/>
        <v>31.829999999999927</v>
      </c>
      <c r="G720" s="397">
        <f t="shared" si="168"/>
        <v>504.32999999999993</v>
      </c>
      <c r="H720" s="621">
        <f t="shared" si="168"/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62" t="s">
        <v>49</v>
      </c>
      <c r="C726" s="663"/>
      <c r="D726" s="663"/>
      <c r="E726" s="663"/>
      <c r="F726" s="663"/>
      <c r="G726" s="664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f t="shared" ref="B733:H733" si="171">B729-B716</f>
        <v>74.616666666666788</v>
      </c>
      <c r="C733" s="396">
        <f t="shared" si="171"/>
        <v>-270.20111111111146</v>
      </c>
      <c r="D733" s="396">
        <f t="shared" si="171"/>
        <v>51</v>
      </c>
      <c r="E733" s="396">
        <f t="shared" si="171"/>
        <v>55.329999999999927</v>
      </c>
      <c r="F733" s="396">
        <f t="shared" si="171"/>
        <v>41.5</v>
      </c>
      <c r="G733" s="397">
        <f t="shared" si="171"/>
        <v>-36.663333333332957</v>
      </c>
      <c r="H733" s="621">
        <f t="shared" si="171"/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62" t="s">
        <v>49</v>
      </c>
      <c r="C739" s="663"/>
      <c r="D739" s="663"/>
      <c r="E739" s="663"/>
      <c r="F739" s="663"/>
      <c r="G739" s="664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f t="shared" ref="B746:H746" si="174">B742-B729</f>
        <v>186.28333333333285</v>
      </c>
      <c r="C746" s="396">
        <f t="shared" si="174"/>
        <v>281.11111111111131</v>
      </c>
      <c r="D746" s="396">
        <f t="shared" si="174"/>
        <v>220.67000000000007</v>
      </c>
      <c r="E746" s="396">
        <f t="shared" si="174"/>
        <v>147.17000000000007</v>
      </c>
      <c r="F746" s="396">
        <f t="shared" si="174"/>
        <v>75</v>
      </c>
      <c r="G746" s="397">
        <f t="shared" si="174"/>
        <v>124.16333333333296</v>
      </c>
      <c r="H746" s="621">
        <f t="shared" si="174"/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62" t="s">
        <v>49</v>
      </c>
      <c r="C752" s="663"/>
      <c r="D752" s="663"/>
      <c r="E752" s="663"/>
      <c r="F752" s="663"/>
      <c r="G752" s="664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f t="shared" ref="B759:H759" si="177">B755-B742</f>
        <v>127.55000000000018</v>
      </c>
      <c r="C759" s="396">
        <f t="shared" si="177"/>
        <v>-80.83333333333303</v>
      </c>
      <c r="D759" s="396">
        <f t="shared" si="177"/>
        <v>53.329999999999927</v>
      </c>
      <c r="E759" s="396">
        <f t="shared" si="177"/>
        <v>-108.40076923076958</v>
      </c>
      <c r="F759" s="396">
        <f t="shared" si="177"/>
        <v>31.66666666666697</v>
      </c>
      <c r="G759" s="397">
        <f t="shared" si="177"/>
        <v>24.725555555555729</v>
      </c>
      <c r="H759" s="621">
        <f t="shared" si="177"/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  <row r="764" spans="1:11" ht="13.5" thickBot="1" x14ac:dyDescent="0.25"/>
    <row r="765" spans="1:11" s="651" customFormat="1" ht="13.5" thickBot="1" x14ac:dyDescent="0.25">
      <c r="A765" s="297" t="s">
        <v>266</v>
      </c>
      <c r="B765" s="662" t="s">
        <v>49</v>
      </c>
      <c r="C765" s="663"/>
      <c r="D765" s="663"/>
      <c r="E765" s="663"/>
      <c r="F765" s="663"/>
      <c r="G765" s="664"/>
      <c r="H765" s="325" t="s">
        <v>0</v>
      </c>
      <c r="I765" s="220"/>
    </row>
    <row r="766" spans="1:11" s="651" customFormat="1" x14ac:dyDescent="0.2">
      <c r="A766" s="219" t="s">
        <v>53</v>
      </c>
      <c r="B766" s="298">
        <v>1</v>
      </c>
      <c r="C766" s="299">
        <v>2</v>
      </c>
      <c r="D766" s="300">
        <v>3</v>
      </c>
      <c r="E766" s="299">
        <v>4</v>
      </c>
      <c r="F766" s="299">
        <v>5</v>
      </c>
      <c r="G766" s="625">
        <v>6</v>
      </c>
      <c r="H766" s="633"/>
      <c r="I766" s="302"/>
    </row>
    <row r="767" spans="1:11" s="651" customFormat="1" x14ac:dyDescent="0.2">
      <c r="A767" s="304" t="s">
        <v>3</v>
      </c>
      <c r="B767" s="467">
        <v>4840</v>
      </c>
      <c r="C767" s="468">
        <v>4840</v>
      </c>
      <c r="D767" s="468">
        <v>4840</v>
      </c>
      <c r="E767" s="468">
        <v>4840</v>
      </c>
      <c r="F767" s="468">
        <v>4840</v>
      </c>
      <c r="G767" s="469">
        <v>4840</v>
      </c>
      <c r="H767" s="616">
        <v>4840</v>
      </c>
      <c r="I767" s="306"/>
      <c r="J767" s="303"/>
    </row>
    <row r="768" spans="1:11" s="651" customFormat="1" x14ac:dyDescent="0.2">
      <c r="A768" s="307" t="s">
        <v>6</v>
      </c>
      <c r="B768" s="256">
        <v>5030.91</v>
      </c>
      <c r="C768" s="257">
        <v>5158.18</v>
      </c>
      <c r="D768" s="257">
        <v>5040</v>
      </c>
      <c r="E768" s="257">
        <v>5427.86</v>
      </c>
      <c r="F768" s="308">
        <v>5346.36</v>
      </c>
      <c r="G768" s="258">
        <v>5796.36</v>
      </c>
      <c r="H768" s="617">
        <v>5340.33</v>
      </c>
      <c r="I768" s="310"/>
      <c r="J768" s="303"/>
    </row>
    <row r="769" spans="1:11" s="651" customFormat="1" x14ac:dyDescent="0.2">
      <c r="A769" s="219" t="s">
        <v>7</v>
      </c>
      <c r="B769" s="261">
        <v>100</v>
      </c>
      <c r="C769" s="262">
        <v>100</v>
      </c>
      <c r="D769" s="262">
        <v>100</v>
      </c>
      <c r="E769" s="262">
        <v>100</v>
      </c>
      <c r="F769" s="311">
        <v>72.73</v>
      </c>
      <c r="G769" s="263">
        <v>100</v>
      </c>
      <c r="H769" s="618">
        <v>77.05</v>
      </c>
      <c r="I769" s="383"/>
      <c r="J769" s="303"/>
    </row>
    <row r="770" spans="1:11" s="651" customFormat="1" x14ac:dyDescent="0.2">
      <c r="A770" s="219" t="s">
        <v>8</v>
      </c>
      <c r="B770" s="266">
        <v>4.1500000000000002E-2</v>
      </c>
      <c r="C770" s="267">
        <v>6.5000000000000002E-2</v>
      </c>
      <c r="D770" s="267">
        <v>1.12E-2</v>
      </c>
      <c r="E770" s="267">
        <v>5.11E-2</v>
      </c>
      <c r="F770" s="314">
        <v>7.1199999999999999E-2</v>
      </c>
      <c r="G770" s="268">
        <v>3.9E-2</v>
      </c>
      <c r="H770" s="619">
        <v>7.2099999999999997E-2</v>
      </c>
      <c r="I770" s="316"/>
      <c r="J770" s="317"/>
    </row>
    <row r="771" spans="1:11" s="651" customFormat="1" x14ac:dyDescent="0.2">
      <c r="A771" s="307" t="s">
        <v>1</v>
      </c>
      <c r="B771" s="271">
        <f t="shared" ref="B771:H771" si="179">B768/B767*100-100</f>
        <v>3.9444214876033072</v>
      </c>
      <c r="C771" s="272">
        <f t="shared" si="179"/>
        <v>6.5739669421487577</v>
      </c>
      <c r="D771" s="272">
        <f t="shared" si="179"/>
        <v>4.1322314049586879</v>
      </c>
      <c r="E771" s="272">
        <f t="shared" si="179"/>
        <v>12.145867768595025</v>
      </c>
      <c r="F771" s="272">
        <f t="shared" si="179"/>
        <v>10.461983471074362</v>
      </c>
      <c r="G771" s="273">
        <f t="shared" si="179"/>
        <v>19.759504132231399</v>
      </c>
      <c r="H771" s="620">
        <f t="shared" si="179"/>
        <v>10.337396694214874</v>
      </c>
      <c r="I771" s="316"/>
      <c r="J771" s="317"/>
    </row>
    <row r="772" spans="1:11" s="651" customFormat="1" ht="13.5" thickBot="1" x14ac:dyDescent="0.25">
      <c r="A772" s="219" t="s">
        <v>26</v>
      </c>
      <c r="B772" s="395">
        <f t="shared" ref="B772:H772" si="180">B768-B755</f>
        <v>-82.090000000000146</v>
      </c>
      <c r="C772" s="396">
        <f t="shared" si="180"/>
        <v>-10.986666666666679</v>
      </c>
      <c r="D772" s="396">
        <f t="shared" si="180"/>
        <v>190</v>
      </c>
      <c r="E772" s="396">
        <f t="shared" si="180"/>
        <v>97.090769230769183</v>
      </c>
      <c r="F772" s="396">
        <f t="shared" si="180"/>
        <v>-7.8066666666672972</v>
      </c>
      <c r="G772" s="397">
        <f t="shared" si="180"/>
        <v>70.804444444444016</v>
      </c>
      <c r="H772" s="621">
        <f t="shared" si="180"/>
        <v>46.329999999999927</v>
      </c>
      <c r="I772" s="320"/>
      <c r="J772" s="317"/>
    </row>
    <row r="773" spans="1:11" s="651" customFormat="1" x14ac:dyDescent="0.2">
      <c r="A773" s="321" t="s">
        <v>50</v>
      </c>
      <c r="B773" s="283">
        <v>42</v>
      </c>
      <c r="C773" s="284">
        <v>44</v>
      </c>
      <c r="D773" s="284">
        <v>10</v>
      </c>
      <c r="E773" s="284">
        <v>49</v>
      </c>
      <c r="F773" s="284">
        <v>48</v>
      </c>
      <c r="G773" s="285">
        <v>49</v>
      </c>
      <c r="H773" s="622">
        <f>SUM(B773:G773)</f>
        <v>242</v>
      </c>
      <c r="I773" s="322" t="s">
        <v>55</v>
      </c>
      <c r="J773" s="323">
        <f>H760-H773</f>
        <v>0</v>
      </c>
      <c r="K773" s="345">
        <f>J773/H760</f>
        <v>0</v>
      </c>
    </row>
    <row r="774" spans="1:11" s="651" customFormat="1" x14ac:dyDescent="0.2">
      <c r="A774" s="321" t="s">
        <v>27</v>
      </c>
      <c r="B774" s="235">
        <v>156</v>
      </c>
      <c r="C774" s="233">
        <v>154</v>
      </c>
      <c r="D774" s="233">
        <v>157</v>
      </c>
      <c r="E774" s="233">
        <v>154</v>
      </c>
      <c r="F774" s="233">
        <v>153.5</v>
      </c>
      <c r="G774" s="236">
        <v>152.5</v>
      </c>
      <c r="H774" s="623"/>
      <c r="I774" s="220" t="s">
        <v>56</v>
      </c>
      <c r="J774" s="651">
        <v>154.07</v>
      </c>
    </row>
    <row r="775" spans="1:11" s="651" customFormat="1" ht="13.5" thickBot="1" x14ac:dyDescent="0.25">
      <c r="A775" s="324" t="s">
        <v>25</v>
      </c>
      <c r="B775" s="224">
        <f>B774-B761</f>
        <v>0</v>
      </c>
      <c r="C775" s="225">
        <f t="shared" ref="C775:G775" si="181">C774-C761</f>
        <v>0</v>
      </c>
      <c r="D775" s="225">
        <f t="shared" si="181"/>
        <v>0</v>
      </c>
      <c r="E775" s="225">
        <f t="shared" si="181"/>
        <v>0</v>
      </c>
      <c r="F775" s="225">
        <f t="shared" si="181"/>
        <v>0</v>
      </c>
      <c r="G775" s="231">
        <f t="shared" si="181"/>
        <v>0</v>
      </c>
      <c r="H775" s="624"/>
      <c r="I775" s="651" t="s">
        <v>25</v>
      </c>
      <c r="J775" s="651">
        <f>J774-J761</f>
        <v>1</v>
      </c>
    </row>
    <row r="777" spans="1:11" ht="13.5" thickBot="1" x14ac:dyDescent="0.25"/>
    <row r="778" spans="1:11" s="652" customFormat="1" ht="13.5" thickBot="1" x14ac:dyDescent="0.25">
      <c r="A778" s="297" t="s">
        <v>267</v>
      </c>
      <c r="B778" s="662" t="s">
        <v>49</v>
      </c>
      <c r="C778" s="663"/>
      <c r="D778" s="663"/>
      <c r="E778" s="663"/>
      <c r="F778" s="663"/>
      <c r="G778" s="664"/>
      <c r="H778" s="325" t="s">
        <v>0</v>
      </c>
      <c r="I778" s="220"/>
    </row>
    <row r="779" spans="1:11" s="652" customFormat="1" x14ac:dyDescent="0.2">
      <c r="A779" s="219" t="s">
        <v>53</v>
      </c>
      <c r="B779" s="298">
        <v>1</v>
      </c>
      <c r="C779" s="299">
        <v>2</v>
      </c>
      <c r="D779" s="300">
        <v>3</v>
      </c>
      <c r="E779" s="299">
        <v>4</v>
      </c>
      <c r="F779" s="299">
        <v>5</v>
      </c>
      <c r="G779" s="625">
        <v>6</v>
      </c>
      <c r="H779" s="633"/>
      <c r="I779" s="302"/>
    </row>
    <row r="780" spans="1:11" s="652" customFormat="1" x14ac:dyDescent="0.2">
      <c r="A780" s="304" t="s">
        <v>3</v>
      </c>
      <c r="B780" s="467">
        <v>4860</v>
      </c>
      <c r="C780" s="468">
        <v>4860</v>
      </c>
      <c r="D780" s="468">
        <v>4860</v>
      </c>
      <c r="E780" s="468">
        <v>4860</v>
      </c>
      <c r="F780" s="468">
        <v>4860</v>
      </c>
      <c r="G780" s="469">
        <v>4860</v>
      </c>
      <c r="H780" s="616">
        <v>4860</v>
      </c>
      <c r="I780" s="306"/>
      <c r="J780" s="303"/>
    </row>
    <row r="781" spans="1:11" s="652" customFormat="1" x14ac:dyDescent="0.2">
      <c r="A781" s="307" t="s">
        <v>6</v>
      </c>
      <c r="B781" s="256">
        <v>5147.8599999999997</v>
      </c>
      <c r="C781" s="257">
        <v>5487</v>
      </c>
      <c r="D781" s="257">
        <v>4896.67</v>
      </c>
      <c r="E781" s="257">
        <v>5537.5</v>
      </c>
      <c r="F781" s="308">
        <v>5456.36</v>
      </c>
      <c r="G781" s="258">
        <v>5506.36</v>
      </c>
      <c r="H781" s="617">
        <v>5388.03</v>
      </c>
      <c r="I781" s="310"/>
      <c r="J781" s="303"/>
    </row>
    <row r="782" spans="1:11" s="652" customFormat="1" x14ac:dyDescent="0.2">
      <c r="A782" s="219" t="s">
        <v>7</v>
      </c>
      <c r="B782" s="261">
        <v>78.599999999999994</v>
      </c>
      <c r="C782" s="262">
        <v>100</v>
      </c>
      <c r="D782" s="262">
        <v>66.7</v>
      </c>
      <c r="E782" s="262">
        <v>100</v>
      </c>
      <c r="F782" s="311">
        <v>100</v>
      </c>
      <c r="G782" s="263">
        <v>90.91</v>
      </c>
      <c r="H782" s="618">
        <v>83.61</v>
      </c>
      <c r="I782" s="383"/>
      <c r="J782" s="303"/>
    </row>
    <row r="783" spans="1:11" s="652" customFormat="1" x14ac:dyDescent="0.2">
      <c r="A783" s="219" t="s">
        <v>8</v>
      </c>
      <c r="B783" s="266">
        <v>7.5899999999999995E-2</v>
      </c>
      <c r="C783" s="267">
        <v>0.05</v>
      </c>
      <c r="D783" s="267">
        <v>8.6300000000000002E-2</v>
      </c>
      <c r="E783" s="267">
        <v>4.4400000000000002E-2</v>
      </c>
      <c r="F783" s="314">
        <v>5.3100000000000001E-2</v>
      </c>
      <c r="G783" s="268">
        <v>6.9000000000000006E-2</v>
      </c>
      <c r="H783" s="619">
        <v>7.0400000000000004E-2</v>
      </c>
      <c r="I783" s="316"/>
      <c r="J783" s="317"/>
    </row>
    <row r="784" spans="1:11" s="652" customFormat="1" x14ac:dyDescent="0.2">
      <c r="A784" s="307" t="s">
        <v>1</v>
      </c>
      <c r="B784" s="271">
        <f t="shared" ref="B784:H784" si="182">B781/B780*100-100</f>
        <v>5.9230452674896981</v>
      </c>
      <c r="C784" s="272">
        <f t="shared" si="182"/>
        <v>12.901234567901241</v>
      </c>
      <c r="D784" s="272">
        <f t="shared" si="182"/>
        <v>0.75452674897118754</v>
      </c>
      <c r="E784" s="272">
        <f t="shared" si="182"/>
        <v>13.940329218106996</v>
      </c>
      <c r="F784" s="272">
        <f t="shared" si="182"/>
        <v>12.270781893004099</v>
      </c>
      <c r="G784" s="273">
        <f t="shared" si="182"/>
        <v>13.299588477366257</v>
      </c>
      <c r="H784" s="620">
        <f t="shared" si="182"/>
        <v>10.864814814814807</v>
      </c>
      <c r="I784" s="316"/>
      <c r="J784" s="317"/>
    </row>
    <row r="785" spans="1:11" s="652" customFormat="1" ht="13.5" thickBot="1" x14ac:dyDescent="0.25">
      <c r="A785" s="219" t="s">
        <v>26</v>
      </c>
      <c r="B785" s="395">
        <f t="shared" ref="B785:H785" si="183">B781-B768</f>
        <v>116.94999999999982</v>
      </c>
      <c r="C785" s="396">
        <f t="shared" si="183"/>
        <v>328.81999999999971</v>
      </c>
      <c r="D785" s="396">
        <f t="shared" si="183"/>
        <v>-143.32999999999993</v>
      </c>
      <c r="E785" s="396">
        <f t="shared" si="183"/>
        <v>109.64000000000033</v>
      </c>
      <c r="F785" s="396">
        <f t="shared" si="183"/>
        <v>110</v>
      </c>
      <c r="G785" s="397">
        <f t="shared" si="183"/>
        <v>-290</v>
      </c>
      <c r="H785" s="621">
        <f t="shared" si="183"/>
        <v>47.699999999999818</v>
      </c>
      <c r="I785" s="320"/>
      <c r="J785" s="317"/>
    </row>
    <row r="786" spans="1:11" s="652" customFormat="1" x14ac:dyDescent="0.2">
      <c r="A786" s="321" t="s">
        <v>50</v>
      </c>
      <c r="B786" s="283">
        <v>42</v>
      </c>
      <c r="C786" s="284">
        <v>44</v>
      </c>
      <c r="D786" s="284">
        <v>9</v>
      </c>
      <c r="E786" s="284">
        <v>49</v>
      </c>
      <c r="F786" s="284">
        <v>48</v>
      </c>
      <c r="G786" s="285">
        <v>49</v>
      </c>
      <c r="H786" s="622">
        <f>SUM(B786:G786)</f>
        <v>241</v>
      </c>
      <c r="I786" s="322" t="s">
        <v>55</v>
      </c>
      <c r="J786" s="323">
        <f>H773-H786</f>
        <v>1</v>
      </c>
      <c r="K786" s="345">
        <f>J786/H773</f>
        <v>4.1322314049586778E-3</v>
      </c>
    </row>
    <row r="787" spans="1:11" s="652" customFormat="1" x14ac:dyDescent="0.2">
      <c r="A787" s="321" t="s">
        <v>27</v>
      </c>
      <c r="B787" s="235">
        <v>156</v>
      </c>
      <c r="C787" s="233">
        <v>154</v>
      </c>
      <c r="D787" s="233">
        <v>157</v>
      </c>
      <c r="E787" s="233">
        <v>154</v>
      </c>
      <c r="F787" s="233">
        <v>153.5</v>
      </c>
      <c r="G787" s="236">
        <v>152.5</v>
      </c>
      <c r="H787" s="623"/>
      <c r="I787" s="220" t="s">
        <v>56</v>
      </c>
      <c r="J787" s="652">
        <v>154.24</v>
      </c>
    </row>
    <row r="788" spans="1:11" s="652" customFormat="1" ht="13.5" thickBot="1" x14ac:dyDescent="0.25">
      <c r="A788" s="324" t="s">
        <v>25</v>
      </c>
      <c r="B788" s="224">
        <f>B787-B774</f>
        <v>0</v>
      </c>
      <c r="C788" s="225">
        <f t="shared" ref="C788:G788" si="184">C787-C774</f>
        <v>0</v>
      </c>
      <c r="D788" s="225">
        <f t="shared" si="184"/>
        <v>0</v>
      </c>
      <c r="E788" s="225">
        <f t="shared" si="184"/>
        <v>0</v>
      </c>
      <c r="F788" s="225">
        <f t="shared" si="184"/>
        <v>0</v>
      </c>
      <c r="G788" s="231">
        <f t="shared" si="184"/>
        <v>0</v>
      </c>
      <c r="H788" s="624"/>
      <c r="I788" s="652" t="s">
        <v>25</v>
      </c>
      <c r="J788" s="652">
        <f>J787-J774</f>
        <v>0.17000000000001592</v>
      </c>
    </row>
    <row r="790" spans="1:11" ht="13.5" thickBot="1" x14ac:dyDescent="0.25"/>
    <row r="791" spans="1:11" s="653" customFormat="1" ht="13.5" thickBot="1" x14ac:dyDescent="0.25">
      <c r="A791" s="297" t="s">
        <v>268</v>
      </c>
      <c r="B791" s="662" t="s">
        <v>49</v>
      </c>
      <c r="C791" s="663"/>
      <c r="D791" s="663"/>
      <c r="E791" s="663"/>
      <c r="F791" s="663"/>
      <c r="G791" s="664"/>
      <c r="H791" s="325" t="s">
        <v>0</v>
      </c>
      <c r="I791" s="220"/>
    </row>
    <row r="792" spans="1:11" s="653" customFormat="1" x14ac:dyDescent="0.2">
      <c r="A792" s="219" t="s">
        <v>53</v>
      </c>
      <c r="B792" s="298">
        <v>1</v>
      </c>
      <c r="C792" s="299">
        <v>2</v>
      </c>
      <c r="D792" s="300">
        <v>3</v>
      </c>
      <c r="E792" s="299">
        <v>4</v>
      </c>
      <c r="F792" s="299">
        <v>5</v>
      </c>
      <c r="G792" s="625">
        <v>6</v>
      </c>
      <c r="H792" s="633"/>
      <c r="I792" s="302"/>
    </row>
    <row r="793" spans="1:11" s="653" customFormat="1" x14ac:dyDescent="0.2">
      <c r="A793" s="304" t="s">
        <v>3</v>
      </c>
      <c r="B793" s="467">
        <v>4880</v>
      </c>
      <c r="C793" s="468">
        <v>4880</v>
      </c>
      <c r="D793" s="468">
        <v>4880</v>
      </c>
      <c r="E793" s="468">
        <v>4880</v>
      </c>
      <c r="F793" s="468">
        <v>4880</v>
      </c>
      <c r="G793" s="469">
        <v>4880</v>
      </c>
      <c r="H793" s="616">
        <v>4880</v>
      </c>
      <c r="I793" s="306"/>
      <c r="J793" s="303"/>
    </row>
    <row r="794" spans="1:11" s="653" customFormat="1" x14ac:dyDescent="0.2">
      <c r="A794" s="307" t="s">
        <v>6</v>
      </c>
      <c r="B794" s="256">
        <v>5238.33</v>
      </c>
      <c r="C794" s="257">
        <v>5359.09</v>
      </c>
      <c r="D794" s="257">
        <v>4693.33</v>
      </c>
      <c r="E794" s="257">
        <v>5660.91</v>
      </c>
      <c r="F794" s="308">
        <v>5544.44</v>
      </c>
      <c r="G794" s="258">
        <v>5791</v>
      </c>
      <c r="H794" s="617">
        <v>5463.75</v>
      </c>
      <c r="I794" s="310"/>
      <c r="J794" s="303"/>
    </row>
    <row r="795" spans="1:11" s="653" customFormat="1" x14ac:dyDescent="0.2">
      <c r="A795" s="219" t="s">
        <v>7</v>
      </c>
      <c r="B795" s="261">
        <v>83.3</v>
      </c>
      <c r="C795" s="262">
        <v>81.819999999999993</v>
      </c>
      <c r="D795" s="262">
        <v>100</v>
      </c>
      <c r="E795" s="262">
        <v>100</v>
      </c>
      <c r="F795" s="311">
        <v>100</v>
      </c>
      <c r="G795" s="263">
        <v>100</v>
      </c>
      <c r="H795" s="618">
        <v>87.5</v>
      </c>
      <c r="I795" s="383"/>
      <c r="J795" s="303"/>
    </row>
    <row r="796" spans="1:11" s="653" customFormat="1" x14ac:dyDescent="0.2">
      <c r="A796" s="219" t="s">
        <v>8</v>
      </c>
      <c r="B796" s="266">
        <v>6.6000000000000003E-2</v>
      </c>
      <c r="C796" s="267">
        <v>7.1800000000000003E-2</v>
      </c>
      <c r="D796" s="267">
        <v>4.4200000000000003E-2</v>
      </c>
      <c r="E796" s="267">
        <v>4.1700000000000001E-2</v>
      </c>
      <c r="F796" s="314">
        <v>6.0299999999999999E-2</v>
      </c>
      <c r="G796" s="268">
        <v>2.7E-2</v>
      </c>
      <c r="H796" s="619">
        <v>7.3899999999999993E-2</v>
      </c>
      <c r="I796" s="316"/>
      <c r="J796" s="317"/>
    </row>
    <row r="797" spans="1:11" s="653" customFormat="1" x14ac:dyDescent="0.2">
      <c r="A797" s="307" t="s">
        <v>1</v>
      </c>
      <c r="B797" s="271">
        <f t="shared" ref="B797:H797" si="185">B794/B793*100-100</f>
        <v>7.3428278688524529</v>
      </c>
      <c r="C797" s="272">
        <f t="shared" si="185"/>
        <v>9.8174180327868896</v>
      </c>
      <c r="D797" s="272">
        <f t="shared" si="185"/>
        <v>-3.8252049180327816</v>
      </c>
      <c r="E797" s="272">
        <f t="shared" si="185"/>
        <v>16.002254098360652</v>
      </c>
      <c r="F797" s="272">
        <f t="shared" si="185"/>
        <v>13.615573770491778</v>
      </c>
      <c r="G797" s="273">
        <f t="shared" si="185"/>
        <v>18.668032786885249</v>
      </c>
      <c r="H797" s="620">
        <f t="shared" si="185"/>
        <v>11.962090163934434</v>
      </c>
      <c r="I797" s="316"/>
      <c r="J797" s="317"/>
    </row>
    <row r="798" spans="1:11" s="653" customFormat="1" ht="13.5" thickBot="1" x14ac:dyDescent="0.25">
      <c r="A798" s="219" t="s">
        <v>26</v>
      </c>
      <c r="B798" s="395">
        <f t="shared" ref="B798:H798" si="186">B794-B781</f>
        <v>90.470000000000255</v>
      </c>
      <c r="C798" s="396">
        <f t="shared" si="186"/>
        <v>-127.90999999999985</v>
      </c>
      <c r="D798" s="396">
        <f t="shared" si="186"/>
        <v>-203.34000000000015</v>
      </c>
      <c r="E798" s="396">
        <f t="shared" si="186"/>
        <v>123.40999999999985</v>
      </c>
      <c r="F798" s="396">
        <f t="shared" si="186"/>
        <v>88.079999999999927</v>
      </c>
      <c r="G798" s="397">
        <f t="shared" si="186"/>
        <v>284.64000000000033</v>
      </c>
      <c r="H798" s="621">
        <f t="shared" si="186"/>
        <v>75.720000000000255</v>
      </c>
      <c r="I798" s="320"/>
      <c r="J798" s="317"/>
    </row>
    <row r="799" spans="1:11" s="653" customFormat="1" x14ac:dyDescent="0.2">
      <c r="A799" s="321" t="s">
        <v>50</v>
      </c>
      <c r="B799" s="283">
        <v>42</v>
      </c>
      <c r="C799" s="284">
        <v>44</v>
      </c>
      <c r="D799" s="284">
        <v>8</v>
      </c>
      <c r="E799" s="284">
        <v>49</v>
      </c>
      <c r="F799" s="284">
        <v>48</v>
      </c>
      <c r="G799" s="285">
        <v>49</v>
      </c>
      <c r="H799" s="622">
        <f>SUM(B799:G799)</f>
        <v>240</v>
      </c>
      <c r="I799" s="322" t="s">
        <v>55</v>
      </c>
      <c r="J799" s="323">
        <f>H786-H799</f>
        <v>1</v>
      </c>
      <c r="K799" s="345">
        <f>J799/H786</f>
        <v>4.1493775933609959E-3</v>
      </c>
    </row>
    <row r="800" spans="1:11" s="653" customFormat="1" x14ac:dyDescent="0.2">
      <c r="A800" s="321" t="s">
        <v>27</v>
      </c>
      <c r="B800" s="235">
        <v>156.5</v>
      </c>
      <c r="C800" s="233">
        <v>155</v>
      </c>
      <c r="D800" s="233">
        <v>158</v>
      </c>
      <c r="E800" s="233">
        <v>154.5</v>
      </c>
      <c r="F800" s="233">
        <v>154</v>
      </c>
      <c r="G800" s="236">
        <v>153.5</v>
      </c>
      <c r="H800" s="623"/>
      <c r="I800" s="220" t="s">
        <v>56</v>
      </c>
      <c r="J800" s="653">
        <v>154.22999999999999</v>
      </c>
    </row>
    <row r="801" spans="1:11" s="653" customFormat="1" ht="13.5" thickBot="1" x14ac:dyDescent="0.25">
      <c r="A801" s="324" t="s">
        <v>25</v>
      </c>
      <c r="B801" s="224">
        <f>B800-B787</f>
        <v>0.5</v>
      </c>
      <c r="C801" s="225">
        <f t="shared" ref="C801:G801" si="187">C800-C787</f>
        <v>1</v>
      </c>
      <c r="D801" s="225">
        <f t="shared" si="187"/>
        <v>1</v>
      </c>
      <c r="E801" s="225">
        <f t="shared" si="187"/>
        <v>0.5</v>
      </c>
      <c r="F801" s="225">
        <f t="shared" si="187"/>
        <v>0.5</v>
      </c>
      <c r="G801" s="231">
        <f t="shared" si="187"/>
        <v>1</v>
      </c>
      <c r="H801" s="624"/>
      <c r="I801" s="653" t="s">
        <v>25</v>
      </c>
      <c r="J801" s="653">
        <f>J800-J787</f>
        <v>-1.0000000000019327E-2</v>
      </c>
    </row>
    <row r="803" spans="1:11" ht="13.5" thickBot="1" x14ac:dyDescent="0.25"/>
    <row r="804" spans="1:11" ht="13.5" thickBot="1" x14ac:dyDescent="0.25">
      <c r="A804" s="297" t="s">
        <v>269</v>
      </c>
      <c r="B804" s="662" t="s">
        <v>49</v>
      </c>
      <c r="C804" s="663"/>
      <c r="D804" s="663"/>
      <c r="E804" s="663"/>
      <c r="F804" s="663"/>
      <c r="G804" s="664"/>
      <c r="H804" s="325" t="s">
        <v>0</v>
      </c>
      <c r="I804" s="220"/>
      <c r="J804" s="655"/>
      <c r="K804" s="655"/>
    </row>
    <row r="805" spans="1:11" x14ac:dyDescent="0.2">
      <c r="A805" s="219" t="s">
        <v>53</v>
      </c>
      <c r="B805" s="298">
        <v>1</v>
      </c>
      <c r="C805" s="299">
        <v>2</v>
      </c>
      <c r="D805" s="300">
        <v>3</v>
      </c>
      <c r="E805" s="299">
        <v>4</v>
      </c>
      <c r="F805" s="299">
        <v>5</v>
      </c>
      <c r="G805" s="625">
        <v>6</v>
      </c>
      <c r="H805" s="633"/>
      <c r="I805" s="302"/>
      <c r="J805" s="655"/>
      <c r="K805" s="655"/>
    </row>
    <row r="806" spans="1:11" x14ac:dyDescent="0.2">
      <c r="A806" s="304" t="s">
        <v>3</v>
      </c>
      <c r="B806" s="467">
        <v>4900</v>
      </c>
      <c r="C806" s="468">
        <v>4900</v>
      </c>
      <c r="D806" s="468">
        <v>4900</v>
      </c>
      <c r="E806" s="468">
        <v>4900</v>
      </c>
      <c r="F806" s="468">
        <v>4900</v>
      </c>
      <c r="G806" s="469">
        <v>4900</v>
      </c>
      <c r="H806" s="616">
        <v>4900</v>
      </c>
      <c r="I806" s="306"/>
      <c r="J806" s="303"/>
      <c r="K806" s="655"/>
    </row>
    <row r="807" spans="1:11" x14ac:dyDescent="0.2">
      <c r="A807" s="307" t="s">
        <v>6</v>
      </c>
      <c r="B807" s="256">
        <v>5464.55</v>
      </c>
      <c r="C807" s="257">
        <v>5890</v>
      </c>
      <c r="D807" s="257">
        <v>5719.06</v>
      </c>
      <c r="E807" s="257"/>
      <c r="F807" s="308"/>
      <c r="G807" s="258"/>
      <c r="H807" s="617">
        <v>5629.82</v>
      </c>
      <c r="I807" s="310"/>
      <c r="J807" s="303"/>
      <c r="K807" s="655"/>
    </row>
    <row r="808" spans="1:11" x14ac:dyDescent="0.2">
      <c r="A808" s="219" t="s">
        <v>7</v>
      </c>
      <c r="B808" s="261">
        <v>95.5</v>
      </c>
      <c r="C808" s="262">
        <v>100</v>
      </c>
      <c r="D808" s="262">
        <v>96.9</v>
      </c>
      <c r="E808" s="262"/>
      <c r="F808" s="311"/>
      <c r="G808" s="263"/>
      <c r="H808" s="618">
        <v>94.74</v>
      </c>
      <c r="I808" s="383"/>
      <c r="J808" s="303"/>
      <c r="K808" s="655"/>
    </row>
    <row r="809" spans="1:11" x14ac:dyDescent="0.2">
      <c r="A809" s="219" t="s">
        <v>8</v>
      </c>
      <c r="B809" s="266">
        <v>4.7800000000000002E-2</v>
      </c>
      <c r="C809" s="267">
        <v>5.7000000000000002E-2</v>
      </c>
      <c r="D809" s="267">
        <v>5.0099999999999999E-2</v>
      </c>
      <c r="E809" s="267"/>
      <c r="F809" s="314"/>
      <c r="G809" s="268"/>
      <c r="H809" s="619">
        <v>5.5300000000000002E-2</v>
      </c>
      <c r="I809" s="316"/>
      <c r="J809" s="317"/>
      <c r="K809" s="655"/>
    </row>
    <row r="810" spans="1:11" x14ac:dyDescent="0.2">
      <c r="A810" s="307" t="s">
        <v>1</v>
      </c>
      <c r="B810" s="271">
        <f t="shared" ref="B810:H810" si="188">B807/B806*100-100</f>
        <v>11.521428571428572</v>
      </c>
      <c r="C810" s="272">
        <f t="shared" si="188"/>
        <v>20.204081632653057</v>
      </c>
      <c r="D810" s="272">
        <f t="shared" si="188"/>
        <v>16.715510204081639</v>
      </c>
      <c r="E810" s="272">
        <f t="shared" si="188"/>
        <v>-100</v>
      </c>
      <c r="F810" s="272">
        <f t="shared" si="188"/>
        <v>-100</v>
      </c>
      <c r="G810" s="273">
        <f t="shared" si="188"/>
        <v>-100</v>
      </c>
      <c r="H810" s="620">
        <f t="shared" si="188"/>
        <v>14.894285714285701</v>
      </c>
      <c r="I810" s="316"/>
      <c r="J810" s="317"/>
      <c r="K810" s="655"/>
    </row>
    <row r="811" spans="1:11" ht="13.5" thickBot="1" x14ac:dyDescent="0.25">
      <c r="A811" s="219" t="s">
        <v>26</v>
      </c>
      <c r="B811" s="395">
        <f t="shared" ref="B811:H811" si="189">B807-B794</f>
        <v>226.22000000000025</v>
      </c>
      <c r="C811" s="396">
        <f t="shared" si="189"/>
        <v>530.90999999999985</v>
      </c>
      <c r="D811" s="396">
        <f t="shared" si="189"/>
        <v>1025.7300000000005</v>
      </c>
      <c r="E811" s="396">
        <f t="shared" si="189"/>
        <v>-5660.91</v>
      </c>
      <c r="F811" s="396">
        <f t="shared" si="189"/>
        <v>-5544.44</v>
      </c>
      <c r="G811" s="397">
        <f t="shared" si="189"/>
        <v>-5791</v>
      </c>
      <c r="H811" s="621">
        <f t="shared" si="189"/>
        <v>166.06999999999971</v>
      </c>
      <c r="I811" s="320"/>
      <c r="J811" s="317"/>
      <c r="K811" s="655"/>
    </row>
    <row r="812" spans="1:11" x14ac:dyDescent="0.2">
      <c r="A812" s="321" t="s">
        <v>50</v>
      </c>
      <c r="B812" s="283">
        <v>86</v>
      </c>
      <c r="C812" s="284">
        <v>8</v>
      </c>
      <c r="D812" s="284">
        <v>146</v>
      </c>
      <c r="E812" s="284"/>
      <c r="F812" s="284"/>
      <c r="G812" s="285"/>
      <c r="H812" s="622">
        <f>SUM(B812:G812)</f>
        <v>240</v>
      </c>
      <c r="I812" s="322" t="s">
        <v>55</v>
      </c>
      <c r="J812" s="323">
        <f>H799-H812</f>
        <v>0</v>
      </c>
      <c r="K812" s="345">
        <f>J812/H799</f>
        <v>0</v>
      </c>
    </row>
    <row r="813" spans="1:11" x14ac:dyDescent="0.2">
      <c r="A813" s="321" t="s">
        <v>27</v>
      </c>
      <c r="B813" s="235">
        <v>156</v>
      </c>
      <c r="C813" s="233">
        <v>158</v>
      </c>
      <c r="D813" s="233">
        <v>154</v>
      </c>
      <c r="E813" s="233"/>
      <c r="F813" s="233"/>
      <c r="G813" s="236"/>
      <c r="H813" s="623"/>
      <c r="I813" s="220" t="s">
        <v>56</v>
      </c>
      <c r="J813" s="655">
        <v>154.76</v>
      </c>
      <c r="K813" s="655"/>
    </row>
    <row r="814" spans="1:11" ht="13.5" thickBot="1" x14ac:dyDescent="0.25">
      <c r="A814" s="324" t="s">
        <v>25</v>
      </c>
      <c r="B814" s="224">
        <f>B813-B800</f>
        <v>-0.5</v>
      </c>
      <c r="C814" s="225">
        <f>C813-D800</f>
        <v>0</v>
      </c>
      <c r="D814" s="225">
        <f>D813-F800</f>
        <v>0</v>
      </c>
      <c r="E814" s="225"/>
      <c r="F814" s="225"/>
      <c r="G814" s="231"/>
      <c r="H814" s="624"/>
      <c r="I814" s="655" t="s">
        <v>25</v>
      </c>
      <c r="J814" s="655">
        <f>J813-J800</f>
        <v>0.53000000000000114</v>
      </c>
      <c r="K814" s="655"/>
    </row>
    <row r="816" spans="1:11" ht="13.5" thickBot="1" x14ac:dyDescent="0.25"/>
    <row r="817" spans="1:11" s="656" customFormat="1" ht="13.5" thickBot="1" x14ac:dyDescent="0.25">
      <c r="A817" s="297" t="s">
        <v>270</v>
      </c>
      <c r="B817" s="662" t="s">
        <v>49</v>
      </c>
      <c r="C817" s="663"/>
      <c r="D817" s="663"/>
      <c r="E817" s="663"/>
      <c r="F817" s="663"/>
      <c r="G817" s="664"/>
      <c r="H817" s="325" t="s">
        <v>0</v>
      </c>
      <c r="I817" s="220"/>
    </row>
    <row r="818" spans="1:11" s="656" customFormat="1" x14ac:dyDescent="0.2">
      <c r="A818" s="219" t="s">
        <v>53</v>
      </c>
      <c r="B818" s="298">
        <v>1</v>
      </c>
      <c r="C818" s="299">
        <v>2</v>
      </c>
      <c r="D818" s="300">
        <v>3</v>
      </c>
      <c r="E818" s="299">
        <v>4</v>
      </c>
      <c r="F818" s="299">
        <v>5</v>
      </c>
      <c r="G818" s="625">
        <v>6</v>
      </c>
      <c r="H818" s="633"/>
      <c r="I818" s="302"/>
    </row>
    <row r="819" spans="1:11" s="656" customFormat="1" x14ac:dyDescent="0.2">
      <c r="A819" s="304" t="s">
        <v>3</v>
      </c>
      <c r="B819" s="467">
        <v>4920</v>
      </c>
      <c r="C819" s="468">
        <v>4920</v>
      </c>
      <c r="D819" s="468">
        <v>4920</v>
      </c>
      <c r="E819" s="468">
        <v>4920</v>
      </c>
      <c r="F819" s="468">
        <v>4920</v>
      </c>
      <c r="G819" s="469">
        <v>4920</v>
      </c>
      <c r="H819" s="616">
        <v>4920</v>
      </c>
      <c r="I819" s="306"/>
      <c r="J819" s="303"/>
    </row>
    <row r="820" spans="1:11" s="656" customFormat="1" x14ac:dyDescent="0.2">
      <c r="A820" s="307" t="s">
        <v>6</v>
      </c>
      <c r="B820" s="256">
        <v>5335</v>
      </c>
      <c r="C820" s="257">
        <v>5037.5</v>
      </c>
      <c r="D820" s="257">
        <v>5549.03</v>
      </c>
      <c r="E820" s="257"/>
      <c r="F820" s="308"/>
      <c r="G820" s="258"/>
      <c r="H820" s="617">
        <v>5434</v>
      </c>
      <c r="I820" s="310"/>
      <c r="J820" s="303"/>
    </row>
    <row r="821" spans="1:11" s="656" customFormat="1" x14ac:dyDescent="0.2">
      <c r="A821" s="219" t="s">
        <v>7</v>
      </c>
      <c r="B821" s="261">
        <v>75</v>
      </c>
      <c r="C821" s="262">
        <v>50</v>
      </c>
      <c r="D821" s="262">
        <v>87.1</v>
      </c>
      <c r="E821" s="262"/>
      <c r="F821" s="311"/>
      <c r="G821" s="263"/>
      <c r="H821" s="618">
        <v>72.73</v>
      </c>
      <c r="I821" s="383"/>
      <c r="J821" s="303"/>
    </row>
    <row r="822" spans="1:11" s="656" customFormat="1" x14ac:dyDescent="0.2">
      <c r="A822" s="219" t="s">
        <v>8</v>
      </c>
      <c r="B822" s="266">
        <v>8.0699999999999994E-2</v>
      </c>
      <c r="C822" s="267">
        <v>8.72E-2</v>
      </c>
      <c r="D822" s="267">
        <v>7.0800000000000002E-2</v>
      </c>
      <c r="E822" s="267"/>
      <c r="F822" s="314"/>
      <c r="G822" s="268"/>
      <c r="H822" s="619">
        <v>8.0399999999999999E-2</v>
      </c>
      <c r="I822" s="316"/>
      <c r="J822" s="317"/>
    </row>
    <row r="823" spans="1:11" s="656" customFormat="1" x14ac:dyDescent="0.2">
      <c r="A823" s="307" t="s">
        <v>1</v>
      </c>
      <c r="B823" s="271">
        <f t="shared" ref="B823:H823" si="190">B820/B819*100-100</f>
        <v>8.434959349593484</v>
      </c>
      <c r="C823" s="272">
        <f t="shared" si="190"/>
        <v>2.3882113821138233</v>
      </c>
      <c r="D823" s="272">
        <f t="shared" si="190"/>
        <v>12.785162601626013</v>
      </c>
      <c r="E823" s="272">
        <f t="shared" si="190"/>
        <v>-100</v>
      </c>
      <c r="F823" s="272">
        <f t="shared" si="190"/>
        <v>-100</v>
      </c>
      <c r="G823" s="273">
        <f t="shared" si="190"/>
        <v>-100</v>
      </c>
      <c r="H823" s="620">
        <f t="shared" si="190"/>
        <v>10.447154471544721</v>
      </c>
      <c r="I823" s="316"/>
      <c r="J823" s="317"/>
    </row>
    <row r="824" spans="1:11" s="656" customFormat="1" ht="13.5" thickBot="1" x14ac:dyDescent="0.25">
      <c r="A824" s="219" t="s">
        <v>26</v>
      </c>
      <c r="B824" s="395">
        <f t="shared" ref="B824:H824" si="191">B820-B807</f>
        <v>-129.55000000000018</v>
      </c>
      <c r="C824" s="396">
        <f t="shared" si="191"/>
        <v>-852.5</v>
      </c>
      <c r="D824" s="396">
        <f t="shared" si="191"/>
        <v>-170.03000000000065</v>
      </c>
      <c r="E824" s="396">
        <f t="shared" si="191"/>
        <v>0</v>
      </c>
      <c r="F824" s="396">
        <f t="shared" si="191"/>
        <v>0</v>
      </c>
      <c r="G824" s="397">
        <f t="shared" si="191"/>
        <v>0</v>
      </c>
      <c r="H824" s="621">
        <f t="shared" si="191"/>
        <v>-195.81999999999971</v>
      </c>
      <c r="I824" s="320"/>
      <c r="J824" s="317"/>
    </row>
    <row r="825" spans="1:11" s="656" customFormat="1" x14ac:dyDescent="0.2">
      <c r="A825" s="321" t="s">
        <v>50</v>
      </c>
      <c r="B825" s="283">
        <v>86</v>
      </c>
      <c r="C825" s="284">
        <v>8</v>
      </c>
      <c r="D825" s="284">
        <v>146</v>
      </c>
      <c r="E825" s="284"/>
      <c r="F825" s="284"/>
      <c r="G825" s="285"/>
      <c r="H825" s="622">
        <f>SUM(B825:G825)</f>
        <v>240</v>
      </c>
      <c r="I825" s="322" t="s">
        <v>55</v>
      </c>
      <c r="J825" s="323">
        <f>H812-H825</f>
        <v>0</v>
      </c>
      <c r="K825" s="345">
        <f>J825/H812</f>
        <v>0</v>
      </c>
    </row>
    <row r="826" spans="1:11" s="656" customFormat="1" x14ac:dyDescent="0.2">
      <c r="A826" s="321" t="s">
        <v>27</v>
      </c>
      <c r="B826" s="235">
        <v>157</v>
      </c>
      <c r="C826" s="233">
        <v>160</v>
      </c>
      <c r="D826" s="233">
        <v>156</v>
      </c>
      <c r="E826" s="233"/>
      <c r="F826" s="233"/>
      <c r="G826" s="236"/>
      <c r="H826" s="623"/>
      <c r="I826" s="220" t="s">
        <v>56</v>
      </c>
    </row>
    <row r="827" spans="1:11" s="656" customFormat="1" ht="13.5" thickBot="1" x14ac:dyDescent="0.25">
      <c r="A827" s="324" t="s">
        <v>25</v>
      </c>
      <c r="B827" s="224">
        <f>B826-B813</f>
        <v>1</v>
      </c>
      <c r="C827" s="225">
        <f>C826-C813</f>
        <v>2</v>
      </c>
      <c r="D827" s="225">
        <f>D826-D813</f>
        <v>2</v>
      </c>
      <c r="E827" s="225"/>
      <c r="F827" s="225"/>
      <c r="G827" s="231"/>
      <c r="H827" s="624"/>
      <c r="I827" s="656" t="s">
        <v>25</v>
      </c>
      <c r="J827" s="656">
        <f>J826-J813</f>
        <v>-154.76</v>
      </c>
    </row>
  </sheetData>
  <mergeCells count="63">
    <mergeCell ref="B817:G817"/>
    <mergeCell ref="B804:G804"/>
    <mergeCell ref="B791:G791"/>
    <mergeCell ref="B765:G765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583:G583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778:G778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7" t="s">
        <v>18</v>
      </c>
      <c r="C4" s="658"/>
      <c r="D4" s="658"/>
      <c r="E4" s="658"/>
      <c r="F4" s="658"/>
      <c r="G4" s="658"/>
      <c r="H4" s="658"/>
      <c r="I4" s="658"/>
      <c r="J4" s="659"/>
      <c r="K4" s="657" t="s">
        <v>21</v>
      </c>
      <c r="L4" s="658"/>
      <c r="M4" s="658"/>
      <c r="N4" s="658"/>
      <c r="O4" s="658"/>
      <c r="P4" s="658"/>
      <c r="Q4" s="658"/>
      <c r="R4" s="658"/>
      <c r="S4" s="658"/>
      <c r="T4" s="658"/>
      <c r="U4" s="658"/>
      <c r="V4" s="658"/>
      <c r="W4" s="65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7" t="s">
        <v>22</v>
      </c>
      <c r="C17" s="658"/>
      <c r="D17" s="658"/>
      <c r="E17" s="658"/>
      <c r="F17" s="65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7" t="s">
        <v>18</v>
      </c>
      <c r="C4" s="658"/>
      <c r="D4" s="658"/>
      <c r="E4" s="658"/>
      <c r="F4" s="658"/>
      <c r="G4" s="658"/>
      <c r="H4" s="658"/>
      <c r="I4" s="658"/>
      <c r="J4" s="659"/>
      <c r="K4" s="657" t="s">
        <v>21</v>
      </c>
      <c r="L4" s="658"/>
      <c r="M4" s="658"/>
      <c r="N4" s="658"/>
      <c r="O4" s="658"/>
      <c r="P4" s="658"/>
      <c r="Q4" s="658"/>
      <c r="R4" s="658"/>
      <c r="S4" s="658"/>
      <c r="T4" s="658"/>
      <c r="U4" s="658"/>
      <c r="V4" s="658"/>
      <c r="W4" s="65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7" t="s">
        <v>22</v>
      </c>
      <c r="C17" s="658"/>
      <c r="D17" s="658"/>
      <c r="E17" s="658"/>
      <c r="F17" s="65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0" t="s">
        <v>41</v>
      </c>
      <c r="B1" s="660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60" t="s">
        <v>41</v>
      </c>
      <c r="B1" s="660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61" t="s">
        <v>41</v>
      </c>
      <c r="B1" s="661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0" t="s">
        <v>41</v>
      </c>
      <c r="B1" s="660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700"/>
  <sheetViews>
    <sheetView showGridLines="0" topLeftCell="A670" zoomScale="75" zoomScaleNormal="75" workbookViewId="0">
      <selection activeCell="V700" sqref="V700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6"/>
      <c r="G2" s="666"/>
      <c r="H2" s="666"/>
      <c r="I2" s="66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8" t="s">
        <v>64</v>
      </c>
      <c r="C9" s="679"/>
      <c r="D9" s="679"/>
      <c r="E9" s="679"/>
      <c r="F9" s="679"/>
      <c r="G9" s="679"/>
      <c r="H9" s="679"/>
      <c r="I9" s="680"/>
      <c r="J9" s="674" t="s">
        <v>62</v>
      </c>
      <c r="K9" s="675"/>
      <c r="L9" s="675"/>
      <c r="M9" s="675"/>
      <c r="N9" s="675"/>
      <c r="O9" s="677"/>
      <c r="P9" s="674" t="s">
        <v>63</v>
      </c>
      <c r="Q9" s="675"/>
      <c r="R9" s="675"/>
      <c r="S9" s="675"/>
      <c r="T9" s="675"/>
      <c r="U9" s="67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8" t="s">
        <v>64</v>
      </c>
      <c r="C23" s="679"/>
      <c r="D23" s="679"/>
      <c r="E23" s="679"/>
      <c r="F23" s="679"/>
      <c r="G23" s="679"/>
      <c r="H23" s="679"/>
      <c r="I23" s="680"/>
      <c r="J23" s="674" t="s">
        <v>62</v>
      </c>
      <c r="K23" s="675"/>
      <c r="L23" s="675"/>
      <c r="M23" s="675"/>
      <c r="N23" s="675"/>
      <c r="O23" s="677"/>
      <c r="P23" s="674" t="s">
        <v>63</v>
      </c>
      <c r="Q23" s="675"/>
      <c r="R23" s="675"/>
      <c r="S23" s="675"/>
      <c r="T23" s="675"/>
      <c r="U23" s="67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8" t="s">
        <v>64</v>
      </c>
      <c r="C37" s="679"/>
      <c r="D37" s="679"/>
      <c r="E37" s="679"/>
      <c r="F37" s="679"/>
      <c r="G37" s="679"/>
      <c r="H37" s="679"/>
      <c r="I37" s="680"/>
      <c r="J37" s="674" t="s">
        <v>62</v>
      </c>
      <c r="K37" s="675"/>
      <c r="L37" s="675"/>
      <c r="M37" s="675"/>
      <c r="N37" s="675"/>
      <c r="O37" s="677"/>
      <c r="P37" s="674" t="s">
        <v>63</v>
      </c>
      <c r="Q37" s="675"/>
      <c r="R37" s="675"/>
      <c r="S37" s="675"/>
      <c r="T37" s="675"/>
      <c r="U37" s="67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71" t="s">
        <v>71</v>
      </c>
      <c r="X39" s="667"/>
      <c r="Y39" s="667"/>
      <c r="Z39" s="667"/>
      <c r="AA39" s="667"/>
      <c r="AB39" s="668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71"/>
      <c r="X40" s="667"/>
      <c r="Y40" s="667"/>
      <c r="Z40" s="667"/>
      <c r="AA40" s="667"/>
      <c r="AB40" s="668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71"/>
      <c r="X41" s="667"/>
      <c r="Y41" s="667"/>
      <c r="Z41" s="667"/>
      <c r="AA41" s="667"/>
      <c r="AB41" s="668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72" t="s">
        <v>72</v>
      </c>
      <c r="X42" s="673"/>
      <c r="Y42" s="673"/>
      <c r="Z42" s="673"/>
      <c r="AA42" s="673"/>
      <c r="AB42" s="668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9" t="s">
        <v>78</v>
      </c>
      <c r="X43" s="670"/>
      <c r="Y43" s="670"/>
      <c r="Z43" s="670"/>
      <c r="AA43" s="670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9"/>
      <c r="X44" s="670"/>
      <c r="Y44" s="670"/>
      <c r="Z44" s="670"/>
      <c r="AA44" s="670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62" t="s">
        <v>64</v>
      </c>
      <c r="C53" s="663"/>
      <c r="D53" s="663"/>
      <c r="E53" s="663"/>
      <c r="F53" s="663"/>
      <c r="G53" s="663"/>
      <c r="H53" s="663"/>
      <c r="I53" s="663"/>
      <c r="J53" s="663"/>
      <c r="K53" s="663"/>
      <c r="L53" s="664"/>
      <c r="M53" s="662" t="s">
        <v>62</v>
      </c>
      <c r="N53" s="663"/>
      <c r="O53" s="663"/>
      <c r="P53" s="663"/>
      <c r="Q53" s="663"/>
      <c r="R53" s="663"/>
      <c r="S53" s="664"/>
      <c r="T53" s="662" t="s">
        <v>63</v>
      </c>
      <c r="U53" s="663"/>
      <c r="V53" s="663"/>
      <c r="W53" s="663"/>
      <c r="X53" s="663"/>
      <c r="Y53" s="663"/>
      <c r="Z53" s="664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62" t="s">
        <v>64</v>
      </c>
      <c r="C67" s="663"/>
      <c r="D67" s="663"/>
      <c r="E67" s="663"/>
      <c r="F67" s="663"/>
      <c r="G67" s="663"/>
      <c r="H67" s="663"/>
      <c r="I67" s="663"/>
      <c r="J67" s="663"/>
      <c r="K67" s="663"/>
      <c r="L67" s="664"/>
      <c r="M67" s="662" t="s">
        <v>62</v>
      </c>
      <c r="N67" s="663"/>
      <c r="O67" s="663"/>
      <c r="P67" s="663"/>
      <c r="Q67" s="663"/>
      <c r="R67" s="663"/>
      <c r="S67" s="664"/>
      <c r="T67" s="662" t="s">
        <v>63</v>
      </c>
      <c r="U67" s="663"/>
      <c r="V67" s="663"/>
      <c r="W67" s="663"/>
      <c r="X67" s="663"/>
      <c r="Y67" s="663"/>
      <c r="Z67" s="664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62" t="s">
        <v>64</v>
      </c>
      <c r="C81" s="663"/>
      <c r="D81" s="663"/>
      <c r="E81" s="663"/>
      <c r="F81" s="663"/>
      <c r="G81" s="663"/>
      <c r="H81" s="663"/>
      <c r="I81" s="663"/>
      <c r="J81" s="663"/>
      <c r="K81" s="663"/>
      <c r="L81" s="664"/>
      <c r="M81" s="662" t="s">
        <v>62</v>
      </c>
      <c r="N81" s="663"/>
      <c r="O81" s="663"/>
      <c r="P81" s="663"/>
      <c r="Q81" s="663"/>
      <c r="R81" s="663"/>
      <c r="S81" s="664"/>
      <c r="T81" s="662" t="s">
        <v>63</v>
      </c>
      <c r="U81" s="663"/>
      <c r="V81" s="663"/>
      <c r="W81" s="663"/>
      <c r="X81" s="663"/>
      <c r="Y81" s="663"/>
      <c r="Z81" s="664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62" t="s">
        <v>64</v>
      </c>
      <c r="C97" s="663"/>
      <c r="D97" s="663"/>
      <c r="E97" s="663"/>
      <c r="F97" s="663"/>
      <c r="G97" s="663"/>
      <c r="H97" s="663"/>
      <c r="I97" s="663"/>
      <c r="J97" s="663"/>
      <c r="K97" s="663"/>
      <c r="L97" s="664"/>
      <c r="M97" s="662" t="s">
        <v>62</v>
      </c>
      <c r="N97" s="663"/>
      <c r="O97" s="663"/>
      <c r="P97" s="663"/>
      <c r="Q97" s="663"/>
      <c r="R97" s="663"/>
      <c r="S97" s="664"/>
      <c r="T97" s="662" t="s">
        <v>63</v>
      </c>
      <c r="U97" s="663"/>
      <c r="V97" s="663"/>
      <c r="W97" s="663"/>
      <c r="X97" s="663"/>
      <c r="Y97" s="663"/>
      <c r="Z97" s="664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62" t="s">
        <v>64</v>
      </c>
      <c r="C111" s="663"/>
      <c r="D111" s="663"/>
      <c r="E111" s="663"/>
      <c r="F111" s="663"/>
      <c r="G111" s="663"/>
      <c r="H111" s="663"/>
      <c r="I111" s="663"/>
      <c r="J111" s="663"/>
      <c r="K111" s="663"/>
      <c r="L111" s="664"/>
      <c r="M111" s="662" t="s">
        <v>62</v>
      </c>
      <c r="N111" s="663"/>
      <c r="O111" s="663"/>
      <c r="P111" s="663"/>
      <c r="Q111" s="663"/>
      <c r="R111" s="663"/>
      <c r="S111" s="664"/>
      <c r="T111" s="662" t="s">
        <v>63</v>
      </c>
      <c r="U111" s="663"/>
      <c r="V111" s="663"/>
      <c r="W111" s="663"/>
      <c r="X111" s="663"/>
      <c r="Y111" s="663"/>
      <c r="Z111" s="664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62" t="s">
        <v>64</v>
      </c>
      <c r="C125" s="663"/>
      <c r="D125" s="663"/>
      <c r="E125" s="663"/>
      <c r="F125" s="663"/>
      <c r="G125" s="663"/>
      <c r="H125" s="663"/>
      <c r="I125" s="663"/>
      <c r="J125" s="663"/>
      <c r="K125" s="663"/>
      <c r="L125" s="664"/>
      <c r="M125" s="662" t="s">
        <v>62</v>
      </c>
      <c r="N125" s="663"/>
      <c r="O125" s="663"/>
      <c r="P125" s="663"/>
      <c r="Q125" s="663"/>
      <c r="R125" s="663"/>
      <c r="S125" s="664"/>
      <c r="T125" s="662" t="s">
        <v>63</v>
      </c>
      <c r="U125" s="663"/>
      <c r="V125" s="663"/>
      <c r="W125" s="663"/>
      <c r="X125" s="663"/>
      <c r="Y125" s="663"/>
      <c r="Z125" s="664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62" t="s">
        <v>52</v>
      </c>
      <c r="C139" s="663"/>
      <c r="D139" s="663"/>
      <c r="E139" s="664"/>
      <c r="F139" s="663" t="s">
        <v>64</v>
      </c>
      <c r="G139" s="663"/>
      <c r="H139" s="663"/>
      <c r="I139" s="663"/>
      <c r="J139" s="663"/>
      <c r="K139" s="663"/>
      <c r="L139" s="664"/>
      <c r="M139" s="662" t="s">
        <v>62</v>
      </c>
      <c r="N139" s="663"/>
      <c r="O139" s="663"/>
      <c r="P139" s="663"/>
      <c r="Q139" s="663"/>
      <c r="R139" s="663"/>
      <c r="S139" s="664"/>
      <c r="T139" s="662" t="s">
        <v>63</v>
      </c>
      <c r="U139" s="663"/>
      <c r="V139" s="663"/>
      <c r="W139" s="663"/>
      <c r="X139" s="663"/>
      <c r="Y139" s="663"/>
      <c r="Z139" s="664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62" t="s">
        <v>52</v>
      </c>
      <c r="C153" s="663"/>
      <c r="D153" s="663"/>
      <c r="E153" s="664"/>
      <c r="F153" s="663" t="s">
        <v>64</v>
      </c>
      <c r="G153" s="663"/>
      <c r="H153" s="663"/>
      <c r="I153" s="663"/>
      <c r="J153" s="663"/>
      <c r="K153" s="663"/>
      <c r="L153" s="664"/>
      <c r="M153" s="662" t="s">
        <v>62</v>
      </c>
      <c r="N153" s="663"/>
      <c r="O153" s="663"/>
      <c r="P153" s="663"/>
      <c r="Q153" s="663"/>
      <c r="R153" s="663"/>
      <c r="S153" s="664"/>
      <c r="T153" s="662" t="s">
        <v>63</v>
      </c>
      <c r="U153" s="663"/>
      <c r="V153" s="663"/>
      <c r="W153" s="663"/>
      <c r="X153" s="663"/>
      <c r="Y153" s="663"/>
      <c r="Z153" s="664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62" t="s">
        <v>52</v>
      </c>
      <c r="C167" s="663"/>
      <c r="D167" s="663"/>
      <c r="E167" s="664"/>
      <c r="F167" s="663" t="s">
        <v>64</v>
      </c>
      <c r="G167" s="663"/>
      <c r="H167" s="663"/>
      <c r="I167" s="663"/>
      <c r="J167" s="663"/>
      <c r="K167" s="663"/>
      <c r="L167" s="664"/>
      <c r="M167" s="662" t="s">
        <v>62</v>
      </c>
      <c r="N167" s="663"/>
      <c r="O167" s="663"/>
      <c r="P167" s="663"/>
      <c r="Q167" s="663"/>
      <c r="R167" s="663"/>
      <c r="S167" s="664"/>
      <c r="T167" s="443"/>
      <c r="U167" s="663" t="s">
        <v>63</v>
      </c>
      <c r="V167" s="663"/>
      <c r="W167" s="663"/>
      <c r="X167" s="663"/>
      <c r="Y167" s="663"/>
      <c r="Z167" s="663"/>
      <c r="AA167" s="664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62" t="s">
        <v>52</v>
      </c>
      <c r="C182" s="663"/>
      <c r="D182" s="663"/>
      <c r="E182" s="664"/>
      <c r="F182" s="662" t="s">
        <v>64</v>
      </c>
      <c r="G182" s="663"/>
      <c r="H182" s="663"/>
      <c r="I182" s="663"/>
      <c r="J182" s="663"/>
      <c r="K182" s="663"/>
      <c r="L182" s="663"/>
      <c r="M182" s="664"/>
      <c r="N182" s="662" t="s">
        <v>62</v>
      </c>
      <c r="O182" s="663"/>
      <c r="P182" s="663"/>
      <c r="Q182" s="663"/>
      <c r="R182" s="663"/>
      <c r="S182" s="663"/>
      <c r="T182" s="664"/>
      <c r="U182" s="662" t="s">
        <v>63</v>
      </c>
      <c r="V182" s="663"/>
      <c r="W182" s="663"/>
      <c r="X182" s="663"/>
      <c r="Y182" s="663"/>
      <c r="Z182" s="663"/>
      <c r="AA182" s="664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62" t="s">
        <v>52</v>
      </c>
      <c r="C196" s="663"/>
      <c r="D196" s="663"/>
      <c r="E196" s="664"/>
      <c r="F196" s="662" t="s">
        <v>64</v>
      </c>
      <c r="G196" s="663"/>
      <c r="H196" s="663"/>
      <c r="I196" s="663"/>
      <c r="J196" s="663"/>
      <c r="K196" s="663"/>
      <c r="L196" s="663"/>
      <c r="M196" s="664"/>
      <c r="N196" s="662" t="s">
        <v>62</v>
      </c>
      <c r="O196" s="663"/>
      <c r="P196" s="663"/>
      <c r="Q196" s="663"/>
      <c r="R196" s="663"/>
      <c r="S196" s="663"/>
      <c r="T196" s="664"/>
      <c r="U196" s="662" t="s">
        <v>63</v>
      </c>
      <c r="V196" s="663"/>
      <c r="W196" s="663"/>
      <c r="X196" s="663"/>
      <c r="Y196" s="663"/>
      <c r="Z196" s="663"/>
      <c r="AA196" s="664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62" t="s">
        <v>52</v>
      </c>
      <c r="C210" s="663"/>
      <c r="D210" s="663"/>
      <c r="E210" s="663"/>
      <c r="F210" s="664"/>
      <c r="G210" s="662" t="s">
        <v>64</v>
      </c>
      <c r="H210" s="663"/>
      <c r="I210" s="663"/>
      <c r="J210" s="663"/>
      <c r="K210" s="663"/>
      <c r="L210" s="663"/>
      <c r="M210" s="663"/>
      <c r="N210" s="664"/>
      <c r="O210" s="662" t="s">
        <v>62</v>
      </c>
      <c r="P210" s="663"/>
      <c r="Q210" s="663"/>
      <c r="R210" s="663"/>
      <c r="S210" s="663"/>
      <c r="T210" s="664"/>
      <c r="U210" s="663" t="s">
        <v>63</v>
      </c>
      <c r="V210" s="663"/>
      <c r="W210" s="663"/>
      <c r="X210" s="663"/>
      <c r="Y210" s="663"/>
      <c r="Z210" s="663"/>
      <c r="AA210" s="664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62" t="s">
        <v>52</v>
      </c>
      <c r="C224" s="663"/>
      <c r="D224" s="663"/>
      <c r="E224" s="663"/>
      <c r="F224" s="664"/>
      <c r="G224" s="662" t="s">
        <v>64</v>
      </c>
      <c r="H224" s="663"/>
      <c r="I224" s="663"/>
      <c r="J224" s="663"/>
      <c r="K224" s="663"/>
      <c r="L224" s="663"/>
      <c r="M224" s="663"/>
      <c r="N224" s="664"/>
      <c r="O224" s="662" t="s">
        <v>62</v>
      </c>
      <c r="P224" s="663"/>
      <c r="Q224" s="663"/>
      <c r="R224" s="663"/>
      <c r="S224" s="663"/>
      <c r="T224" s="664"/>
      <c r="U224" s="663" t="s">
        <v>63</v>
      </c>
      <c r="V224" s="663"/>
      <c r="W224" s="663"/>
      <c r="X224" s="663"/>
      <c r="Y224" s="663"/>
      <c r="Z224" s="663"/>
      <c r="AA224" s="664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6" t="s">
        <v>124</v>
      </c>
      <c r="AG225" s="66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62" t="s">
        <v>52</v>
      </c>
      <c r="C238" s="663"/>
      <c r="D238" s="663"/>
      <c r="E238" s="663"/>
      <c r="F238" s="664"/>
      <c r="G238" s="662" t="s">
        <v>64</v>
      </c>
      <c r="H238" s="663"/>
      <c r="I238" s="663"/>
      <c r="J238" s="663"/>
      <c r="K238" s="663"/>
      <c r="L238" s="663"/>
      <c r="M238" s="663"/>
      <c r="N238" s="664"/>
      <c r="O238" s="662" t="s">
        <v>62</v>
      </c>
      <c r="P238" s="663"/>
      <c r="Q238" s="663"/>
      <c r="R238" s="663"/>
      <c r="S238" s="663"/>
      <c r="T238" s="664"/>
      <c r="U238" s="663" t="s">
        <v>63</v>
      </c>
      <c r="V238" s="663"/>
      <c r="W238" s="663"/>
      <c r="X238" s="663"/>
      <c r="Y238" s="663"/>
      <c r="Z238" s="663"/>
      <c r="AA238" s="664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6"/>
      <c r="AG239" s="66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5" t="s">
        <v>129</v>
      </c>
      <c r="AG244" s="665"/>
      <c r="AH244" s="665"/>
      <c r="AI244" s="665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5"/>
      <c r="AG245" s="665"/>
      <c r="AH245" s="665"/>
      <c r="AI245" s="665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5"/>
      <c r="AG246" s="665"/>
      <c r="AH246" s="665"/>
      <c r="AI246" s="665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7" t="s">
        <v>127</v>
      </c>
      <c r="AG247" s="667"/>
      <c r="AH247" s="667"/>
      <c r="AI247" s="667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7"/>
      <c r="AG248" s="667"/>
      <c r="AH248" s="667"/>
      <c r="AI248" s="667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7"/>
      <c r="AG249" s="667"/>
      <c r="AH249" s="667"/>
      <c r="AI249" s="667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62" t="s">
        <v>52</v>
      </c>
      <c r="C252" s="663"/>
      <c r="D252" s="663"/>
      <c r="E252" s="663"/>
      <c r="F252" s="664"/>
      <c r="G252" s="662" t="s">
        <v>64</v>
      </c>
      <c r="H252" s="663"/>
      <c r="I252" s="663"/>
      <c r="J252" s="663"/>
      <c r="K252" s="663"/>
      <c r="L252" s="663"/>
      <c r="M252" s="663"/>
      <c r="N252" s="664"/>
      <c r="O252" s="662" t="s">
        <v>62</v>
      </c>
      <c r="P252" s="663"/>
      <c r="Q252" s="663"/>
      <c r="R252" s="663"/>
      <c r="S252" s="663"/>
      <c r="T252" s="664"/>
      <c r="U252" s="663" t="s">
        <v>63</v>
      </c>
      <c r="V252" s="663"/>
      <c r="W252" s="663"/>
      <c r="X252" s="663"/>
      <c r="Y252" s="663"/>
      <c r="Z252" s="663"/>
      <c r="AA252" s="664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6"/>
      <c r="AG253" s="66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62" t="s">
        <v>52</v>
      </c>
      <c r="C266" s="663"/>
      <c r="D266" s="663"/>
      <c r="E266" s="663"/>
      <c r="F266" s="664"/>
      <c r="G266" s="662" t="s">
        <v>64</v>
      </c>
      <c r="H266" s="663"/>
      <c r="I266" s="663"/>
      <c r="J266" s="663"/>
      <c r="K266" s="663"/>
      <c r="L266" s="663"/>
      <c r="M266" s="663"/>
      <c r="N266" s="664"/>
      <c r="O266" s="662" t="s">
        <v>62</v>
      </c>
      <c r="P266" s="663"/>
      <c r="Q266" s="663"/>
      <c r="R266" s="663"/>
      <c r="S266" s="663"/>
      <c r="T266" s="664"/>
      <c r="U266" s="663" t="s">
        <v>63</v>
      </c>
      <c r="V266" s="663"/>
      <c r="W266" s="663"/>
      <c r="X266" s="663"/>
      <c r="Y266" s="663"/>
      <c r="Z266" s="663"/>
      <c r="AA266" s="664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6"/>
      <c r="AG267" s="66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62" t="s">
        <v>52</v>
      </c>
      <c r="C280" s="663"/>
      <c r="D280" s="663"/>
      <c r="E280" s="663"/>
      <c r="F280" s="664"/>
      <c r="G280" s="662" t="s">
        <v>64</v>
      </c>
      <c r="H280" s="663"/>
      <c r="I280" s="663"/>
      <c r="J280" s="663"/>
      <c r="K280" s="663"/>
      <c r="L280" s="663"/>
      <c r="M280" s="663"/>
      <c r="N280" s="664"/>
      <c r="O280" s="662" t="s">
        <v>62</v>
      </c>
      <c r="P280" s="663"/>
      <c r="Q280" s="663"/>
      <c r="R280" s="663"/>
      <c r="S280" s="663"/>
      <c r="T280" s="664"/>
      <c r="U280" s="663" t="s">
        <v>63</v>
      </c>
      <c r="V280" s="663"/>
      <c r="W280" s="663"/>
      <c r="X280" s="663"/>
      <c r="Y280" s="663"/>
      <c r="Z280" s="663"/>
      <c r="AA280" s="664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62" t="s">
        <v>52</v>
      </c>
      <c r="C294" s="663"/>
      <c r="D294" s="663"/>
      <c r="E294" s="663"/>
      <c r="F294" s="664"/>
      <c r="G294" s="662" t="s">
        <v>64</v>
      </c>
      <c r="H294" s="663"/>
      <c r="I294" s="663"/>
      <c r="J294" s="663"/>
      <c r="K294" s="663"/>
      <c r="L294" s="663"/>
      <c r="M294" s="663"/>
      <c r="N294" s="664"/>
      <c r="O294" s="662" t="s">
        <v>62</v>
      </c>
      <c r="P294" s="663"/>
      <c r="Q294" s="663"/>
      <c r="R294" s="663"/>
      <c r="S294" s="663"/>
      <c r="T294" s="664"/>
      <c r="U294" s="663" t="s">
        <v>63</v>
      </c>
      <c r="V294" s="663"/>
      <c r="W294" s="663"/>
      <c r="X294" s="663"/>
      <c r="Y294" s="663"/>
      <c r="Z294" s="663"/>
      <c r="AA294" s="664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62" t="s">
        <v>52</v>
      </c>
      <c r="C308" s="663"/>
      <c r="D308" s="663"/>
      <c r="E308" s="663"/>
      <c r="F308" s="664"/>
      <c r="G308" s="662" t="s">
        <v>64</v>
      </c>
      <c r="H308" s="663"/>
      <c r="I308" s="663"/>
      <c r="J308" s="663"/>
      <c r="K308" s="663"/>
      <c r="L308" s="663"/>
      <c r="M308" s="663"/>
      <c r="N308" s="664"/>
      <c r="O308" s="662" t="s">
        <v>62</v>
      </c>
      <c r="P308" s="663"/>
      <c r="Q308" s="663"/>
      <c r="R308" s="663"/>
      <c r="S308" s="663"/>
      <c r="T308" s="664"/>
      <c r="U308" s="663" t="s">
        <v>63</v>
      </c>
      <c r="V308" s="663"/>
      <c r="W308" s="663"/>
      <c r="X308" s="663"/>
      <c r="Y308" s="663"/>
      <c r="Z308" s="663"/>
      <c r="AA308" s="664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62" t="s">
        <v>52</v>
      </c>
      <c r="C322" s="663"/>
      <c r="D322" s="663"/>
      <c r="E322" s="663"/>
      <c r="F322" s="664"/>
      <c r="G322" s="662" t="s">
        <v>64</v>
      </c>
      <c r="H322" s="663"/>
      <c r="I322" s="663"/>
      <c r="J322" s="663"/>
      <c r="K322" s="663"/>
      <c r="L322" s="663"/>
      <c r="M322" s="663"/>
      <c r="N322" s="664"/>
      <c r="O322" s="662" t="s">
        <v>62</v>
      </c>
      <c r="P322" s="663"/>
      <c r="Q322" s="663"/>
      <c r="R322" s="663"/>
      <c r="S322" s="663"/>
      <c r="T322" s="664"/>
      <c r="U322" s="663" t="s">
        <v>63</v>
      </c>
      <c r="V322" s="663"/>
      <c r="W322" s="663"/>
      <c r="X322" s="663"/>
      <c r="Y322" s="663"/>
      <c r="Z322" s="663"/>
      <c r="AA322" s="664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62" t="s">
        <v>52</v>
      </c>
      <c r="C338" s="663"/>
      <c r="D338" s="663"/>
      <c r="E338" s="663"/>
      <c r="F338" s="664"/>
      <c r="G338" s="662" t="s">
        <v>64</v>
      </c>
      <c r="H338" s="663"/>
      <c r="I338" s="663"/>
      <c r="J338" s="663"/>
      <c r="K338" s="664"/>
      <c r="L338" s="662" t="s">
        <v>62</v>
      </c>
      <c r="M338" s="663"/>
      <c r="N338" s="663"/>
      <c r="O338" s="664"/>
      <c r="P338" s="662" t="s">
        <v>63</v>
      </c>
      <c r="Q338" s="663"/>
      <c r="R338" s="663"/>
      <c r="S338" s="664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62" t="s">
        <v>52</v>
      </c>
      <c r="C351" s="663"/>
      <c r="D351" s="663"/>
      <c r="E351" s="663"/>
      <c r="F351" s="664"/>
      <c r="G351" s="662" t="s">
        <v>64</v>
      </c>
      <c r="H351" s="663"/>
      <c r="I351" s="663"/>
      <c r="J351" s="663"/>
      <c r="K351" s="664"/>
      <c r="L351" s="662" t="s">
        <v>62</v>
      </c>
      <c r="M351" s="663"/>
      <c r="N351" s="663"/>
      <c r="O351" s="664"/>
      <c r="P351" s="662" t="s">
        <v>63</v>
      </c>
      <c r="Q351" s="663"/>
      <c r="R351" s="663"/>
      <c r="S351" s="664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62" t="s">
        <v>52</v>
      </c>
      <c r="C365" s="663"/>
      <c r="D365" s="663"/>
      <c r="E365" s="663"/>
      <c r="F365" s="664"/>
      <c r="G365" s="662" t="s">
        <v>64</v>
      </c>
      <c r="H365" s="663"/>
      <c r="I365" s="663"/>
      <c r="J365" s="663"/>
      <c r="K365" s="664"/>
      <c r="L365" s="662" t="s">
        <v>62</v>
      </c>
      <c r="M365" s="663"/>
      <c r="N365" s="663"/>
      <c r="O365" s="664"/>
      <c r="P365" s="662" t="s">
        <v>63</v>
      </c>
      <c r="Q365" s="663"/>
      <c r="R365" s="663"/>
      <c r="S365" s="664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62" t="s">
        <v>52</v>
      </c>
      <c r="C378" s="663"/>
      <c r="D378" s="663"/>
      <c r="E378" s="663"/>
      <c r="F378" s="664"/>
      <c r="G378" s="662" t="s">
        <v>64</v>
      </c>
      <c r="H378" s="663"/>
      <c r="I378" s="663"/>
      <c r="J378" s="663"/>
      <c r="K378" s="664"/>
      <c r="L378" s="662" t="s">
        <v>62</v>
      </c>
      <c r="M378" s="663"/>
      <c r="N378" s="663"/>
      <c r="O378" s="664"/>
      <c r="P378" s="662" t="s">
        <v>63</v>
      </c>
      <c r="Q378" s="663"/>
      <c r="R378" s="663"/>
      <c r="S378" s="664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62" t="s">
        <v>52</v>
      </c>
      <c r="C391" s="663"/>
      <c r="D391" s="663"/>
      <c r="E391" s="663"/>
      <c r="F391" s="664"/>
      <c r="G391" s="662" t="s">
        <v>64</v>
      </c>
      <c r="H391" s="663"/>
      <c r="I391" s="663"/>
      <c r="J391" s="663"/>
      <c r="K391" s="664"/>
      <c r="L391" s="662" t="s">
        <v>62</v>
      </c>
      <c r="M391" s="663"/>
      <c r="N391" s="663"/>
      <c r="O391" s="664"/>
      <c r="P391" s="662" t="s">
        <v>63</v>
      </c>
      <c r="Q391" s="663"/>
      <c r="R391" s="663"/>
      <c r="S391" s="664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62" t="s">
        <v>52</v>
      </c>
      <c r="C404" s="663"/>
      <c r="D404" s="663"/>
      <c r="E404" s="663"/>
      <c r="F404" s="664"/>
      <c r="G404" s="662" t="s">
        <v>64</v>
      </c>
      <c r="H404" s="663"/>
      <c r="I404" s="663"/>
      <c r="J404" s="663"/>
      <c r="K404" s="664"/>
      <c r="L404" s="662" t="s">
        <v>62</v>
      </c>
      <c r="M404" s="663"/>
      <c r="N404" s="663"/>
      <c r="O404" s="664"/>
      <c r="P404" s="662" t="s">
        <v>63</v>
      </c>
      <c r="Q404" s="663"/>
      <c r="R404" s="663"/>
      <c r="S404" s="664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62" t="s">
        <v>52</v>
      </c>
      <c r="C417" s="663"/>
      <c r="D417" s="663"/>
      <c r="E417" s="663"/>
      <c r="F417" s="664"/>
      <c r="G417" s="662" t="s">
        <v>64</v>
      </c>
      <c r="H417" s="663"/>
      <c r="I417" s="663"/>
      <c r="J417" s="663"/>
      <c r="K417" s="664"/>
      <c r="L417" s="662" t="s">
        <v>62</v>
      </c>
      <c r="M417" s="663"/>
      <c r="N417" s="663"/>
      <c r="O417" s="664"/>
      <c r="P417" s="662" t="s">
        <v>63</v>
      </c>
      <c r="Q417" s="663"/>
      <c r="R417" s="663"/>
      <c r="S417" s="664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62" t="s">
        <v>52</v>
      </c>
      <c r="C430" s="663"/>
      <c r="D430" s="663"/>
      <c r="E430" s="663"/>
      <c r="F430" s="664"/>
      <c r="G430" s="662" t="s">
        <v>64</v>
      </c>
      <c r="H430" s="663"/>
      <c r="I430" s="663"/>
      <c r="J430" s="663"/>
      <c r="K430" s="664"/>
      <c r="L430" s="662" t="s">
        <v>62</v>
      </c>
      <c r="M430" s="663"/>
      <c r="N430" s="663"/>
      <c r="O430" s="664"/>
      <c r="P430" s="662" t="s">
        <v>63</v>
      </c>
      <c r="Q430" s="663"/>
      <c r="R430" s="663"/>
      <c r="S430" s="664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62" t="s">
        <v>52</v>
      </c>
      <c r="C443" s="663"/>
      <c r="D443" s="663"/>
      <c r="E443" s="663"/>
      <c r="F443" s="664"/>
      <c r="G443" s="662" t="s">
        <v>64</v>
      </c>
      <c r="H443" s="663"/>
      <c r="I443" s="663"/>
      <c r="J443" s="663"/>
      <c r="K443" s="664"/>
      <c r="L443" s="662" t="s">
        <v>62</v>
      </c>
      <c r="M443" s="663"/>
      <c r="N443" s="663"/>
      <c r="O443" s="664"/>
      <c r="P443" s="662" t="s">
        <v>63</v>
      </c>
      <c r="Q443" s="663"/>
      <c r="R443" s="663"/>
      <c r="S443" s="664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62" t="s">
        <v>52</v>
      </c>
      <c r="C456" s="663"/>
      <c r="D456" s="663"/>
      <c r="E456" s="663"/>
      <c r="F456" s="664"/>
      <c r="G456" s="662" t="s">
        <v>64</v>
      </c>
      <c r="H456" s="663"/>
      <c r="I456" s="663"/>
      <c r="J456" s="663"/>
      <c r="K456" s="664"/>
      <c r="L456" s="662" t="s">
        <v>62</v>
      </c>
      <c r="M456" s="663"/>
      <c r="N456" s="663"/>
      <c r="O456" s="664"/>
      <c r="P456" s="662" t="s">
        <v>63</v>
      </c>
      <c r="Q456" s="663"/>
      <c r="R456" s="663"/>
      <c r="S456" s="664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62" t="s">
        <v>52</v>
      </c>
      <c r="C469" s="663"/>
      <c r="D469" s="663"/>
      <c r="E469" s="663"/>
      <c r="F469" s="664"/>
      <c r="G469" s="662" t="s">
        <v>64</v>
      </c>
      <c r="H469" s="663"/>
      <c r="I469" s="663"/>
      <c r="J469" s="663"/>
      <c r="K469" s="664"/>
      <c r="L469" s="662" t="s">
        <v>62</v>
      </c>
      <c r="M469" s="663"/>
      <c r="N469" s="663"/>
      <c r="O469" s="664"/>
      <c r="P469" s="662" t="s">
        <v>63</v>
      </c>
      <c r="Q469" s="663"/>
      <c r="R469" s="663"/>
      <c r="S469" s="664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62" t="s">
        <v>52</v>
      </c>
      <c r="C482" s="663"/>
      <c r="D482" s="663"/>
      <c r="E482" s="663"/>
      <c r="F482" s="664"/>
      <c r="G482" s="662" t="s">
        <v>64</v>
      </c>
      <c r="H482" s="663"/>
      <c r="I482" s="663"/>
      <c r="J482" s="663"/>
      <c r="K482" s="664"/>
      <c r="L482" s="662" t="s">
        <v>62</v>
      </c>
      <c r="M482" s="663"/>
      <c r="N482" s="663"/>
      <c r="O482" s="664"/>
      <c r="P482" s="662" t="s">
        <v>63</v>
      </c>
      <c r="Q482" s="663"/>
      <c r="R482" s="663"/>
      <c r="S482" s="664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62" t="s">
        <v>52</v>
      </c>
      <c r="C495" s="663"/>
      <c r="D495" s="663"/>
      <c r="E495" s="663"/>
      <c r="F495" s="664"/>
      <c r="G495" s="662" t="s">
        <v>64</v>
      </c>
      <c r="H495" s="663"/>
      <c r="I495" s="663"/>
      <c r="J495" s="663"/>
      <c r="K495" s="664"/>
      <c r="L495" s="662" t="s">
        <v>62</v>
      </c>
      <c r="M495" s="663"/>
      <c r="N495" s="663"/>
      <c r="O495" s="664"/>
      <c r="P495" s="662" t="s">
        <v>63</v>
      </c>
      <c r="Q495" s="663"/>
      <c r="R495" s="663"/>
      <c r="S495" s="664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62" t="s">
        <v>52</v>
      </c>
      <c r="C508" s="663"/>
      <c r="D508" s="663"/>
      <c r="E508" s="663"/>
      <c r="F508" s="664"/>
      <c r="G508" s="662" t="s">
        <v>64</v>
      </c>
      <c r="H508" s="663"/>
      <c r="I508" s="663"/>
      <c r="J508" s="663"/>
      <c r="K508" s="664"/>
      <c r="L508" s="662" t="s">
        <v>62</v>
      </c>
      <c r="M508" s="663"/>
      <c r="N508" s="663"/>
      <c r="O508" s="664"/>
      <c r="P508" s="662" t="s">
        <v>63</v>
      </c>
      <c r="Q508" s="663"/>
      <c r="R508" s="663"/>
      <c r="S508" s="664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62" t="s">
        <v>52</v>
      </c>
      <c r="C521" s="663"/>
      <c r="D521" s="663"/>
      <c r="E521" s="663"/>
      <c r="F521" s="664"/>
      <c r="G521" s="662" t="s">
        <v>64</v>
      </c>
      <c r="H521" s="663"/>
      <c r="I521" s="663"/>
      <c r="J521" s="663"/>
      <c r="K521" s="664"/>
      <c r="L521" s="662" t="s">
        <v>62</v>
      </c>
      <c r="M521" s="663"/>
      <c r="N521" s="663"/>
      <c r="O521" s="664"/>
      <c r="P521" s="662" t="s">
        <v>63</v>
      </c>
      <c r="Q521" s="663"/>
      <c r="R521" s="663"/>
      <c r="S521" s="664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62" t="s">
        <v>52</v>
      </c>
      <c r="C534" s="663"/>
      <c r="D534" s="663"/>
      <c r="E534" s="663"/>
      <c r="F534" s="664"/>
      <c r="G534" s="662" t="s">
        <v>64</v>
      </c>
      <c r="H534" s="663"/>
      <c r="I534" s="663"/>
      <c r="J534" s="663"/>
      <c r="K534" s="664"/>
      <c r="L534" s="662" t="s">
        <v>62</v>
      </c>
      <c r="M534" s="663"/>
      <c r="N534" s="663"/>
      <c r="O534" s="664"/>
      <c r="P534" s="662" t="s">
        <v>63</v>
      </c>
      <c r="Q534" s="663"/>
      <c r="R534" s="663"/>
      <c r="S534" s="664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62" t="s">
        <v>52</v>
      </c>
      <c r="C547" s="663"/>
      <c r="D547" s="663"/>
      <c r="E547" s="663"/>
      <c r="F547" s="664"/>
      <c r="G547" s="662" t="s">
        <v>64</v>
      </c>
      <c r="H547" s="663"/>
      <c r="I547" s="663"/>
      <c r="J547" s="663"/>
      <c r="K547" s="664"/>
      <c r="L547" s="662" t="s">
        <v>62</v>
      </c>
      <c r="M547" s="663"/>
      <c r="N547" s="663"/>
      <c r="O547" s="664"/>
      <c r="P547" s="662" t="s">
        <v>63</v>
      </c>
      <c r="Q547" s="663"/>
      <c r="R547" s="663"/>
      <c r="S547" s="664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62" t="s">
        <v>52</v>
      </c>
      <c r="C560" s="663"/>
      <c r="D560" s="663"/>
      <c r="E560" s="663"/>
      <c r="F560" s="664"/>
      <c r="G560" s="662" t="s">
        <v>64</v>
      </c>
      <c r="H560" s="663"/>
      <c r="I560" s="663"/>
      <c r="J560" s="663"/>
      <c r="K560" s="664"/>
      <c r="L560" s="662" t="s">
        <v>62</v>
      </c>
      <c r="M560" s="663"/>
      <c r="N560" s="663"/>
      <c r="O560" s="664"/>
      <c r="P560" s="662" t="s">
        <v>63</v>
      </c>
      <c r="Q560" s="663"/>
      <c r="R560" s="663"/>
      <c r="S560" s="664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62" t="s">
        <v>52</v>
      </c>
      <c r="C573" s="663"/>
      <c r="D573" s="663"/>
      <c r="E573" s="663"/>
      <c r="F573" s="664"/>
      <c r="G573" s="662" t="s">
        <v>64</v>
      </c>
      <c r="H573" s="663"/>
      <c r="I573" s="663"/>
      <c r="J573" s="663"/>
      <c r="K573" s="664"/>
      <c r="L573" s="662" t="s">
        <v>62</v>
      </c>
      <c r="M573" s="663"/>
      <c r="N573" s="663"/>
      <c r="O573" s="664"/>
      <c r="P573" s="662" t="s">
        <v>63</v>
      </c>
      <c r="Q573" s="663"/>
      <c r="R573" s="663"/>
      <c r="S573" s="664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62" t="s">
        <v>52</v>
      </c>
      <c r="C586" s="663"/>
      <c r="D586" s="663"/>
      <c r="E586" s="663"/>
      <c r="F586" s="664"/>
      <c r="G586" s="662" t="s">
        <v>64</v>
      </c>
      <c r="H586" s="663"/>
      <c r="I586" s="663"/>
      <c r="J586" s="663"/>
      <c r="K586" s="664"/>
      <c r="L586" s="662" t="s">
        <v>62</v>
      </c>
      <c r="M586" s="663"/>
      <c r="N586" s="663"/>
      <c r="O586" s="664"/>
      <c r="P586" s="662" t="s">
        <v>63</v>
      </c>
      <c r="Q586" s="663"/>
      <c r="R586" s="663"/>
      <c r="S586" s="664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62" t="s">
        <v>52</v>
      </c>
      <c r="C599" s="663"/>
      <c r="D599" s="663"/>
      <c r="E599" s="663"/>
      <c r="F599" s="664"/>
      <c r="G599" s="662" t="s">
        <v>64</v>
      </c>
      <c r="H599" s="663"/>
      <c r="I599" s="663"/>
      <c r="J599" s="663"/>
      <c r="K599" s="664"/>
      <c r="L599" s="662" t="s">
        <v>62</v>
      </c>
      <c r="M599" s="663"/>
      <c r="N599" s="663"/>
      <c r="O599" s="664"/>
      <c r="P599" s="662" t="s">
        <v>63</v>
      </c>
      <c r="Q599" s="663"/>
      <c r="R599" s="663"/>
      <c r="S599" s="664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62" t="s">
        <v>52</v>
      </c>
      <c r="C612" s="663"/>
      <c r="D612" s="663"/>
      <c r="E612" s="663"/>
      <c r="F612" s="664"/>
      <c r="G612" s="662" t="s">
        <v>64</v>
      </c>
      <c r="H612" s="663"/>
      <c r="I612" s="663"/>
      <c r="J612" s="663"/>
      <c r="K612" s="664"/>
      <c r="L612" s="662" t="s">
        <v>62</v>
      </c>
      <c r="M612" s="663"/>
      <c r="N612" s="663"/>
      <c r="O612" s="664"/>
      <c r="P612" s="662" t="s">
        <v>63</v>
      </c>
      <c r="Q612" s="663"/>
      <c r="R612" s="663"/>
      <c r="S612" s="664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62" t="s">
        <v>52</v>
      </c>
      <c r="C625" s="663"/>
      <c r="D625" s="663"/>
      <c r="E625" s="663"/>
      <c r="F625" s="664"/>
      <c r="G625" s="662" t="s">
        <v>64</v>
      </c>
      <c r="H625" s="663"/>
      <c r="I625" s="663"/>
      <c r="J625" s="663"/>
      <c r="K625" s="664"/>
      <c r="L625" s="662" t="s">
        <v>62</v>
      </c>
      <c r="M625" s="663"/>
      <c r="N625" s="663"/>
      <c r="O625" s="664"/>
      <c r="P625" s="662" t="s">
        <v>63</v>
      </c>
      <c r="Q625" s="663"/>
      <c r="R625" s="663"/>
      <c r="S625" s="664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62" t="s">
        <v>52</v>
      </c>
      <c r="C638" s="663"/>
      <c r="D638" s="663"/>
      <c r="E638" s="663"/>
      <c r="F638" s="664"/>
      <c r="G638" s="662" t="s">
        <v>64</v>
      </c>
      <c r="H638" s="663"/>
      <c r="I638" s="663"/>
      <c r="J638" s="663"/>
      <c r="K638" s="664"/>
      <c r="L638" s="662" t="s">
        <v>62</v>
      </c>
      <c r="M638" s="663"/>
      <c r="N638" s="663"/>
      <c r="O638" s="664"/>
      <c r="P638" s="662" t="s">
        <v>63</v>
      </c>
      <c r="Q638" s="663"/>
      <c r="R638" s="663"/>
      <c r="S638" s="664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62" t="s">
        <v>52</v>
      </c>
      <c r="C651" s="663"/>
      <c r="D651" s="663"/>
      <c r="E651" s="663"/>
      <c r="F651" s="664"/>
      <c r="G651" s="662" t="s">
        <v>64</v>
      </c>
      <c r="H651" s="663"/>
      <c r="I651" s="663"/>
      <c r="J651" s="663"/>
      <c r="K651" s="664"/>
      <c r="L651" s="662" t="s">
        <v>62</v>
      </c>
      <c r="M651" s="663"/>
      <c r="N651" s="663"/>
      <c r="O651" s="664"/>
      <c r="P651" s="662" t="s">
        <v>63</v>
      </c>
      <c r="Q651" s="663"/>
      <c r="R651" s="663"/>
      <c r="S651" s="664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62" t="s">
        <v>52</v>
      </c>
      <c r="C664" s="663"/>
      <c r="D664" s="663"/>
      <c r="E664" s="663"/>
      <c r="F664" s="664"/>
      <c r="G664" s="662" t="s">
        <v>64</v>
      </c>
      <c r="H664" s="663"/>
      <c r="I664" s="663"/>
      <c r="J664" s="663"/>
      <c r="K664" s="664"/>
      <c r="L664" s="662" t="s">
        <v>62</v>
      </c>
      <c r="M664" s="663"/>
      <c r="N664" s="663"/>
      <c r="O664" s="664"/>
      <c r="P664" s="662" t="s">
        <v>63</v>
      </c>
      <c r="Q664" s="663"/>
      <c r="R664" s="663"/>
      <c r="S664" s="664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8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8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8" ht="13.5" thickBot="1" x14ac:dyDescent="0.25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  <row r="677" spans="1:28" s="652" customFormat="1" ht="13.5" thickBot="1" x14ac:dyDescent="0.25">
      <c r="A677" s="297" t="s">
        <v>267</v>
      </c>
      <c r="B677" s="662" t="s">
        <v>52</v>
      </c>
      <c r="C677" s="663"/>
      <c r="D677" s="663"/>
      <c r="E677" s="663"/>
      <c r="F677" s="664"/>
      <c r="G677" s="662" t="s">
        <v>64</v>
      </c>
      <c r="H677" s="663"/>
      <c r="I677" s="663"/>
      <c r="J677" s="663"/>
      <c r="K677" s="664"/>
      <c r="L677" s="662" t="s">
        <v>62</v>
      </c>
      <c r="M677" s="663"/>
      <c r="N677" s="663"/>
      <c r="O677" s="664"/>
      <c r="P677" s="662" t="s">
        <v>63</v>
      </c>
      <c r="Q677" s="663"/>
      <c r="R677" s="663"/>
      <c r="S677" s="664"/>
      <c r="T677" s="365" t="s">
        <v>54</v>
      </c>
    </row>
    <row r="678" spans="1:28" s="652" customFormat="1" x14ac:dyDescent="0.2">
      <c r="A678" s="219" t="s">
        <v>53</v>
      </c>
      <c r="B678" s="542">
        <v>1</v>
      </c>
      <c r="C678" s="528">
        <v>2</v>
      </c>
      <c r="D678" s="528">
        <v>3</v>
      </c>
      <c r="E678" s="584">
        <v>4</v>
      </c>
      <c r="F678" s="585">
        <v>5</v>
      </c>
      <c r="G678" s="540">
        <v>1</v>
      </c>
      <c r="H678" s="528">
        <v>2</v>
      </c>
      <c r="I678" s="528">
        <v>3</v>
      </c>
      <c r="J678" s="528">
        <v>4</v>
      </c>
      <c r="K678" s="528">
        <v>5</v>
      </c>
      <c r="L678" s="542">
        <v>1</v>
      </c>
      <c r="M678" s="528">
        <v>2</v>
      </c>
      <c r="N678" s="528">
        <v>3</v>
      </c>
      <c r="O678" s="585">
        <v>4</v>
      </c>
      <c r="P678" s="542">
        <v>1</v>
      </c>
      <c r="Q678" s="528">
        <v>2</v>
      </c>
      <c r="R678" s="528">
        <v>3</v>
      </c>
      <c r="S678" s="585">
        <v>4</v>
      </c>
      <c r="T678" s="631"/>
    </row>
    <row r="679" spans="1:28" s="652" customFormat="1" x14ac:dyDescent="0.2">
      <c r="A679" s="304" t="s">
        <v>74</v>
      </c>
      <c r="B679" s="507">
        <v>4392</v>
      </c>
      <c r="C679" s="508">
        <v>4392</v>
      </c>
      <c r="D679" s="508">
        <v>4392</v>
      </c>
      <c r="E679" s="509">
        <v>4392</v>
      </c>
      <c r="F679" s="510">
        <v>4392</v>
      </c>
      <c r="G679" s="511">
        <v>4392</v>
      </c>
      <c r="H679" s="508">
        <v>4392</v>
      </c>
      <c r="I679" s="508">
        <v>4392</v>
      </c>
      <c r="J679" s="508">
        <v>4392</v>
      </c>
      <c r="K679" s="508">
        <v>4392</v>
      </c>
      <c r="L679" s="507">
        <v>4392</v>
      </c>
      <c r="M679" s="508">
        <v>4392</v>
      </c>
      <c r="N679" s="508">
        <v>4392</v>
      </c>
      <c r="O679" s="510">
        <v>4392</v>
      </c>
      <c r="P679" s="507">
        <v>4392</v>
      </c>
      <c r="Q679" s="508">
        <v>4392</v>
      </c>
      <c r="R679" s="508">
        <v>4392</v>
      </c>
      <c r="S679" s="510">
        <v>4392</v>
      </c>
      <c r="T679" s="512">
        <v>4392</v>
      </c>
    </row>
    <row r="680" spans="1:28" s="652" customFormat="1" x14ac:dyDescent="0.2">
      <c r="A680" s="307" t="s">
        <v>6</v>
      </c>
      <c r="B680" s="471">
        <v>5057.63</v>
      </c>
      <c r="C680" s="472">
        <v>5105.26</v>
      </c>
      <c r="D680" s="472">
        <v>5125.45</v>
      </c>
      <c r="E680" s="473">
        <v>5190.54</v>
      </c>
      <c r="F680" s="474">
        <v>5202.7</v>
      </c>
      <c r="G680" s="475">
        <v>4818.57</v>
      </c>
      <c r="H680" s="472">
        <v>5000.51</v>
      </c>
      <c r="I680" s="472">
        <v>4890</v>
      </c>
      <c r="J680" s="472">
        <v>4946.8100000000004</v>
      </c>
      <c r="K680" s="472">
        <v>5080.57</v>
      </c>
      <c r="L680" s="471">
        <v>4919.55</v>
      </c>
      <c r="M680" s="472">
        <v>4899.51</v>
      </c>
      <c r="N680" s="472">
        <v>4729.17</v>
      </c>
      <c r="O680" s="474">
        <v>5044.8</v>
      </c>
      <c r="P680" s="471">
        <v>4937.1099999999997</v>
      </c>
      <c r="Q680" s="472">
        <v>5100.7</v>
      </c>
      <c r="R680" s="472">
        <v>4812.3100000000004</v>
      </c>
      <c r="S680" s="474">
        <v>5005.78</v>
      </c>
      <c r="T680" s="476">
        <v>5009.12</v>
      </c>
      <c r="Y680" s="232">
        <f>AVERAGE(B680:F680)</f>
        <v>5136.3160000000007</v>
      </c>
      <c r="Z680" s="232">
        <f>AVERAGE(G680:K680)</f>
        <v>4947.2919999999995</v>
      </c>
      <c r="AA680" s="232">
        <f>AVERAGE(L680:O680)</f>
        <v>4898.2575000000006</v>
      </c>
      <c r="AB680" s="232">
        <f>AVERAGE(P680:S680)</f>
        <v>4963.9749999999995</v>
      </c>
    </row>
    <row r="681" spans="1:28" s="652" customFormat="1" x14ac:dyDescent="0.2">
      <c r="A681" s="219" t="s">
        <v>7</v>
      </c>
      <c r="B681" s="477">
        <v>84.2</v>
      </c>
      <c r="C681" s="478">
        <v>76.319999999999993</v>
      </c>
      <c r="D681" s="478">
        <v>81.8</v>
      </c>
      <c r="E681" s="479">
        <v>62.2</v>
      </c>
      <c r="F681" s="480">
        <v>72.97</v>
      </c>
      <c r="G681" s="481">
        <v>82.86</v>
      </c>
      <c r="H681" s="478">
        <v>82.05</v>
      </c>
      <c r="I681" s="478">
        <v>55.56</v>
      </c>
      <c r="J681" s="478">
        <v>78.72</v>
      </c>
      <c r="K681" s="478">
        <v>68.569999999999993</v>
      </c>
      <c r="L681" s="477">
        <v>81.819999999999993</v>
      </c>
      <c r="M681" s="478">
        <v>80.489999999999995</v>
      </c>
      <c r="N681" s="478">
        <v>41.67</v>
      </c>
      <c r="O681" s="480">
        <v>86.36</v>
      </c>
      <c r="P681" s="477">
        <v>75.56</v>
      </c>
      <c r="Q681" s="478">
        <v>75</v>
      </c>
      <c r="R681" s="478">
        <v>92.31</v>
      </c>
      <c r="S681" s="480">
        <v>75.56</v>
      </c>
      <c r="T681" s="482">
        <v>78.180000000000007</v>
      </c>
    </row>
    <row r="682" spans="1:28" s="652" customFormat="1" x14ac:dyDescent="0.2">
      <c r="A682" s="219" t="s">
        <v>8</v>
      </c>
      <c r="B682" s="489">
        <v>7.3700000000000002E-2</v>
      </c>
      <c r="C682" s="490">
        <v>8.4099999999999994E-2</v>
      </c>
      <c r="D682" s="490">
        <v>7.3099999999999998E-2</v>
      </c>
      <c r="E682" s="491">
        <v>9.1600000000000001E-2</v>
      </c>
      <c r="F682" s="492">
        <v>7.9200000000000007E-2</v>
      </c>
      <c r="G682" s="493">
        <v>7.1999999999999995E-2</v>
      </c>
      <c r="H682" s="490">
        <v>7.4999999999999997E-2</v>
      </c>
      <c r="I682" s="490">
        <v>0.10390000000000001</v>
      </c>
      <c r="J682" s="490">
        <v>8.2699999999999996E-2</v>
      </c>
      <c r="K682" s="490">
        <v>9.1999999999999998E-2</v>
      </c>
      <c r="L682" s="489">
        <v>7.6499999999999999E-2</v>
      </c>
      <c r="M682" s="490">
        <v>6.8400000000000002E-2</v>
      </c>
      <c r="N682" s="490">
        <v>9.9299999999999999E-2</v>
      </c>
      <c r="O682" s="492">
        <v>0.08</v>
      </c>
      <c r="P682" s="489">
        <v>7.4999999999999997E-2</v>
      </c>
      <c r="Q682" s="490">
        <v>7.7600000000000002E-2</v>
      </c>
      <c r="R682" s="490">
        <v>5.6099999999999997E-2</v>
      </c>
      <c r="S682" s="492">
        <v>7.9299999999999995E-2</v>
      </c>
      <c r="T682" s="494">
        <v>8.2500000000000004E-2</v>
      </c>
    </row>
    <row r="683" spans="1:28" s="652" customFormat="1" x14ac:dyDescent="0.2">
      <c r="A683" s="307" t="s">
        <v>1</v>
      </c>
      <c r="B683" s="483">
        <f>B680/B679*100-100</f>
        <v>15.15551001821494</v>
      </c>
      <c r="C683" s="484">
        <f t="shared" ref="C683:F683" si="358">C680/C679*100-100</f>
        <v>16.239981785063762</v>
      </c>
      <c r="D683" s="484">
        <f t="shared" si="358"/>
        <v>16.699681238615668</v>
      </c>
      <c r="E683" s="484">
        <f t="shared" si="358"/>
        <v>18.181693989071036</v>
      </c>
      <c r="F683" s="485">
        <f t="shared" si="358"/>
        <v>18.458561020036427</v>
      </c>
      <c r="G683" s="486">
        <f>G680/G679*100-100</f>
        <v>9.7124316939890605</v>
      </c>
      <c r="H683" s="484">
        <f t="shared" ref="H683:L683" si="359">H680/H679*100-100</f>
        <v>13.854963570127495</v>
      </c>
      <c r="I683" s="484">
        <f t="shared" si="359"/>
        <v>11.338797814207652</v>
      </c>
      <c r="J683" s="484">
        <f t="shared" si="359"/>
        <v>12.632285974499098</v>
      </c>
      <c r="K683" s="484">
        <f t="shared" si="359"/>
        <v>15.677823315118403</v>
      </c>
      <c r="L683" s="483">
        <f t="shared" si="359"/>
        <v>12.011612021857914</v>
      </c>
      <c r="M683" s="484">
        <f>M680/M679*100-100</f>
        <v>11.555327868852473</v>
      </c>
      <c r="N683" s="484">
        <f t="shared" ref="N683:T683" si="360">N680/N679*100-100</f>
        <v>7.6769125683060082</v>
      </c>
      <c r="O683" s="485">
        <f t="shared" si="360"/>
        <v>14.863387978142086</v>
      </c>
      <c r="P683" s="483">
        <f t="shared" si="360"/>
        <v>12.411429872495432</v>
      </c>
      <c r="Q683" s="484">
        <f t="shared" si="360"/>
        <v>16.136156648451717</v>
      </c>
      <c r="R683" s="484">
        <f t="shared" si="360"/>
        <v>9.56989981785064</v>
      </c>
      <c r="S683" s="485">
        <f t="shared" si="360"/>
        <v>13.974954462659369</v>
      </c>
      <c r="T683" s="275">
        <f t="shared" si="360"/>
        <v>14.051001821493614</v>
      </c>
      <c r="U683" s="370"/>
    </row>
    <row r="684" spans="1:28" s="652" customFormat="1" ht="13.5" thickBot="1" x14ac:dyDescent="0.25">
      <c r="A684" s="425" t="s">
        <v>26</v>
      </c>
      <c r="B684" s="395">
        <f>B680-B667</f>
        <v>109.29666666666708</v>
      </c>
      <c r="C684" s="396">
        <f t="shared" ref="C684:T684" si="361">C680-C667</f>
        <v>219.58432432432437</v>
      </c>
      <c r="D684" s="396">
        <f t="shared" si="361"/>
        <v>309.44999999999982</v>
      </c>
      <c r="E684" s="396">
        <f t="shared" si="361"/>
        <v>349.42888888888865</v>
      </c>
      <c r="F684" s="397">
        <f t="shared" si="361"/>
        <v>154.31290322580662</v>
      </c>
      <c r="G684" s="401">
        <f t="shared" si="361"/>
        <v>-44.180000000000291</v>
      </c>
      <c r="H684" s="396">
        <f t="shared" si="361"/>
        <v>79.969459459459358</v>
      </c>
      <c r="I684" s="396">
        <f t="shared" si="361"/>
        <v>62.857142857143117</v>
      </c>
      <c r="J684" s="396">
        <f t="shared" si="361"/>
        <v>29.73682926829315</v>
      </c>
      <c r="K684" s="396">
        <f t="shared" si="361"/>
        <v>146.40333333333274</v>
      </c>
      <c r="L684" s="398">
        <f t="shared" si="361"/>
        <v>208.05000000000018</v>
      </c>
      <c r="M684" s="399">
        <f t="shared" si="361"/>
        <v>21.031739130435199</v>
      </c>
      <c r="N684" s="399">
        <f t="shared" si="361"/>
        <v>193.33666666666704</v>
      </c>
      <c r="O684" s="400">
        <f t="shared" si="361"/>
        <v>82.800000000000182</v>
      </c>
      <c r="P684" s="395">
        <f t="shared" si="361"/>
        <v>-150.7160869565223</v>
      </c>
      <c r="Q684" s="396">
        <f t="shared" si="361"/>
        <v>142.29090909090883</v>
      </c>
      <c r="R684" s="396">
        <f t="shared" si="361"/>
        <v>284.8100000000004</v>
      </c>
      <c r="S684" s="397">
        <f t="shared" si="361"/>
        <v>-29.108888888888941</v>
      </c>
      <c r="T684" s="403">
        <f t="shared" si="361"/>
        <v>98.737304492512521</v>
      </c>
      <c r="V684" s="388"/>
    </row>
    <row r="685" spans="1:28" s="652" customFormat="1" x14ac:dyDescent="0.2">
      <c r="A685" s="426" t="s">
        <v>50</v>
      </c>
      <c r="B685" s="283">
        <v>802</v>
      </c>
      <c r="C685" s="284">
        <v>735</v>
      </c>
      <c r="D685" s="284">
        <v>149</v>
      </c>
      <c r="E685" s="451">
        <v>742</v>
      </c>
      <c r="F685" s="285">
        <v>738</v>
      </c>
      <c r="G685" s="422">
        <v>787</v>
      </c>
      <c r="H685" s="284">
        <v>728</v>
      </c>
      <c r="I685" s="284">
        <v>124</v>
      </c>
      <c r="J685" s="284">
        <v>720</v>
      </c>
      <c r="K685" s="284">
        <v>717</v>
      </c>
      <c r="L685" s="283">
        <v>806</v>
      </c>
      <c r="M685" s="284">
        <v>832</v>
      </c>
      <c r="N685" s="284">
        <v>151</v>
      </c>
      <c r="O685" s="285">
        <v>840</v>
      </c>
      <c r="P685" s="283">
        <v>845</v>
      </c>
      <c r="Q685" s="284">
        <v>862</v>
      </c>
      <c r="R685" s="284">
        <v>128</v>
      </c>
      <c r="S685" s="285">
        <v>889</v>
      </c>
      <c r="T685" s="366">
        <f>SUM(B685:S685)</f>
        <v>11595</v>
      </c>
      <c r="U685" s="220" t="s">
        <v>55</v>
      </c>
      <c r="V685" s="287">
        <f>T672-T685</f>
        <v>57</v>
      </c>
      <c r="W685" s="602">
        <f>V685/T672</f>
        <v>4.8918640576725023E-3</v>
      </c>
    </row>
    <row r="686" spans="1:28" s="652" customFormat="1" x14ac:dyDescent="0.2">
      <c r="A686" s="321" t="s">
        <v>27</v>
      </c>
      <c r="B686" s="235"/>
      <c r="C686" s="233"/>
      <c r="D686" s="233"/>
      <c r="E686" s="452"/>
      <c r="F686" s="236"/>
      <c r="G686" s="423"/>
      <c r="H686" s="233"/>
      <c r="I686" s="233"/>
      <c r="J686" s="233"/>
      <c r="K686" s="233"/>
      <c r="L686" s="235"/>
      <c r="M686" s="233"/>
      <c r="N686" s="233"/>
      <c r="O686" s="236"/>
      <c r="P686" s="235"/>
      <c r="Q686" s="233"/>
      <c r="R686" s="233"/>
      <c r="S686" s="236"/>
      <c r="T686" s="226"/>
      <c r="U686" s="220" t="s">
        <v>56</v>
      </c>
      <c r="V686" s="220">
        <v>151.69</v>
      </c>
      <c r="W686" s="220"/>
    </row>
    <row r="687" spans="1:28" s="652" customFormat="1" ht="13.5" thickBot="1" x14ac:dyDescent="0.25">
      <c r="A687" s="324" t="s">
        <v>25</v>
      </c>
      <c r="B687" s="237">
        <f>B686-B673</f>
        <v>0</v>
      </c>
      <c r="C687" s="234">
        <f t="shared" ref="C687:S687" si="362">C686-C673</f>
        <v>0</v>
      </c>
      <c r="D687" s="234">
        <f t="shared" si="362"/>
        <v>0</v>
      </c>
      <c r="E687" s="234">
        <f t="shared" si="362"/>
        <v>0</v>
      </c>
      <c r="F687" s="238">
        <f t="shared" si="362"/>
        <v>0</v>
      </c>
      <c r="G687" s="424">
        <f t="shared" si="362"/>
        <v>0</v>
      </c>
      <c r="H687" s="234">
        <f t="shared" si="362"/>
        <v>0</v>
      </c>
      <c r="I687" s="234">
        <f t="shared" si="362"/>
        <v>0</v>
      </c>
      <c r="J687" s="234">
        <f t="shared" si="362"/>
        <v>0</v>
      </c>
      <c r="K687" s="234">
        <f t="shared" si="362"/>
        <v>0</v>
      </c>
      <c r="L687" s="237">
        <f t="shared" si="362"/>
        <v>0</v>
      </c>
      <c r="M687" s="234">
        <f t="shared" si="362"/>
        <v>0</v>
      </c>
      <c r="N687" s="234">
        <f t="shared" si="362"/>
        <v>0</v>
      </c>
      <c r="O687" s="238">
        <f t="shared" si="362"/>
        <v>0</v>
      </c>
      <c r="P687" s="237">
        <f t="shared" si="362"/>
        <v>0</v>
      </c>
      <c r="Q687" s="234">
        <f t="shared" si="362"/>
        <v>0</v>
      </c>
      <c r="R687" s="234">
        <f t="shared" si="362"/>
        <v>0</v>
      </c>
      <c r="S687" s="238">
        <f t="shared" si="362"/>
        <v>0</v>
      </c>
      <c r="T687" s="227"/>
      <c r="U687" s="220" t="s">
        <v>25</v>
      </c>
      <c r="V687" s="220">
        <f>V686-V673</f>
        <v>9.9999999999994316E-2</v>
      </c>
      <c r="W687" s="220"/>
    </row>
    <row r="689" spans="1:28" ht="13.5" thickBot="1" x14ac:dyDescent="0.25"/>
    <row r="690" spans="1:28" s="655" customFormat="1" ht="13.5" thickBot="1" x14ac:dyDescent="0.25">
      <c r="A690" s="297" t="s">
        <v>269</v>
      </c>
      <c r="B690" s="662" t="s">
        <v>52</v>
      </c>
      <c r="C690" s="663"/>
      <c r="D690" s="663"/>
      <c r="E690" s="663"/>
      <c r="F690" s="664"/>
      <c r="G690" s="662" t="s">
        <v>64</v>
      </c>
      <c r="H690" s="663"/>
      <c r="I690" s="663"/>
      <c r="J690" s="663"/>
      <c r="K690" s="664"/>
      <c r="L690" s="662" t="s">
        <v>62</v>
      </c>
      <c r="M690" s="663"/>
      <c r="N690" s="663"/>
      <c r="O690" s="664"/>
      <c r="P690" s="662" t="s">
        <v>63</v>
      </c>
      <c r="Q690" s="663"/>
      <c r="R690" s="663"/>
      <c r="S690" s="664"/>
      <c r="T690" s="365" t="s">
        <v>54</v>
      </c>
    </row>
    <row r="691" spans="1:28" s="655" customFormat="1" x14ac:dyDescent="0.2">
      <c r="A691" s="219" t="s">
        <v>53</v>
      </c>
      <c r="B691" s="542">
        <v>1</v>
      </c>
      <c r="C691" s="528">
        <v>2</v>
      </c>
      <c r="D691" s="528">
        <v>3</v>
      </c>
      <c r="E691" s="584">
        <v>4</v>
      </c>
      <c r="F691" s="585">
        <v>5</v>
      </c>
      <c r="G691" s="540">
        <v>1</v>
      </c>
      <c r="H691" s="528">
        <v>2</v>
      </c>
      <c r="I691" s="528">
        <v>3</v>
      </c>
      <c r="J691" s="528">
        <v>4</v>
      </c>
      <c r="K691" s="528">
        <v>5</v>
      </c>
      <c r="L691" s="542">
        <v>1</v>
      </c>
      <c r="M691" s="528">
        <v>2</v>
      </c>
      <c r="N691" s="528">
        <v>3</v>
      </c>
      <c r="O691" s="585">
        <v>4</v>
      </c>
      <c r="P691" s="542">
        <v>1</v>
      </c>
      <c r="Q691" s="528">
        <v>2</v>
      </c>
      <c r="R691" s="528">
        <v>3</v>
      </c>
      <c r="S691" s="585">
        <v>4</v>
      </c>
      <c r="T691" s="631"/>
    </row>
    <row r="692" spans="1:28" s="655" customFormat="1" x14ac:dyDescent="0.2">
      <c r="A692" s="304" t="s">
        <v>74</v>
      </c>
      <c r="B692" s="507">
        <v>4428</v>
      </c>
      <c r="C692" s="508">
        <v>4428</v>
      </c>
      <c r="D692" s="508">
        <v>4428</v>
      </c>
      <c r="E692" s="509">
        <v>4428</v>
      </c>
      <c r="F692" s="510">
        <v>4428</v>
      </c>
      <c r="G692" s="511">
        <v>4428</v>
      </c>
      <c r="H692" s="508">
        <v>4428</v>
      </c>
      <c r="I692" s="508">
        <v>4428</v>
      </c>
      <c r="J692" s="508">
        <v>4428</v>
      </c>
      <c r="K692" s="508">
        <v>4428</v>
      </c>
      <c r="L692" s="507">
        <v>4428</v>
      </c>
      <c r="M692" s="508">
        <v>4428</v>
      </c>
      <c r="N692" s="508">
        <v>4428</v>
      </c>
      <c r="O692" s="510">
        <v>4428</v>
      </c>
      <c r="P692" s="507">
        <v>4428</v>
      </c>
      <c r="Q692" s="508">
        <v>4428</v>
      </c>
      <c r="R692" s="508">
        <v>4428</v>
      </c>
      <c r="S692" s="510">
        <v>4428</v>
      </c>
      <c r="T692" s="512">
        <v>4428</v>
      </c>
    </row>
    <row r="693" spans="1:28" s="655" customFormat="1" x14ac:dyDescent="0.2">
      <c r="A693" s="307" t="s">
        <v>6</v>
      </c>
      <c r="B693" s="471">
        <v>5061.9399999999996</v>
      </c>
      <c r="C693" s="472">
        <v>4940.28</v>
      </c>
      <c r="D693" s="472">
        <v>4980</v>
      </c>
      <c r="E693" s="473">
        <v>5068.7</v>
      </c>
      <c r="F693" s="474">
        <v>5105.67</v>
      </c>
      <c r="G693" s="475">
        <v>4851.47</v>
      </c>
      <c r="H693" s="472">
        <v>4896.67</v>
      </c>
      <c r="I693" s="472">
        <v>4804.4399999999996</v>
      </c>
      <c r="J693" s="472">
        <v>4951.5600000000004</v>
      </c>
      <c r="K693" s="472">
        <v>5222</v>
      </c>
      <c r="L693" s="471">
        <v>4975.68</v>
      </c>
      <c r="M693" s="472">
        <v>4674.55</v>
      </c>
      <c r="N693" s="472">
        <v>5233.26</v>
      </c>
      <c r="O693" s="474"/>
      <c r="P693" s="471">
        <v>5032.6000000000004</v>
      </c>
      <c r="Q693" s="472">
        <v>5105.83</v>
      </c>
      <c r="R693" s="472">
        <v>4929.6000000000004</v>
      </c>
      <c r="S693" s="474"/>
      <c r="T693" s="476">
        <v>5008.26</v>
      </c>
      <c r="Y693" s="232">
        <f>AVERAGE(B693:F693)</f>
        <v>5031.3179999999993</v>
      </c>
      <c r="Z693" s="232">
        <f>AVERAGE(G693:K693)</f>
        <v>4945.2280000000001</v>
      </c>
      <c r="AA693" s="232">
        <f>AVERAGE(L693:O693)</f>
        <v>4961.163333333333</v>
      </c>
      <c r="AB693" s="232">
        <f>AVERAGE(P693:S693)</f>
        <v>5022.6766666666672</v>
      </c>
    </row>
    <row r="694" spans="1:28" s="655" customFormat="1" x14ac:dyDescent="0.2">
      <c r="A694" s="219" t="s">
        <v>7</v>
      </c>
      <c r="B694" s="477">
        <v>90.3</v>
      </c>
      <c r="C694" s="478">
        <v>77.78</v>
      </c>
      <c r="D694" s="478">
        <v>60</v>
      </c>
      <c r="E694" s="479">
        <v>87</v>
      </c>
      <c r="F694" s="480">
        <v>63.33</v>
      </c>
      <c r="G694" s="481">
        <v>94.12</v>
      </c>
      <c r="H694" s="478">
        <v>78.790000000000006</v>
      </c>
      <c r="I694" s="478">
        <v>66.67</v>
      </c>
      <c r="J694" s="478">
        <v>78.13</v>
      </c>
      <c r="K694" s="478">
        <v>83.33</v>
      </c>
      <c r="L694" s="477">
        <v>69.14</v>
      </c>
      <c r="M694" s="478">
        <v>100</v>
      </c>
      <c r="N694" s="478">
        <v>67.44</v>
      </c>
      <c r="O694" s="480"/>
      <c r="P694" s="477">
        <v>66.28</v>
      </c>
      <c r="Q694" s="478">
        <v>91.67</v>
      </c>
      <c r="R694" s="478">
        <v>78.260000000000005</v>
      </c>
      <c r="S694" s="480"/>
      <c r="T694" s="482">
        <v>73.13</v>
      </c>
    </row>
    <row r="695" spans="1:28" s="655" customFormat="1" x14ac:dyDescent="0.2">
      <c r="A695" s="219" t="s">
        <v>8</v>
      </c>
      <c r="B695" s="489">
        <v>6.6400000000000001E-2</v>
      </c>
      <c r="C695" s="490">
        <v>7.0300000000000001E-2</v>
      </c>
      <c r="D695" s="490">
        <v>0.10780000000000001</v>
      </c>
      <c r="E695" s="491">
        <v>6.1899999999999997E-2</v>
      </c>
      <c r="F695" s="492">
        <v>9.7900000000000001E-2</v>
      </c>
      <c r="G695" s="493">
        <v>5.8999999999999997E-2</v>
      </c>
      <c r="H695" s="490">
        <v>8.4000000000000005E-2</v>
      </c>
      <c r="I695" s="490">
        <v>8.6300000000000002E-2</v>
      </c>
      <c r="J695" s="490">
        <v>7.9399999999999998E-2</v>
      </c>
      <c r="K695" s="490">
        <v>6.7000000000000004E-2</v>
      </c>
      <c r="L695" s="489">
        <v>9.3100000000000002E-2</v>
      </c>
      <c r="M695" s="490">
        <v>3.5400000000000001E-2</v>
      </c>
      <c r="N695" s="490">
        <v>9.5500000000000002E-2</v>
      </c>
      <c r="O695" s="492"/>
      <c r="P695" s="489">
        <v>0.09</v>
      </c>
      <c r="Q695" s="490">
        <v>6.0199999999999997E-2</v>
      </c>
      <c r="R695" s="490">
        <v>8.0699999999999994E-2</v>
      </c>
      <c r="S695" s="492"/>
      <c r="T695" s="494">
        <v>8.6499999999999994E-2</v>
      </c>
    </row>
    <row r="696" spans="1:28" s="655" customFormat="1" x14ac:dyDescent="0.2">
      <c r="A696" s="307" t="s">
        <v>1</v>
      </c>
      <c r="B696" s="483">
        <f>B693/B692*100-100</f>
        <v>14.316621499548305</v>
      </c>
      <c r="C696" s="484">
        <f t="shared" ref="C696:F696" si="363">C693/C692*100-100</f>
        <v>11.569105691056919</v>
      </c>
      <c r="D696" s="484">
        <f t="shared" si="363"/>
        <v>12.46612466124661</v>
      </c>
      <c r="E696" s="484">
        <f t="shared" si="363"/>
        <v>14.469286359530258</v>
      </c>
      <c r="F696" s="485">
        <f t="shared" si="363"/>
        <v>15.304200542005432</v>
      </c>
      <c r="G696" s="486">
        <f>G693/G692*100-100</f>
        <v>9.563459801264699</v>
      </c>
      <c r="H696" s="484">
        <f t="shared" ref="H696:L696" si="364">H693/H692*100-100</f>
        <v>10.584236675700097</v>
      </c>
      <c r="I696" s="484">
        <f t="shared" si="364"/>
        <v>8.5013550135501106</v>
      </c>
      <c r="J696" s="484">
        <f t="shared" si="364"/>
        <v>11.823848238482398</v>
      </c>
      <c r="K696" s="484">
        <f t="shared" si="364"/>
        <v>17.931345980126466</v>
      </c>
      <c r="L696" s="483">
        <f t="shared" si="364"/>
        <v>12.368563685636857</v>
      </c>
      <c r="M696" s="484">
        <f>M693/M692*100-100</f>
        <v>5.5679765130984578</v>
      </c>
      <c r="N696" s="484">
        <f t="shared" ref="N696:T696" si="365">N693/N692*100-100</f>
        <v>18.185636856368561</v>
      </c>
      <c r="O696" s="485">
        <f t="shared" si="365"/>
        <v>-100</v>
      </c>
      <c r="P696" s="483">
        <f t="shared" si="365"/>
        <v>13.654019873532079</v>
      </c>
      <c r="Q696" s="484">
        <f t="shared" si="365"/>
        <v>15.307813911472451</v>
      </c>
      <c r="R696" s="484">
        <f t="shared" si="365"/>
        <v>11.327913279132801</v>
      </c>
      <c r="S696" s="485">
        <f t="shared" si="365"/>
        <v>-100</v>
      </c>
      <c r="T696" s="275">
        <f t="shared" si="365"/>
        <v>13.104336043360433</v>
      </c>
      <c r="U696" s="370"/>
    </row>
    <row r="697" spans="1:28" s="655" customFormat="1" ht="13.5" thickBot="1" x14ac:dyDescent="0.25">
      <c r="A697" s="425" t="s">
        <v>26</v>
      </c>
      <c r="B697" s="395">
        <f>B693-B680</f>
        <v>4.3099999999994907</v>
      </c>
      <c r="C697" s="396">
        <f t="shared" ref="C697:T697" si="366">C693-C680</f>
        <v>-164.98000000000047</v>
      </c>
      <c r="D697" s="396">
        <f t="shared" si="366"/>
        <v>-145.44999999999982</v>
      </c>
      <c r="E697" s="396">
        <f t="shared" si="366"/>
        <v>-121.84000000000015</v>
      </c>
      <c r="F697" s="397">
        <f t="shared" si="366"/>
        <v>-97.029999999999745</v>
      </c>
      <c r="G697" s="401">
        <f t="shared" si="366"/>
        <v>32.900000000000546</v>
      </c>
      <c r="H697" s="396">
        <f t="shared" si="366"/>
        <v>-103.84000000000015</v>
      </c>
      <c r="I697" s="396">
        <f t="shared" si="366"/>
        <v>-85.5600000000004</v>
      </c>
      <c r="J697" s="396">
        <f t="shared" si="366"/>
        <v>4.75</v>
      </c>
      <c r="K697" s="396">
        <f t="shared" si="366"/>
        <v>141.43000000000029</v>
      </c>
      <c r="L697" s="398">
        <f t="shared" si="366"/>
        <v>56.130000000000109</v>
      </c>
      <c r="M697" s="399">
        <f t="shared" si="366"/>
        <v>-224.96000000000004</v>
      </c>
      <c r="N697" s="399">
        <f t="shared" si="366"/>
        <v>504.09000000000015</v>
      </c>
      <c r="O697" s="400">
        <f t="shared" si="366"/>
        <v>-5044.8</v>
      </c>
      <c r="P697" s="395">
        <f t="shared" si="366"/>
        <v>95.490000000000691</v>
      </c>
      <c r="Q697" s="396">
        <f t="shared" si="366"/>
        <v>5.1300000000001091</v>
      </c>
      <c r="R697" s="396">
        <f t="shared" si="366"/>
        <v>117.28999999999996</v>
      </c>
      <c r="S697" s="397">
        <f t="shared" si="366"/>
        <v>-5005.78</v>
      </c>
      <c r="T697" s="403">
        <f t="shared" si="366"/>
        <v>-0.85999999999967258</v>
      </c>
      <c r="V697" s="388"/>
    </row>
    <row r="698" spans="1:28" s="655" customFormat="1" x14ac:dyDescent="0.2">
      <c r="A698" s="426" t="s">
        <v>50</v>
      </c>
      <c r="B698" s="283">
        <v>798</v>
      </c>
      <c r="C698" s="284">
        <v>732</v>
      </c>
      <c r="D698" s="284">
        <v>148</v>
      </c>
      <c r="E698" s="451">
        <v>738</v>
      </c>
      <c r="F698" s="285">
        <v>736</v>
      </c>
      <c r="G698" s="422">
        <v>784</v>
      </c>
      <c r="H698" s="284">
        <v>723</v>
      </c>
      <c r="I698" s="284">
        <v>123</v>
      </c>
      <c r="J698" s="284">
        <v>713</v>
      </c>
      <c r="K698" s="284">
        <v>712</v>
      </c>
      <c r="L698" s="283">
        <v>1635</v>
      </c>
      <c r="M698" s="284">
        <v>146</v>
      </c>
      <c r="N698" s="284">
        <v>837</v>
      </c>
      <c r="O698" s="285"/>
      <c r="P698" s="283">
        <v>1698</v>
      </c>
      <c r="Q698" s="284">
        <v>126</v>
      </c>
      <c r="R698" s="284">
        <v>886</v>
      </c>
      <c r="S698" s="285"/>
      <c r="T698" s="366">
        <f>SUM(B698:S698)</f>
        <v>11535</v>
      </c>
      <c r="U698" s="220" t="s">
        <v>55</v>
      </c>
      <c r="V698" s="287">
        <f>T685-T698</f>
        <v>60</v>
      </c>
      <c r="W698" s="602">
        <f>V698/T685</f>
        <v>5.1746442432082798E-3</v>
      </c>
    </row>
    <row r="699" spans="1:28" s="655" customFormat="1" x14ac:dyDescent="0.2">
      <c r="A699" s="321" t="s">
        <v>27</v>
      </c>
      <c r="B699" s="235"/>
      <c r="C699" s="233"/>
      <c r="D699" s="233"/>
      <c r="E699" s="452"/>
      <c r="F699" s="236"/>
      <c r="G699" s="423"/>
      <c r="H699" s="233"/>
      <c r="I699" s="233"/>
      <c r="J699" s="233"/>
      <c r="K699" s="233"/>
      <c r="L699" s="235"/>
      <c r="M699" s="233"/>
      <c r="N699" s="233"/>
      <c r="O699" s="236"/>
      <c r="P699" s="235"/>
      <c r="Q699" s="233"/>
      <c r="R699" s="233"/>
      <c r="S699" s="236"/>
      <c r="T699" s="226"/>
      <c r="U699" s="220" t="s">
        <v>56</v>
      </c>
      <c r="V699" s="220">
        <v>151.88</v>
      </c>
      <c r="W699" s="220"/>
    </row>
    <row r="700" spans="1:28" s="655" customFormat="1" ht="13.5" thickBot="1" x14ac:dyDescent="0.25">
      <c r="A700" s="324" t="s">
        <v>25</v>
      </c>
      <c r="B700" s="237">
        <f>B699-B686</f>
        <v>0</v>
      </c>
      <c r="C700" s="234">
        <f t="shared" ref="C700:S700" si="367">C699-C686</f>
        <v>0</v>
      </c>
      <c r="D700" s="234">
        <f t="shared" si="367"/>
        <v>0</v>
      </c>
      <c r="E700" s="234">
        <f t="shared" si="367"/>
        <v>0</v>
      </c>
      <c r="F700" s="238">
        <f t="shared" si="367"/>
        <v>0</v>
      </c>
      <c r="G700" s="424">
        <f t="shared" si="367"/>
        <v>0</v>
      </c>
      <c r="H700" s="234">
        <f t="shared" si="367"/>
        <v>0</v>
      </c>
      <c r="I700" s="234">
        <f t="shared" si="367"/>
        <v>0</v>
      </c>
      <c r="J700" s="234">
        <f t="shared" si="367"/>
        <v>0</v>
      </c>
      <c r="K700" s="234">
        <f t="shared" si="367"/>
        <v>0</v>
      </c>
      <c r="L700" s="237">
        <f t="shared" si="367"/>
        <v>0</v>
      </c>
      <c r="M700" s="234">
        <f t="shared" si="367"/>
        <v>0</v>
      </c>
      <c r="N700" s="234">
        <f t="shared" si="367"/>
        <v>0</v>
      </c>
      <c r="O700" s="238">
        <f t="shared" si="367"/>
        <v>0</v>
      </c>
      <c r="P700" s="237">
        <f t="shared" si="367"/>
        <v>0</v>
      </c>
      <c r="Q700" s="234">
        <f t="shared" si="367"/>
        <v>0</v>
      </c>
      <c r="R700" s="234">
        <f t="shared" si="367"/>
        <v>0</v>
      </c>
      <c r="S700" s="238">
        <f t="shared" si="367"/>
        <v>0</v>
      </c>
      <c r="T700" s="227"/>
      <c r="U700" s="220" t="s">
        <v>25</v>
      </c>
      <c r="V700" s="220">
        <f>V699-V686</f>
        <v>0.18999999999999773</v>
      </c>
      <c r="W700" s="220"/>
    </row>
  </sheetData>
  <mergeCells count="206"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78:F378"/>
    <mergeCell ref="G378:K378"/>
    <mergeCell ref="L378:O378"/>
    <mergeCell ref="P378:S378"/>
    <mergeCell ref="B690:F690"/>
    <mergeCell ref="G690:K690"/>
    <mergeCell ref="L690:O690"/>
    <mergeCell ref="P690:S690"/>
    <mergeCell ref="B599:F599"/>
    <mergeCell ref="G599:K599"/>
    <mergeCell ref="L599:O599"/>
    <mergeCell ref="P599:S599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417:K417"/>
    <mergeCell ref="B443:F443"/>
    <mergeCell ref="G443:K443"/>
    <mergeCell ref="L443:O443"/>
    <mergeCell ref="P443:S443"/>
    <mergeCell ref="L417:O417"/>
    <mergeCell ref="P417:S417"/>
    <mergeCell ref="G391:K391"/>
    <mergeCell ref="L391:O391"/>
    <mergeCell ref="P391:S391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25:F625"/>
    <mergeCell ref="G625:K625"/>
    <mergeCell ref="L625:O625"/>
    <mergeCell ref="P625:S625"/>
    <mergeCell ref="B651:F651"/>
    <mergeCell ref="G651:K651"/>
    <mergeCell ref="L651:O651"/>
    <mergeCell ref="P651:S651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677:F677"/>
    <mergeCell ref="G677:K677"/>
    <mergeCell ref="L677:O677"/>
    <mergeCell ref="P677:S677"/>
    <mergeCell ref="B664:F664"/>
    <mergeCell ref="G664:K664"/>
    <mergeCell ref="L664:O664"/>
    <mergeCell ref="P664:S664"/>
    <mergeCell ref="B638:F638"/>
    <mergeCell ref="G638:K638"/>
    <mergeCell ref="L638:O638"/>
    <mergeCell ref="P638:S63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9" t="s">
        <v>52</v>
      </c>
      <c r="B1" s="710"/>
      <c r="C1" s="710"/>
      <c r="D1" s="710"/>
      <c r="E1" s="711"/>
      <c r="F1" s="709" t="s">
        <v>64</v>
      </c>
      <c r="G1" s="710"/>
      <c r="H1" s="710"/>
      <c r="I1" s="710"/>
      <c r="J1" s="710"/>
      <c r="K1" s="710"/>
      <c r="L1" s="710"/>
      <c r="M1" s="711"/>
      <c r="N1" s="709" t="s">
        <v>62</v>
      </c>
      <c r="O1" s="710"/>
      <c r="P1" s="710"/>
      <c r="Q1" s="710"/>
      <c r="R1" s="710"/>
      <c r="S1" s="711"/>
      <c r="T1" s="709" t="s">
        <v>63</v>
      </c>
      <c r="U1" s="710"/>
      <c r="V1" s="710"/>
      <c r="W1" s="710"/>
      <c r="X1" s="710"/>
      <c r="Y1" s="710"/>
      <c r="Z1" s="71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1" t="s">
        <v>52</v>
      </c>
      <c r="B9" s="682"/>
      <c r="C9" s="682"/>
      <c r="D9" s="682"/>
      <c r="E9" s="682"/>
      <c r="F9" s="682"/>
      <c r="G9" s="682"/>
      <c r="H9" s="682"/>
      <c r="I9" s="682"/>
      <c r="J9" s="683"/>
      <c r="K9" s="684" t="s">
        <v>64</v>
      </c>
      <c r="L9" s="685"/>
      <c r="M9" s="685"/>
      <c r="N9" s="685"/>
      <c r="O9" s="685"/>
      <c r="P9" s="685"/>
      <c r="Q9" s="685"/>
      <c r="R9" s="685"/>
      <c r="S9" s="685"/>
      <c r="T9" s="686"/>
      <c r="U9" s="712" t="s">
        <v>62</v>
      </c>
      <c r="V9" s="712"/>
      <c r="W9" s="712"/>
      <c r="X9" s="712"/>
      <c r="Y9" s="712"/>
      <c r="Z9" s="712"/>
      <c r="AA9" s="712"/>
      <c r="AB9" s="712"/>
      <c r="AC9" s="712"/>
      <c r="AD9" s="713"/>
      <c r="AE9" s="687" t="s">
        <v>63</v>
      </c>
      <c r="AF9" s="688"/>
      <c r="AG9" s="688"/>
      <c r="AH9" s="688"/>
      <c r="AI9" s="688"/>
      <c r="AJ9" s="688"/>
      <c r="AK9" s="688"/>
      <c r="AL9" s="688"/>
      <c r="AM9" s="688"/>
      <c r="AN9" s="68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90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96">
        <v>790</v>
      </c>
      <c r="G11" s="696">
        <v>109</v>
      </c>
      <c r="H11" s="696">
        <v>71</v>
      </c>
      <c r="I11" s="696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7">
        <v>786</v>
      </c>
      <c r="Q11" s="697">
        <v>110.5</v>
      </c>
      <c r="R11" s="697">
        <v>71</v>
      </c>
      <c r="S11" s="696">
        <v>1</v>
      </c>
      <c r="T11" s="694"/>
      <c r="U11" s="69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96">
        <v>866</v>
      </c>
      <c r="AA11" s="696">
        <v>109.5</v>
      </c>
      <c r="AB11" s="696">
        <v>79</v>
      </c>
      <c r="AC11" s="696">
        <v>1</v>
      </c>
      <c r="AD11" s="693"/>
      <c r="AE11" s="704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96">
        <v>916</v>
      </c>
      <c r="AK11" s="696"/>
      <c r="AL11" s="696">
        <v>82</v>
      </c>
      <c r="AM11" s="696">
        <v>2</v>
      </c>
      <c r="AN11" s="693"/>
    </row>
    <row r="12" spans="1:40" s="517" customFormat="1" ht="15" customHeight="1" x14ac:dyDescent="0.2">
      <c r="A12" s="691"/>
      <c r="B12" s="523">
        <v>2</v>
      </c>
      <c r="C12" s="524">
        <v>374</v>
      </c>
      <c r="D12" s="524">
        <v>107</v>
      </c>
      <c r="E12" s="524" t="s">
        <v>157</v>
      </c>
      <c r="F12" s="697"/>
      <c r="G12" s="697"/>
      <c r="H12" s="697"/>
      <c r="I12" s="697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7"/>
      <c r="Q12" s="697"/>
      <c r="R12" s="697"/>
      <c r="S12" s="697"/>
      <c r="T12" s="694"/>
      <c r="U12" s="700"/>
      <c r="V12" s="233">
        <v>2</v>
      </c>
      <c r="W12" s="233">
        <v>617</v>
      </c>
      <c r="X12" s="233">
        <v>109</v>
      </c>
      <c r="Y12" s="233" t="s">
        <v>157</v>
      </c>
      <c r="Z12" s="697"/>
      <c r="AA12" s="697"/>
      <c r="AB12" s="697"/>
      <c r="AC12" s="697"/>
      <c r="AD12" s="694"/>
      <c r="AE12" s="705"/>
      <c r="AF12" s="563">
        <v>3</v>
      </c>
      <c r="AG12" s="563">
        <v>574</v>
      </c>
      <c r="AH12" s="563">
        <v>109</v>
      </c>
      <c r="AI12" s="563" t="s">
        <v>157</v>
      </c>
      <c r="AJ12" s="697"/>
      <c r="AK12" s="697"/>
      <c r="AL12" s="697"/>
      <c r="AM12" s="697"/>
      <c r="AN12" s="694"/>
    </row>
    <row r="13" spans="1:40" s="517" customFormat="1" ht="15" customHeight="1" thickBot="1" x14ac:dyDescent="0.25">
      <c r="A13" s="692"/>
      <c r="B13" s="537">
        <v>3</v>
      </c>
      <c r="C13" s="526">
        <v>314</v>
      </c>
      <c r="D13" s="526">
        <v>105.5</v>
      </c>
      <c r="E13" s="526" t="s">
        <v>155</v>
      </c>
      <c r="F13" s="698"/>
      <c r="G13" s="698"/>
      <c r="H13" s="698"/>
      <c r="I13" s="698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8"/>
      <c r="Q13" s="698"/>
      <c r="R13" s="698"/>
      <c r="S13" s="698"/>
      <c r="T13" s="695"/>
      <c r="U13" s="701"/>
      <c r="V13" s="234">
        <v>3</v>
      </c>
      <c r="W13" s="234">
        <v>142</v>
      </c>
      <c r="X13" s="234">
        <v>108</v>
      </c>
      <c r="Y13" s="234" t="s">
        <v>158</v>
      </c>
      <c r="Z13" s="698"/>
      <c r="AA13" s="698"/>
      <c r="AB13" s="698"/>
      <c r="AC13" s="698"/>
      <c r="AD13" s="695"/>
      <c r="AE13" s="706"/>
      <c r="AF13" s="234">
        <v>4</v>
      </c>
      <c r="AG13" s="234">
        <v>146</v>
      </c>
      <c r="AH13" s="234">
        <v>108</v>
      </c>
      <c r="AI13" s="234" t="s">
        <v>158</v>
      </c>
      <c r="AJ13" s="698"/>
      <c r="AK13" s="698"/>
      <c r="AL13" s="698"/>
      <c r="AM13" s="698"/>
      <c r="AN13" s="695"/>
    </row>
    <row r="14" spans="1:40" s="517" customFormat="1" ht="15" customHeight="1" thickBot="1" x14ac:dyDescent="0.25">
      <c r="A14" s="690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96">
        <v>790</v>
      </c>
      <c r="G14" s="696">
        <v>105.5</v>
      </c>
      <c r="H14" s="696">
        <v>71</v>
      </c>
      <c r="I14" s="696">
        <v>2</v>
      </c>
      <c r="J14" s="533"/>
      <c r="K14" s="690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7">
        <v>785</v>
      </c>
      <c r="Q14" s="697">
        <v>109.5</v>
      </c>
      <c r="R14" s="697">
        <v>71</v>
      </c>
      <c r="S14" s="696">
        <v>2</v>
      </c>
      <c r="T14" s="694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91"/>
      <c r="B15" s="423">
        <v>4</v>
      </c>
      <c r="C15" s="233">
        <v>468</v>
      </c>
      <c r="D15" s="233">
        <v>106</v>
      </c>
      <c r="E15" s="233" t="s">
        <v>157</v>
      </c>
      <c r="F15" s="697"/>
      <c r="G15" s="697"/>
      <c r="H15" s="697"/>
      <c r="I15" s="697"/>
      <c r="J15" s="531"/>
      <c r="K15" s="691"/>
      <c r="L15" s="523">
        <v>4</v>
      </c>
      <c r="M15" s="524">
        <v>497</v>
      </c>
      <c r="N15" s="524">
        <v>109.5</v>
      </c>
      <c r="O15" s="524" t="s">
        <v>157</v>
      </c>
      <c r="P15" s="697"/>
      <c r="Q15" s="697"/>
      <c r="R15" s="697"/>
      <c r="S15" s="697"/>
      <c r="T15" s="694"/>
      <c r="U15" s="704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96">
        <v>876</v>
      </c>
      <c r="AA15" s="696">
        <v>107.5</v>
      </c>
      <c r="AB15" s="696">
        <v>79</v>
      </c>
      <c r="AC15" s="696">
        <v>2</v>
      </c>
      <c r="AD15" s="696"/>
      <c r="AE15" s="704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96">
        <v>917</v>
      </c>
      <c r="AK15" s="696"/>
      <c r="AL15" s="696">
        <v>82</v>
      </c>
      <c r="AM15" s="696">
        <v>2</v>
      </c>
      <c r="AN15" s="693"/>
    </row>
    <row r="16" spans="1:40" s="517" customFormat="1" ht="15" customHeight="1" thickBot="1" x14ac:dyDescent="0.25">
      <c r="A16" s="692"/>
      <c r="B16" s="424">
        <v>5</v>
      </c>
      <c r="C16" s="234">
        <v>190</v>
      </c>
      <c r="D16" s="234">
        <v>105</v>
      </c>
      <c r="E16" s="234" t="s">
        <v>158</v>
      </c>
      <c r="F16" s="698"/>
      <c r="G16" s="698"/>
      <c r="H16" s="698"/>
      <c r="I16" s="698"/>
      <c r="J16" s="534"/>
      <c r="K16" s="692"/>
      <c r="L16" s="424">
        <v>5</v>
      </c>
      <c r="M16" s="234">
        <v>287</v>
      </c>
      <c r="N16" s="234">
        <v>109</v>
      </c>
      <c r="O16" s="234" t="s">
        <v>155</v>
      </c>
      <c r="P16" s="698"/>
      <c r="Q16" s="698"/>
      <c r="R16" s="698"/>
      <c r="S16" s="698"/>
      <c r="T16" s="695"/>
      <c r="U16" s="705"/>
      <c r="V16" s="524">
        <v>4</v>
      </c>
      <c r="W16" s="524">
        <v>503</v>
      </c>
      <c r="X16" s="524">
        <v>107.5</v>
      </c>
      <c r="Y16" s="524" t="s">
        <v>157</v>
      </c>
      <c r="Z16" s="697"/>
      <c r="AA16" s="697"/>
      <c r="AB16" s="697"/>
      <c r="AC16" s="697"/>
      <c r="AD16" s="697"/>
      <c r="AE16" s="706"/>
      <c r="AF16" s="234">
        <v>5</v>
      </c>
      <c r="AG16" s="234">
        <v>529</v>
      </c>
      <c r="AH16" s="234">
        <v>106.5</v>
      </c>
      <c r="AI16" s="234" t="s">
        <v>155</v>
      </c>
      <c r="AJ16" s="698"/>
      <c r="AK16" s="698"/>
      <c r="AL16" s="698"/>
      <c r="AM16" s="698"/>
      <c r="AN16" s="695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706"/>
      <c r="V17" s="234">
        <v>5</v>
      </c>
      <c r="W17" s="234">
        <v>27</v>
      </c>
      <c r="X17" s="234">
        <v>107</v>
      </c>
      <c r="Y17" s="234" t="s">
        <v>158</v>
      </c>
      <c r="Z17" s="698"/>
      <c r="AA17" s="698"/>
      <c r="AB17" s="698"/>
      <c r="AC17" s="698"/>
      <c r="AD17" s="698"/>
      <c r="AE17" s="704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96">
        <v>917</v>
      </c>
      <c r="AK17" s="696"/>
      <c r="AL17" s="696">
        <v>82</v>
      </c>
      <c r="AM17" s="696">
        <v>3</v>
      </c>
      <c r="AN17" s="693"/>
    </row>
    <row r="18" spans="1:40" s="517" customFormat="1" ht="15" customHeight="1" x14ac:dyDescent="0.2">
      <c r="A18" s="690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96">
        <v>790</v>
      </c>
      <c r="G18" s="696">
        <v>104.5</v>
      </c>
      <c r="H18" s="696">
        <v>71</v>
      </c>
      <c r="I18" s="696">
        <v>3</v>
      </c>
      <c r="J18" s="707"/>
      <c r="K18" s="690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96">
        <v>784</v>
      </c>
      <c r="Q18" s="696">
        <v>108.5</v>
      </c>
      <c r="R18" s="696">
        <v>71</v>
      </c>
      <c r="S18" s="702">
        <v>3</v>
      </c>
      <c r="T18" s="693"/>
      <c r="U18" s="700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7">
        <v>876</v>
      </c>
      <c r="AA18" s="697">
        <v>106.5</v>
      </c>
      <c r="AB18" s="697">
        <v>79</v>
      </c>
      <c r="AC18" s="697">
        <v>3</v>
      </c>
      <c r="AD18" s="694"/>
      <c r="AE18" s="705"/>
      <c r="AF18" s="563">
        <v>6</v>
      </c>
      <c r="AG18" s="563">
        <v>587</v>
      </c>
      <c r="AH18" s="563">
        <v>106</v>
      </c>
      <c r="AI18" s="563" t="s">
        <v>157</v>
      </c>
      <c r="AJ18" s="697"/>
      <c r="AK18" s="697"/>
      <c r="AL18" s="697"/>
      <c r="AM18" s="697"/>
      <c r="AN18" s="694"/>
    </row>
    <row r="19" spans="1:40" s="517" customFormat="1" ht="15" customHeight="1" thickBot="1" x14ac:dyDescent="0.25">
      <c r="A19" s="691"/>
      <c r="B19" s="423" t="s">
        <v>162</v>
      </c>
      <c r="C19" s="233">
        <v>324</v>
      </c>
      <c r="D19" s="233">
        <v>104.5</v>
      </c>
      <c r="E19" s="452" t="s">
        <v>155</v>
      </c>
      <c r="F19" s="697"/>
      <c r="G19" s="697"/>
      <c r="H19" s="697"/>
      <c r="I19" s="697"/>
      <c r="J19" s="708"/>
      <c r="K19" s="691"/>
      <c r="L19" s="537">
        <v>6</v>
      </c>
      <c r="M19" s="526">
        <v>574</v>
      </c>
      <c r="N19" s="526">
        <v>108</v>
      </c>
      <c r="O19" s="526" t="s">
        <v>155</v>
      </c>
      <c r="P19" s="697"/>
      <c r="Q19" s="697"/>
      <c r="R19" s="697"/>
      <c r="S19" s="703"/>
      <c r="T19" s="694"/>
      <c r="U19" s="701"/>
      <c r="V19" s="234">
        <v>6</v>
      </c>
      <c r="W19" s="234">
        <v>239</v>
      </c>
      <c r="X19" s="234">
        <v>104.5</v>
      </c>
      <c r="Y19" s="234" t="s">
        <v>156</v>
      </c>
      <c r="Z19" s="698"/>
      <c r="AA19" s="698"/>
      <c r="AB19" s="698"/>
      <c r="AC19" s="698"/>
      <c r="AD19" s="695"/>
      <c r="AE19" s="706"/>
      <c r="AF19" s="234">
        <v>7</v>
      </c>
      <c r="AG19" s="234">
        <v>224</v>
      </c>
      <c r="AH19" s="234">
        <v>104.5</v>
      </c>
      <c r="AI19" s="234" t="s">
        <v>156</v>
      </c>
      <c r="AJ19" s="698"/>
      <c r="AK19" s="698"/>
      <c r="AL19" s="698"/>
      <c r="AM19" s="698"/>
      <c r="AN19" s="695"/>
    </row>
    <row r="20" spans="1:40" s="517" customFormat="1" ht="15" customHeight="1" thickBot="1" x14ac:dyDescent="0.25">
      <c r="A20" s="692"/>
      <c r="B20" s="424" t="s">
        <v>161</v>
      </c>
      <c r="C20" s="234">
        <v>183</v>
      </c>
      <c r="D20" s="234">
        <v>104.5</v>
      </c>
      <c r="E20" s="529" t="s">
        <v>158</v>
      </c>
      <c r="F20" s="698"/>
      <c r="G20" s="698"/>
      <c r="H20" s="698"/>
      <c r="I20" s="698"/>
      <c r="J20" s="695"/>
      <c r="K20" s="690">
        <v>5</v>
      </c>
      <c r="L20" s="536">
        <v>6</v>
      </c>
      <c r="M20" s="342">
        <v>4</v>
      </c>
      <c r="N20" s="342">
        <v>108</v>
      </c>
      <c r="O20" s="342" t="s">
        <v>156</v>
      </c>
      <c r="P20" s="696">
        <v>784</v>
      </c>
      <c r="Q20" s="696">
        <v>107.5</v>
      </c>
      <c r="R20" s="696">
        <v>71</v>
      </c>
      <c r="S20" s="696">
        <v>3</v>
      </c>
      <c r="T20" s="69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91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96">
        <v>790</v>
      </c>
      <c r="G21" s="697">
        <v>106</v>
      </c>
      <c r="H21" s="697">
        <v>71</v>
      </c>
      <c r="I21" s="697">
        <v>3</v>
      </c>
      <c r="J21" s="694"/>
      <c r="K21" s="691"/>
      <c r="L21" s="423">
        <v>7</v>
      </c>
      <c r="M21" s="233">
        <v>717</v>
      </c>
      <c r="N21" s="233">
        <v>107.5</v>
      </c>
      <c r="O21" s="233" t="s">
        <v>157</v>
      </c>
      <c r="P21" s="697"/>
      <c r="Q21" s="697"/>
      <c r="R21" s="697"/>
      <c r="S21" s="697"/>
      <c r="T21" s="694"/>
    </row>
    <row r="22" spans="1:40" ht="13.5" thickBot="1" x14ac:dyDescent="0.25">
      <c r="A22" s="692"/>
      <c r="B22" s="424" t="s">
        <v>163</v>
      </c>
      <c r="C22" s="234">
        <v>447</v>
      </c>
      <c r="D22" s="234">
        <v>107</v>
      </c>
      <c r="E22" s="234" t="s">
        <v>155</v>
      </c>
      <c r="F22" s="698"/>
      <c r="G22" s="698"/>
      <c r="H22" s="698"/>
      <c r="I22" s="698"/>
      <c r="J22" s="695"/>
      <c r="K22" s="692"/>
      <c r="L22" s="424">
        <v>8</v>
      </c>
      <c r="M22" s="234">
        <v>63</v>
      </c>
      <c r="N22" s="234">
        <v>107</v>
      </c>
      <c r="O22" s="234" t="s">
        <v>156</v>
      </c>
      <c r="P22" s="698"/>
      <c r="Q22" s="698"/>
      <c r="R22" s="698"/>
      <c r="S22" s="698"/>
      <c r="T22" s="695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2023-10-15T17:18:24Z</dcterms:modified>
</cp:coreProperties>
</file>