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AppData\Local\Microsoft\Windows\INetCache\Content.Outlook\B79U162X\"/>
    </mc:Choice>
  </mc:AlternateContent>
  <xr:revisionPtr revIDLastSave="0" documentId="13_ncr:1_{41765CB4-B805-4F92-BC57-A7617A2EB630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H120" i="250" l="1"/>
  <c r="G120" i="250"/>
  <c r="F120" i="250"/>
  <c r="E120" i="250"/>
  <c r="D120" i="250"/>
  <c r="C120" i="250"/>
  <c r="B120" i="250"/>
  <c r="L121" i="248" l="1"/>
  <c r="K121" i="248"/>
  <c r="J121" i="248"/>
  <c r="I121" i="248"/>
  <c r="H121" i="248"/>
  <c r="G121" i="248"/>
  <c r="F121" i="248"/>
  <c r="E121" i="248"/>
  <c r="D121" i="248"/>
  <c r="C121" i="248"/>
  <c r="B121" i="248"/>
  <c r="I110" i="251" l="1"/>
  <c r="F110" i="251"/>
  <c r="E110" i="251"/>
  <c r="D110" i="251"/>
  <c r="C110" i="251"/>
  <c r="B110" i="251"/>
  <c r="G108" i="251"/>
  <c r="I108" i="251" s="1"/>
  <c r="J108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18" i="250" s="1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AC121" i="248"/>
  <c r="AA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AA117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Z107" i="248" l="1"/>
  <c r="Y107" i="248"/>
  <c r="X107" i="248"/>
  <c r="W107" i="248"/>
  <c r="V107" i="248"/>
  <c r="U107" i="248"/>
  <c r="T107" i="248"/>
  <c r="R107" i="248"/>
  <c r="Q107" i="248"/>
  <c r="P107" i="248"/>
  <c r="O107" i="248"/>
  <c r="N107" i="248"/>
  <c r="M107" i="248"/>
  <c r="S107" i="248"/>
  <c r="I97" i="251" l="1"/>
  <c r="F97" i="251"/>
  <c r="E97" i="251"/>
  <c r="D97" i="251"/>
  <c r="C97" i="251"/>
  <c r="B97" i="251"/>
  <c r="G95" i="251"/>
  <c r="I95" i="251" s="1"/>
  <c r="J95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K104" i="250" s="1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I95" i="249" s="1"/>
  <c r="J95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AA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AA103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AC119" i="248" l="1"/>
  <c r="AD119" i="248" s="1"/>
  <c r="I90" i="250"/>
  <c r="K90" i="250" s="1"/>
  <c r="I84" i="25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5" i="248" s="1"/>
  <c r="AD105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 l="1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 s="1"/>
  <c r="AD90" i="248" s="1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 l="1"/>
  <c r="F71" i="251"/>
  <c r="E71" i="251"/>
  <c r="D71" i="251"/>
  <c r="C71" i="251"/>
  <c r="B71" i="251"/>
  <c r="G69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69" i="249" s="1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K76" i="250" s="1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 l="1"/>
  <c r="Z64" i="248" l="1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 l="1"/>
  <c r="R60" i="248"/>
  <c r="G60" i="248"/>
  <c r="H60" i="248"/>
  <c r="I60" i="248"/>
  <c r="AC64" i="248"/>
  <c r="AA62" i="248"/>
  <c r="AC76" i="248" s="1"/>
  <c r="AD76" i="248" s="1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K62" i="250" s="1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 l="1"/>
  <c r="G50" i="250"/>
  <c r="F50" i="250"/>
  <c r="E50" i="250"/>
  <c r="D50" i="250"/>
  <c r="C50" i="250"/>
  <c r="B50" i="250"/>
  <c r="I45" i="251" l="1"/>
  <c r="I32" i="251"/>
  <c r="K50" i="250"/>
  <c r="J34" i="250"/>
  <c r="I45" i="249"/>
  <c r="I32" i="249"/>
  <c r="X48" i="248"/>
  <c r="X34" i="248"/>
  <c r="I47" i="250" l="1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AC62" i="248" l="1"/>
  <c r="AD62" i="248" s="1"/>
  <c r="R33" i="248"/>
  <c r="R48" i="248" s="1"/>
  <c r="Q33" i="248"/>
  <c r="Q48" i="248" s="1"/>
  <c r="P33" i="248"/>
  <c r="P48" i="248" s="1"/>
  <c r="L33" i="248"/>
  <c r="L48" i="248" s="1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I30" i="249"/>
  <c r="J30" i="249" s="1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X46" i="248" l="1"/>
  <c r="Y46" i="248" s="1"/>
  <c r="K48" i="250"/>
  <c r="L48" i="250" s="1"/>
  <c r="T20" i="248"/>
  <c r="S20" i="248"/>
  <c r="N20" i="248"/>
  <c r="N17" i="248"/>
  <c r="N16" i="248"/>
  <c r="T17" i="248"/>
  <c r="T16" i="248"/>
  <c r="S17" i="248"/>
  <c r="S16" i="248"/>
  <c r="V18" i="248" l="1"/>
  <c r="X32" i="248" s="1"/>
  <c r="Y32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 l="1"/>
  <c r="R16" i="248"/>
  <c r="Q17" i="248"/>
  <c r="R17" i="248"/>
  <c r="Q20" i="248"/>
  <c r="R20" i="248"/>
  <c r="U20" i="248" l="1"/>
  <c r="P20" i="248"/>
  <c r="O20" i="248"/>
  <c r="H17" i="250" l="1"/>
  <c r="G17" i="250"/>
  <c r="D17" i="250"/>
  <c r="C17" i="250"/>
  <c r="V17" i="248"/>
  <c r="U17" i="248"/>
  <c r="P17" i="248"/>
  <c r="O17" i="248"/>
  <c r="M17" i="248"/>
  <c r="C20" i="250"/>
  <c r="C16" i="250"/>
  <c r="E19" i="249" l="1"/>
  <c r="M20" i="248"/>
  <c r="M16" i="248"/>
  <c r="U16" i="248" l="1"/>
  <c r="P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 l="1"/>
  <c r="X18" i="248" l="1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 l="1"/>
  <c r="K18" i="250" s="1"/>
  <c r="J32" i="250"/>
  <c r="K32" i="250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<sst xmlns="http://schemas.openxmlformats.org/spreadsheetml/2006/main" count="931" uniqueCount="96">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</sst>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2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446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2" fontId="13" fillId="0" borderId="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2" fontId="20" fillId="0" borderId="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14" borderId="5" xfId="10" applyNumberFormat="1" applyFont="1" applyFill="1" applyBorder="1" applyAlignment="1">
      <alignment horizontal="center" vertical="center"/>
    </xf>
    <xf numFmtId="2" fontId="2" fillId="14" borderId="2" xfId="1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14" borderId="2" xfId="0" applyNumberFormat="1" applyFont="1" applyFill="1" applyBorder="1" applyAlignment="1">
      <alignment horizontal="center" vertical="center"/>
    </xf>
    <xf numFmtId="164" fontId="2" fillId="14" borderId="5" xfId="0" applyNumberFormat="1" applyFont="1" applyFill="1" applyBorder="1" applyAlignment="1">
      <alignment horizontal="center" vertical="center"/>
    </xf>
    <xf numFmtId="2" fontId="2" fillId="14" borderId="5" xfId="0" applyNumberFormat="1" applyFont="1" applyFill="1" applyBorder="1" applyAlignment="1">
      <alignment horizontal="center" vertical="center"/>
    </xf>
    <xf numFmtId="2" fontId="2" fillId="14" borderId="50" xfId="0" applyNumberFormat="1" applyFont="1" applyFill="1" applyBorder="1" applyAlignment="1">
      <alignment horizontal="center" vertical="center"/>
    </xf>
    <xf numFmtId="2" fontId="20" fillId="14" borderId="50" xfId="10" applyNumberFormat="1" applyFont="1" applyFill="1" applyBorder="1" applyAlignment="1">
      <alignment horizontal="center" vertical="center"/>
    </xf>
    <xf numFmtId="2" fontId="20" fillId="14" borderId="0" xfId="1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0" fillId="0" borderId="0" xfId="10" applyNumberFormat="1" applyFont="1" applyFill="1" applyBorder="1" applyAlignment="1">
      <alignment horizontal="left" vertical="center"/>
    </xf>
    <xf numFmtId="2" fontId="2" fillId="0" borderId="5" xfId="0" applyNumberFormat="1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164" fontId="15" fillId="0" borderId="18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4" fontId="2" fillId="0" borderId="59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52" xfId="0" applyNumberFormat="1" applyFont="1" applyFill="1" applyBorder="1" applyAlignment="1">
      <alignment horizontal="center" vertical="center"/>
    </xf>
    <xf numFmtId="10" fontId="2" fillId="13" borderId="0" xfId="3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4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16" borderId="56" xfId="0" applyFont="1" applyFill="1" applyBorder="1" applyAlignment="1">
      <alignment horizontal="center" vertical="center" wrapText="1"/>
    </xf>
    <xf numFmtId="0" fontId="2" fillId="16" borderId="0" xfId="0" applyFont="1" applyFill="1" applyBorder="1" applyAlignment="1">
      <alignment horizontal="center" vertical="center" wrapText="1"/>
    </xf>
    <xf numFmtId="0" fontId="2" fillId="13" borderId="56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1" borderId="5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1802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23" t="s">
        <v>18</v>
      </c>
      <c r="C4" s="424"/>
      <c r="D4" s="424"/>
      <c r="E4" s="424"/>
      <c r="F4" s="424"/>
      <c r="G4" s="424"/>
      <c r="H4" s="424"/>
      <c r="I4" s="424"/>
      <c r="J4" s="425"/>
      <c r="K4" s="423" t="s">
        <v>21</v>
      </c>
      <c r="L4" s="424"/>
      <c r="M4" s="424"/>
      <c r="N4" s="424"/>
      <c r="O4" s="424"/>
      <c r="P4" s="424"/>
      <c r="Q4" s="424"/>
      <c r="R4" s="424"/>
      <c r="S4" s="424"/>
      <c r="T4" s="42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23" t="s">
        <v>23</v>
      </c>
      <c r="C17" s="424"/>
      <c r="D17" s="424"/>
      <c r="E17" s="424"/>
      <c r="F17" s="42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10"/>
  <sheetViews>
    <sheetView showGridLines="0" topLeftCell="A82" zoomScale="75" zoomScaleNormal="75" workbookViewId="0">
      <selection activeCell="G109" sqref="G109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28" t="s">
        <v>53</v>
      </c>
      <c r="C9" s="429"/>
      <c r="D9" s="429"/>
      <c r="E9" s="429"/>
      <c r="F9" s="430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28" t="s">
        <v>53</v>
      </c>
      <c r="C22" s="429"/>
      <c r="D22" s="429"/>
      <c r="E22" s="429"/>
      <c r="F22" s="430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28" t="s">
        <v>53</v>
      </c>
      <c r="C35" s="429"/>
      <c r="D35" s="429"/>
      <c r="E35" s="429"/>
      <c r="F35" s="430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28" t="s">
        <v>53</v>
      </c>
      <c r="C48" s="429"/>
      <c r="D48" s="429"/>
      <c r="E48" s="429"/>
      <c r="F48" s="430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28" t="s">
        <v>53</v>
      </c>
      <c r="C61" s="429"/>
      <c r="D61" s="429"/>
      <c r="E61" s="429"/>
      <c r="F61" s="430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28" t="s">
        <v>53</v>
      </c>
      <c r="C74" s="429"/>
      <c r="D74" s="429"/>
      <c r="E74" s="429"/>
      <c r="F74" s="430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428" t="s">
        <v>53</v>
      </c>
      <c r="C87" s="429"/>
      <c r="D87" s="429"/>
      <c r="E87" s="429"/>
      <c r="F87" s="430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428" t="s">
        <v>53</v>
      </c>
      <c r="C100" s="429"/>
      <c r="D100" s="429"/>
      <c r="E100" s="429"/>
      <c r="F100" s="430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</sheetData>
  <mergeCells count="8"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20"/>
  <sheetViews>
    <sheetView showGridLines="0" topLeftCell="A86" zoomScale="73" zoomScaleNormal="73" workbookViewId="0">
      <selection activeCell="P110" sqref="P110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28" t="s">
        <v>50</v>
      </c>
      <c r="C9" s="429"/>
      <c r="D9" s="429"/>
      <c r="E9" s="429"/>
      <c r="F9" s="429"/>
      <c r="G9" s="430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28" t="s">
        <v>50</v>
      </c>
      <c r="C23" s="429"/>
      <c r="D23" s="429"/>
      <c r="E23" s="429"/>
      <c r="F23" s="429"/>
      <c r="G23" s="430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28" t="s">
        <v>50</v>
      </c>
      <c r="C39" s="429"/>
      <c r="D39" s="429"/>
      <c r="E39" s="429"/>
      <c r="F39" s="429"/>
      <c r="G39" s="429"/>
      <c r="H39" s="430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28" t="s">
        <v>50</v>
      </c>
      <c r="C53" s="429"/>
      <c r="D53" s="429"/>
      <c r="E53" s="429"/>
      <c r="F53" s="429"/>
      <c r="G53" s="429"/>
      <c r="H53" s="430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28" t="s">
        <v>50</v>
      </c>
      <c r="C67" s="429"/>
      <c r="D67" s="429"/>
      <c r="E67" s="429"/>
      <c r="F67" s="429"/>
      <c r="G67" s="429"/>
      <c r="H67" s="430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428" t="s">
        <v>50</v>
      </c>
      <c r="C81" s="429"/>
      <c r="D81" s="429"/>
      <c r="E81" s="429"/>
      <c r="F81" s="429"/>
      <c r="G81" s="429"/>
      <c r="H81" s="430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428" t="s">
        <v>50</v>
      </c>
      <c r="C95" s="429"/>
      <c r="D95" s="429"/>
      <c r="E95" s="429"/>
      <c r="F95" s="429"/>
      <c r="G95" s="429"/>
      <c r="H95" s="430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428" t="s">
        <v>50</v>
      </c>
      <c r="C109" s="429"/>
      <c r="D109" s="429"/>
      <c r="E109" s="429"/>
      <c r="F109" s="429"/>
      <c r="G109" s="429"/>
      <c r="H109" s="430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</v>
      </c>
      <c r="C119" s="354">
        <v>54</v>
      </c>
      <c r="D119" s="354">
        <v>53</v>
      </c>
      <c r="E119" s="354">
        <v>52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</v>
      </c>
      <c r="C120" s="232">
        <f t="shared" ref="C120:H120" si="25">C119-C108</f>
        <v>4</v>
      </c>
      <c r="D120" s="232">
        <f t="shared" si="25"/>
        <v>3</v>
      </c>
      <c r="E120" s="232">
        <f t="shared" si="25"/>
        <v>2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</sheetData>
  <mergeCells count="8">
    <mergeCell ref="B109:H109"/>
    <mergeCell ref="B95:H95"/>
    <mergeCell ref="B81:H81"/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10"/>
  <sheetViews>
    <sheetView showGridLines="0" topLeftCell="A81" zoomScale="75" zoomScaleNormal="75" workbookViewId="0">
      <selection activeCell="E109" sqref="E109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28" t="s">
        <v>53</v>
      </c>
      <c r="C9" s="429"/>
      <c r="D9" s="429"/>
      <c r="E9" s="429"/>
      <c r="F9" s="430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28" t="s">
        <v>53</v>
      </c>
      <c r="C22" s="429"/>
      <c r="D22" s="429"/>
      <c r="E22" s="429"/>
      <c r="F22" s="430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28" t="s">
        <v>53</v>
      </c>
      <c r="C35" s="429"/>
      <c r="D35" s="429"/>
      <c r="E35" s="429"/>
      <c r="F35" s="430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28" t="s">
        <v>53</v>
      </c>
      <c r="C48" s="429"/>
      <c r="D48" s="429"/>
      <c r="E48" s="429"/>
      <c r="F48" s="430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28" t="s">
        <v>53</v>
      </c>
      <c r="C61" s="429"/>
      <c r="D61" s="429"/>
      <c r="E61" s="429"/>
      <c r="F61" s="430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28" t="s">
        <v>53</v>
      </c>
      <c r="C74" s="429"/>
      <c r="D74" s="429"/>
      <c r="E74" s="429"/>
      <c r="F74" s="430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428" t="s">
        <v>53</v>
      </c>
      <c r="C87" s="429"/>
      <c r="D87" s="429"/>
      <c r="E87" s="429"/>
      <c r="F87" s="430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428" t="s">
        <v>53</v>
      </c>
      <c r="C100" s="429"/>
      <c r="D100" s="429"/>
      <c r="E100" s="429"/>
      <c r="F100" s="430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</sheetData>
  <mergeCells count="8"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3" t="s">
        <v>18</v>
      </c>
      <c r="C4" s="424"/>
      <c r="D4" s="424"/>
      <c r="E4" s="424"/>
      <c r="F4" s="424"/>
      <c r="G4" s="424"/>
      <c r="H4" s="424"/>
      <c r="I4" s="424"/>
      <c r="J4" s="425"/>
      <c r="K4" s="423" t="s">
        <v>21</v>
      </c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3" t="s">
        <v>23</v>
      </c>
      <c r="C17" s="424"/>
      <c r="D17" s="424"/>
      <c r="E17" s="424"/>
      <c r="F17" s="4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3" t="s">
        <v>18</v>
      </c>
      <c r="C4" s="424"/>
      <c r="D4" s="424"/>
      <c r="E4" s="424"/>
      <c r="F4" s="424"/>
      <c r="G4" s="424"/>
      <c r="H4" s="424"/>
      <c r="I4" s="424"/>
      <c r="J4" s="425"/>
      <c r="K4" s="423" t="s">
        <v>21</v>
      </c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3" t="s">
        <v>23</v>
      </c>
      <c r="C17" s="424"/>
      <c r="D17" s="424"/>
      <c r="E17" s="424"/>
      <c r="F17" s="4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3" t="s">
        <v>18</v>
      </c>
      <c r="C4" s="424"/>
      <c r="D4" s="424"/>
      <c r="E4" s="424"/>
      <c r="F4" s="424"/>
      <c r="G4" s="424"/>
      <c r="H4" s="424"/>
      <c r="I4" s="424"/>
      <c r="J4" s="425"/>
      <c r="K4" s="423" t="s">
        <v>21</v>
      </c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3" t="s">
        <v>23</v>
      </c>
      <c r="C17" s="424"/>
      <c r="D17" s="424"/>
      <c r="E17" s="424"/>
      <c r="F17" s="4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6" t="s">
        <v>42</v>
      </c>
      <c r="B1" s="42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6" t="s">
        <v>42</v>
      </c>
      <c r="B1" s="42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27" t="s">
        <v>42</v>
      </c>
      <c r="B1" s="42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6" t="s">
        <v>42</v>
      </c>
      <c r="B1" s="42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F121"/>
  <sheetViews>
    <sheetView showGridLines="0" tabSelected="1" topLeftCell="A92" zoomScale="75" zoomScaleNormal="75" workbookViewId="0">
      <selection activeCell="AD120" sqref="AD120"/>
    </sheetView>
  </sheetViews>
  <sheetFormatPr baseColWidth="10" defaultRowHeight="12.75" x14ac:dyDescent="0.2"/>
  <cols>
    <col min="1" max="1" width="16.28515625" style="237" bestFit="1" customWidth="1"/>
    <col min="2" max="13" width="10" style="237" customWidth="1"/>
    <col min="14" max="14" width="10" style="355" customWidth="1"/>
    <col min="15" max="18" width="10" style="237" customWidth="1"/>
    <col min="19" max="20" width="10" style="355" customWidth="1"/>
    <col min="21" max="22" width="10" style="237" customWidth="1"/>
    <col min="23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31"/>
      <c r="G2" s="431"/>
      <c r="H2" s="431"/>
      <c r="I2" s="431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36" t="s">
        <v>65</v>
      </c>
      <c r="C9" s="437"/>
      <c r="D9" s="437"/>
      <c r="E9" s="437"/>
      <c r="F9" s="437"/>
      <c r="G9" s="437"/>
      <c r="H9" s="437"/>
      <c r="I9" s="438"/>
      <c r="J9" s="432" t="s">
        <v>63</v>
      </c>
      <c r="K9" s="433"/>
      <c r="L9" s="433"/>
      <c r="M9" s="433"/>
      <c r="N9" s="433"/>
      <c r="O9" s="435"/>
      <c r="P9" s="432" t="s">
        <v>64</v>
      </c>
      <c r="Q9" s="433"/>
      <c r="R9" s="433"/>
      <c r="S9" s="433"/>
      <c r="T9" s="433"/>
      <c r="U9" s="434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36" t="s">
        <v>65</v>
      </c>
      <c r="C23" s="437"/>
      <c r="D23" s="437"/>
      <c r="E23" s="437"/>
      <c r="F23" s="437"/>
      <c r="G23" s="437"/>
      <c r="H23" s="437"/>
      <c r="I23" s="438"/>
      <c r="J23" s="432" t="s">
        <v>63</v>
      </c>
      <c r="K23" s="433"/>
      <c r="L23" s="433"/>
      <c r="M23" s="433"/>
      <c r="N23" s="433"/>
      <c r="O23" s="435"/>
      <c r="P23" s="432" t="s">
        <v>64</v>
      </c>
      <c r="Q23" s="433"/>
      <c r="R23" s="433"/>
      <c r="S23" s="433"/>
      <c r="T23" s="433"/>
      <c r="U23" s="434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36" t="s">
        <v>65</v>
      </c>
      <c r="C37" s="437"/>
      <c r="D37" s="437"/>
      <c r="E37" s="437"/>
      <c r="F37" s="437"/>
      <c r="G37" s="437"/>
      <c r="H37" s="437"/>
      <c r="I37" s="438"/>
      <c r="J37" s="432" t="s">
        <v>63</v>
      </c>
      <c r="K37" s="433"/>
      <c r="L37" s="433"/>
      <c r="M37" s="433"/>
      <c r="N37" s="433"/>
      <c r="O37" s="435"/>
      <c r="P37" s="432" t="s">
        <v>64</v>
      </c>
      <c r="Q37" s="433"/>
      <c r="R37" s="433"/>
      <c r="S37" s="433"/>
      <c r="T37" s="433"/>
      <c r="U37" s="434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42" t="s">
        <v>72</v>
      </c>
      <c r="X39" s="443"/>
      <c r="Y39" s="443"/>
      <c r="Z39" s="443"/>
      <c r="AA39" s="443"/>
      <c r="AB39" s="439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42"/>
      <c r="X40" s="443"/>
      <c r="Y40" s="443"/>
      <c r="Z40" s="443"/>
      <c r="AA40" s="443"/>
      <c r="AB40" s="439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42"/>
      <c r="X41" s="443"/>
      <c r="Y41" s="443"/>
      <c r="Z41" s="443"/>
      <c r="AA41" s="443"/>
      <c r="AB41" s="439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44" t="s">
        <v>73</v>
      </c>
      <c r="X42" s="445"/>
      <c r="Y42" s="445"/>
      <c r="Z42" s="445"/>
      <c r="AA42" s="445"/>
      <c r="AB42" s="439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40" t="s">
        <v>79</v>
      </c>
      <c r="X43" s="441"/>
      <c r="Y43" s="441"/>
      <c r="Z43" s="441"/>
      <c r="AA43" s="441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40"/>
      <c r="X44" s="441"/>
      <c r="Y44" s="441"/>
      <c r="Z44" s="441"/>
      <c r="AA44" s="441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28" t="s">
        <v>65</v>
      </c>
      <c r="C53" s="429"/>
      <c r="D53" s="429"/>
      <c r="E53" s="429"/>
      <c r="F53" s="429"/>
      <c r="G53" s="429"/>
      <c r="H53" s="429"/>
      <c r="I53" s="429"/>
      <c r="J53" s="429"/>
      <c r="K53" s="429"/>
      <c r="L53" s="430"/>
      <c r="M53" s="428" t="s">
        <v>63</v>
      </c>
      <c r="N53" s="429"/>
      <c r="O53" s="429"/>
      <c r="P53" s="429"/>
      <c r="Q53" s="429"/>
      <c r="R53" s="429"/>
      <c r="S53" s="430"/>
      <c r="T53" s="428" t="s">
        <v>64</v>
      </c>
      <c r="U53" s="429"/>
      <c r="V53" s="429"/>
      <c r="W53" s="429"/>
      <c r="X53" s="429"/>
      <c r="Y53" s="429"/>
      <c r="Z53" s="430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28" t="s">
        <v>65</v>
      </c>
      <c r="C67" s="429"/>
      <c r="D67" s="429"/>
      <c r="E67" s="429"/>
      <c r="F67" s="429"/>
      <c r="G67" s="429"/>
      <c r="H67" s="429"/>
      <c r="I67" s="429"/>
      <c r="J67" s="429"/>
      <c r="K67" s="429"/>
      <c r="L67" s="430"/>
      <c r="M67" s="428" t="s">
        <v>63</v>
      </c>
      <c r="N67" s="429"/>
      <c r="O67" s="429"/>
      <c r="P67" s="429"/>
      <c r="Q67" s="429"/>
      <c r="R67" s="429"/>
      <c r="S67" s="430"/>
      <c r="T67" s="428" t="s">
        <v>64</v>
      </c>
      <c r="U67" s="429"/>
      <c r="V67" s="429"/>
      <c r="W67" s="429"/>
      <c r="X67" s="429"/>
      <c r="Y67" s="429"/>
      <c r="Z67" s="430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28" t="s">
        <v>65</v>
      </c>
      <c r="C81" s="429"/>
      <c r="D81" s="429"/>
      <c r="E81" s="429"/>
      <c r="F81" s="429"/>
      <c r="G81" s="429"/>
      <c r="H81" s="429"/>
      <c r="I81" s="429"/>
      <c r="J81" s="429"/>
      <c r="K81" s="429"/>
      <c r="L81" s="430"/>
      <c r="M81" s="428" t="s">
        <v>63</v>
      </c>
      <c r="N81" s="429"/>
      <c r="O81" s="429"/>
      <c r="P81" s="429"/>
      <c r="Q81" s="429"/>
      <c r="R81" s="429"/>
      <c r="S81" s="430"/>
      <c r="T81" s="428" t="s">
        <v>64</v>
      </c>
      <c r="U81" s="429"/>
      <c r="V81" s="429"/>
      <c r="W81" s="429"/>
      <c r="X81" s="429"/>
      <c r="Y81" s="429"/>
      <c r="Z81" s="430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16" customFormat="1" ht="13.5" thickBot="1" x14ac:dyDescent="0.25">
      <c r="M95" s="416">
        <v>40.6</v>
      </c>
      <c r="N95" s="416">
        <v>40.6</v>
      </c>
      <c r="O95" s="416">
        <v>40.6</v>
      </c>
      <c r="P95" s="416">
        <v>40.6</v>
      </c>
      <c r="Q95" s="416">
        <v>40.6</v>
      </c>
      <c r="R95" s="416">
        <v>40.6</v>
      </c>
      <c r="S95" s="416">
        <v>40.6</v>
      </c>
      <c r="T95" s="416">
        <v>40.6</v>
      </c>
      <c r="U95" s="416">
        <v>40.6</v>
      </c>
      <c r="V95" s="416">
        <v>40.6</v>
      </c>
      <c r="W95" s="416">
        <v>40.6</v>
      </c>
      <c r="X95" s="416">
        <v>40.6</v>
      </c>
      <c r="Y95" s="416">
        <v>40.6</v>
      </c>
      <c r="Z95" s="416">
        <v>40.6</v>
      </c>
    </row>
    <row r="96" spans="1:32" s="415" customFormat="1" ht="13.5" thickBot="1" x14ac:dyDescent="0.25">
      <c r="A96" s="247" t="s">
        <v>86</v>
      </c>
      <c r="B96" s="428" t="s">
        <v>65</v>
      </c>
      <c r="C96" s="429"/>
      <c r="D96" s="429"/>
      <c r="E96" s="429"/>
      <c r="F96" s="429"/>
      <c r="G96" s="429"/>
      <c r="H96" s="429"/>
      <c r="I96" s="429"/>
      <c r="J96" s="429"/>
      <c r="K96" s="429"/>
      <c r="L96" s="430"/>
      <c r="M96" s="428" t="s">
        <v>63</v>
      </c>
      <c r="N96" s="429"/>
      <c r="O96" s="429"/>
      <c r="P96" s="429"/>
      <c r="Q96" s="429"/>
      <c r="R96" s="429"/>
      <c r="S96" s="430"/>
      <c r="T96" s="428" t="s">
        <v>64</v>
      </c>
      <c r="U96" s="429"/>
      <c r="V96" s="429"/>
      <c r="W96" s="429"/>
      <c r="X96" s="429"/>
      <c r="Y96" s="429"/>
      <c r="Z96" s="430"/>
      <c r="AA96" s="372" t="s">
        <v>55</v>
      </c>
    </row>
    <row r="97" spans="1:32" s="415" customFormat="1" x14ac:dyDescent="0.2">
      <c r="A97" s="248" t="s">
        <v>54</v>
      </c>
      <c r="B97" s="249">
        <v>1</v>
      </c>
      <c r="C97" s="250">
        <v>2</v>
      </c>
      <c r="D97" s="250">
        <v>3</v>
      </c>
      <c r="E97" s="250">
        <v>4</v>
      </c>
      <c r="F97" s="250">
        <v>5</v>
      </c>
      <c r="G97" s="250">
        <v>6</v>
      </c>
      <c r="H97" s="250">
        <v>7</v>
      </c>
      <c r="I97" s="250">
        <v>8</v>
      </c>
      <c r="J97" s="250">
        <v>9</v>
      </c>
      <c r="K97" s="250">
        <v>10</v>
      </c>
      <c r="L97" s="251">
        <v>11</v>
      </c>
      <c r="M97" s="249">
        <v>1</v>
      </c>
      <c r="N97" s="250">
        <v>2</v>
      </c>
      <c r="O97" s="250">
        <v>3</v>
      </c>
      <c r="P97" s="250">
        <v>4</v>
      </c>
      <c r="Q97" s="250">
        <v>5</v>
      </c>
      <c r="R97" s="356">
        <v>6</v>
      </c>
      <c r="S97" s="251">
        <v>7</v>
      </c>
      <c r="T97" s="365">
        <v>1</v>
      </c>
      <c r="U97" s="250">
        <v>2</v>
      </c>
      <c r="V97" s="250">
        <v>3</v>
      </c>
      <c r="W97" s="250">
        <v>4</v>
      </c>
      <c r="X97" s="250">
        <v>5</v>
      </c>
      <c r="Y97" s="250">
        <v>6</v>
      </c>
      <c r="Z97" s="356">
        <v>7</v>
      </c>
      <c r="AA97" s="374"/>
    </row>
    <row r="98" spans="1:32" s="415" customFormat="1" x14ac:dyDescent="0.2">
      <c r="A98" s="248" t="s">
        <v>2</v>
      </c>
      <c r="B98" s="252">
        <v>1</v>
      </c>
      <c r="C98" s="353">
        <v>2</v>
      </c>
      <c r="D98" s="353">
        <v>2</v>
      </c>
      <c r="E98" s="253">
        <v>3</v>
      </c>
      <c r="F98" s="335">
        <v>4</v>
      </c>
      <c r="G98" s="335">
        <v>4</v>
      </c>
      <c r="H98" s="398">
        <v>5</v>
      </c>
      <c r="I98" s="398">
        <v>5</v>
      </c>
      <c r="J98" s="399">
        <v>6</v>
      </c>
      <c r="K98" s="400">
        <v>7</v>
      </c>
      <c r="L98" s="360">
        <v>8</v>
      </c>
      <c r="M98" s="362">
        <v>1</v>
      </c>
      <c r="N98" s="334">
        <v>2</v>
      </c>
      <c r="O98" s="253">
        <v>3</v>
      </c>
      <c r="P98" s="255">
        <v>4</v>
      </c>
      <c r="Q98" s="398">
        <v>5</v>
      </c>
      <c r="R98" s="399">
        <v>6</v>
      </c>
      <c r="S98" s="400">
        <v>7</v>
      </c>
      <c r="T98" s="362">
        <v>1</v>
      </c>
      <c r="U98" s="334">
        <v>2</v>
      </c>
      <c r="V98" s="253">
        <v>3</v>
      </c>
      <c r="W98" s="253">
        <v>3</v>
      </c>
      <c r="X98" s="255">
        <v>4</v>
      </c>
      <c r="Y98" s="398">
        <v>5</v>
      </c>
      <c r="Z98" s="298">
        <v>6</v>
      </c>
      <c r="AA98" s="226" t="s">
        <v>0</v>
      </c>
    </row>
    <row r="99" spans="1:32" s="415" customFormat="1" x14ac:dyDescent="0.2">
      <c r="A99" s="256" t="s">
        <v>75</v>
      </c>
      <c r="B99" s="257">
        <v>810</v>
      </c>
      <c r="C99" s="258">
        <v>810</v>
      </c>
      <c r="D99" s="258">
        <v>810</v>
      </c>
      <c r="E99" s="258">
        <v>810</v>
      </c>
      <c r="F99" s="258">
        <v>810</v>
      </c>
      <c r="G99" s="258">
        <v>810</v>
      </c>
      <c r="H99" s="258">
        <v>810</v>
      </c>
      <c r="I99" s="258">
        <v>810</v>
      </c>
      <c r="J99" s="258">
        <v>810</v>
      </c>
      <c r="K99" s="258">
        <v>810</v>
      </c>
      <c r="L99" s="259">
        <v>810</v>
      </c>
      <c r="M99" s="257">
        <v>810</v>
      </c>
      <c r="N99" s="258">
        <v>810</v>
      </c>
      <c r="O99" s="258">
        <v>810</v>
      </c>
      <c r="P99" s="258">
        <v>810</v>
      </c>
      <c r="Q99" s="258">
        <v>810</v>
      </c>
      <c r="R99" s="357">
        <v>810</v>
      </c>
      <c r="S99" s="259">
        <v>810</v>
      </c>
      <c r="T99" s="260">
        <v>810</v>
      </c>
      <c r="U99" s="258">
        <v>810</v>
      </c>
      <c r="V99" s="258">
        <v>810</v>
      </c>
      <c r="W99" s="258">
        <v>810</v>
      </c>
      <c r="X99" s="258">
        <v>810</v>
      </c>
      <c r="Y99" s="258">
        <v>810</v>
      </c>
      <c r="Z99" s="357">
        <v>810</v>
      </c>
      <c r="AA99" s="261">
        <v>810</v>
      </c>
    </row>
    <row r="100" spans="1:32" s="415" customFormat="1" x14ac:dyDescent="0.2">
      <c r="A100" s="262" t="s">
        <v>6</v>
      </c>
      <c r="B100" s="263">
        <v>817.5</v>
      </c>
      <c r="C100" s="264">
        <v>780</v>
      </c>
      <c r="D100" s="264">
        <v>810.58823529411768</v>
      </c>
      <c r="E100" s="264">
        <v>817.61194029850742</v>
      </c>
      <c r="F100" s="264">
        <v>808.53658536585363</v>
      </c>
      <c r="G100" s="264">
        <v>795.47619047619048</v>
      </c>
      <c r="H100" s="264">
        <v>827.63157894736844</v>
      </c>
      <c r="I100" s="264">
        <v>822.0512820512821</v>
      </c>
      <c r="J100" s="264">
        <v>843.33333333333337</v>
      </c>
      <c r="K100" s="264">
        <v>826.41025641025647</v>
      </c>
      <c r="L100" s="265">
        <v>850.9375</v>
      </c>
      <c r="M100" s="263">
        <v>709.23076923076928</v>
      </c>
      <c r="N100" s="264">
        <v>779.7560975609756</v>
      </c>
      <c r="O100" s="264">
        <v>814.10714285714289</v>
      </c>
      <c r="P100" s="264">
        <v>838.83333333333337</v>
      </c>
      <c r="Q100" s="264">
        <v>865.36585365853659</v>
      </c>
      <c r="R100" s="315">
        <v>877.16981132075466</v>
      </c>
      <c r="S100" s="265">
        <v>934</v>
      </c>
      <c r="T100" s="266">
        <v>788.57142857142856</v>
      </c>
      <c r="U100" s="264">
        <v>820.34482758620686</v>
      </c>
      <c r="V100" s="264">
        <v>834.56521739130437</v>
      </c>
      <c r="W100" s="264">
        <v>858.47826086956525</v>
      </c>
      <c r="X100" s="264">
        <v>877.75</v>
      </c>
      <c r="Y100" s="264">
        <v>911.77777777777783</v>
      </c>
      <c r="Z100" s="315">
        <v>917.14285714285711</v>
      </c>
      <c r="AA100" s="267">
        <v>836.51162790697674</v>
      </c>
    </row>
    <row r="101" spans="1:32" s="415" customFormat="1" x14ac:dyDescent="0.2">
      <c r="A101" s="248" t="s">
        <v>7</v>
      </c>
      <c r="B101" s="268">
        <v>85.714285714285708</v>
      </c>
      <c r="C101" s="269">
        <v>82.051282051282058</v>
      </c>
      <c r="D101" s="269">
        <v>94.117647058823536</v>
      </c>
      <c r="E101" s="269">
        <v>79.104477611940297</v>
      </c>
      <c r="F101" s="269">
        <v>95.121951219512198</v>
      </c>
      <c r="G101" s="269">
        <v>90.476190476190482</v>
      </c>
      <c r="H101" s="269">
        <v>92.10526315789474</v>
      </c>
      <c r="I101" s="269">
        <v>89.743589743589737</v>
      </c>
      <c r="J101" s="269">
        <v>94.736842105263165</v>
      </c>
      <c r="K101" s="269">
        <v>89.743589743589737</v>
      </c>
      <c r="L101" s="270">
        <v>78.125</v>
      </c>
      <c r="M101" s="268">
        <v>100</v>
      </c>
      <c r="N101" s="269">
        <v>100</v>
      </c>
      <c r="O101" s="269">
        <v>100</v>
      </c>
      <c r="P101" s="269">
        <v>98.333333333333329</v>
      </c>
      <c r="Q101" s="269">
        <v>100</v>
      </c>
      <c r="R101" s="318">
        <v>100</v>
      </c>
      <c r="S101" s="270">
        <v>95</v>
      </c>
      <c r="T101" s="271">
        <v>78.571428571428569</v>
      </c>
      <c r="U101" s="269">
        <v>100</v>
      </c>
      <c r="V101" s="269">
        <v>97.826086956521735</v>
      </c>
      <c r="W101" s="269">
        <v>100</v>
      </c>
      <c r="X101" s="269">
        <v>100</v>
      </c>
      <c r="Y101" s="269">
        <v>100</v>
      </c>
      <c r="Z101" s="318">
        <v>97.142857142857139</v>
      </c>
      <c r="AA101" s="272">
        <v>86.04651162790698</v>
      </c>
    </row>
    <row r="102" spans="1:32" s="415" customFormat="1" x14ac:dyDescent="0.2">
      <c r="A102" s="248" t="s">
        <v>8</v>
      </c>
      <c r="B102" s="273">
        <v>6.9859916697321764E-2</v>
      </c>
      <c r="C102" s="274">
        <v>6.8273262621974057E-2</v>
      </c>
      <c r="D102" s="274">
        <v>5.3379705335256072E-2</v>
      </c>
      <c r="E102" s="274">
        <v>7.2653336042834651E-2</v>
      </c>
      <c r="F102" s="274">
        <v>4.8293732292688206E-2</v>
      </c>
      <c r="G102" s="274">
        <v>6.6418177796874575E-2</v>
      </c>
      <c r="H102" s="274">
        <v>5.456135277750402E-2</v>
      </c>
      <c r="I102" s="274">
        <v>6.0553329494047001E-2</v>
      </c>
      <c r="J102" s="274">
        <v>5.4918332459688218E-2</v>
      </c>
      <c r="K102" s="274">
        <v>6.0439755065836966E-2</v>
      </c>
      <c r="L102" s="275">
        <v>7.7639339035523267E-2</v>
      </c>
      <c r="M102" s="273">
        <v>5.8648615334472277E-2</v>
      </c>
      <c r="N102" s="274">
        <v>3.3091100795592229E-2</v>
      </c>
      <c r="O102" s="274">
        <v>3.1978711608017601E-2</v>
      </c>
      <c r="P102" s="274">
        <v>3.3372005775396486E-2</v>
      </c>
      <c r="Q102" s="274">
        <v>4.116152483320993E-2</v>
      </c>
      <c r="R102" s="321">
        <v>3.2273606080466269E-2</v>
      </c>
      <c r="S102" s="275">
        <v>5.3736231654516506E-2</v>
      </c>
      <c r="T102" s="276">
        <v>7.7782606670393523E-2</v>
      </c>
      <c r="U102" s="274">
        <v>3.8010410234984901E-2</v>
      </c>
      <c r="V102" s="274">
        <v>3.4139373397921204E-2</v>
      </c>
      <c r="W102" s="274">
        <v>3.5195140735883319E-2</v>
      </c>
      <c r="X102" s="274">
        <v>2.4893583875513353E-2</v>
      </c>
      <c r="Y102" s="274">
        <v>3.2394225130279668E-2</v>
      </c>
      <c r="Z102" s="321">
        <v>4.7388901856215949E-2</v>
      </c>
      <c r="AA102" s="277">
        <v>7.0962651972154303E-2</v>
      </c>
    </row>
    <row r="103" spans="1:32" s="415" customFormat="1" x14ac:dyDescent="0.2">
      <c r="A103" s="262" t="s">
        <v>1</v>
      </c>
      <c r="B103" s="278">
        <f>B100/B99*100-100</f>
        <v>0.92592592592592382</v>
      </c>
      <c r="C103" s="279">
        <f t="shared" ref="C103:E103" si="41">C100/C99*100-100</f>
        <v>-3.7037037037037095</v>
      </c>
      <c r="D103" s="279">
        <f t="shared" si="41"/>
        <v>7.2621641249099866E-2</v>
      </c>
      <c r="E103" s="279">
        <f t="shared" si="41"/>
        <v>0.93974571586510081</v>
      </c>
      <c r="F103" s="279">
        <f>F100/F99*100-100</f>
        <v>-0.18066847335140324</v>
      </c>
      <c r="G103" s="279">
        <f t="shared" ref="G103:M103" si="42">G100/G99*100-100</f>
        <v>-1.7930629041740076</v>
      </c>
      <c r="H103" s="279">
        <f t="shared" si="42"/>
        <v>2.1767381416504179</v>
      </c>
      <c r="I103" s="279">
        <f t="shared" si="42"/>
        <v>1.4878125989237247</v>
      </c>
      <c r="J103" s="279">
        <f t="shared" si="42"/>
        <v>4.1152263374485614</v>
      </c>
      <c r="K103" s="279">
        <f t="shared" si="42"/>
        <v>2.0259575815131399</v>
      </c>
      <c r="L103" s="280">
        <f t="shared" si="42"/>
        <v>5.0540123456790127</v>
      </c>
      <c r="M103" s="278">
        <f t="shared" si="42"/>
        <v>-12.440645773979099</v>
      </c>
      <c r="N103" s="279">
        <f>N100/N99*100-100</f>
        <v>-3.7338151159289339</v>
      </c>
      <c r="O103" s="279">
        <f t="shared" ref="O103:AA103" si="43">O100/O99*100-100</f>
        <v>0.50705467372134194</v>
      </c>
      <c r="P103" s="279">
        <f t="shared" si="43"/>
        <v>3.5596707818930042</v>
      </c>
      <c r="Q103" s="279">
        <f t="shared" si="43"/>
        <v>6.8352905751279707</v>
      </c>
      <c r="R103" s="279">
        <f t="shared" si="43"/>
        <v>8.2925692988585951</v>
      </c>
      <c r="S103" s="280">
        <f t="shared" si="43"/>
        <v>15.308641975308632</v>
      </c>
      <c r="T103" s="281">
        <f t="shared" si="43"/>
        <v>-2.6455026455026456</v>
      </c>
      <c r="U103" s="279">
        <f t="shared" si="43"/>
        <v>1.2771392081736934</v>
      </c>
      <c r="V103" s="279">
        <f t="shared" si="43"/>
        <v>3.0327428878153597</v>
      </c>
      <c r="W103" s="279">
        <f t="shared" si="43"/>
        <v>5.9849704777241044</v>
      </c>
      <c r="X103" s="279">
        <f t="shared" si="43"/>
        <v>8.3641975308641889</v>
      </c>
      <c r="Y103" s="279">
        <f t="shared" si="43"/>
        <v>12.565157750342948</v>
      </c>
      <c r="Z103" s="358">
        <f t="shared" si="43"/>
        <v>13.227513227513228</v>
      </c>
      <c r="AA103" s="282">
        <f t="shared" si="43"/>
        <v>3.2730404823428074</v>
      </c>
    </row>
    <row r="104" spans="1:32" s="415" customFormat="1" ht="13.5" thickBot="1" x14ac:dyDescent="0.25">
      <c r="A104" s="401" t="s">
        <v>27</v>
      </c>
      <c r="B104" s="402">
        <f t="shared" ref="B104:AA104" si="44">B100-B85</f>
        <v>134.29999999999995</v>
      </c>
      <c r="C104" s="403">
        <f t="shared" si="44"/>
        <v>76.100000000000023</v>
      </c>
      <c r="D104" s="403">
        <f t="shared" si="44"/>
        <v>100.84823529411767</v>
      </c>
      <c r="E104" s="403">
        <f t="shared" si="44"/>
        <v>103.70194029850745</v>
      </c>
      <c r="F104" s="403">
        <f t="shared" si="44"/>
        <v>75.036585365853625</v>
      </c>
      <c r="G104" s="403">
        <f t="shared" si="44"/>
        <v>70.846190476190486</v>
      </c>
      <c r="H104" s="403">
        <f t="shared" si="44"/>
        <v>89.39157894736843</v>
      </c>
      <c r="I104" s="403">
        <f t="shared" si="44"/>
        <v>90.621282051282151</v>
      </c>
      <c r="J104" s="403">
        <f t="shared" si="44"/>
        <v>83.153333333333421</v>
      </c>
      <c r="K104" s="403">
        <f t="shared" si="44"/>
        <v>78.410256410256466</v>
      </c>
      <c r="L104" s="404">
        <f t="shared" si="44"/>
        <v>65.057500000000005</v>
      </c>
      <c r="M104" s="405">
        <f t="shared" si="44"/>
        <v>12.560769230769324</v>
      </c>
      <c r="N104" s="406">
        <f t="shared" si="44"/>
        <v>48.486097560975622</v>
      </c>
      <c r="O104" s="406">
        <f t="shared" si="44"/>
        <v>83.637142857142862</v>
      </c>
      <c r="P104" s="406">
        <f t="shared" si="44"/>
        <v>96.183333333333394</v>
      </c>
      <c r="Q104" s="406">
        <f t="shared" si="44"/>
        <v>119.07585365853663</v>
      </c>
      <c r="R104" s="406">
        <f t="shared" si="44"/>
        <v>128.05981132075465</v>
      </c>
      <c r="S104" s="407">
        <f t="shared" si="44"/>
        <v>150.36000000000001</v>
      </c>
      <c r="T104" s="408">
        <f t="shared" si="44"/>
        <v>83.281428571428592</v>
      </c>
      <c r="U104" s="403">
        <f t="shared" si="44"/>
        <v>72.344827586206861</v>
      </c>
      <c r="V104" s="403">
        <f t="shared" si="44"/>
        <v>84.085217391304354</v>
      </c>
      <c r="W104" s="403">
        <f t="shared" si="44"/>
        <v>113.75826086956522</v>
      </c>
      <c r="X104" s="403">
        <f t="shared" si="44"/>
        <v>116.02999999999997</v>
      </c>
      <c r="Y104" s="403">
        <f t="shared" si="44"/>
        <v>135.91777777777781</v>
      </c>
      <c r="Z104" s="409">
        <f t="shared" si="44"/>
        <v>126.37285714285713</v>
      </c>
      <c r="AA104" s="410">
        <f t="shared" si="44"/>
        <v>96.99162790697676</v>
      </c>
      <c r="AB104" s="394"/>
      <c r="AC104" s="395"/>
      <c r="AD104" s="395"/>
      <c r="AE104" s="395"/>
      <c r="AF104" s="395"/>
    </row>
    <row r="105" spans="1:32" s="415" customFormat="1" x14ac:dyDescent="0.2">
      <c r="A105" s="289" t="s">
        <v>51</v>
      </c>
      <c r="B105" s="290">
        <v>339</v>
      </c>
      <c r="C105" s="291">
        <v>517</v>
      </c>
      <c r="D105" s="291">
        <v>517</v>
      </c>
      <c r="E105" s="291">
        <v>850</v>
      </c>
      <c r="F105" s="291">
        <v>500</v>
      </c>
      <c r="G105" s="291">
        <v>499</v>
      </c>
      <c r="H105" s="291">
        <v>449</v>
      </c>
      <c r="I105" s="291">
        <v>448</v>
      </c>
      <c r="J105" s="291">
        <v>710</v>
      </c>
      <c r="K105" s="291">
        <v>482</v>
      </c>
      <c r="L105" s="292">
        <v>386</v>
      </c>
      <c r="M105" s="290">
        <v>141</v>
      </c>
      <c r="N105" s="291">
        <v>501</v>
      </c>
      <c r="O105" s="291">
        <v>676</v>
      </c>
      <c r="P105" s="291">
        <v>739</v>
      </c>
      <c r="Q105" s="291">
        <v>490</v>
      </c>
      <c r="R105" s="291">
        <v>664</v>
      </c>
      <c r="S105" s="292">
        <v>456</v>
      </c>
      <c r="T105" s="290">
        <v>349</v>
      </c>
      <c r="U105" s="291">
        <v>694</v>
      </c>
      <c r="V105" s="291">
        <v>571</v>
      </c>
      <c r="W105" s="291">
        <v>571</v>
      </c>
      <c r="X105" s="291">
        <v>494</v>
      </c>
      <c r="Y105" s="291">
        <v>527</v>
      </c>
      <c r="Z105" s="292">
        <v>384</v>
      </c>
      <c r="AA105" s="373">
        <f>SUM(B105:Z105)</f>
        <v>12954</v>
      </c>
      <c r="AB105" s="227" t="s">
        <v>56</v>
      </c>
      <c r="AC105" s="294">
        <f>AA90-AA105</f>
        <v>14</v>
      </c>
      <c r="AD105" s="295">
        <f>AC105/AA90</f>
        <v>1.0795805058605799E-3</v>
      </c>
      <c r="AE105" s="376" t="s">
        <v>87</v>
      </c>
    </row>
    <row r="106" spans="1:32" s="415" customFormat="1" x14ac:dyDescent="0.2">
      <c r="A106" s="296" t="s">
        <v>28</v>
      </c>
      <c r="B106" s="242">
        <v>44.5</v>
      </c>
      <c r="C106" s="240">
        <v>44</v>
      </c>
      <c r="D106" s="240">
        <v>43.5</v>
      </c>
      <c r="E106" s="240">
        <v>43</v>
      </c>
      <c r="F106" s="240">
        <v>43</v>
      </c>
      <c r="G106" s="240">
        <v>43</v>
      </c>
      <c r="H106" s="240">
        <v>42.5</v>
      </c>
      <c r="I106" s="240">
        <v>42.5</v>
      </c>
      <c r="J106" s="240">
        <v>41.5</v>
      </c>
      <c r="K106" s="240">
        <v>42</v>
      </c>
      <c r="L106" s="243">
        <v>41.5</v>
      </c>
      <c r="M106" s="242">
        <v>44</v>
      </c>
      <c r="N106" s="240">
        <v>43.5</v>
      </c>
      <c r="O106" s="240">
        <v>43</v>
      </c>
      <c r="P106" s="240">
        <v>42</v>
      </c>
      <c r="Q106" s="240">
        <v>41.5</v>
      </c>
      <c r="R106" s="240">
        <v>41</v>
      </c>
      <c r="S106" s="243">
        <v>41</v>
      </c>
      <c r="T106" s="242">
        <v>44</v>
      </c>
      <c r="U106" s="240">
        <v>43</v>
      </c>
      <c r="V106" s="240">
        <v>42.5</v>
      </c>
      <c r="W106" s="240">
        <v>42</v>
      </c>
      <c r="X106" s="240">
        <v>41.5</v>
      </c>
      <c r="Y106" s="240">
        <v>41</v>
      </c>
      <c r="Z106" s="243">
        <v>41</v>
      </c>
      <c r="AA106" s="233"/>
      <c r="AB106" s="227" t="s">
        <v>57</v>
      </c>
      <c r="AC106" s="227">
        <v>40.880000000000003</v>
      </c>
      <c r="AD106" s="227"/>
    </row>
    <row r="107" spans="1:32" s="415" customFormat="1" ht="13.5" thickBot="1" x14ac:dyDescent="0.25">
      <c r="A107" s="297" t="s">
        <v>26</v>
      </c>
      <c r="B107" s="244">
        <f t="shared" ref="B107:L107" si="45">B106-B91</f>
        <v>1.5</v>
      </c>
      <c r="C107" s="241">
        <f t="shared" si="45"/>
        <v>2</v>
      </c>
      <c r="D107" s="241">
        <f t="shared" si="45"/>
        <v>1.5</v>
      </c>
      <c r="E107" s="241">
        <f t="shared" si="45"/>
        <v>1.5</v>
      </c>
      <c r="F107" s="241">
        <f t="shared" si="45"/>
        <v>2</v>
      </c>
      <c r="G107" s="241">
        <f t="shared" si="45"/>
        <v>2</v>
      </c>
      <c r="H107" s="241">
        <f t="shared" si="45"/>
        <v>1.5</v>
      </c>
      <c r="I107" s="241">
        <f t="shared" si="45"/>
        <v>1.5</v>
      </c>
      <c r="J107" s="241">
        <f t="shared" si="45"/>
        <v>1.5</v>
      </c>
      <c r="K107" s="241">
        <f t="shared" si="45"/>
        <v>1.5</v>
      </c>
      <c r="L107" s="245">
        <f t="shared" si="45"/>
        <v>2</v>
      </c>
      <c r="M107" s="244">
        <f t="shared" ref="M107:R107" si="46">M106-M95</f>
        <v>3.3999999999999986</v>
      </c>
      <c r="N107" s="241">
        <f t="shared" si="46"/>
        <v>2.8999999999999986</v>
      </c>
      <c r="O107" s="241">
        <f t="shared" si="46"/>
        <v>2.3999999999999986</v>
      </c>
      <c r="P107" s="241">
        <f t="shared" si="46"/>
        <v>1.3999999999999986</v>
      </c>
      <c r="Q107" s="241">
        <f t="shared" si="46"/>
        <v>0.89999999999999858</v>
      </c>
      <c r="R107" s="241">
        <f t="shared" si="46"/>
        <v>0.39999999999999858</v>
      </c>
      <c r="S107" s="245">
        <f>S106-S95</f>
        <v>0.39999999999999858</v>
      </c>
      <c r="T107" s="244">
        <f t="shared" ref="T107:Z107" si="47">T106-T95</f>
        <v>3.3999999999999986</v>
      </c>
      <c r="U107" s="241">
        <f t="shared" si="47"/>
        <v>2.3999999999999986</v>
      </c>
      <c r="V107" s="241">
        <f t="shared" si="47"/>
        <v>1.8999999999999986</v>
      </c>
      <c r="W107" s="241">
        <f t="shared" si="47"/>
        <v>1.3999999999999986</v>
      </c>
      <c r="X107" s="241">
        <f t="shared" si="47"/>
        <v>0.89999999999999858</v>
      </c>
      <c r="Y107" s="241">
        <f t="shared" si="47"/>
        <v>0.39999999999999858</v>
      </c>
      <c r="Z107" s="245">
        <f t="shared" si="47"/>
        <v>0.39999999999999858</v>
      </c>
      <c r="AA107" s="234"/>
      <c r="AB107" s="227" t="s">
        <v>26</v>
      </c>
      <c r="AC107" s="227">
        <f>AC106-AC91</f>
        <v>1.8200000000000003</v>
      </c>
      <c r="AD107" s="227"/>
    </row>
    <row r="108" spans="1:32" x14ac:dyDescent="0.2">
      <c r="B108" s="237" t="s">
        <v>67</v>
      </c>
      <c r="C108" s="416" t="s">
        <v>67</v>
      </c>
      <c r="D108" s="416"/>
      <c r="E108" s="416"/>
      <c r="F108" s="416"/>
      <c r="G108" s="416"/>
      <c r="H108" s="416"/>
      <c r="I108" s="416"/>
      <c r="J108" s="416"/>
      <c r="K108" s="416"/>
      <c r="L108" s="416"/>
      <c r="M108" s="416"/>
      <c r="N108" s="416"/>
      <c r="O108" s="416"/>
      <c r="P108" s="416"/>
      <c r="Q108" s="416"/>
      <c r="R108" s="416"/>
      <c r="S108" s="416"/>
      <c r="T108" s="416">
        <v>44</v>
      </c>
      <c r="U108" s="416"/>
      <c r="V108" s="416">
        <v>42.5</v>
      </c>
      <c r="W108" s="416"/>
      <c r="X108" s="416"/>
      <c r="Y108" s="416"/>
      <c r="Z108" s="416"/>
    </row>
    <row r="109" spans="1:32" ht="13.5" thickBot="1" x14ac:dyDescent="0.25">
      <c r="B109" s="237">
        <v>42.8</v>
      </c>
      <c r="C109" s="420">
        <v>42.8</v>
      </c>
      <c r="D109" s="420">
        <v>42.8</v>
      </c>
      <c r="E109" s="420">
        <v>42.8</v>
      </c>
      <c r="F109" s="420">
        <v>42.8</v>
      </c>
      <c r="G109" s="420">
        <v>42.8</v>
      </c>
      <c r="H109" s="420">
        <v>42.8</v>
      </c>
      <c r="I109" s="420">
        <v>42.8</v>
      </c>
      <c r="J109" s="420">
        <v>42.8</v>
      </c>
      <c r="K109" s="420">
        <v>42.8</v>
      </c>
      <c r="L109" s="420">
        <v>42.8</v>
      </c>
    </row>
    <row r="110" spans="1:32" s="418" customFormat="1" ht="13.5" thickBot="1" x14ac:dyDescent="0.25">
      <c r="A110" s="247" t="s">
        <v>91</v>
      </c>
      <c r="B110" s="428" t="s">
        <v>65</v>
      </c>
      <c r="C110" s="429"/>
      <c r="D110" s="429"/>
      <c r="E110" s="429"/>
      <c r="F110" s="429"/>
      <c r="G110" s="429"/>
      <c r="H110" s="429"/>
      <c r="I110" s="429"/>
      <c r="J110" s="429"/>
      <c r="K110" s="429"/>
      <c r="L110" s="430"/>
      <c r="M110" s="428" t="s">
        <v>63</v>
      </c>
      <c r="N110" s="429"/>
      <c r="O110" s="429"/>
      <c r="P110" s="429"/>
      <c r="Q110" s="429"/>
      <c r="R110" s="429"/>
      <c r="S110" s="430"/>
      <c r="T110" s="428" t="s">
        <v>64</v>
      </c>
      <c r="U110" s="429"/>
      <c r="V110" s="429"/>
      <c r="W110" s="429"/>
      <c r="X110" s="429"/>
      <c r="Y110" s="429"/>
      <c r="Z110" s="430"/>
      <c r="AA110" s="372" t="s">
        <v>55</v>
      </c>
    </row>
    <row r="111" spans="1:32" s="418" customFormat="1" x14ac:dyDescent="0.2">
      <c r="A111" s="248" t="s">
        <v>54</v>
      </c>
      <c r="B111" s="249">
        <v>1</v>
      </c>
      <c r="C111" s="250">
        <v>2</v>
      </c>
      <c r="D111" s="250">
        <v>3</v>
      </c>
      <c r="E111" s="250">
        <v>4</v>
      </c>
      <c r="F111" s="250">
        <v>5</v>
      </c>
      <c r="G111" s="250">
        <v>6</v>
      </c>
      <c r="H111" s="250">
        <v>7</v>
      </c>
      <c r="I111" s="250">
        <v>8</v>
      </c>
      <c r="J111" s="250">
        <v>9</v>
      </c>
      <c r="K111" s="250">
        <v>10</v>
      </c>
      <c r="L111" s="251">
        <v>11</v>
      </c>
      <c r="M111" s="249">
        <v>1</v>
      </c>
      <c r="N111" s="250">
        <v>2</v>
      </c>
      <c r="O111" s="250">
        <v>3</v>
      </c>
      <c r="P111" s="250">
        <v>4</v>
      </c>
      <c r="Q111" s="250">
        <v>5</v>
      </c>
      <c r="R111" s="356">
        <v>6</v>
      </c>
      <c r="S111" s="251">
        <v>7</v>
      </c>
      <c r="T111" s="365">
        <v>1</v>
      </c>
      <c r="U111" s="250">
        <v>2</v>
      </c>
      <c r="V111" s="250">
        <v>3</v>
      </c>
      <c r="W111" s="250">
        <v>4</v>
      </c>
      <c r="X111" s="250">
        <v>5</v>
      </c>
      <c r="Y111" s="250">
        <v>6</v>
      </c>
      <c r="Z111" s="356">
        <v>7</v>
      </c>
      <c r="AA111" s="374"/>
    </row>
    <row r="112" spans="1:32" s="418" customFormat="1" x14ac:dyDescent="0.2">
      <c r="A112" s="248" t="s">
        <v>2</v>
      </c>
      <c r="B112" s="252">
        <v>1</v>
      </c>
      <c r="C112" s="353">
        <v>2</v>
      </c>
      <c r="D112" s="253">
        <v>3</v>
      </c>
      <c r="E112" s="253">
        <v>3</v>
      </c>
      <c r="F112" s="335">
        <v>4</v>
      </c>
      <c r="G112" s="335">
        <v>4</v>
      </c>
      <c r="H112" s="398">
        <v>5</v>
      </c>
      <c r="I112" s="398">
        <v>5</v>
      </c>
      <c r="J112" s="399">
        <v>6</v>
      </c>
      <c r="K112" s="400">
        <v>7</v>
      </c>
      <c r="L112" s="360">
        <v>8</v>
      </c>
      <c r="M112" s="362">
        <v>1</v>
      </c>
      <c r="N112" s="334">
        <v>2</v>
      </c>
      <c r="O112" s="253">
        <v>3</v>
      </c>
      <c r="P112" s="255">
        <v>4</v>
      </c>
      <c r="Q112" s="398">
        <v>5</v>
      </c>
      <c r="R112" s="399">
        <v>6</v>
      </c>
      <c r="S112" s="400">
        <v>7</v>
      </c>
      <c r="T112" s="362">
        <v>1</v>
      </c>
      <c r="U112" s="334">
        <v>2</v>
      </c>
      <c r="V112" s="253">
        <v>3</v>
      </c>
      <c r="W112" s="253">
        <v>3</v>
      </c>
      <c r="X112" s="255">
        <v>4</v>
      </c>
      <c r="Y112" s="398">
        <v>5</v>
      </c>
      <c r="Z112" s="298">
        <v>6</v>
      </c>
      <c r="AA112" s="226" t="s">
        <v>0</v>
      </c>
    </row>
    <row r="113" spans="1:32" s="418" customFormat="1" x14ac:dyDescent="0.2">
      <c r="A113" s="256" t="s">
        <v>75</v>
      </c>
      <c r="B113" s="257">
        <v>900</v>
      </c>
      <c r="C113" s="258">
        <v>900</v>
      </c>
      <c r="D113" s="258">
        <v>900</v>
      </c>
      <c r="E113" s="258">
        <v>900</v>
      </c>
      <c r="F113" s="258">
        <v>900</v>
      </c>
      <c r="G113" s="258">
        <v>900</v>
      </c>
      <c r="H113" s="258">
        <v>900</v>
      </c>
      <c r="I113" s="258">
        <v>900</v>
      </c>
      <c r="J113" s="258">
        <v>900</v>
      </c>
      <c r="K113" s="258">
        <v>900</v>
      </c>
      <c r="L113" s="259">
        <v>900</v>
      </c>
      <c r="M113" s="257">
        <v>900</v>
      </c>
      <c r="N113" s="258">
        <v>900</v>
      </c>
      <c r="O113" s="258">
        <v>900</v>
      </c>
      <c r="P113" s="258">
        <v>900</v>
      </c>
      <c r="Q113" s="258">
        <v>900</v>
      </c>
      <c r="R113" s="357">
        <v>900</v>
      </c>
      <c r="S113" s="259">
        <v>900</v>
      </c>
      <c r="T113" s="260">
        <v>900</v>
      </c>
      <c r="U113" s="258">
        <v>900</v>
      </c>
      <c r="V113" s="258">
        <v>900</v>
      </c>
      <c r="W113" s="258">
        <v>900</v>
      </c>
      <c r="X113" s="258">
        <v>900</v>
      </c>
      <c r="Y113" s="258">
        <v>900</v>
      </c>
      <c r="Z113" s="357">
        <v>900</v>
      </c>
      <c r="AA113" s="261">
        <v>900</v>
      </c>
    </row>
    <row r="114" spans="1:32" s="418" customFormat="1" x14ac:dyDescent="0.2">
      <c r="A114" s="262" t="s">
        <v>6</v>
      </c>
      <c r="B114" s="263">
        <v>804.65116279069764</v>
      </c>
      <c r="C114" s="264">
        <v>826.304347826087</v>
      </c>
      <c r="D114" s="264">
        <v>852.24489795918362</v>
      </c>
      <c r="E114" s="264">
        <v>864.6</v>
      </c>
      <c r="F114" s="264">
        <v>888.10810810810813</v>
      </c>
      <c r="G114" s="264">
        <v>889.28571428571433</v>
      </c>
      <c r="H114" s="264">
        <v>913.68421052631584</v>
      </c>
      <c r="I114" s="264">
        <v>922.22222222222217</v>
      </c>
      <c r="J114" s="264">
        <v>946.59574468085111</v>
      </c>
      <c r="K114" s="264">
        <v>954.23076923076928</v>
      </c>
      <c r="L114" s="265">
        <v>1010.5</v>
      </c>
      <c r="M114" s="263">
        <v>842.5</v>
      </c>
      <c r="N114" s="264">
        <v>875.60975609756099</v>
      </c>
      <c r="O114" s="264">
        <v>898.4905660377359</v>
      </c>
      <c r="P114" s="264">
        <v>921.40350877192986</v>
      </c>
      <c r="Q114" s="264">
        <v>932</v>
      </c>
      <c r="R114" s="315">
        <v>942.4</v>
      </c>
      <c r="S114" s="265">
        <v>980.26315789473688</v>
      </c>
      <c r="T114" s="266">
        <v>878.51851851851848</v>
      </c>
      <c r="U114" s="264">
        <v>898.14814814814815</v>
      </c>
      <c r="V114" s="264">
        <v>895.11111111111109</v>
      </c>
      <c r="W114" s="264">
        <v>917.72727272727275</v>
      </c>
      <c r="X114" s="264">
        <v>933.42105263157896</v>
      </c>
      <c r="Y114" s="264">
        <v>951</v>
      </c>
      <c r="Z114" s="315">
        <v>959.33333333333337</v>
      </c>
      <c r="AA114" s="267">
        <v>905.49351944167495</v>
      </c>
    </row>
    <row r="115" spans="1:32" s="418" customFormat="1" x14ac:dyDescent="0.2">
      <c r="A115" s="248" t="s">
        <v>7</v>
      </c>
      <c r="B115" s="268">
        <v>90.697674418604649</v>
      </c>
      <c r="C115" s="269">
        <v>100</v>
      </c>
      <c r="D115" s="269">
        <v>97.959183673469383</v>
      </c>
      <c r="E115" s="269">
        <v>100</v>
      </c>
      <c r="F115" s="269">
        <v>94.594594594594597</v>
      </c>
      <c r="G115" s="269">
        <v>97.61904761904762</v>
      </c>
      <c r="H115" s="269">
        <v>100</v>
      </c>
      <c r="I115" s="269">
        <v>97.222222222222229</v>
      </c>
      <c r="J115" s="269">
        <v>97.872340425531917</v>
      </c>
      <c r="K115" s="269">
        <v>100</v>
      </c>
      <c r="L115" s="270">
        <v>100</v>
      </c>
      <c r="M115" s="268">
        <v>100</v>
      </c>
      <c r="N115" s="269">
        <v>100</v>
      </c>
      <c r="O115" s="269">
        <v>98.113207547169807</v>
      </c>
      <c r="P115" s="269">
        <v>98.245614035087726</v>
      </c>
      <c r="Q115" s="269">
        <v>100</v>
      </c>
      <c r="R115" s="318">
        <v>98</v>
      </c>
      <c r="S115" s="270">
        <v>94.736842105263165</v>
      </c>
      <c r="T115" s="271">
        <v>92.592592592592595</v>
      </c>
      <c r="U115" s="269">
        <v>98.148148148148152</v>
      </c>
      <c r="V115" s="269">
        <v>100</v>
      </c>
      <c r="W115" s="269">
        <v>100</v>
      </c>
      <c r="X115" s="269">
        <v>100</v>
      </c>
      <c r="Y115" s="269">
        <v>97.5</v>
      </c>
      <c r="Z115" s="318">
        <v>93.333333333333329</v>
      </c>
      <c r="AA115" s="272">
        <v>90.229312063808578</v>
      </c>
    </row>
    <row r="116" spans="1:32" s="418" customFormat="1" x14ac:dyDescent="0.2">
      <c r="A116" s="248" t="s">
        <v>8</v>
      </c>
      <c r="B116" s="273">
        <v>6.0489610264752532E-2</v>
      </c>
      <c r="C116" s="274">
        <v>3.2839746361808322E-2</v>
      </c>
      <c r="D116" s="274">
        <v>3.0474977528607627E-2</v>
      </c>
      <c r="E116" s="274">
        <v>2.3839517919024795E-2</v>
      </c>
      <c r="F116" s="274">
        <v>3.7007279643482396E-2</v>
      </c>
      <c r="G116" s="274">
        <v>3.9521010763509973E-2</v>
      </c>
      <c r="H116" s="274">
        <v>2.8893862221163188E-2</v>
      </c>
      <c r="I116" s="274">
        <v>3.0999229711491494E-2</v>
      </c>
      <c r="J116" s="274">
        <v>3.3426498440136919E-2</v>
      </c>
      <c r="K116" s="274">
        <v>3.9658231701501456E-2</v>
      </c>
      <c r="L116" s="275">
        <v>3.1986732031457667E-2</v>
      </c>
      <c r="M116" s="273">
        <v>2.8718558142350099E-2</v>
      </c>
      <c r="N116" s="274">
        <v>3.9886400712354407E-2</v>
      </c>
      <c r="O116" s="274">
        <v>4.0181147549187057E-2</v>
      </c>
      <c r="P116" s="274">
        <v>3.5819173770960111E-2</v>
      </c>
      <c r="Q116" s="274">
        <v>3.5277429662604283E-2</v>
      </c>
      <c r="R116" s="321">
        <v>3.9678530859633826E-2</v>
      </c>
      <c r="S116" s="275">
        <v>5.2095064741881886E-2</v>
      </c>
      <c r="T116" s="276">
        <v>6.8696393092980992E-2</v>
      </c>
      <c r="U116" s="274">
        <v>3.553816251288449E-2</v>
      </c>
      <c r="V116" s="274">
        <v>3.1914967927556236E-2</v>
      </c>
      <c r="W116" s="274">
        <v>3.5068123985752923E-2</v>
      </c>
      <c r="X116" s="274">
        <v>3.012942734235639E-2</v>
      </c>
      <c r="Y116" s="274">
        <v>3.6562226394771205E-2</v>
      </c>
      <c r="Z116" s="321">
        <v>4.8291179021798067E-2</v>
      </c>
      <c r="AA116" s="277">
        <v>6.2476800465146372E-2</v>
      </c>
    </row>
    <row r="117" spans="1:32" s="418" customFormat="1" x14ac:dyDescent="0.2">
      <c r="A117" s="262" t="s">
        <v>1</v>
      </c>
      <c r="B117" s="278">
        <f>B114/B113*100-100</f>
        <v>-10.594315245478043</v>
      </c>
      <c r="C117" s="279">
        <f t="shared" ref="C117:E117" si="48">C114/C113*100-100</f>
        <v>-8.1884057971014528</v>
      </c>
      <c r="D117" s="279">
        <f t="shared" si="48"/>
        <v>-5.3061224489795933</v>
      </c>
      <c r="E117" s="279">
        <f t="shared" si="48"/>
        <v>-3.9333333333333371</v>
      </c>
      <c r="F117" s="279">
        <f>F114/F113*100-100</f>
        <v>-1.3213213213213209</v>
      </c>
      <c r="G117" s="279">
        <f t="shared" ref="G117:M117" si="49">G114/G113*100-100</f>
        <v>-1.1904761904761898</v>
      </c>
      <c r="H117" s="279">
        <f t="shared" si="49"/>
        <v>1.5204678362573247</v>
      </c>
      <c r="I117" s="279">
        <f t="shared" si="49"/>
        <v>2.4691358024691255</v>
      </c>
      <c r="J117" s="279">
        <f t="shared" si="49"/>
        <v>5.1773049645390046</v>
      </c>
      <c r="K117" s="279">
        <f t="shared" si="49"/>
        <v>6.025641025641022</v>
      </c>
      <c r="L117" s="280">
        <f t="shared" si="49"/>
        <v>12.277777777777786</v>
      </c>
      <c r="M117" s="278">
        <f t="shared" si="49"/>
        <v>-6.3888888888888857</v>
      </c>
      <c r="N117" s="279">
        <f>N114/N113*100-100</f>
        <v>-2.7100271002710059</v>
      </c>
      <c r="O117" s="279">
        <f t="shared" ref="O117:AA117" si="50">O114/O113*100-100</f>
        <v>-0.16771488469601081</v>
      </c>
      <c r="P117" s="279">
        <f t="shared" si="50"/>
        <v>2.3781676413255468</v>
      </c>
      <c r="Q117" s="279">
        <f t="shared" si="50"/>
        <v>3.5555555555555571</v>
      </c>
      <c r="R117" s="279">
        <f t="shared" si="50"/>
        <v>4.7111111111111086</v>
      </c>
      <c r="S117" s="280">
        <f t="shared" si="50"/>
        <v>8.9181286549707721</v>
      </c>
      <c r="T117" s="281">
        <f t="shared" si="50"/>
        <v>-2.3868312757201693</v>
      </c>
      <c r="U117" s="279">
        <f t="shared" si="50"/>
        <v>-0.20576131687242594</v>
      </c>
      <c r="V117" s="279">
        <f t="shared" si="50"/>
        <v>-0.54320987654321584</v>
      </c>
      <c r="W117" s="279">
        <f t="shared" si="50"/>
        <v>1.969696969696983</v>
      </c>
      <c r="X117" s="279">
        <f t="shared" si="50"/>
        <v>3.7134502923976669</v>
      </c>
      <c r="Y117" s="279">
        <f t="shared" si="50"/>
        <v>5.6666666666666572</v>
      </c>
      <c r="Z117" s="358">
        <f t="shared" si="50"/>
        <v>6.5925925925925952</v>
      </c>
      <c r="AA117" s="282">
        <f t="shared" si="50"/>
        <v>0.61039104907499109</v>
      </c>
    </row>
    <row r="118" spans="1:32" s="418" customFormat="1" ht="13.5" thickBot="1" x14ac:dyDescent="0.25">
      <c r="A118" s="401" t="s">
        <v>27</v>
      </c>
      <c r="B118" s="402">
        <f t="shared" ref="B118:AA118" si="51">B114-B100</f>
        <v>-12.84883720930236</v>
      </c>
      <c r="C118" s="403">
        <f t="shared" si="51"/>
        <v>46.304347826086996</v>
      </c>
      <c r="D118" s="403">
        <f t="shared" si="51"/>
        <v>41.656662665065937</v>
      </c>
      <c r="E118" s="403">
        <f t="shared" si="51"/>
        <v>46.988059701492602</v>
      </c>
      <c r="F118" s="403">
        <f t="shared" si="51"/>
        <v>79.571522742254501</v>
      </c>
      <c r="G118" s="403">
        <f t="shared" si="51"/>
        <v>93.809523809523853</v>
      </c>
      <c r="H118" s="403">
        <f t="shared" si="51"/>
        <v>86.052631578947398</v>
      </c>
      <c r="I118" s="403">
        <f t="shared" si="51"/>
        <v>100.17094017094007</v>
      </c>
      <c r="J118" s="403">
        <f t="shared" si="51"/>
        <v>103.26241134751774</v>
      </c>
      <c r="K118" s="403">
        <f t="shared" si="51"/>
        <v>127.82051282051282</v>
      </c>
      <c r="L118" s="404">
        <f t="shared" si="51"/>
        <v>159.5625</v>
      </c>
      <c r="M118" s="405">
        <f t="shared" si="51"/>
        <v>133.26923076923072</v>
      </c>
      <c r="N118" s="406">
        <f t="shared" si="51"/>
        <v>95.853658536585385</v>
      </c>
      <c r="O118" s="406">
        <f t="shared" si="51"/>
        <v>84.383423180593013</v>
      </c>
      <c r="P118" s="406">
        <f t="shared" si="51"/>
        <v>82.570175438596493</v>
      </c>
      <c r="Q118" s="406">
        <f t="shared" si="51"/>
        <v>66.634146341463406</v>
      </c>
      <c r="R118" s="406">
        <f t="shared" si="51"/>
        <v>65.230188679245316</v>
      </c>
      <c r="S118" s="407">
        <f t="shared" si="51"/>
        <v>46.263157894736878</v>
      </c>
      <c r="T118" s="408">
        <f t="shared" si="51"/>
        <v>89.947089947089921</v>
      </c>
      <c r="U118" s="403">
        <f t="shared" si="51"/>
        <v>77.803320561941291</v>
      </c>
      <c r="V118" s="403">
        <f t="shared" si="51"/>
        <v>60.545893719806713</v>
      </c>
      <c r="W118" s="403">
        <f t="shared" si="51"/>
        <v>59.249011857707501</v>
      </c>
      <c r="X118" s="403">
        <f t="shared" si="51"/>
        <v>55.671052631578959</v>
      </c>
      <c r="Y118" s="403">
        <f t="shared" si="51"/>
        <v>39.222222222222172</v>
      </c>
      <c r="Z118" s="409">
        <f t="shared" si="51"/>
        <v>42.190476190476261</v>
      </c>
      <c r="AA118" s="410">
        <f t="shared" si="51"/>
        <v>68.981891534698207</v>
      </c>
      <c r="AB118" s="394"/>
      <c r="AC118" s="395"/>
      <c r="AD118" s="395"/>
      <c r="AF118" s="395"/>
    </row>
    <row r="119" spans="1:32" s="418" customFormat="1" x14ac:dyDescent="0.2">
      <c r="A119" s="289" t="s">
        <v>51</v>
      </c>
      <c r="B119" s="290">
        <v>549</v>
      </c>
      <c r="C119" s="291">
        <v>602</v>
      </c>
      <c r="D119" s="291">
        <v>632</v>
      </c>
      <c r="E119" s="291">
        <v>633</v>
      </c>
      <c r="F119" s="291">
        <v>519</v>
      </c>
      <c r="G119" s="291">
        <v>519</v>
      </c>
      <c r="H119" s="291">
        <v>492</v>
      </c>
      <c r="I119" s="291">
        <v>493</v>
      </c>
      <c r="J119" s="291">
        <v>636</v>
      </c>
      <c r="K119" s="291">
        <v>341</v>
      </c>
      <c r="L119" s="292">
        <v>278</v>
      </c>
      <c r="M119" s="290">
        <v>140</v>
      </c>
      <c r="N119" s="291">
        <v>501</v>
      </c>
      <c r="O119" s="291">
        <v>676</v>
      </c>
      <c r="P119" s="291">
        <v>739</v>
      </c>
      <c r="Q119" s="291">
        <v>490</v>
      </c>
      <c r="R119" s="291">
        <v>664</v>
      </c>
      <c r="S119" s="292">
        <v>456</v>
      </c>
      <c r="T119" s="290">
        <v>346</v>
      </c>
      <c r="U119" s="291">
        <v>694</v>
      </c>
      <c r="V119" s="291">
        <v>571</v>
      </c>
      <c r="W119" s="291">
        <v>571</v>
      </c>
      <c r="X119" s="291">
        <v>494</v>
      </c>
      <c r="Y119" s="291">
        <v>527</v>
      </c>
      <c r="Z119" s="292">
        <v>384</v>
      </c>
      <c r="AA119" s="373">
        <f>SUM(B119:Z119)</f>
        <v>12947</v>
      </c>
      <c r="AB119" s="227" t="s">
        <v>56</v>
      </c>
      <c r="AC119" s="294">
        <f>AA105-AA119</f>
        <v>7</v>
      </c>
      <c r="AD119" s="295">
        <f>AC119/AA105</f>
        <v>5.4037362976686737E-4</v>
      </c>
    </row>
    <row r="120" spans="1:32" s="418" customFormat="1" x14ac:dyDescent="0.2">
      <c r="A120" s="296" t="s">
        <v>28</v>
      </c>
      <c r="B120" s="242">
        <v>47</v>
      </c>
      <c r="C120" s="240">
        <v>46</v>
      </c>
      <c r="D120" s="240">
        <v>45.5</v>
      </c>
      <c r="E120" s="240">
        <v>45.5</v>
      </c>
      <c r="F120" s="240">
        <v>44.5</v>
      </c>
      <c r="G120" s="240">
        <v>44.5</v>
      </c>
      <c r="H120" s="240">
        <v>44</v>
      </c>
      <c r="I120" s="240">
        <v>44</v>
      </c>
      <c r="J120" s="240">
        <v>43.5</v>
      </c>
      <c r="K120" s="240">
        <v>43.5</v>
      </c>
      <c r="L120" s="243">
        <v>43</v>
      </c>
      <c r="M120" s="242">
        <v>45.5</v>
      </c>
      <c r="N120" s="240">
        <v>45</v>
      </c>
      <c r="O120" s="240">
        <v>44.5</v>
      </c>
      <c r="P120" s="240">
        <v>43.5</v>
      </c>
      <c r="Q120" s="240">
        <v>43</v>
      </c>
      <c r="R120" s="240">
        <v>42.5</v>
      </c>
      <c r="S120" s="243">
        <v>42.5</v>
      </c>
      <c r="T120" s="242">
        <v>45.5</v>
      </c>
      <c r="U120" s="240">
        <v>44.5</v>
      </c>
      <c r="V120" s="240">
        <v>44</v>
      </c>
      <c r="W120" s="240">
        <v>43.5</v>
      </c>
      <c r="X120" s="240">
        <v>43</v>
      </c>
      <c r="Y120" s="240">
        <v>42.5</v>
      </c>
      <c r="Z120" s="243">
        <v>42.5</v>
      </c>
      <c r="AA120" s="233"/>
      <c r="AB120" s="227" t="s">
        <v>57</v>
      </c>
      <c r="AC120" s="227">
        <v>42.43</v>
      </c>
      <c r="AD120" s="227"/>
    </row>
    <row r="121" spans="1:32" s="418" customFormat="1" ht="13.5" thickBot="1" x14ac:dyDescent="0.25">
      <c r="A121" s="297" t="s">
        <v>26</v>
      </c>
      <c r="B121" s="244">
        <f>B120-B109</f>
        <v>4.2000000000000028</v>
      </c>
      <c r="C121" s="241">
        <f t="shared" ref="C121:L121" si="52">C120-C109</f>
        <v>3.2000000000000028</v>
      </c>
      <c r="D121" s="241">
        <f t="shared" si="52"/>
        <v>2.7000000000000028</v>
      </c>
      <c r="E121" s="241">
        <f t="shared" si="52"/>
        <v>2.7000000000000028</v>
      </c>
      <c r="F121" s="241">
        <f t="shared" si="52"/>
        <v>1.7000000000000028</v>
      </c>
      <c r="G121" s="241">
        <f t="shared" si="52"/>
        <v>1.7000000000000028</v>
      </c>
      <c r="H121" s="241">
        <f t="shared" si="52"/>
        <v>1.2000000000000028</v>
      </c>
      <c r="I121" s="241">
        <f t="shared" si="52"/>
        <v>1.2000000000000028</v>
      </c>
      <c r="J121" s="241">
        <f t="shared" si="52"/>
        <v>0.70000000000000284</v>
      </c>
      <c r="K121" s="241">
        <f t="shared" si="52"/>
        <v>0.70000000000000284</v>
      </c>
      <c r="L121" s="245">
        <f t="shared" si="52"/>
        <v>0.20000000000000284</v>
      </c>
      <c r="M121" s="244">
        <f t="shared" ref="M121:Z121" si="53">M120-M106</f>
        <v>1.5</v>
      </c>
      <c r="N121" s="241">
        <f t="shared" si="53"/>
        <v>1.5</v>
      </c>
      <c r="O121" s="241">
        <f t="shared" si="53"/>
        <v>1.5</v>
      </c>
      <c r="P121" s="241">
        <f t="shared" si="53"/>
        <v>1.5</v>
      </c>
      <c r="Q121" s="241">
        <f t="shared" si="53"/>
        <v>1.5</v>
      </c>
      <c r="R121" s="241">
        <f t="shared" si="53"/>
        <v>1.5</v>
      </c>
      <c r="S121" s="245">
        <f t="shared" si="53"/>
        <v>1.5</v>
      </c>
      <c r="T121" s="244">
        <f t="shared" si="53"/>
        <v>1.5</v>
      </c>
      <c r="U121" s="241">
        <f t="shared" si="53"/>
        <v>1.5</v>
      </c>
      <c r="V121" s="241">
        <f t="shared" si="53"/>
        <v>1.5</v>
      </c>
      <c r="W121" s="241">
        <f t="shared" si="53"/>
        <v>1.5</v>
      </c>
      <c r="X121" s="241">
        <f t="shared" si="53"/>
        <v>1.5</v>
      </c>
      <c r="Y121" s="241">
        <f t="shared" si="53"/>
        <v>1.5</v>
      </c>
      <c r="Z121" s="245">
        <f t="shared" si="53"/>
        <v>1.5</v>
      </c>
      <c r="AA121" s="234"/>
      <c r="AB121" s="227" t="s">
        <v>26</v>
      </c>
      <c r="AC121" s="227">
        <f>AC120-AC106</f>
        <v>1.5499999999999972</v>
      </c>
      <c r="AD121" s="227"/>
    </row>
  </sheetData>
  <mergeCells count="29">
    <mergeCell ref="AB39:AB42"/>
    <mergeCell ref="W43:AA44"/>
    <mergeCell ref="B96:L96"/>
    <mergeCell ref="M96:S96"/>
    <mergeCell ref="T96:Z96"/>
    <mergeCell ref="B81:L81"/>
    <mergeCell ref="M81:S81"/>
    <mergeCell ref="T81:Z81"/>
    <mergeCell ref="W39:AA41"/>
    <mergeCell ref="W42:AA42"/>
    <mergeCell ref="B67:L67"/>
    <mergeCell ref="M67:S67"/>
    <mergeCell ref="T67:Z67"/>
    <mergeCell ref="B110:L110"/>
    <mergeCell ref="M110:S110"/>
    <mergeCell ref="T110:Z110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2022-09-25T18:47:28Z</dcterms:modified>
</cp:coreProperties>
</file>