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13_ncr:1_{438DEC17-3556-47B9-A64E-A347068D9575}" xr6:coauthVersionLast="36" xr6:coauthVersionMax="36" xr10:uidLastSave="{00000000-0000-0000-0000-000000000000}"/>
  <bookViews>
    <workbookView xWindow="0" yWindow="0" windowWidth="20490" windowHeight="7425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4" i="250"/>
  <c r="G594" i="250"/>
  <c r="F594" i="250"/>
  <c r="E594" i="250"/>
  <c r="D594" i="250"/>
  <c r="C594" i="250"/>
  <c r="B594" i="250"/>
  <c r="H592" i="250"/>
  <c r="J592" i="250" s="1"/>
  <c r="K592" i="250" s="1"/>
  <c r="H591" i="250"/>
  <c r="G591" i="250"/>
  <c r="F591" i="250"/>
  <c r="E591" i="250"/>
  <c r="D591" i="250"/>
  <c r="C591" i="250"/>
  <c r="B591" i="250"/>
  <c r="H590" i="250"/>
  <c r="G590" i="250"/>
  <c r="F590" i="250"/>
  <c r="E590" i="250"/>
  <c r="D590" i="250"/>
  <c r="C590" i="250"/>
  <c r="B590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V604" i="249" s="1"/>
  <c r="W604" i="249" s="1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T623" i="248"/>
  <c r="V623" i="248" s="1"/>
  <c r="W623" i="248" s="1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1" i="248"/>
  <c r="S621" i="248"/>
  <c r="R621" i="248"/>
  <c r="Q621" i="248"/>
  <c r="P621" i="248"/>
  <c r="O621" i="248"/>
  <c r="N621" i="248"/>
  <c r="M621" i="248"/>
  <c r="L621" i="248"/>
  <c r="K621" i="248"/>
  <c r="J621" i="248"/>
  <c r="I621" i="248"/>
  <c r="H621" i="248"/>
  <c r="G621" i="248"/>
  <c r="F621" i="248"/>
  <c r="E621" i="248"/>
  <c r="D621" i="248"/>
  <c r="C621" i="248"/>
  <c r="B621" i="248"/>
  <c r="J593" i="251" l="1"/>
  <c r="G593" i="251"/>
  <c r="F593" i="251"/>
  <c r="E593" i="251"/>
  <c r="D593" i="251"/>
  <c r="C593" i="251"/>
  <c r="B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V591" i="249" s="1"/>
  <c r="W591" i="249" s="1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J604" i="251" l="1"/>
  <c r="K604" i="251" s="1"/>
  <c r="J580" i="251"/>
  <c r="G580" i="251"/>
  <c r="F580" i="251"/>
  <c r="E580" i="251"/>
  <c r="D580" i="251"/>
  <c r="C580" i="251"/>
  <c r="B580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1" i="250"/>
  <c r="G581" i="250"/>
  <c r="F581" i="250"/>
  <c r="E581" i="250"/>
  <c r="D581" i="250"/>
  <c r="C581" i="250"/>
  <c r="B581" i="250"/>
  <c r="H579" i="250"/>
  <c r="J579" i="250" s="1"/>
  <c r="K579" i="250" s="1"/>
  <c r="H578" i="250"/>
  <c r="G578" i="250"/>
  <c r="F578" i="250"/>
  <c r="E578" i="250"/>
  <c r="D578" i="250"/>
  <c r="C578" i="250"/>
  <c r="B578" i="250"/>
  <c r="H577" i="250"/>
  <c r="G577" i="250"/>
  <c r="F577" i="250"/>
  <c r="E577" i="250"/>
  <c r="D577" i="250"/>
  <c r="C577" i="250"/>
  <c r="B577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V578" i="249" s="1"/>
  <c r="W578" i="249" s="1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T610" i="248"/>
  <c r="V610" i="248" s="1"/>
  <c r="W610" i="248" s="1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8" i="248"/>
  <c r="S608" i="248"/>
  <c r="R608" i="248"/>
  <c r="Q608" i="248"/>
  <c r="P608" i="248"/>
  <c r="O608" i="248"/>
  <c r="N608" i="248"/>
  <c r="M608" i="248"/>
  <c r="L608" i="248"/>
  <c r="K608" i="248"/>
  <c r="J608" i="248"/>
  <c r="I608" i="248"/>
  <c r="H608" i="248"/>
  <c r="G608" i="248"/>
  <c r="F608" i="248"/>
  <c r="E608" i="248"/>
  <c r="D608" i="248"/>
  <c r="C608" i="248"/>
  <c r="B608" i="248"/>
  <c r="J591" i="251" l="1"/>
  <c r="K591" i="251" s="1"/>
  <c r="J567" i="25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V565" i="249" s="1"/>
  <c r="W565" i="249" s="1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78" i="251" l="1"/>
  <c r="K578" i="251" s="1"/>
  <c r="J554" i="251"/>
  <c r="G554" i="251"/>
  <c r="F554" i="251"/>
  <c r="E554" i="251"/>
  <c r="D554" i="251"/>
  <c r="C554" i="251"/>
  <c r="B554" i="251"/>
  <c r="H552" i="251"/>
  <c r="J565" i="251" s="1"/>
  <c r="K565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8" i="250"/>
  <c r="G568" i="250"/>
  <c r="F568" i="250"/>
  <c r="E568" i="250"/>
  <c r="D568" i="250"/>
  <c r="C568" i="250"/>
  <c r="B568" i="250"/>
  <c r="H566" i="250"/>
  <c r="H565" i="250"/>
  <c r="G565" i="250"/>
  <c r="F565" i="250"/>
  <c r="E565" i="250"/>
  <c r="D565" i="250"/>
  <c r="C565" i="250"/>
  <c r="B565" i="250"/>
  <c r="H564" i="250"/>
  <c r="G564" i="250"/>
  <c r="F564" i="250"/>
  <c r="E564" i="250"/>
  <c r="D564" i="250"/>
  <c r="C564" i="250"/>
  <c r="B564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99" i="248"/>
  <c r="S599" i="248"/>
  <c r="R599" i="248"/>
  <c r="Q599" i="248"/>
  <c r="P599" i="248"/>
  <c r="O599" i="248"/>
  <c r="N599" i="248"/>
  <c r="M599" i="248"/>
  <c r="L599" i="248"/>
  <c r="K599" i="248"/>
  <c r="J599" i="248"/>
  <c r="I599" i="248"/>
  <c r="H599" i="248"/>
  <c r="G599" i="248"/>
  <c r="F599" i="248"/>
  <c r="E599" i="248"/>
  <c r="D599" i="248"/>
  <c r="C599" i="248"/>
  <c r="B599" i="248"/>
  <c r="T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5" i="248"/>
  <c r="S595" i="248"/>
  <c r="R595" i="248"/>
  <c r="Q595" i="248"/>
  <c r="P595" i="248"/>
  <c r="O595" i="248"/>
  <c r="N595" i="248"/>
  <c r="M595" i="248"/>
  <c r="L595" i="248"/>
  <c r="K595" i="248"/>
  <c r="J595" i="248"/>
  <c r="I595" i="248"/>
  <c r="H595" i="248"/>
  <c r="G595" i="248"/>
  <c r="F595" i="248"/>
  <c r="E595" i="248"/>
  <c r="D595" i="248"/>
  <c r="C595" i="248"/>
  <c r="B595" i="248"/>
  <c r="J541" i="251" l="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66" i="250" s="1"/>
  <c r="K566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97" i="248" s="1"/>
  <c r="W597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5" i="239" l="1"/>
  <c r="B5" i="238"/>
  <c r="B6" i="238" s="1"/>
  <c r="B7" i="239"/>
  <c r="B8" i="239" s="1"/>
  <c r="D5" i="239"/>
  <c r="D5" i="237"/>
  <c r="D4" i="237"/>
  <c r="B6" i="240"/>
  <c r="D5" i="240"/>
  <c r="G6" i="238"/>
  <c r="H5" i="238"/>
  <c r="H5" i="240"/>
  <c r="G6" i="240"/>
  <c r="B7" i="237"/>
  <c r="D6" i="237"/>
  <c r="H5" i="237"/>
  <c r="G6" i="237"/>
  <c r="G7" i="239"/>
  <c r="H6" i="239"/>
  <c r="D5" i="238" l="1"/>
  <c r="D7" i="239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<sst xmlns="http://schemas.openxmlformats.org/spreadsheetml/2006/main" count="3566" uniqueCount="196">
  <si>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</si>
  <si>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</si>
  <si>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</si>
  <si>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</si>
  <si>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</si>
  <si>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</si>
  <si>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</si>
  <si>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</si>
  <si>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</si>
  <si>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</si>
  <si>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</si>
  <si>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</si>
  <si>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</si>
  <si>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</si>
  <si>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</si>
  <si>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</si>
  <si>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</si>
  <si>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</si>
  <si>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</si>
  <si>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</si>
  <si>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</si>
  <si>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</si>
  <si>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</si>
  <si>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</si>
  <si>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</si>
  <si>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</si>
  <si>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</si>
  <si>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</si>
  <si>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</si>
  <si>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</si>
  <si>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</si>
  <si>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</si>
  <si>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</si>
  <si>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</si>
  <si>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</si>
  <si>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</si>
  <si>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</si>
  <si>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</si>
  <si>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</si>
  <si>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</si>
  <si>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</si>
  <si>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</si>
  <si>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</si>
  <si>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</si>
  <si>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</si>
  <si>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</si>
  <si>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</si>
  <si>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</si>
  <si>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</si>
  <si>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</si>
  <si>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</si>
  <si>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</si>
  <si>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</si>
  <si>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</si>
  <si>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</si>
  <si>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</si>
  <si>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</si>
  <si>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</si>
  <si>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</si>
  <si>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</si>
  <si>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</si>
  <si>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</si>
  <si>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</si>
  <si>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</si>
  <si>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</si>
  <si>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</si>
  <si>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</si>
  <si>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</si>
  <si>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</si>
  <si>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</si>
  <si>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</si>
  <si>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</si>
  <si>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</si>
  <si>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</si>
  <si>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</si>
  <si>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</si>
  <si>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</si>
  <si>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</si>
  <si>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</si>
  <si>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</si>
  <si>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</si>
  <si>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</si>
  <si>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</si>
  <si>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</si>
  <si>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</si>
  <si>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</si>
  <si>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</si>
  <si>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</si>
  <si>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</si>
  <si>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</si>
  <si>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</si>
  <si>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</si>
  <si>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</si>
  <si>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</si>
  <si>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</si>
  <si>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</si>
  <si>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</si>
  <si>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</si>
  <si>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</si>
  <si>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</si>
  <si>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</si>
  <si>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</si>
  <si>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</si>
  <si>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</si>
  <si>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</si>
  <si>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</si>
  <si>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</si>
  <si>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</si>
  <si>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</si>
  <si>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</si>
  <si>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</si>
  <si>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</si>
  <si>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</si>
  <si>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</si>
  <si>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</si>
  <si>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</si>
  <si>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</si>
  <si>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</si>
  <si>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</si>
  <si>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</si>
  <si>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</si>
  <si>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</si>
  <si>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</si>
  <si>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</si>
  <si>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</si>
  <si>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</si>
  <si>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</si>
  <si>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</si>
  <si>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</si>
  <si>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</si>
  <si>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</si>
  <si>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</si>
  <si>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</si>
  <si>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</si>
  <si>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</si>
  <si>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</si>
  <si>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</si>
  <si>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</si>
  <si>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</si>
  <si>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</si>
  <si>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</si>
  <si>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</si>
  <si>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</si>
  <si>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</si>
  <si>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</si>
  <si>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</si>
  <si>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</si>
  <si>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</si>
  <si>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</si>
  <si>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</si>
  <si>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</si>
  <si>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</si>
  <si>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</si>
  <si>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</si>
  <si>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</si>
  <si>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</si>
  <si>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</si>
  <si>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</si>
  <si>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</si>
  <si>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</si>
  <si>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</si>
  <si>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</si>
  <si>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</si>
  <si>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</si>
  <si>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</si>
  <si>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</si>
  <si>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</si>
  <si>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</si>
  <si>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</si>
  <si>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</si>
  <si>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</si>
  <si>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</si>
  <si>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</si>
  <si>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</si>
  <si>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</si>
  <si>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</si>
  <si>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</si>
  <si>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</si>
  <si>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</si>
  <si>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</si>
  <si>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</si>
  <si>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</si>
  <si>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</si>
  <si>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</si>
  <si>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</si>
  <si>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</si>
  <si>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</si>
  <si>
    <t>Semana 42</t>
  </si>
  <si>
    <t>Semana 43</t>
  </si>
  <si>
    <t>Semana 44</t>
  </si>
  <si>
    <t>El consumo se ve en aumento por un desacarte de aves que realice el dia viernes - Se ajusta consumo, pero el sistema toma para el promedio de la semana el saldo al cierre</t>
  </si>
  <si>
    <t xml:space="preserve">Se observa un aumento debido a la mortalidad </t>
  </si>
  <si>
    <t>Para esta semana tenemos programado manejo de machos</t>
  </si>
  <si>
    <t>Semana 45</t>
  </si>
  <si>
    <t>Semana 46</t>
  </si>
  <si>
    <t>Descartes por manejos de machos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</si>
</sst>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35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2 2 2" xfId="503" xr:uid="{00000000-0005-0000-0000-0000D8010000}"/>
    <cellStyle name="Millares 2 2 3" xfId="501" xr:uid="{00000000-0005-0000-0000-0000D9010000}"/>
    <cellStyle name="Millares 2 3" xfId="497" xr:uid="{00000000-0005-0000-0000-0000DA010000}"/>
    <cellStyle name="Millares 2 3 2" xfId="502" xr:uid="{00000000-0005-0000-0000-0000DB010000}"/>
    <cellStyle name="Millares 2 4" xfId="500" xr:uid="{00000000-0005-0000-0000-0000DC010000}"/>
    <cellStyle name="Normal" xfId="0" builtinId="0"/>
    <cellStyle name="Normal 2" xfId="2" xr:uid="{00000000-0005-0000-0000-0000DE010000}"/>
    <cellStyle name="Normal 2 2" xfId="10" xr:uid="{00000000-0005-0000-0000-0000DF010000}"/>
    <cellStyle name="Normal 3" xfId="9" xr:uid="{00000000-0005-0000-0000-0000E0010000}"/>
    <cellStyle name="Normal 4" xfId="499" xr:uid="{00000000-0005-0000-0000-0000E1010000}"/>
    <cellStyle name="Normal 4 2" xfId="504" xr:uid="{00000000-0005-0000-0000-0000E2010000}"/>
    <cellStyle name="Porcentaje" xfId="3" builtinId="5"/>
    <cellStyle name="Porcentaje 2" xfId="7" xr:uid="{00000000-0005-0000-0000-0000E4010000}"/>
    <cellStyle name="Porcentaje 3" xfId="8" xr:uid="{00000000-0005-0000-0000-0000E5010000}"/>
    <cellStyle name="Porcentaje 3 2" xfId="14" xr:uid="{00000000-0005-0000-0000-0000E6010000}"/>
    <cellStyle name="Porcentaje 4" xfId="484" xr:uid="{00000000-0005-0000-0000-0000E7010000}"/>
    <cellStyle name="Porcentaje 4 2" xfId="486" xr:uid="{00000000-0005-0000-0000-0000E8010000}"/>
    <cellStyle name="Porcentaje 5" xfId="485" xr:uid="{00000000-0005-0000-0000-0000E9010000}"/>
    <cellStyle name="Porcentaje 5 2" xfId="492" xr:uid="{00000000-0005-0000-0000-0000EA010000}"/>
    <cellStyle name="Porcentaje 6" xfId="487" xr:uid="{00000000-0005-0000-0000-0000EB010000}"/>
    <cellStyle name="Porcentaje 6 2" xfId="493" xr:uid="{00000000-0005-0000-0000-0000EC010000}"/>
    <cellStyle name="Porcentaje 7" xfId="488" xr:uid="{00000000-0005-0000-0000-0000ED010000}"/>
    <cellStyle name="Porcentaje 7 2" xfId="494" xr:uid="{00000000-0005-0000-0000-0000EE010000}"/>
    <cellStyle name="Porcentaje 8" xfId="489" xr:uid="{00000000-0005-0000-0000-0000EF010000}"/>
    <cellStyle name="Porcentaje 8 2" xfId="495" xr:uid="{00000000-0005-0000-0000-0000F0010000}"/>
    <cellStyle name="Porcentaje 9" xfId="490" xr:uid="{00000000-0005-0000-0000-0000F1010000}"/>
    <cellStyle name="Porcentaje 9 2" xfId="496" xr:uid="{00000000-0005-0000-0000-0000F2010000}"/>
    <cellStyle name="Porcentual 2" xfId="4" xr:uid="{00000000-0005-0000-0000-0000F3010000}"/>
    <cellStyle name="Porcentual 2 2" xfId="11" xr:uid="{00000000-0005-0000-0000-0000F4010000}"/>
    <cellStyle name="Porcentual 3" xfId="5" xr:uid="{00000000-0005-0000-0000-0000F5010000}"/>
    <cellStyle name="Porcentual 3 2" xfId="12" xr:uid="{00000000-0005-0000-0000-0000F6010000}"/>
    <cellStyle name="Porcentual 4" xfId="6" xr:uid="{00000000-0005-0000-0000-0000F7010000}"/>
    <cellStyle name="Porcentual 4 2" xfId="13" xr:uid="{00000000-0005-0000-0000-0000F8010000}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  <c:pt idx="13">
                  <c:v>143.35</c:v>
                </c:pt>
                <c:pt idx="14">
                  <c:v>144.32</c:v>
                </c:pt>
                <c:pt idx="15">
                  <c:v>144.36000000000001</c:v>
                </c:pt>
                <c:pt idx="16">
                  <c:v>144.29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  <c:pt idx="13">
                  <c:v>142.96</c:v>
                </c:pt>
                <c:pt idx="14">
                  <c:v>145.25</c:v>
                </c:pt>
                <c:pt idx="15">
                  <c:v>144.88</c:v>
                </c:pt>
                <c:pt idx="16">
                  <c:v>144.88999999999999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  <cell r="F15">
            <v>143.35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  <cell r="F16">
            <v>144.32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  <cell r="F17">
            <v>144.36000000000001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  <cell r="F18">
            <v>144.29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  <cell r="F15">
            <v>142.96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  <cell r="F16">
            <v>145.25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  <cell r="F17">
            <v>144.88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  <cell r="F18">
            <v>144.88999999999999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19" t="s">
        <v>18</v>
      </c>
      <c r="C4" s="1020"/>
      <c r="D4" s="1020"/>
      <c r="E4" s="1020"/>
      <c r="F4" s="1020"/>
      <c r="G4" s="1020"/>
      <c r="H4" s="1020"/>
      <c r="I4" s="1020"/>
      <c r="J4" s="1021"/>
      <c r="K4" s="1019" t="s">
        <v>21</v>
      </c>
      <c r="L4" s="1020"/>
      <c r="M4" s="1020"/>
      <c r="N4" s="1020"/>
      <c r="O4" s="1020"/>
      <c r="P4" s="1020"/>
      <c r="Q4" s="1020"/>
      <c r="R4" s="1020"/>
      <c r="S4" s="1020"/>
      <c r="T4" s="102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19" t="s">
        <v>23</v>
      </c>
      <c r="C17" s="1020"/>
      <c r="D17" s="1020"/>
      <c r="E17" s="1020"/>
      <c r="F17" s="102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606"/>
  <sheetViews>
    <sheetView showGridLines="0" tabSelected="1" topLeftCell="A576" zoomScale="75" zoomScaleNormal="75" workbookViewId="0">
      <selection activeCell="B605" sqref="B605:S605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24" t="s">
        <v>53</v>
      </c>
      <c r="C9" s="1025"/>
      <c r="D9" s="1025"/>
      <c r="E9" s="1025"/>
      <c r="F9" s="102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24" t="s">
        <v>53</v>
      </c>
      <c r="C22" s="1025"/>
      <c r="D22" s="1025"/>
      <c r="E22" s="1025"/>
      <c r="F22" s="1026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24" t="s">
        <v>53</v>
      </c>
      <c r="C35" s="1025"/>
      <c r="D35" s="1025"/>
      <c r="E35" s="1025"/>
      <c r="F35" s="1026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24" t="s">
        <v>53</v>
      </c>
      <c r="C48" s="1025"/>
      <c r="D48" s="1025"/>
      <c r="E48" s="1025"/>
      <c r="F48" s="1026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24" t="s">
        <v>50</v>
      </c>
      <c r="C61" s="1025"/>
      <c r="D61" s="1025"/>
      <c r="E61" s="1025"/>
      <c r="F61" s="1026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24" t="s">
        <v>50</v>
      </c>
      <c r="C74" s="1025"/>
      <c r="D74" s="1025"/>
      <c r="E74" s="1025"/>
      <c r="F74" s="1026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24" t="s">
        <v>50</v>
      </c>
      <c r="C87" s="1025"/>
      <c r="D87" s="1025"/>
      <c r="E87" s="1025"/>
      <c r="F87" s="1026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24" t="s">
        <v>50</v>
      </c>
      <c r="C100" s="1025"/>
      <c r="D100" s="1025"/>
      <c r="E100" s="1025"/>
      <c r="F100" s="1026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24" t="s">
        <v>50</v>
      </c>
      <c r="C114" s="1025"/>
      <c r="D114" s="1025"/>
      <c r="E114" s="1025"/>
      <c r="F114" s="1026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24" t="s">
        <v>50</v>
      </c>
      <c r="C127" s="1025"/>
      <c r="D127" s="1025"/>
      <c r="E127" s="1025"/>
      <c r="F127" s="1026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24" t="s">
        <v>50</v>
      </c>
      <c r="C140" s="1025"/>
      <c r="D140" s="1025"/>
      <c r="E140" s="1025"/>
      <c r="F140" s="1026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24" t="s">
        <v>50</v>
      </c>
      <c r="C153" s="1025"/>
      <c r="D153" s="1025"/>
      <c r="E153" s="1025"/>
      <c r="F153" s="1026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24" t="s">
        <v>50</v>
      </c>
      <c r="C166" s="1025"/>
      <c r="D166" s="1025"/>
      <c r="E166" s="1025"/>
      <c r="F166" s="1026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24" t="s">
        <v>50</v>
      </c>
      <c r="C179" s="1025"/>
      <c r="D179" s="1025"/>
      <c r="E179" s="1025"/>
      <c r="F179" s="1026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24" t="s">
        <v>50</v>
      </c>
      <c r="C192" s="1025"/>
      <c r="D192" s="1025"/>
      <c r="E192" s="1025"/>
      <c r="F192" s="1026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24" t="s">
        <v>50</v>
      </c>
      <c r="C205" s="1025"/>
      <c r="D205" s="1025"/>
      <c r="E205" s="1025"/>
      <c r="F205" s="1026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24" t="s">
        <v>50</v>
      </c>
      <c r="C218" s="1025"/>
      <c r="D218" s="1025"/>
      <c r="E218" s="1025"/>
      <c r="F218" s="1026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24" t="s">
        <v>50</v>
      </c>
      <c r="C231" s="1025"/>
      <c r="D231" s="1025"/>
      <c r="E231" s="1025"/>
      <c r="F231" s="1026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24" t="s">
        <v>50</v>
      </c>
      <c r="C244" s="1025"/>
      <c r="D244" s="1025"/>
      <c r="E244" s="1025"/>
      <c r="F244" s="1026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24" t="s">
        <v>50</v>
      </c>
      <c r="C257" s="1025"/>
      <c r="D257" s="1025"/>
      <c r="E257" s="1025"/>
      <c r="F257" s="1026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24" t="s">
        <v>50</v>
      </c>
      <c r="C270" s="1025"/>
      <c r="D270" s="1025"/>
      <c r="E270" s="1025"/>
      <c r="F270" s="1026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24" t="s">
        <v>50</v>
      </c>
      <c r="C283" s="1025"/>
      <c r="D283" s="1025"/>
      <c r="E283" s="1025"/>
      <c r="F283" s="1026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24" t="s">
        <v>50</v>
      </c>
      <c r="C296" s="1025"/>
      <c r="D296" s="1025"/>
      <c r="E296" s="1025"/>
      <c r="F296" s="1026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24" t="s">
        <v>84</v>
      </c>
      <c r="C310" s="1025"/>
      <c r="D310" s="1025"/>
      <c r="E310" s="1025"/>
      <c r="F310" s="1025"/>
      <c r="G310" s="1026"/>
      <c r="H310" s="1024" t="s">
        <v>83</v>
      </c>
      <c r="I310" s="1025"/>
      <c r="J310" s="1025"/>
      <c r="K310" s="1025"/>
      <c r="L310" s="1025"/>
      <c r="M310" s="1026"/>
      <c r="N310" s="1024" t="s">
        <v>53</v>
      </c>
      <c r="O310" s="1025"/>
      <c r="P310" s="1025"/>
      <c r="Q310" s="1025"/>
      <c r="R310" s="1025"/>
      <c r="S310" s="1026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24" t="s">
        <v>84</v>
      </c>
      <c r="C323" s="1025"/>
      <c r="D323" s="1025"/>
      <c r="E323" s="1025"/>
      <c r="F323" s="1025"/>
      <c r="G323" s="1026"/>
      <c r="H323" s="1024" t="s">
        <v>83</v>
      </c>
      <c r="I323" s="1025"/>
      <c r="J323" s="1025"/>
      <c r="K323" s="1025"/>
      <c r="L323" s="1025"/>
      <c r="M323" s="1026"/>
      <c r="N323" s="1024" t="s">
        <v>53</v>
      </c>
      <c r="O323" s="1025"/>
      <c r="P323" s="1025"/>
      <c r="Q323" s="1025"/>
      <c r="R323" s="1025"/>
      <c r="S323" s="1026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24" t="s">
        <v>84</v>
      </c>
      <c r="C336" s="1025"/>
      <c r="D336" s="1025"/>
      <c r="E336" s="1025"/>
      <c r="F336" s="1025"/>
      <c r="G336" s="1026"/>
      <c r="H336" s="1024" t="s">
        <v>83</v>
      </c>
      <c r="I336" s="1025"/>
      <c r="J336" s="1025"/>
      <c r="K336" s="1025"/>
      <c r="L336" s="1025"/>
      <c r="M336" s="1026"/>
      <c r="N336" s="1024" t="s">
        <v>53</v>
      </c>
      <c r="O336" s="1025"/>
      <c r="P336" s="1025"/>
      <c r="Q336" s="1025"/>
      <c r="R336" s="1025"/>
      <c r="S336" s="1026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24" t="s">
        <v>84</v>
      </c>
      <c r="C349" s="1025"/>
      <c r="D349" s="1025"/>
      <c r="E349" s="1025"/>
      <c r="F349" s="1025"/>
      <c r="G349" s="1026"/>
      <c r="H349" s="1024" t="s">
        <v>83</v>
      </c>
      <c r="I349" s="1025"/>
      <c r="J349" s="1025"/>
      <c r="K349" s="1025"/>
      <c r="L349" s="1025"/>
      <c r="M349" s="1026"/>
      <c r="N349" s="1024" t="s">
        <v>53</v>
      </c>
      <c r="O349" s="1025"/>
      <c r="P349" s="1025"/>
      <c r="Q349" s="1025"/>
      <c r="R349" s="1025"/>
      <c r="S349" s="1026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24" t="s">
        <v>84</v>
      </c>
      <c r="C362" s="1025"/>
      <c r="D362" s="1025"/>
      <c r="E362" s="1025"/>
      <c r="F362" s="1025"/>
      <c r="G362" s="1026"/>
      <c r="H362" s="1024" t="s">
        <v>83</v>
      </c>
      <c r="I362" s="1025"/>
      <c r="J362" s="1025"/>
      <c r="K362" s="1025"/>
      <c r="L362" s="1025"/>
      <c r="M362" s="1026"/>
      <c r="N362" s="1024" t="s">
        <v>53</v>
      </c>
      <c r="O362" s="1025"/>
      <c r="P362" s="1025"/>
      <c r="Q362" s="1025"/>
      <c r="R362" s="1025"/>
      <c r="S362" s="1026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24" t="s">
        <v>84</v>
      </c>
      <c r="C375" s="1025"/>
      <c r="D375" s="1025"/>
      <c r="E375" s="1025"/>
      <c r="F375" s="1025"/>
      <c r="G375" s="1026"/>
      <c r="H375" s="1024" t="s">
        <v>83</v>
      </c>
      <c r="I375" s="1025"/>
      <c r="J375" s="1025"/>
      <c r="K375" s="1025"/>
      <c r="L375" s="1025"/>
      <c r="M375" s="1026"/>
      <c r="N375" s="1024" t="s">
        <v>53</v>
      </c>
      <c r="O375" s="1025"/>
      <c r="P375" s="1025"/>
      <c r="Q375" s="1025"/>
      <c r="R375" s="1025"/>
      <c r="S375" s="1026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24" t="s">
        <v>84</v>
      </c>
      <c r="C388" s="1025"/>
      <c r="D388" s="1025"/>
      <c r="E388" s="1025"/>
      <c r="F388" s="1025"/>
      <c r="G388" s="1026"/>
      <c r="H388" s="1024" t="s">
        <v>83</v>
      </c>
      <c r="I388" s="1025"/>
      <c r="J388" s="1025"/>
      <c r="K388" s="1025"/>
      <c r="L388" s="1025"/>
      <c r="M388" s="1026"/>
      <c r="N388" s="1024" t="s">
        <v>53</v>
      </c>
      <c r="O388" s="1025"/>
      <c r="P388" s="1025"/>
      <c r="Q388" s="1025"/>
      <c r="R388" s="1025"/>
      <c r="S388" s="1026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24" t="s">
        <v>84</v>
      </c>
      <c r="C401" s="1025"/>
      <c r="D401" s="1025"/>
      <c r="E401" s="1025"/>
      <c r="F401" s="1025"/>
      <c r="G401" s="1026"/>
      <c r="H401" s="1024" t="s">
        <v>83</v>
      </c>
      <c r="I401" s="1025"/>
      <c r="J401" s="1025"/>
      <c r="K401" s="1025"/>
      <c r="L401" s="1025"/>
      <c r="M401" s="1026"/>
      <c r="N401" s="1024" t="s">
        <v>53</v>
      </c>
      <c r="O401" s="1025"/>
      <c r="P401" s="1025"/>
      <c r="Q401" s="1025"/>
      <c r="R401" s="1025"/>
      <c r="S401" s="1026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24" t="s">
        <v>84</v>
      </c>
      <c r="C414" s="1025"/>
      <c r="D414" s="1025"/>
      <c r="E414" s="1025"/>
      <c r="F414" s="1025"/>
      <c r="G414" s="1026"/>
      <c r="H414" s="1024" t="s">
        <v>83</v>
      </c>
      <c r="I414" s="1025"/>
      <c r="J414" s="1025"/>
      <c r="K414" s="1025"/>
      <c r="L414" s="1025"/>
      <c r="M414" s="1026"/>
      <c r="N414" s="1024" t="s">
        <v>53</v>
      </c>
      <c r="O414" s="1025"/>
      <c r="P414" s="1025"/>
      <c r="Q414" s="1025"/>
      <c r="R414" s="1025"/>
      <c r="S414" s="1026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24" t="s">
        <v>84</v>
      </c>
      <c r="C427" s="1025"/>
      <c r="D427" s="1025"/>
      <c r="E427" s="1025"/>
      <c r="F427" s="1025"/>
      <c r="G427" s="1026"/>
      <c r="H427" s="1024" t="s">
        <v>83</v>
      </c>
      <c r="I427" s="1025"/>
      <c r="J427" s="1025"/>
      <c r="K427" s="1025"/>
      <c r="L427" s="1025"/>
      <c r="M427" s="1026"/>
      <c r="N427" s="1024" t="s">
        <v>53</v>
      </c>
      <c r="O427" s="1025"/>
      <c r="P427" s="1025"/>
      <c r="Q427" s="1025"/>
      <c r="R427" s="1025"/>
      <c r="S427" s="1026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24" t="s">
        <v>84</v>
      </c>
      <c r="C440" s="1025"/>
      <c r="D440" s="1025"/>
      <c r="E440" s="1025"/>
      <c r="F440" s="1025"/>
      <c r="G440" s="1026"/>
      <c r="H440" s="1024" t="s">
        <v>83</v>
      </c>
      <c r="I440" s="1025"/>
      <c r="J440" s="1025"/>
      <c r="K440" s="1025"/>
      <c r="L440" s="1025"/>
      <c r="M440" s="1026"/>
      <c r="N440" s="1024" t="s">
        <v>53</v>
      </c>
      <c r="O440" s="1025"/>
      <c r="P440" s="1025"/>
      <c r="Q440" s="1025"/>
      <c r="R440" s="1025"/>
      <c r="S440" s="1026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24" t="s">
        <v>84</v>
      </c>
      <c r="C453" s="1025"/>
      <c r="D453" s="1025"/>
      <c r="E453" s="1025"/>
      <c r="F453" s="1025"/>
      <c r="G453" s="1026"/>
      <c r="H453" s="1024" t="s">
        <v>83</v>
      </c>
      <c r="I453" s="1025"/>
      <c r="J453" s="1025"/>
      <c r="K453" s="1025"/>
      <c r="L453" s="1025"/>
      <c r="M453" s="1026"/>
      <c r="N453" s="1024" t="s">
        <v>53</v>
      </c>
      <c r="O453" s="1025"/>
      <c r="P453" s="1025"/>
      <c r="Q453" s="1025"/>
      <c r="R453" s="1025"/>
      <c r="S453" s="1026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24" t="s">
        <v>84</v>
      </c>
      <c r="C466" s="1025"/>
      <c r="D466" s="1025"/>
      <c r="E466" s="1025"/>
      <c r="F466" s="1025"/>
      <c r="G466" s="1026"/>
      <c r="H466" s="1024" t="s">
        <v>83</v>
      </c>
      <c r="I466" s="1025"/>
      <c r="J466" s="1025"/>
      <c r="K466" s="1025"/>
      <c r="L466" s="1025"/>
      <c r="M466" s="1026"/>
      <c r="N466" s="1024" t="s">
        <v>53</v>
      </c>
      <c r="O466" s="1025"/>
      <c r="P466" s="1025"/>
      <c r="Q466" s="1025"/>
      <c r="R466" s="1025"/>
      <c r="S466" s="1026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24" t="s">
        <v>84</v>
      </c>
      <c r="C479" s="1025"/>
      <c r="D479" s="1025"/>
      <c r="E479" s="1025"/>
      <c r="F479" s="1025"/>
      <c r="G479" s="1026"/>
      <c r="H479" s="1024" t="s">
        <v>83</v>
      </c>
      <c r="I479" s="1025"/>
      <c r="J479" s="1025"/>
      <c r="K479" s="1025"/>
      <c r="L479" s="1025"/>
      <c r="M479" s="1026"/>
      <c r="N479" s="1024" t="s">
        <v>53</v>
      </c>
      <c r="O479" s="1025"/>
      <c r="P479" s="1025"/>
      <c r="Q479" s="1025"/>
      <c r="R479" s="1025"/>
      <c r="S479" s="1026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24" t="s">
        <v>84</v>
      </c>
      <c r="C492" s="1025"/>
      <c r="D492" s="1025"/>
      <c r="E492" s="1025"/>
      <c r="F492" s="1025"/>
      <c r="G492" s="1026"/>
      <c r="H492" s="1024" t="s">
        <v>83</v>
      </c>
      <c r="I492" s="1025"/>
      <c r="J492" s="1025"/>
      <c r="K492" s="1025"/>
      <c r="L492" s="1025"/>
      <c r="M492" s="1026"/>
      <c r="N492" s="1024" t="s">
        <v>53</v>
      </c>
      <c r="O492" s="1025"/>
      <c r="P492" s="1025"/>
      <c r="Q492" s="1025"/>
      <c r="R492" s="1025"/>
      <c r="S492" s="1026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24" t="s">
        <v>84</v>
      </c>
      <c r="C505" s="1025"/>
      <c r="D505" s="1025"/>
      <c r="E505" s="1025"/>
      <c r="F505" s="1025"/>
      <c r="G505" s="1026"/>
      <c r="H505" s="1024" t="s">
        <v>83</v>
      </c>
      <c r="I505" s="1025"/>
      <c r="J505" s="1025"/>
      <c r="K505" s="1025"/>
      <c r="L505" s="1025"/>
      <c r="M505" s="1026"/>
      <c r="N505" s="1024" t="s">
        <v>53</v>
      </c>
      <c r="O505" s="1025"/>
      <c r="P505" s="1025"/>
      <c r="Q505" s="1025"/>
      <c r="R505" s="1025"/>
      <c r="S505" s="1026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24" t="s">
        <v>84</v>
      </c>
      <c r="C518" s="1025"/>
      <c r="D518" s="1025"/>
      <c r="E518" s="1025"/>
      <c r="F518" s="1025"/>
      <c r="G518" s="1026"/>
      <c r="H518" s="1024" t="s">
        <v>83</v>
      </c>
      <c r="I518" s="1025"/>
      <c r="J518" s="1025"/>
      <c r="K518" s="1025"/>
      <c r="L518" s="1025"/>
      <c r="M518" s="1026"/>
      <c r="N518" s="1024" t="s">
        <v>53</v>
      </c>
      <c r="O518" s="1025"/>
      <c r="P518" s="1025"/>
      <c r="Q518" s="1025"/>
      <c r="R518" s="1025"/>
      <c r="S518" s="1026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24" t="s">
        <v>84</v>
      </c>
      <c r="C531" s="1025"/>
      <c r="D531" s="1025"/>
      <c r="E531" s="1025"/>
      <c r="F531" s="1025"/>
      <c r="G531" s="1026"/>
      <c r="H531" s="1024" t="s">
        <v>83</v>
      </c>
      <c r="I531" s="1025"/>
      <c r="J531" s="1025"/>
      <c r="K531" s="1025"/>
      <c r="L531" s="1025"/>
      <c r="M531" s="1026"/>
      <c r="N531" s="1024" t="s">
        <v>53</v>
      </c>
      <c r="O531" s="1025"/>
      <c r="P531" s="1025"/>
      <c r="Q531" s="1025"/>
      <c r="R531" s="1025"/>
      <c r="S531" s="1026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144.29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-7.00000000000216E-2</v>
      </c>
      <c r="W541" s="1001"/>
    </row>
    <row r="543" spans="1:23" ht="13.5" thickBot="1" x14ac:dyDescent="0.25"/>
    <row r="544" spans="1:23" ht="13.5" thickBot="1" x14ac:dyDescent="0.25">
      <c r="A544" s="968" t="s">
        <v>187</v>
      </c>
      <c r="B544" s="1024" t="s">
        <v>84</v>
      </c>
      <c r="C544" s="1025"/>
      <c r="D544" s="1025"/>
      <c r="E544" s="1025"/>
      <c r="F544" s="1025"/>
      <c r="G544" s="1026"/>
      <c r="H544" s="1024" t="s">
        <v>83</v>
      </c>
      <c r="I544" s="1025"/>
      <c r="J544" s="1025"/>
      <c r="K544" s="1025"/>
      <c r="L544" s="1025"/>
      <c r="M544" s="1026"/>
      <c r="N544" s="1024" t="s">
        <v>53</v>
      </c>
      <c r="O544" s="1025"/>
      <c r="P544" s="1025"/>
      <c r="Q544" s="1025"/>
      <c r="R544" s="1025"/>
      <c r="S544" s="1026"/>
      <c r="T544" s="948" t="s">
        <v>55</v>
      </c>
      <c r="U544" s="1008"/>
      <c r="V544" s="1008"/>
      <c r="W544" s="1008"/>
    </row>
    <row r="545" spans="1:23" x14ac:dyDescent="0.2">
      <c r="A545" s="969" t="s">
        <v>54</v>
      </c>
      <c r="B545" s="911">
        <v>1</v>
      </c>
      <c r="C545" s="912">
        <v>2</v>
      </c>
      <c r="D545" s="912">
        <v>3</v>
      </c>
      <c r="E545" s="912">
        <v>4</v>
      </c>
      <c r="F545" s="912">
        <v>5</v>
      </c>
      <c r="G545" s="864">
        <v>6</v>
      </c>
      <c r="H545" s="897">
        <v>1</v>
      </c>
      <c r="I545" s="959">
        <v>2</v>
      </c>
      <c r="J545" s="888">
        <v>3</v>
      </c>
      <c r="K545" s="888">
        <v>4</v>
      </c>
      <c r="L545" s="888">
        <v>5</v>
      </c>
      <c r="M545" s="889">
        <v>6</v>
      </c>
      <c r="N545" s="867">
        <v>1</v>
      </c>
      <c r="O545" s="912">
        <v>2</v>
      </c>
      <c r="P545" s="912">
        <v>3</v>
      </c>
      <c r="Q545" s="912">
        <v>4</v>
      </c>
      <c r="R545" s="912">
        <v>5</v>
      </c>
      <c r="S545" s="826">
        <v>6</v>
      </c>
      <c r="T545" s="812">
        <v>225</v>
      </c>
      <c r="U545" s="1008"/>
      <c r="V545" s="1008"/>
      <c r="W545" s="1008"/>
    </row>
    <row r="546" spans="1:23" x14ac:dyDescent="0.2">
      <c r="A546" s="970" t="s">
        <v>3</v>
      </c>
      <c r="B546" s="913">
        <v>4340</v>
      </c>
      <c r="C546" s="914">
        <v>4340</v>
      </c>
      <c r="D546" s="914">
        <v>4340</v>
      </c>
      <c r="E546" s="914">
        <v>4340</v>
      </c>
      <c r="F546" s="914">
        <v>4340</v>
      </c>
      <c r="G546" s="865">
        <v>4340</v>
      </c>
      <c r="H546" s="913">
        <v>4340</v>
      </c>
      <c r="I546" s="914">
        <v>4340</v>
      </c>
      <c r="J546" s="914">
        <v>4340</v>
      </c>
      <c r="K546" s="914">
        <v>4340</v>
      </c>
      <c r="L546" s="914">
        <v>4340</v>
      </c>
      <c r="M546" s="829">
        <v>4340</v>
      </c>
      <c r="N546" s="868">
        <v>4340</v>
      </c>
      <c r="O546" s="914">
        <v>4340</v>
      </c>
      <c r="P546" s="914">
        <v>4340</v>
      </c>
      <c r="Q546" s="914">
        <v>4340</v>
      </c>
      <c r="R546" s="914">
        <v>4340</v>
      </c>
      <c r="S546" s="829">
        <v>4340</v>
      </c>
      <c r="T546" s="856">
        <v>4340</v>
      </c>
      <c r="U546" s="1008"/>
      <c r="V546" s="1008"/>
      <c r="W546" s="1008"/>
    </row>
    <row r="547" spans="1:23" x14ac:dyDescent="0.2">
      <c r="A547" s="971" t="s">
        <v>6</v>
      </c>
      <c r="B547" s="915">
        <v>4500.7692307692305</v>
      </c>
      <c r="C547" s="916">
        <v>4855</v>
      </c>
      <c r="D547" s="916">
        <v>4297.1428571428569</v>
      </c>
      <c r="E547" s="916">
        <v>4839.333333333333</v>
      </c>
      <c r="F547" s="916">
        <v>4693.0769230769229</v>
      </c>
      <c r="G547" s="848">
        <v>4784.2857142857147</v>
      </c>
      <c r="H547" s="915">
        <v>4415.3846153846152</v>
      </c>
      <c r="I547" s="916">
        <v>4665.5555555555557</v>
      </c>
      <c r="J547" s="916">
        <v>4725</v>
      </c>
      <c r="K547" s="916">
        <v>4766.1538461538457</v>
      </c>
      <c r="L547" s="916">
        <v>4862.5</v>
      </c>
      <c r="M547" s="832">
        <v>4762.1428571428569</v>
      </c>
      <c r="N547" s="869">
        <v>4597.8571428571431</v>
      </c>
      <c r="O547" s="916">
        <v>4560.666666666667</v>
      </c>
      <c r="P547" s="916">
        <v>4472.8571428571431</v>
      </c>
      <c r="Q547" s="916">
        <v>4714.666666666667</v>
      </c>
      <c r="R547" s="916">
        <v>4790</v>
      </c>
      <c r="S547" s="832">
        <v>4934.545454545455</v>
      </c>
      <c r="T547" s="965">
        <v>4695.6444444444442</v>
      </c>
      <c r="U547" s="1008"/>
      <c r="V547" s="1008"/>
      <c r="W547" s="1008"/>
    </row>
    <row r="548" spans="1:23" x14ac:dyDescent="0.2">
      <c r="A548" s="969" t="s">
        <v>7</v>
      </c>
      <c r="B548" s="833">
        <v>84.615384615384613</v>
      </c>
      <c r="C548" s="917">
        <v>100</v>
      </c>
      <c r="D548" s="917">
        <v>85.714285714285708</v>
      </c>
      <c r="E548" s="917">
        <v>100</v>
      </c>
      <c r="F548" s="917">
        <v>92.307692307692307</v>
      </c>
      <c r="G548" s="849">
        <v>100</v>
      </c>
      <c r="H548" s="833">
        <v>92.307692307692307</v>
      </c>
      <c r="I548" s="917">
        <v>100</v>
      </c>
      <c r="J548" s="917">
        <v>91.666666666666671</v>
      </c>
      <c r="K548" s="917">
        <v>100</v>
      </c>
      <c r="L548" s="917">
        <v>87.5</v>
      </c>
      <c r="M548" s="835">
        <v>100</v>
      </c>
      <c r="N548" s="870">
        <v>100</v>
      </c>
      <c r="O548" s="917">
        <v>93.333333333333329</v>
      </c>
      <c r="P548" s="917">
        <v>100</v>
      </c>
      <c r="Q548" s="917">
        <v>86.666666666666671</v>
      </c>
      <c r="R548" s="917">
        <v>91.666666666666671</v>
      </c>
      <c r="S548" s="835">
        <v>100</v>
      </c>
      <c r="T548" s="858">
        <v>90.222222222222229</v>
      </c>
      <c r="U548" s="1008"/>
      <c r="V548" s="1008"/>
      <c r="W548" s="1008"/>
    </row>
    <row r="549" spans="1:23" x14ac:dyDescent="0.2">
      <c r="A549" s="969" t="s">
        <v>8</v>
      </c>
      <c r="B549" s="918">
        <v>6.5311246181663132E-2</v>
      </c>
      <c r="C549" s="919">
        <v>3.1412323470262744E-2</v>
      </c>
      <c r="D549" s="919">
        <v>5.4628608026943831E-2</v>
      </c>
      <c r="E549" s="919">
        <v>3.6891403427878909E-2</v>
      </c>
      <c r="F549" s="919">
        <v>6.3051382962476504E-2</v>
      </c>
      <c r="G549" s="850">
        <v>3.555682447680944E-2</v>
      </c>
      <c r="H549" s="918">
        <v>4.5240517946394707E-2</v>
      </c>
      <c r="I549" s="919">
        <v>3.3936442677855075E-2</v>
      </c>
      <c r="J549" s="919">
        <v>4.8118098264656226E-2</v>
      </c>
      <c r="K549" s="919">
        <v>4.1406405400989797E-2</v>
      </c>
      <c r="L549" s="919">
        <v>6.1621633904785374E-2</v>
      </c>
      <c r="M549" s="838">
        <v>3.6623057925434792E-2</v>
      </c>
      <c r="N549" s="871">
        <v>4.3647241281371006E-2</v>
      </c>
      <c r="O549" s="919">
        <v>4.7153051090872436E-2</v>
      </c>
      <c r="P549" s="919">
        <v>5.4090581222727446E-2</v>
      </c>
      <c r="Q549" s="919">
        <v>6.8611068582320481E-2</v>
      </c>
      <c r="R549" s="919">
        <v>4.1219618914080554E-2</v>
      </c>
      <c r="S549" s="838">
        <v>4.19640007716513E-2</v>
      </c>
      <c r="T549" s="859">
        <v>5.8804842935638216E-2</v>
      </c>
      <c r="U549" s="1008"/>
      <c r="V549" s="1008"/>
      <c r="W549" s="1008"/>
    </row>
    <row r="550" spans="1:23" x14ac:dyDescent="0.2">
      <c r="A550" s="971" t="s">
        <v>1</v>
      </c>
      <c r="B550" s="920">
        <f t="shared" ref="B550:G550" si="138">B547/B546*100-100</f>
        <v>3.7043601559730632</v>
      </c>
      <c r="C550" s="921">
        <f t="shared" si="138"/>
        <v>11.866359447004598</v>
      </c>
      <c r="D550" s="921">
        <f t="shared" si="138"/>
        <v>-0.98749177090191154</v>
      </c>
      <c r="E550" s="921">
        <f t="shared" si="138"/>
        <v>11.505376344086017</v>
      </c>
      <c r="F550" s="921">
        <f t="shared" si="138"/>
        <v>8.1354129741226586</v>
      </c>
      <c r="G550" s="884">
        <f t="shared" si="138"/>
        <v>10.236998025016476</v>
      </c>
      <c r="H550" s="920">
        <f>H547/H546*100-100</f>
        <v>1.7369727047146455</v>
      </c>
      <c r="I550" s="921">
        <f>I547/I546*100-100</f>
        <v>7.501280081925259</v>
      </c>
      <c r="J550" s="921">
        <f t="shared" ref="J550:T550" si="139">J547/J546*100-100</f>
        <v>8.8709677419354733</v>
      </c>
      <c r="K550" s="921">
        <f t="shared" si="139"/>
        <v>9.8192130450194952</v>
      </c>
      <c r="L550" s="921">
        <f t="shared" si="139"/>
        <v>12.039170506912427</v>
      </c>
      <c r="M550" s="922">
        <f t="shared" si="139"/>
        <v>9.7267939433838109</v>
      </c>
      <c r="N550" s="872">
        <f t="shared" si="139"/>
        <v>5.9414088215931571</v>
      </c>
      <c r="O550" s="921">
        <f t="shared" si="139"/>
        <v>5.0844854070660546</v>
      </c>
      <c r="P550" s="921">
        <f t="shared" si="139"/>
        <v>3.0612244897959329</v>
      </c>
      <c r="Q550" s="921">
        <f t="shared" si="139"/>
        <v>8.6328725038402609</v>
      </c>
      <c r="R550" s="921">
        <f t="shared" si="139"/>
        <v>10.368663594470036</v>
      </c>
      <c r="S550" s="922">
        <f t="shared" si="139"/>
        <v>13.699204021784681</v>
      </c>
      <c r="T550" s="966">
        <f t="shared" si="139"/>
        <v>8.1945724526369759</v>
      </c>
      <c r="U550" s="1008"/>
      <c r="V550" s="1008"/>
      <c r="W550" s="1008"/>
    </row>
    <row r="551" spans="1:23" ht="13.5" thickBot="1" x14ac:dyDescent="0.25">
      <c r="A551" s="895" t="s">
        <v>27</v>
      </c>
      <c r="B551" s="924">
        <f>B547-B534</f>
        <v>-23.230769230769511</v>
      </c>
      <c r="C551" s="925">
        <f t="shared" ref="C551:T551" si="140">C547-C534</f>
        <v>50.384615384615245</v>
      </c>
      <c r="D551" s="925">
        <f t="shared" si="140"/>
        <v>-104.85714285714312</v>
      </c>
      <c r="E551" s="925">
        <f t="shared" si="140"/>
        <v>38.619047619047706</v>
      </c>
      <c r="F551" s="925">
        <f t="shared" si="140"/>
        <v>-136.92307692307713</v>
      </c>
      <c r="G551" s="885">
        <f t="shared" si="140"/>
        <v>-23.839285714285325</v>
      </c>
      <c r="H551" s="924">
        <f t="shared" si="140"/>
        <v>2.0512820512822145</v>
      </c>
      <c r="I551" s="925">
        <f t="shared" si="140"/>
        <v>35.555555555555657</v>
      </c>
      <c r="J551" s="925">
        <f t="shared" si="140"/>
        <v>100</v>
      </c>
      <c r="K551" s="925">
        <f t="shared" si="140"/>
        <v>31.487179487178764</v>
      </c>
      <c r="L551" s="925">
        <f t="shared" si="140"/>
        <v>13.16666666666697</v>
      </c>
      <c r="M551" s="926">
        <f t="shared" si="140"/>
        <v>-131.97478991596654</v>
      </c>
      <c r="N551" s="873">
        <f t="shared" si="140"/>
        <v>105.98214285714312</v>
      </c>
      <c r="O551" s="925">
        <f t="shared" si="140"/>
        <v>-63.08333333333303</v>
      </c>
      <c r="P551" s="925">
        <f t="shared" si="140"/>
        <v>-225.14285714285688</v>
      </c>
      <c r="Q551" s="925">
        <f t="shared" si="140"/>
        <v>104.04166666666697</v>
      </c>
      <c r="R551" s="925">
        <f t="shared" si="140"/>
        <v>13.33333333333303</v>
      </c>
      <c r="S551" s="926">
        <f t="shared" si="140"/>
        <v>-12.597402597401924</v>
      </c>
      <c r="T551" s="972">
        <f t="shared" si="140"/>
        <v>-9.2955555555554383</v>
      </c>
      <c r="U551" s="893"/>
      <c r="V551" s="863"/>
      <c r="W551" s="1008"/>
    </row>
    <row r="552" spans="1:23" x14ac:dyDescent="0.2">
      <c r="A552" s="896" t="s">
        <v>51</v>
      </c>
      <c r="B552" s="927">
        <v>54</v>
      </c>
      <c r="C552" s="928">
        <v>54</v>
      </c>
      <c r="D552" s="928">
        <v>14</v>
      </c>
      <c r="E552" s="928">
        <v>54</v>
      </c>
      <c r="F552" s="928">
        <v>53</v>
      </c>
      <c r="G552" s="866">
        <v>53</v>
      </c>
      <c r="H552" s="927">
        <v>55</v>
      </c>
      <c r="I552" s="928">
        <v>57</v>
      </c>
      <c r="J552" s="928">
        <v>14</v>
      </c>
      <c r="K552" s="928">
        <v>55</v>
      </c>
      <c r="L552" s="928">
        <v>56</v>
      </c>
      <c r="M552" s="847">
        <v>56</v>
      </c>
      <c r="N552" s="874">
        <v>56</v>
      </c>
      <c r="O552" s="928">
        <v>59</v>
      </c>
      <c r="P552" s="928">
        <v>14</v>
      </c>
      <c r="Q552" s="928">
        <v>57</v>
      </c>
      <c r="R552" s="928">
        <v>57</v>
      </c>
      <c r="S552" s="847">
        <v>57</v>
      </c>
      <c r="T552" s="861">
        <f>SUM(B552:S552)</f>
        <v>875</v>
      </c>
      <c r="U552" s="904" t="s">
        <v>56</v>
      </c>
      <c r="V552" s="945">
        <f>T539-T552</f>
        <v>0</v>
      </c>
      <c r="W552" s="961">
        <f>V552/T539</f>
        <v>0</v>
      </c>
    </row>
    <row r="553" spans="1:23" x14ac:dyDescent="0.2">
      <c r="A553" s="973" t="s">
        <v>28</v>
      </c>
      <c r="B553" s="955">
        <v>147</v>
      </c>
      <c r="C553" s="956">
        <v>145.5</v>
      </c>
      <c r="D553" s="956">
        <v>147.5</v>
      </c>
      <c r="E553" s="956">
        <v>145</v>
      </c>
      <c r="F553" s="956">
        <v>144</v>
      </c>
      <c r="G553" s="805">
        <v>144</v>
      </c>
      <c r="H553" s="955">
        <v>149</v>
      </c>
      <c r="I553" s="956">
        <v>147</v>
      </c>
      <c r="J553" s="956">
        <v>148</v>
      </c>
      <c r="K553" s="956">
        <v>144.5</v>
      </c>
      <c r="L553" s="956">
        <v>144</v>
      </c>
      <c r="M553" s="806">
        <v>144</v>
      </c>
      <c r="N553" s="807">
        <v>146.5</v>
      </c>
      <c r="O553" s="956">
        <v>145</v>
      </c>
      <c r="P553" s="956">
        <v>148.5</v>
      </c>
      <c r="Q553" s="956">
        <v>144.5</v>
      </c>
      <c r="R553" s="956">
        <v>144.5</v>
      </c>
      <c r="S553" s="806">
        <v>143.5</v>
      </c>
      <c r="T553" s="964"/>
      <c r="U553" s="904" t="s">
        <v>57</v>
      </c>
      <c r="V553" s="904">
        <v>145.29</v>
      </c>
      <c r="W553" s="1008"/>
    </row>
    <row r="554" spans="1:23" ht="13.5" thickBot="1" x14ac:dyDescent="0.25">
      <c r="A554" s="974" t="s">
        <v>26</v>
      </c>
      <c r="B554" s="804">
        <f>B553-B540</f>
        <v>0</v>
      </c>
      <c r="C554" s="808">
        <f t="shared" ref="C554:S554" si="141">C553-C540</f>
        <v>0</v>
      </c>
      <c r="D554" s="808">
        <f t="shared" si="141"/>
        <v>0</v>
      </c>
      <c r="E554" s="808">
        <f t="shared" si="141"/>
        <v>0</v>
      </c>
      <c r="F554" s="808">
        <f t="shared" si="141"/>
        <v>0</v>
      </c>
      <c r="G554" s="809">
        <f t="shared" si="141"/>
        <v>0</v>
      </c>
      <c r="H554" s="804">
        <f t="shared" si="141"/>
        <v>0</v>
      </c>
      <c r="I554" s="808">
        <f t="shared" si="141"/>
        <v>0</v>
      </c>
      <c r="J554" s="808">
        <f t="shared" si="141"/>
        <v>0</v>
      </c>
      <c r="K554" s="808">
        <f t="shared" si="141"/>
        <v>0</v>
      </c>
      <c r="L554" s="808">
        <f t="shared" si="141"/>
        <v>0</v>
      </c>
      <c r="M554" s="810">
        <f t="shared" si="141"/>
        <v>0</v>
      </c>
      <c r="N554" s="811">
        <f t="shared" si="141"/>
        <v>0</v>
      </c>
      <c r="O554" s="808">
        <f t="shared" si="141"/>
        <v>0</v>
      </c>
      <c r="P554" s="808">
        <f t="shared" si="141"/>
        <v>0</v>
      </c>
      <c r="Q554" s="808">
        <f t="shared" si="141"/>
        <v>0</v>
      </c>
      <c r="R554" s="808">
        <f t="shared" si="141"/>
        <v>0</v>
      </c>
      <c r="S554" s="810">
        <f t="shared" si="141"/>
        <v>0</v>
      </c>
      <c r="T554" s="967"/>
      <c r="U554" s="904" t="s">
        <v>26</v>
      </c>
      <c r="V554" s="904">
        <f>V553-V540</f>
        <v>1</v>
      </c>
      <c r="W554" s="1008"/>
    </row>
    <row r="556" spans="1:23" ht="13.5" thickBot="1" x14ac:dyDescent="0.25"/>
    <row r="557" spans="1:23" s="1011" customFormat="1" ht="13.5" thickBot="1" x14ac:dyDescent="0.25">
      <c r="A557" s="968" t="s">
        <v>188</v>
      </c>
      <c r="B557" s="1024" t="s">
        <v>84</v>
      </c>
      <c r="C557" s="1025"/>
      <c r="D557" s="1025"/>
      <c r="E557" s="1025"/>
      <c r="F557" s="1025"/>
      <c r="G557" s="1026"/>
      <c r="H557" s="1024" t="s">
        <v>83</v>
      </c>
      <c r="I557" s="1025"/>
      <c r="J557" s="1025"/>
      <c r="K557" s="1025"/>
      <c r="L557" s="1025"/>
      <c r="M557" s="1026"/>
      <c r="N557" s="1024" t="s">
        <v>53</v>
      </c>
      <c r="O557" s="1025"/>
      <c r="P557" s="1025"/>
      <c r="Q557" s="1025"/>
      <c r="R557" s="1025"/>
      <c r="S557" s="1026"/>
      <c r="T557" s="948" t="s">
        <v>55</v>
      </c>
    </row>
    <row r="558" spans="1:23" s="1011" customFormat="1" x14ac:dyDescent="0.2">
      <c r="A558" s="969" t="s">
        <v>54</v>
      </c>
      <c r="B558" s="911">
        <v>1</v>
      </c>
      <c r="C558" s="912">
        <v>2</v>
      </c>
      <c r="D558" s="912">
        <v>3</v>
      </c>
      <c r="E558" s="912">
        <v>4</v>
      </c>
      <c r="F558" s="912">
        <v>5</v>
      </c>
      <c r="G558" s="864">
        <v>6</v>
      </c>
      <c r="H558" s="897">
        <v>1</v>
      </c>
      <c r="I558" s="959">
        <v>2</v>
      </c>
      <c r="J558" s="888">
        <v>3</v>
      </c>
      <c r="K558" s="888">
        <v>4</v>
      </c>
      <c r="L558" s="888">
        <v>5</v>
      </c>
      <c r="M558" s="889">
        <v>6</v>
      </c>
      <c r="N558" s="867">
        <v>1</v>
      </c>
      <c r="O558" s="912">
        <v>2</v>
      </c>
      <c r="P558" s="912">
        <v>3</v>
      </c>
      <c r="Q558" s="912">
        <v>4</v>
      </c>
      <c r="R558" s="912">
        <v>5</v>
      </c>
      <c r="S558" s="826">
        <v>6</v>
      </c>
      <c r="T558" s="812">
        <v>225</v>
      </c>
    </row>
    <row r="559" spans="1:23" s="1011" customFormat="1" x14ac:dyDescent="0.2">
      <c r="A559" s="970" t="s">
        <v>3</v>
      </c>
      <c r="B559" s="913">
        <v>4355</v>
      </c>
      <c r="C559" s="914">
        <v>4355</v>
      </c>
      <c r="D559" s="914">
        <v>4355</v>
      </c>
      <c r="E559" s="914">
        <v>4355</v>
      </c>
      <c r="F559" s="914">
        <v>4355</v>
      </c>
      <c r="G559" s="865">
        <v>4355</v>
      </c>
      <c r="H559" s="913">
        <v>4355</v>
      </c>
      <c r="I559" s="914">
        <v>4355</v>
      </c>
      <c r="J559" s="914">
        <v>4355</v>
      </c>
      <c r="K559" s="914">
        <v>4355</v>
      </c>
      <c r="L559" s="914">
        <v>4355</v>
      </c>
      <c r="M559" s="829">
        <v>4355</v>
      </c>
      <c r="N559" s="868">
        <v>4355</v>
      </c>
      <c r="O559" s="914">
        <v>4355</v>
      </c>
      <c r="P559" s="914">
        <v>4355</v>
      </c>
      <c r="Q559" s="914">
        <v>4355</v>
      </c>
      <c r="R559" s="914">
        <v>4355</v>
      </c>
      <c r="S559" s="829">
        <v>4355</v>
      </c>
      <c r="T559" s="856">
        <v>4355</v>
      </c>
    </row>
    <row r="560" spans="1:23" s="1011" customFormat="1" x14ac:dyDescent="0.2">
      <c r="A560" s="971" t="s">
        <v>6</v>
      </c>
      <c r="B560" s="915">
        <v>4627.33</v>
      </c>
      <c r="C560" s="916">
        <v>4780</v>
      </c>
      <c r="D560" s="916">
        <v>4628</v>
      </c>
      <c r="E560" s="916">
        <v>4916</v>
      </c>
      <c r="F560" s="916">
        <v>4918</v>
      </c>
      <c r="G560" s="848">
        <v>4836</v>
      </c>
      <c r="H560" s="915">
        <v>4557.33</v>
      </c>
      <c r="I560" s="916">
        <v>4792.8599999999997</v>
      </c>
      <c r="J560" s="916">
        <v>4280</v>
      </c>
      <c r="K560" s="916">
        <v>4784.67</v>
      </c>
      <c r="L560" s="916">
        <v>4851.43</v>
      </c>
      <c r="M560" s="832">
        <v>4951.33</v>
      </c>
      <c r="N560" s="869">
        <v>4489.29</v>
      </c>
      <c r="O560" s="916">
        <v>4545.29</v>
      </c>
      <c r="P560" s="916">
        <v>4450</v>
      </c>
      <c r="Q560" s="916">
        <v>4727.33</v>
      </c>
      <c r="R560" s="916">
        <v>4745.33</v>
      </c>
      <c r="S560" s="832">
        <v>5096.67</v>
      </c>
      <c r="T560" s="965">
        <v>4752</v>
      </c>
    </row>
    <row r="561" spans="1:23" s="1011" customFormat="1" x14ac:dyDescent="0.2">
      <c r="A561" s="969" t="s">
        <v>7</v>
      </c>
      <c r="B561" s="833">
        <v>86.67</v>
      </c>
      <c r="C561" s="917">
        <v>100</v>
      </c>
      <c r="D561" s="917">
        <v>100</v>
      </c>
      <c r="E561" s="917">
        <v>100</v>
      </c>
      <c r="F561" s="917">
        <v>93.33</v>
      </c>
      <c r="G561" s="849">
        <v>100</v>
      </c>
      <c r="H561" s="833">
        <v>100</v>
      </c>
      <c r="I561" s="917">
        <v>100</v>
      </c>
      <c r="J561" s="917">
        <v>60</v>
      </c>
      <c r="K561" s="917">
        <v>100</v>
      </c>
      <c r="L561" s="917">
        <v>100</v>
      </c>
      <c r="M561" s="835">
        <v>100</v>
      </c>
      <c r="N561" s="870">
        <v>100</v>
      </c>
      <c r="O561" s="917">
        <v>70.59</v>
      </c>
      <c r="P561" s="917">
        <v>83.33</v>
      </c>
      <c r="Q561" s="917">
        <v>100</v>
      </c>
      <c r="R561" s="917">
        <v>100</v>
      </c>
      <c r="S561" s="835">
        <v>100</v>
      </c>
      <c r="T561" s="858">
        <v>90</v>
      </c>
    </row>
    <row r="562" spans="1:23" s="1011" customFormat="1" x14ac:dyDescent="0.2">
      <c r="A562" s="969" t="s">
        <v>8</v>
      </c>
      <c r="B562" s="918">
        <v>6.6199999999999995E-2</v>
      </c>
      <c r="C562" s="919">
        <v>4.07E-2</v>
      </c>
      <c r="D562" s="919">
        <v>4.9399999999999999E-2</v>
      </c>
      <c r="E562" s="919">
        <v>2.9499999999999998E-2</v>
      </c>
      <c r="F562" s="919">
        <v>4.2900000000000001E-2</v>
      </c>
      <c r="G562" s="850">
        <v>4.3700000000000003E-2</v>
      </c>
      <c r="H562" s="918">
        <v>5.0900000000000001E-2</v>
      </c>
      <c r="I562" s="919">
        <v>3.6700000000000003E-2</v>
      </c>
      <c r="J562" s="919">
        <v>8.9200000000000002E-2</v>
      </c>
      <c r="K562" s="919">
        <v>3.6799999999999999E-2</v>
      </c>
      <c r="L562" s="919">
        <v>4.7399999999999998E-2</v>
      </c>
      <c r="M562" s="838">
        <v>4.9200000000000001E-2</v>
      </c>
      <c r="N562" s="871">
        <v>4.7500000000000001E-2</v>
      </c>
      <c r="O562" s="919">
        <v>7.7100000000000002E-2</v>
      </c>
      <c r="P562" s="919">
        <v>5.8400000000000001E-2</v>
      </c>
      <c r="Q562" s="919">
        <v>2.92E-2</v>
      </c>
      <c r="R562" s="919">
        <v>3.8800000000000001E-2</v>
      </c>
      <c r="S562" s="838">
        <v>0.04</v>
      </c>
      <c r="T562" s="859">
        <v>6.1100000000000002E-2</v>
      </c>
    </row>
    <row r="563" spans="1:23" s="1011" customFormat="1" x14ac:dyDescent="0.2">
      <c r="A563" s="971" t="s">
        <v>1</v>
      </c>
      <c r="B563" s="920">
        <f t="shared" ref="B563:G563" si="142">B560/B559*100-100</f>
        <v>6.2532721010333034</v>
      </c>
      <c r="C563" s="921">
        <f t="shared" si="142"/>
        <v>9.7588978185993085</v>
      </c>
      <c r="D563" s="921">
        <f t="shared" si="142"/>
        <v>6.2686567164179223</v>
      </c>
      <c r="E563" s="921">
        <f t="shared" si="142"/>
        <v>12.881745120551088</v>
      </c>
      <c r="F563" s="921">
        <f t="shared" si="142"/>
        <v>12.927669345579787</v>
      </c>
      <c r="G563" s="884">
        <f t="shared" si="142"/>
        <v>11.044776119402982</v>
      </c>
      <c r="H563" s="920">
        <f>H560/H559*100-100</f>
        <v>4.6459242250286934</v>
      </c>
      <c r="I563" s="921">
        <f>I560/I559*100-100</f>
        <v>10.054190585533846</v>
      </c>
      <c r="J563" s="921">
        <f t="shared" ref="J563:T563" si="143">J560/J559*100-100</f>
        <v>-1.7221584385763435</v>
      </c>
      <c r="K563" s="921">
        <f t="shared" si="143"/>
        <v>9.8661308840413398</v>
      </c>
      <c r="L563" s="921">
        <f t="shared" si="143"/>
        <v>11.399081515499446</v>
      </c>
      <c r="M563" s="922">
        <f t="shared" si="143"/>
        <v>13.692996555683123</v>
      </c>
      <c r="N563" s="872">
        <f t="shared" si="143"/>
        <v>3.0835820895522374</v>
      </c>
      <c r="O563" s="921">
        <f t="shared" si="143"/>
        <v>4.3694603903559113</v>
      </c>
      <c r="P563" s="921">
        <f t="shared" si="143"/>
        <v>2.1814006888633628</v>
      </c>
      <c r="Q563" s="921">
        <f t="shared" si="143"/>
        <v>8.5494833524684282</v>
      </c>
      <c r="R563" s="921">
        <f t="shared" si="143"/>
        <v>8.9628013777267626</v>
      </c>
      <c r="S563" s="922">
        <f t="shared" si="143"/>
        <v>17.030309988518951</v>
      </c>
      <c r="T563" s="966">
        <f t="shared" si="143"/>
        <v>9.1159586681974787</v>
      </c>
    </row>
    <row r="564" spans="1:23" s="1011" customFormat="1" ht="13.5" thickBot="1" x14ac:dyDescent="0.25">
      <c r="A564" s="895" t="s">
        <v>27</v>
      </c>
      <c r="B564" s="924">
        <f>B560-B547</f>
        <v>126.56076923076944</v>
      </c>
      <c r="C564" s="925">
        <f t="shared" ref="C564:T564" si="144">C560-C547</f>
        <v>-75</v>
      </c>
      <c r="D564" s="925">
        <f t="shared" si="144"/>
        <v>330.85714285714312</v>
      </c>
      <c r="E564" s="925">
        <f t="shared" si="144"/>
        <v>76.66666666666697</v>
      </c>
      <c r="F564" s="925">
        <f t="shared" si="144"/>
        <v>224.92307692307713</v>
      </c>
      <c r="G564" s="885">
        <f t="shared" si="144"/>
        <v>51.714285714285325</v>
      </c>
      <c r="H564" s="924">
        <f t="shared" si="144"/>
        <v>141.94538461538468</v>
      </c>
      <c r="I564" s="925">
        <f t="shared" si="144"/>
        <v>127.30444444444402</v>
      </c>
      <c r="J564" s="925">
        <f t="shared" si="144"/>
        <v>-445</v>
      </c>
      <c r="K564" s="925">
        <f t="shared" si="144"/>
        <v>18.516153846154339</v>
      </c>
      <c r="L564" s="925">
        <f t="shared" si="144"/>
        <v>-11.069999999999709</v>
      </c>
      <c r="M564" s="926">
        <f t="shared" si="144"/>
        <v>189.18714285714304</v>
      </c>
      <c r="N564" s="873">
        <f t="shared" si="144"/>
        <v>-108.56714285714315</v>
      </c>
      <c r="O564" s="925">
        <f t="shared" si="144"/>
        <v>-15.376666666667006</v>
      </c>
      <c r="P564" s="925">
        <f t="shared" si="144"/>
        <v>-22.857142857143117</v>
      </c>
      <c r="Q564" s="925">
        <f t="shared" si="144"/>
        <v>12.663333333332957</v>
      </c>
      <c r="R564" s="925">
        <f t="shared" si="144"/>
        <v>-44.670000000000073</v>
      </c>
      <c r="S564" s="926">
        <f t="shared" si="144"/>
        <v>162.12454545454511</v>
      </c>
      <c r="T564" s="972">
        <f t="shared" si="144"/>
        <v>56.355555555555839</v>
      </c>
      <c r="U564" s="893"/>
      <c r="V564" s="863"/>
    </row>
    <row r="565" spans="1:23" s="1011" customFormat="1" x14ac:dyDescent="0.2">
      <c r="A565" s="896" t="s">
        <v>51</v>
      </c>
      <c r="B565" s="927">
        <v>54</v>
      </c>
      <c r="C565" s="928">
        <v>54</v>
      </c>
      <c r="D565" s="928">
        <v>14</v>
      </c>
      <c r="E565" s="928">
        <v>54</v>
      </c>
      <c r="F565" s="928">
        <v>53</v>
      </c>
      <c r="G565" s="866">
        <v>53</v>
      </c>
      <c r="H565" s="927">
        <v>55</v>
      </c>
      <c r="I565" s="928">
        <v>57</v>
      </c>
      <c r="J565" s="928">
        <v>14</v>
      </c>
      <c r="K565" s="928">
        <v>55</v>
      </c>
      <c r="L565" s="928">
        <v>56</v>
      </c>
      <c r="M565" s="847">
        <v>56</v>
      </c>
      <c r="N565" s="874">
        <v>56</v>
      </c>
      <c r="O565" s="928">
        <v>59</v>
      </c>
      <c r="P565" s="928">
        <v>14</v>
      </c>
      <c r="Q565" s="928">
        <v>57</v>
      </c>
      <c r="R565" s="928">
        <v>57</v>
      </c>
      <c r="S565" s="847">
        <v>57</v>
      </c>
      <c r="T565" s="861">
        <f>SUM(B565:S565)</f>
        <v>875</v>
      </c>
      <c r="U565" s="904" t="s">
        <v>56</v>
      </c>
      <c r="V565" s="945">
        <f>T552-T565</f>
        <v>0</v>
      </c>
      <c r="W565" s="961">
        <f>V565/T552</f>
        <v>0</v>
      </c>
    </row>
    <row r="566" spans="1:23" s="1011" customFormat="1" x14ac:dyDescent="0.2">
      <c r="A566" s="973" t="s">
        <v>28</v>
      </c>
      <c r="B566" s="955">
        <v>147</v>
      </c>
      <c r="C566" s="956">
        <v>145.5</v>
      </c>
      <c r="D566" s="956">
        <v>147.5</v>
      </c>
      <c r="E566" s="956">
        <v>145</v>
      </c>
      <c r="F566" s="956">
        <v>144</v>
      </c>
      <c r="G566" s="805">
        <v>144</v>
      </c>
      <c r="H566" s="955">
        <v>149</v>
      </c>
      <c r="I566" s="956">
        <v>147</v>
      </c>
      <c r="J566" s="956">
        <v>148</v>
      </c>
      <c r="K566" s="956">
        <v>144.5</v>
      </c>
      <c r="L566" s="956">
        <v>144</v>
      </c>
      <c r="M566" s="806">
        <v>144</v>
      </c>
      <c r="N566" s="807">
        <v>146.5</v>
      </c>
      <c r="O566" s="956">
        <v>145</v>
      </c>
      <c r="P566" s="956">
        <v>148.5</v>
      </c>
      <c r="Q566" s="956">
        <v>144.5</v>
      </c>
      <c r="R566" s="956">
        <v>144.5</v>
      </c>
      <c r="S566" s="806">
        <v>143.5</v>
      </c>
      <c r="T566" s="964"/>
      <c r="U566" s="904" t="s">
        <v>57</v>
      </c>
      <c r="V566" s="904">
        <v>145.32</v>
      </c>
    </row>
    <row r="567" spans="1:23" s="1011" customFormat="1" ht="13.5" thickBot="1" x14ac:dyDescent="0.25">
      <c r="A567" s="974" t="s">
        <v>26</v>
      </c>
      <c r="B567" s="804">
        <f>B566-B553</f>
        <v>0</v>
      </c>
      <c r="C567" s="808">
        <f t="shared" ref="C567:S567" si="145">C566-C553</f>
        <v>0</v>
      </c>
      <c r="D567" s="808">
        <f t="shared" si="145"/>
        <v>0</v>
      </c>
      <c r="E567" s="808">
        <f t="shared" si="145"/>
        <v>0</v>
      </c>
      <c r="F567" s="808">
        <f t="shared" si="145"/>
        <v>0</v>
      </c>
      <c r="G567" s="809">
        <f t="shared" si="145"/>
        <v>0</v>
      </c>
      <c r="H567" s="804">
        <f t="shared" si="145"/>
        <v>0</v>
      </c>
      <c r="I567" s="808">
        <f t="shared" si="145"/>
        <v>0</v>
      </c>
      <c r="J567" s="808">
        <f t="shared" si="145"/>
        <v>0</v>
      </c>
      <c r="K567" s="808">
        <f t="shared" si="145"/>
        <v>0</v>
      </c>
      <c r="L567" s="808">
        <f t="shared" si="145"/>
        <v>0</v>
      </c>
      <c r="M567" s="810">
        <f t="shared" si="145"/>
        <v>0</v>
      </c>
      <c r="N567" s="811">
        <f t="shared" si="145"/>
        <v>0</v>
      </c>
      <c r="O567" s="808">
        <f t="shared" si="145"/>
        <v>0</v>
      </c>
      <c r="P567" s="808">
        <f t="shared" si="145"/>
        <v>0</v>
      </c>
      <c r="Q567" s="808">
        <f t="shared" si="145"/>
        <v>0</v>
      </c>
      <c r="R567" s="808">
        <f t="shared" si="145"/>
        <v>0</v>
      </c>
      <c r="S567" s="810">
        <f t="shared" si="145"/>
        <v>0</v>
      </c>
      <c r="T567" s="967"/>
      <c r="U567" s="904" t="s">
        <v>26</v>
      </c>
      <c r="V567" s="904">
        <f>V566-V553</f>
        <v>3.0000000000001137E-2</v>
      </c>
    </row>
    <row r="569" spans="1:23" ht="13.5" thickBot="1" x14ac:dyDescent="0.25"/>
    <row r="570" spans="1:23" s="1012" customFormat="1" ht="13.5" thickBot="1" x14ac:dyDescent="0.25">
      <c r="A570" s="968" t="s">
        <v>189</v>
      </c>
      <c r="B570" s="1024" t="s">
        <v>84</v>
      </c>
      <c r="C570" s="1025"/>
      <c r="D570" s="1025"/>
      <c r="E570" s="1025"/>
      <c r="F570" s="1025"/>
      <c r="G570" s="1026"/>
      <c r="H570" s="1024" t="s">
        <v>83</v>
      </c>
      <c r="I570" s="1025"/>
      <c r="J570" s="1025"/>
      <c r="K570" s="1025"/>
      <c r="L570" s="1025"/>
      <c r="M570" s="1026"/>
      <c r="N570" s="1024" t="s">
        <v>53</v>
      </c>
      <c r="O570" s="1025"/>
      <c r="P570" s="1025"/>
      <c r="Q570" s="1025"/>
      <c r="R570" s="1025"/>
      <c r="S570" s="1026"/>
      <c r="T570" s="948" t="s">
        <v>55</v>
      </c>
    </row>
    <row r="571" spans="1:23" s="1012" customFormat="1" x14ac:dyDescent="0.2">
      <c r="A571" s="969" t="s">
        <v>54</v>
      </c>
      <c r="B571" s="911">
        <v>1</v>
      </c>
      <c r="C571" s="912">
        <v>2</v>
      </c>
      <c r="D571" s="912">
        <v>3</v>
      </c>
      <c r="E571" s="912">
        <v>4</v>
      </c>
      <c r="F571" s="912">
        <v>5</v>
      </c>
      <c r="G571" s="864">
        <v>6</v>
      </c>
      <c r="H571" s="897">
        <v>1</v>
      </c>
      <c r="I571" s="959">
        <v>2</v>
      </c>
      <c r="J571" s="888">
        <v>3</v>
      </c>
      <c r="K571" s="888">
        <v>4</v>
      </c>
      <c r="L571" s="888">
        <v>5</v>
      </c>
      <c r="M571" s="889">
        <v>6</v>
      </c>
      <c r="N571" s="867">
        <v>1</v>
      </c>
      <c r="O571" s="912">
        <v>2</v>
      </c>
      <c r="P571" s="912">
        <v>3</v>
      </c>
      <c r="Q571" s="912">
        <v>4</v>
      </c>
      <c r="R571" s="912">
        <v>5</v>
      </c>
      <c r="S571" s="826">
        <v>6</v>
      </c>
      <c r="T571" s="812">
        <v>225</v>
      </c>
    </row>
    <row r="572" spans="1:23" s="1012" customFormat="1" x14ac:dyDescent="0.2">
      <c r="A572" s="970" t="s">
        <v>3</v>
      </c>
      <c r="B572" s="913">
        <v>4370</v>
      </c>
      <c r="C572" s="914">
        <v>4370</v>
      </c>
      <c r="D572" s="914">
        <v>4370</v>
      </c>
      <c r="E572" s="914">
        <v>4370</v>
      </c>
      <c r="F572" s="914">
        <v>4370</v>
      </c>
      <c r="G572" s="865">
        <v>4370</v>
      </c>
      <c r="H572" s="913">
        <v>4370</v>
      </c>
      <c r="I572" s="914">
        <v>4370</v>
      </c>
      <c r="J572" s="914">
        <v>4370</v>
      </c>
      <c r="K572" s="914">
        <v>4370</v>
      </c>
      <c r="L572" s="914">
        <v>4370</v>
      </c>
      <c r="M572" s="829">
        <v>4370</v>
      </c>
      <c r="N572" s="868">
        <v>4370</v>
      </c>
      <c r="O572" s="914">
        <v>4370</v>
      </c>
      <c r="P572" s="914">
        <v>4370</v>
      </c>
      <c r="Q572" s="914">
        <v>4370</v>
      </c>
      <c r="R572" s="914">
        <v>4370</v>
      </c>
      <c r="S572" s="829">
        <v>4370</v>
      </c>
      <c r="T572" s="856">
        <v>4370</v>
      </c>
    </row>
    <row r="573" spans="1:23" s="1012" customFormat="1" x14ac:dyDescent="0.2">
      <c r="A573" s="971" t="s">
        <v>6</v>
      </c>
      <c r="B573" s="915">
        <v>4690.67</v>
      </c>
      <c r="C573" s="916">
        <v>5031.33</v>
      </c>
      <c r="D573" s="916">
        <v>4350</v>
      </c>
      <c r="E573" s="916">
        <v>5075.33</v>
      </c>
      <c r="F573" s="916">
        <v>5075.33</v>
      </c>
      <c r="G573" s="848">
        <v>5055.33</v>
      </c>
      <c r="H573" s="915">
        <v>4688</v>
      </c>
      <c r="I573" s="916">
        <v>4912</v>
      </c>
      <c r="J573" s="916">
        <v>4641.67</v>
      </c>
      <c r="K573" s="916">
        <v>4971.33</v>
      </c>
      <c r="L573" s="916">
        <v>4889.33</v>
      </c>
      <c r="M573" s="832">
        <v>4930</v>
      </c>
      <c r="N573" s="869">
        <v>4738.67</v>
      </c>
      <c r="O573" s="916">
        <v>4827.33</v>
      </c>
      <c r="P573" s="916">
        <v>4568</v>
      </c>
      <c r="Q573" s="916">
        <v>4853.33</v>
      </c>
      <c r="R573" s="916">
        <v>4896</v>
      </c>
      <c r="S573" s="832">
        <v>5137.8599999999997</v>
      </c>
      <c r="T573" s="965">
        <v>4891.17</v>
      </c>
    </row>
    <row r="574" spans="1:23" s="1012" customFormat="1" x14ac:dyDescent="0.2">
      <c r="A574" s="969" t="s">
        <v>7</v>
      </c>
      <c r="B574" s="833">
        <v>93.33</v>
      </c>
      <c r="C574" s="917">
        <v>100</v>
      </c>
      <c r="D574" s="917">
        <v>100</v>
      </c>
      <c r="E574" s="917">
        <v>100</v>
      </c>
      <c r="F574" s="917">
        <v>93.33</v>
      </c>
      <c r="G574" s="849">
        <v>100</v>
      </c>
      <c r="H574" s="833">
        <v>86.67</v>
      </c>
      <c r="I574" s="917">
        <v>100</v>
      </c>
      <c r="J574" s="917">
        <v>100</v>
      </c>
      <c r="K574" s="917">
        <v>93.33</v>
      </c>
      <c r="L574" s="917">
        <v>93.33</v>
      </c>
      <c r="M574" s="835">
        <v>93.33</v>
      </c>
      <c r="N574" s="870">
        <v>100</v>
      </c>
      <c r="O574" s="917">
        <v>86.67</v>
      </c>
      <c r="P574" s="917">
        <v>100</v>
      </c>
      <c r="Q574" s="917">
        <v>93.33</v>
      </c>
      <c r="R574" s="917">
        <v>100</v>
      </c>
      <c r="S574" s="835">
        <v>100</v>
      </c>
      <c r="T574" s="858">
        <v>92.08</v>
      </c>
    </row>
    <row r="575" spans="1:23" s="1012" customFormat="1" x14ac:dyDescent="0.2">
      <c r="A575" s="969" t="s">
        <v>8</v>
      </c>
      <c r="B575" s="918">
        <v>5.91E-2</v>
      </c>
      <c r="C575" s="919">
        <v>4.02E-2</v>
      </c>
      <c r="D575" s="919">
        <v>3.0800000000000001E-2</v>
      </c>
      <c r="E575" s="919">
        <v>4.0599999999999997E-2</v>
      </c>
      <c r="F575" s="919">
        <v>5.4100000000000002E-2</v>
      </c>
      <c r="G575" s="850">
        <v>4.4499999999999998E-2</v>
      </c>
      <c r="H575" s="918">
        <v>5.7799999999999997E-2</v>
      </c>
      <c r="I575" s="919">
        <v>4.6600000000000003E-2</v>
      </c>
      <c r="J575" s="919">
        <v>2.7400000000000001E-2</v>
      </c>
      <c r="K575" s="919">
        <v>4.53E-2</v>
      </c>
      <c r="L575" s="919">
        <v>4.65E-2</v>
      </c>
      <c r="M575" s="838">
        <v>4.9700000000000001E-2</v>
      </c>
      <c r="N575" s="871">
        <v>3.9300000000000002E-2</v>
      </c>
      <c r="O575" s="919">
        <v>5.3999999999999999E-2</v>
      </c>
      <c r="P575" s="919">
        <v>3.6799999999999999E-2</v>
      </c>
      <c r="Q575" s="919">
        <v>5.57E-2</v>
      </c>
      <c r="R575" s="919">
        <v>4.87E-2</v>
      </c>
      <c r="S575" s="838">
        <v>3.6799999999999999E-2</v>
      </c>
      <c r="T575" s="859">
        <v>5.8500000000000003E-2</v>
      </c>
    </row>
    <row r="576" spans="1:23" s="1012" customFormat="1" x14ac:dyDescent="0.2">
      <c r="A576" s="971" t="s">
        <v>1</v>
      </c>
      <c r="B576" s="920">
        <f t="shared" ref="B576:G576" si="146">B573/B572*100-100</f>
        <v>7.3379862700228955</v>
      </c>
      <c r="C576" s="921">
        <f t="shared" si="146"/>
        <v>15.133409610983975</v>
      </c>
      <c r="D576" s="921">
        <f t="shared" si="146"/>
        <v>-0.4576659038901596</v>
      </c>
      <c r="E576" s="921">
        <f t="shared" si="146"/>
        <v>16.140274599542323</v>
      </c>
      <c r="F576" s="921">
        <f t="shared" si="146"/>
        <v>16.140274599542323</v>
      </c>
      <c r="G576" s="884">
        <f t="shared" si="146"/>
        <v>15.682608695652164</v>
      </c>
      <c r="H576" s="920">
        <f>H573/H572*100-100</f>
        <v>7.2768878718535461</v>
      </c>
      <c r="I576" s="921">
        <f>I573/I572*100-100</f>
        <v>12.402745995423345</v>
      </c>
      <c r="J576" s="921">
        <f t="shared" ref="J576:T576" si="147">J573/J572*100-100</f>
        <v>6.216704805491986</v>
      </c>
      <c r="K576" s="921">
        <f t="shared" si="147"/>
        <v>13.760411899313496</v>
      </c>
      <c r="L576" s="921">
        <f t="shared" si="147"/>
        <v>11.883981693363836</v>
      </c>
      <c r="M576" s="922">
        <f t="shared" si="147"/>
        <v>12.814645308924483</v>
      </c>
      <c r="N576" s="872">
        <f t="shared" si="147"/>
        <v>8.4363844393592728</v>
      </c>
      <c r="O576" s="921">
        <f t="shared" si="147"/>
        <v>10.46521739130435</v>
      </c>
      <c r="P576" s="921">
        <f t="shared" si="147"/>
        <v>4.5308924485125885</v>
      </c>
      <c r="Q576" s="921">
        <f t="shared" si="147"/>
        <v>11.06018306636156</v>
      </c>
      <c r="R576" s="921">
        <f t="shared" si="147"/>
        <v>12.0366132723112</v>
      </c>
      <c r="S576" s="922">
        <f t="shared" si="147"/>
        <v>17.571167048054903</v>
      </c>
      <c r="T576" s="966">
        <f t="shared" si="147"/>
        <v>11.926086956521729</v>
      </c>
    </row>
    <row r="577" spans="1:24" s="1012" customFormat="1" ht="13.5" thickBot="1" x14ac:dyDescent="0.25">
      <c r="A577" s="895" t="s">
        <v>27</v>
      </c>
      <c r="B577" s="924">
        <f>B573-B560</f>
        <v>63.340000000000146</v>
      </c>
      <c r="C577" s="925">
        <f t="shared" ref="C577:T577" si="148">C573-C560</f>
        <v>251.32999999999993</v>
      </c>
      <c r="D577" s="925">
        <f t="shared" si="148"/>
        <v>-278</v>
      </c>
      <c r="E577" s="925">
        <f t="shared" si="148"/>
        <v>159.32999999999993</v>
      </c>
      <c r="F577" s="925">
        <f t="shared" si="148"/>
        <v>157.32999999999993</v>
      </c>
      <c r="G577" s="885">
        <f t="shared" si="148"/>
        <v>219.32999999999993</v>
      </c>
      <c r="H577" s="924">
        <f t="shared" si="148"/>
        <v>130.67000000000007</v>
      </c>
      <c r="I577" s="925">
        <f t="shared" si="148"/>
        <v>119.14000000000033</v>
      </c>
      <c r="J577" s="925">
        <f t="shared" si="148"/>
        <v>361.67000000000007</v>
      </c>
      <c r="K577" s="925">
        <f t="shared" si="148"/>
        <v>186.65999999999985</v>
      </c>
      <c r="L577" s="925">
        <f t="shared" si="148"/>
        <v>37.899999999999636</v>
      </c>
      <c r="M577" s="926">
        <f t="shared" si="148"/>
        <v>-21.329999999999927</v>
      </c>
      <c r="N577" s="873">
        <f t="shared" si="148"/>
        <v>249.38000000000011</v>
      </c>
      <c r="O577" s="925">
        <f t="shared" si="148"/>
        <v>282.03999999999996</v>
      </c>
      <c r="P577" s="925">
        <f t="shared" si="148"/>
        <v>118</v>
      </c>
      <c r="Q577" s="925">
        <f t="shared" si="148"/>
        <v>126</v>
      </c>
      <c r="R577" s="925">
        <f t="shared" si="148"/>
        <v>150.67000000000007</v>
      </c>
      <c r="S577" s="926">
        <f t="shared" si="148"/>
        <v>41.1899999999996</v>
      </c>
      <c r="T577" s="972">
        <f t="shared" si="148"/>
        <v>139.17000000000007</v>
      </c>
      <c r="U577" s="893"/>
      <c r="V577" s="863"/>
    </row>
    <row r="578" spans="1:24" s="1012" customFormat="1" x14ac:dyDescent="0.2">
      <c r="A578" s="896" t="s">
        <v>51</v>
      </c>
      <c r="B578" s="927">
        <v>54</v>
      </c>
      <c r="C578" s="928">
        <v>54</v>
      </c>
      <c r="D578" s="928">
        <v>14</v>
      </c>
      <c r="E578" s="928">
        <v>54</v>
      </c>
      <c r="F578" s="928">
        <v>53</v>
      </c>
      <c r="G578" s="866">
        <v>53</v>
      </c>
      <c r="H578" s="927">
        <v>55</v>
      </c>
      <c r="I578" s="928">
        <v>57</v>
      </c>
      <c r="J578" s="928">
        <v>14</v>
      </c>
      <c r="K578" s="928">
        <v>55</v>
      </c>
      <c r="L578" s="928">
        <v>56</v>
      </c>
      <c r="M578" s="847">
        <v>56</v>
      </c>
      <c r="N578" s="874">
        <v>56</v>
      </c>
      <c r="O578" s="928">
        <v>59</v>
      </c>
      <c r="P578" s="928">
        <v>14</v>
      </c>
      <c r="Q578" s="928">
        <v>57</v>
      </c>
      <c r="R578" s="928">
        <v>57</v>
      </c>
      <c r="S578" s="847">
        <v>57</v>
      </c>
      <c r="T578" s="861">
        <f>SUM(B578:S578)</f>
        <v>875</v>
      </c>
      <c r="U578" s="904" t="s">
        <v>56</v>
      </c>
      <c r="V578" s="945">
        <f>T565-T578</f>
        <v>0</v>
      </c>
      <c r="W578" s="961">
        <f>V578/T565</f>
        <v>0</v>
      </c>
      <c r="X578" s="987" t="s">
        <v>192</v>
      </c>
    </row>
    <row r="579" spans="1:24" s="1012" customFormat="1" x14ac:dyDescent="0.2">
      <c r="A579" s="973" t="s">
        <v>28</v>
      </c>
      <c r="B579" s="955">
        <v>148</v>
      </c>
      <c r="C579" s="956">
        <v>146.5</v>
      </c>
      <c r="D579" s="956">
        <v>148.5</v>
      </c>
      <c r="E579" s="956">
        <v>146</v>
      </c>
      <c r="F579" s="956">
        <v>145</v>
      </c>
      <c r="G579" s="805">
        <v>145</v>
      </c>
      <c r="H579" s="955">
        <v>150</v>
      </c>
      <c r="I579" s="956">
        <v>148</v>
      </c>
      <c r="J579" s="956">
        <v>149</v>
      </c>
      <c r="K579" s="956">
        <v>145.5</v>
      </c>
      <c r="L579" s="956">
        <v>145</v>
      </c>
      <c r="M579" s="806">
        <v>145</v>
      </c>
      <c r="N579" s="807">
        <v>147.5</v>
      </c>
      <c r="O579" s="956">
        <v>146</v>
      </c>
      <c r="P579" s="956">
        <v>149.5</v>
      </c>
      <c r="Q579" s="956">
        <v>145.5</v>
      </c>
      <c r="R579" s="956">
        <v>145.5</v>
      </c>
      <c r="S579" s="806">
        <v>144.5</v>
      </c>
      <c r="T579" s="964"/>
      <c r="U579" s="904" t="s">
        <v>57</v>
      </c>
      <c r="V579" s="904">
        <v>145.31</v>
      </c>
    </row>
    <row r="580" spans="1:24" s="1012" customFormat="1" ht="13.5" thickBot="1" x14ac:dyDescent="0.25">
      <c r="A580" s="974" t="s">
        <v>26</v>
      </c>
      <c r="B580" s="804">
        <f>B579-B566</f>
        <v>1</v>
      </c>
      <c r="C580" s="808">
        <f t="shared" ref="C580:S580" si="149">C579-C566</f>
        <v>1</v>
      </c>
      <c r="D580" s="808">
        <f t="shared" si="149"/>
        <v>1</v>
      </c>
      <c r="E580" s="808">
        <f t="shared" si="149"/>
        <v>1</v>
      </c>
      <c r="F580" s="808">
        <f t="shared" si="149"/>
        <v>1</v>
      </c>
      <c r="G580" s="809">
        <f t="shared" si="149"/>
        <v>1</v>
      </c>
      <c r="H580" s="804">
        <f t="shared" si="149"/>
        <v>1</v>
      </c>
      <c r="I580" s="808">
        <f t="shared" si="149"/>
        <v>1</v>
      </c>
      <c r="J580" s="808">
        <f t="shared" si="149"/>
        <v>1</v>
      </c>
      <c r="K580" s="808">
        <f t="shared" si="149"/>
        <v>1</v>
      </c>
      <c r="L580" s="808">
        <f t="shared" si="149"/>
        <v>1</v>
      </c>
      <c r="M580" s="810">
        <f t="shared" si="149"/>
        <v>1</v>
      </c>
      <c r="N580" s="811">
        <f t="shared" si="149"/>
        <v>1</v>
      </c>
      <c r="O580" s="808">
        <f t="shared" si="149"/>
        <v>1</v>
      </c>
      <c r="P580" s="808">
        <f t="shared" si="149"/>
        <v>1</v>
      </c>
      <c r="Q580" s="808">
        <f t="shared" si="149"/>
        <v>1</v>
      </c>
      <c r="R580" s="808">
        <f t="shared" si="149"/>
        <v>1</v>
      </c>
      <c r="S580" s="810">
        <f t="shared" si="149"/>
        <v>1</v>
      </c>
      <c r="T580" s="967"/>
      <c r="U580" s="904" t="s">
        <v>26</v>
      </c>
      <c r="V580" s="904">
        <f>V579-V566</f>
        <v>-9.9999999999909051E-3</v>
      </c>
    </row>
    <row r="582" spans="1:24" ht="13.5" thickBot="1" x14ac:dyDescent="0.25"/>
    <row r="583" spans="1:24" s="1015" customFormat="1" ht="13.5" thickBot="1" x14ac:dyDescent="0.25">
      <c r="A583" s="968" t="s">
        <v>193</v>
      </c>
      <c r="B583" s="1024" t="s">
        <v>84</v>
      </c>
      <c r="C583" s="1025"/>
      <c r="D583" s="1025"/>
      <c r="E583" s="1025"/>
      <c r="F583" s="1025"/>
      <c r="G583" s="1026"/>
      <c r="H583" s="1024" t="s">
        <v>83</v>
      </c>
      <c r="I583" s="1025"/>
      <c r="J583" s="1025"/>
      <c r="K583" s="1025"/>
      <c r="L583" s="1025"/>
      <c r="M583" s="1026"/>
      <c r="N583" s="1024" t="s">
        <v>53</v>
      </c>
      <c r="O583" s="1025"/>
      <c r="P583" s="1025"/>
      <c r="Q583" s="1025"/>
      <c r="R583" s="1025"/>
      <c r="S583" s="1026"/>
      <c r="T583" s="948" t="s">
        <v>55</v>
      </c>
    </row>
    <row r="584" spans="1:24" s="1015" customFormat="1" x14ac:dyDescent="0.2">
      <c r="A584" s="969" t="s">
        <v>54</v>
      </c>
      <c r="B584" s="911">
        <v>1</v>
      </c>
      <c r="C584" s="912">
        <v>2</v>
      </c>
      <c r="D584" s="912">
        <v>3</v>
      </c>
      <c r="E584" s="912">
        <v>4</v>
      </c>
      <c r="F584" s="912">
        <v>5</v>
      </c>
      <c r="G584" s="864">
        <v>6</v>
      </c>
      <c r="H584" s="897">
        <v>1</v>
      </c>
      <c r="I584" s="959">
        <v>2</v>
      </c>
      <c r="J584" s="888">
        <v>3</v>
      </c>
      <c r="K584" s="888">
        <v>4</v>
      </c>
      <c r="L584" s="888">
        <v>5</v>
      </c>
      <c r="M584" s="889">
        <v>6</v>
      </c>
      <c r="N584" s="867">
        <v>1</v>
      </c>
      <c r="O584" s="912">
        <v>2</v>
      </c>
      <c r="P584" s="912">
        <v>3</v>
      </c>
      <c r="Q584" s="912">
        <v>4</v>
      </c>
      <c r="R584" s="912">
        <v>5</v>
      </c>
      <c r="S584" s="826">
        <v>6</v>
      </c>
      <c r="T584" s="812">
        <v>231</v>
      </c>
    </row>
    <row r="585" spans="1:24" s="1015" customFormat="1" x14ac:dyDescent="0.2">
      <c r="A585" s="970" t="s">
        <v>3</v>
      </c>
      <c r="B585" s="913">
        <v>4385</v>
      </c>
      <c r="C585" s="914">
        <v>4385</v>
      </c>
      <c r="D585" s="914">
        <v>4385</v>
      </c>
      <c r="E585" s="914">
        <v>4385</v>
      </c>
      <c r="F585" s="914">
        <v>4385</v>
      </c>
      <c r="G585" s="865">
        <v>4385</v>
      </c>
      <c r="H585" s="913">
        <v>4385</v>
      </c>
      <c r="I585" s="914">
        <v>4385</v>
      </c>
      <c r="J585" s="914">
        <v>4385</v>
      </c>
      <c r="K585" s="914">
        <v>4385</v>
      </c>
      <c r="L585" s="914">
        <v>4385</v>
      </c>
      <c r="M585" s="829">
        <v>4385</v>
      </c>
      <c r="N585" s="868">
        <v>4385</v>
      </c>
      <c r="O585" s="914">
        <v>4385</v>
      </c>
      <c r="P585" s="914">
        <v>4385</v>
      </c>
      <c r="Q585" s="914">
        <v>4385</v>
      </c>
      <c r="R585" s="914">
        <v>4385</v>
      </c>
      <c r="S585" s="829">
        <v>4385</v>
      </c>
      <c r="T585" s="829">
        <v>4385</v>
      </c>
    </row>
    <row r="586" spans="1:24" s="1015" customFormat="1" x14ac:dyDescent="0.2">
      <c r="A586" s="971" t="s">
        <v>6</v>
      </c>
      <c r="B586" s="915">
        <v>4596.43</v>
      </c>
      <c r="C586" s="916">
        <v>4764.29</v>
      </c>
      <c r="D586" s="916">
        <v>4498</v>
      </c>
      <c r="E586" s="916">
        <v>4941.33</v>
      </c>
      <c r="F586" s="916">
        <v>4978.57</v>
      </c>
      <c r="G586" s="848">
        <v>5052.8599999999997</v>
      </c>
      <c r="H586" s="915">
        <v>4659.38</v>
      </c>
      <c r="I586" s="916">
        <v>4833.57</v>
      </c>
      <c r="J586" s="916">
        <v>4826</v>
      </c>
      <c r="K586" s="916">
        <v>4907.1400000000003</v>
      </c>
      <c r="L586" s="916">
        <v>5007.1400000000003</v>
      </c>
      <c r="M586" s="832">
        <v>5129.29</v>
      </c>
      <c r="N586" s="869">
        <v>4683.57</v>
      </c>
      <c r="O586" s="916">
        <v>4674.29</v>
      </c>
      <c r="P586" s="916">
        <v>4490</v>
      </c>
      <c r="Q586" s="916">
        <v>4810.71</v>
      </c>
      <c r="R586" s="916">
        <v>5235.33</v>
      </c>
      <c r="S586" s="832">
        <v>4822</v>
      </c>
      <c r="T586" s="965">
        <v>4853.7700000000004</v>
      </c>
    </row>
    <row r="587" spans="1:24" s="1015" customFormat="1" x14ac:dyDescent="0.2">
      <c r="A587" s="969" t="s">
        <v>7</v>
      </c>
      <c r="B587" s="833">
        <v>85.71</v>
      </c>
      <c r="C587" s="917">
        <v>92.86</v>
      </c>
      <c r="D587" s="917">
        <v>80</v>
      </c>
      <c r="E587" s="917">
        <v>100</v>
      </c>
      <c r="F587" s="917">
        <v>100</v>
      </c>
      <c r="G587" s="849">
        <v>92.86</v>
      </c>
      <c r="H587" s="833">
        <v>93.75</v>
      </c>
      <c r="I587" s="917">
        <v>85.71</v>
      </c>
      <c r="J587" s="917">
        <v>100</v>
      </c>
      <c r="K587" s="917">
        <v>100</v>
      </c>
      <c r="L587" s="917">
        <v>92.86</v>
      </c>
      <c r="M587" s="835">
        <v>100</v>
      </c>
      <c r="N587" s="870">
        <v>92.86</v>
      </c>
      <c r="O587" s="917">
        <v>78.569999999999993</v>
      </c>
      <c r="P587" s="917">
        <v>100</v>
      </c>
      <c r="Q587" s="917">
        <v>92.86</v>
      </c>
      <c r="R587" s="917">
        <v>100</v>
      </c>
      <c r="S587" s="835">
        <v>100</v>
      </c>
      <c r="T587" s="858">
        <v>87.45</v>
      </c>
    </row>
    <row r="588" spans="1:24" s="1015" customFormat="1" x14ac:dyDescent="0.2">
      <c r="A588" s="969" t="s">
        <v>8</v>
      </c>
      <c r="B588" s="918">
        <v>7.1400000000000005E-2</v>
      </c>
      <c r="C588" s="919">
        <v>4.2599999999999999E-2</v>
      </c>
      <c r="D588" s="919">
        <v>7.1199999999999999E-2</v>
      </c>
      <c r="E588" s="919">
        <v>3.56E-2</v>
      </c>
      <c r="F588" s="919">
        <v>4.6800000000000001E-2</v>
      </c>
      <c r="G588" s="850">
        <v>4.5400000000000003E-2</v>
      </c>
      <c r="H588" s="918">
        <v>5.7799999999999997E-2</v>
      </c>
      <c r="I588" s="919">
        <v>4.87E-2</v>
      </c>
      <c r="J588" s="919">
        <v>4.6600000000000003E-2</v>
      </c>
      <c r="K588" s="919">
        <v>4.4699999999999997E-2</v>
      </c>
      <c r="L588" s="919">
        <v>6.0600000000000001E-2</v>
      </c>
      <c r="M588" s="838">
        <v>5.0599999999999999E-2</v>
      </c>
      <c r="N588" s="871">
        <v>4.6199999999999998E-2</v>
      </c>
      <c r="O588" s="919">
        <v>6.7799999999999999E-2</v>
      </c>
      <c r="P588" s="919">
        <v>4.2000000000000003E-2</v>
      </c>
      <c r="Q588" s="919">
        <v>4.7100000000000003E-2</v>
      </c>
      <c r="R588" s="919">
        <v>3.0200000000000001E-2</v>
      </c>
      <c r="S588" s="838">
        <v>4.3299999999999998E-2</v>
      </c>
      <c r="T588" s="859">
        <v>6.3799999999999996E-2</v>
      </c>
    </row>
    <row r="589" spans="1:24" s="1015" customFormat="1" x14ac:dyDescent="0.2">
      <c r="A589" s="971" t="s">
        <v>1</v>
      </c>
      <c r="B589" s="920">
        <f t="shared" ref="B589:G589" si="150">B586/B585*100-100</f>
        <v>4.8216647662485883</v>
      </c>
      <c r="C589" s="921">
        <f t="shared" si="150"/>
        <v>8.6497149372862054</v>
      </c>
      <c r="D589" s="921">
        <f t="shared" si="150"/>
        <v>2.5769669327251989</v>
      </c>
      <c r="E589" s="921">
        <f t="shared" si="150"/>
        <v>12.68711516533638</v>
      </c>
      <c r="F589" s="921">
        <f t="shared" si="150"/>
        <v>13.536374002280496</v>
      </c>
      <c r="G589" s="884">
        <f t="shared" si="150"/>
        <v>15.230558722919028</v>
      </c>
      <c r="H589" s="920">
        <f>H586/H585*100-100</f>
        <v>6.2572405929304438</v>
      </c>
      <c r="I589" s="921">
        <f>I586/I585*100-100</f>
        <v>10.229646522234887</v>
      </c>
      <c r="J589" s="921">
        <f t="shared" ref="J589:T589" si="151">J586/J585*100-100</f>
        <v>10.057012542759409</v>
      </c>
      <c r="K589" s="921">
        <f t="shared" si="151"/>
        <v>11.907411630558727</v>
      </c>
      <c r="L589" s="921">
        <f t="shared" si="151"/>
        <v>14.187913340935012</v>
      </c>
      <c r="M589" s="922">
        <f t="shared" si="151"/>
        <v>16.97354618015963</v>
      </c>
      <c r="N589" s="872">
        <f t="shared" si="151"/>
        <v>6.8088939566704596</v>
      </c>
      <c r="O589" s="921">
        <f t="shared" si="151"/>
        <v>6.5972633979475575</v>
      </c>
      <c r="P589" s="921">
        <f t="shared" si="151"/>
        <v>2.3945267958950893</v>
      </c>
      <c r="Q589" s="921">
        <f t="shared" si="151"/>
        <v>9.7083238312428648</v>
      </c>
      <c r="R589" s="921">
        <f t="shared" si="151"/>
        <v>19.391790193842652</v>
      </c>
      <c r="S589" s="922">
        <f t="shared" si="151"/>
        <v>9.9657924743443544</v>
      </c>
      <c r="T589" s="966">
        <f t="shared" si="151"/>
        <v>10.690307867730908</v>
      </c>
      <c r="X589" s="1016"/>
    </row>
    <row r="590" spans="1:24" s="1015" customFormat="1" ht="13.5" thickBot="1" x14ac:dyDescent="0.25">
      <c r="A590" s="895" t="s">
        <v>27</v>
      </c>
      <c r="B590" s="924">
        <f>B586-B573</f>
        <v>-94.239999999999782</v>
      </c>
      <c r="C590" s="925">
        <f t="shared" ref="C590:T590" si="152">C586-C573</f>
        <v>-267.03999999999996</v>
      </c>
      <c r="D590" s="925">
        <f t="shared" si="152"/>
        <v>148</v>
      </c>
      <c r="E590" s="925">
        <f t="shared" si="152"/>
        <v>-134</v>
      </c>
      <c r="F590" s="925">
        <f t="shared" si="152"/>
        <v>-96.760000000000218</v>
      </c>
      <c r="G590" s="885">
        <f t="shared" si="152"/>
        <v>-2.4700000000002547</v>
      </c>
      <c r="H590" s="924">
        <f t="shared" si="152"/>
        <v>-28.619999999999891</v>
      </c>
      <c r="I590" s="925">
        <f t="shared" si="152"/>
        <v>-78.430000000000291</v>
      </c>
      <c r="J590" s="925">
        <f t="shared" si="152"/>
        <v>184.32999999999993</v>
      </c>
      <c r="K590" s="925">
        <f t="shared" si="152"/>
        <v>-64.1899999999996</v>
      </c>
      <c r="L590" s="925">
        <f t="shared" si="152"/>
        <v>117.8100000000004</v>
      </c>
      <c r="M590" s="926">
        <f t="shared" si="152"/>
        <v>199.28999999999996</v>
      </c>
      <c r="N590" s="873">
        <f t="shared" si="152"/>
        <v>-55.100000000000364</v>
      </c>
      <c r="O590" s="925">
        <f t="shared" si="152"/>
        <v>-153.03999999999996</v>
      </c>
      <c r="P590" s="925">
        <f t="shared" si="152"/>
        <v>-78</v>
      </c>
      <c r="Q590" s="925">
        <f t="shared" si="152"/>
        <v>-42.619999999999891</v>
      </c>
      <c r="R590" s="925">
        <f t="shared" si="152"/>
        <v>339.32999999999993</v>
      </c>
      <c r="S590" s="926">
        <f t="shared" si="152"/>
        <v>-315.85999999999967</v>
      </c>
      <c r="T590" s="972">
        <f t="shared" si="152"/>
        <v>-37.399999999999636</v>
      </c>
      <c r="U590" s="893"/>
      <c r="V590" s="863"/>
      <c r="X590" s="1016"/>
    </row>
    <row r="591" spans="1:24" s="1015" customFormat="1" x14ac:dyDescent="0.2">
      <c r="A591" s="896" t="s">
        <v>51</v>
      </c>
      <c r="B591" s="927">
        <v>54</v>
      </c>
      <c r="C591" s="928">
        <v>54</v>
      </c>
      <c r="D591" s="928">
        <v>14</v>
      </c>
      <c r="E591" s="928">
        <v>54</v>
      </c>
      <c r="F591" s="928">
        <v>53</v>
      </c>
      <c r="G591" s="866">
        <v>53</v>
      </c>
      <c r="H591" s="927">
        <v>55</v>
      </c>
      <c r="I591" s="928">
        <v>56</v>
      </c>
      <c r="J591" s="928">
        <v>14</v>
      </c>
      <c r="K591" s="928">
        <v>55</v>
      </c>
      <c r="L591" s="928">
        <v>56</v>
      </c>
      <c r="M591" s="847">
        <v>56</v>
      </c>
      <c r="N591" s="874">
        <v>56</v>
      </c>
      <c r="O591" s="928">
        <v>59</v>
      </c>
      <c r="P591" s="928">
        <v>14</v>
      </c>
      <c r="Q591" s="928">
        <v>57</v>
      </c>
      <c r="R591" s="928">
        <v>57</v>
      </c>
      <c r="S591" s="847">
        <v>57</v>
      </c>
      <c r="T591" s="861">
        <f>SUM(B591:S591)</f>
        <v>874</v>
      </c>
      <c r="U591" s="904" t="s">
        <v>56</v>
      </c>
      <c r="V591" s="945">
        <f>T578-T591</f>
        <v>1</v>
      </c>
      <c r="W591" s="961">
        <f>V591/T578</f>
        <v>1.1428571428571429E-3</v>
      </c>
      <c r="X591" s="1016"/>
    </row>
    <row r="592" spans="1:24" s="1015" customFormat="1" x14ac:dyDescent="0.2">
      <c r="A592" s="973" t="s">
        <v>28</v>
      </c>
      <c r="B592" s="955">
        <v>148</v>
      </c>
      <c r="C592" s="956">
        <v>146.5</v>
      </c>
      <c r="D592" s="956">
        <v>148.5</v>
      </c>
      <c r="E592" s="956">
        <v>146</v>
      </c>
      <c r="F592" s="956">
        <v>145</v>
      </c>
      <c r="G592" s="805">
        <v>145</v>
      </c>
      <c r="H592" s="955">
        <v>150</v>
      </c>
      <c r="I592" s="956">
        <v>148</v>
      </c>
      <c r="J592" s="956">
        <v>149</v>
      </c>
      <c r="K592" s="956">
        <v>145.5</v>
      </c>
      <c r="L592" s="956">
        <v>145</v>
      </c>
      <c r="M592" s="806">
        <v>145</v>
      </c>
      <c r="N592" s="807">
        <v>147.5</v>
      </c>
      <c r="O592" s="956">
        <v>146</v>
      </c>
      <c r="P592" s="956">
        <v>149.5</v>
      </c>
      <c r="Q592" s="956">
        <v>145.5</v>
      </c>
      <c r="R592" s="956">
        <v>145.5</v>
      </c>
      <c r="S592" s="806">
        <v>144.5</v>
      </c>
      <c r="T592" s="964"/>
      <c r="U592" s="904" t="s">
        <v>57</v>
      </c>
      <c r="V592" s="904">
        <v>146.4</v>
      </c>
      <c r="X592" s="1016"/>
    </row>
    <row r="593" spans="1:24" s="1015" customFormat="1" ht="13.5" thickBot="1" x14ac:dyDescent="0.25">
      <c r="A593" s="974" t="s">
        <v>26</v>
      </c>
      <c r="B593" s="804">
        <f>B592-B579</f>
        <v>0</v>
      </c>
      <c r="C593" s="808">
        <f t="shared" ref="C593:S593" si="153">C592-C579</f>
        <v>0</v>
      </c>
      <c r="D593" s="808">
        <f t="shared" si="153"/>
        <v>0</v>
      </c>
      <c r="E593" s="808">
        <f t="shared" si="153"/>
        <v>0</v>
      </c>
      <c r="F593" s="808">
        <f t="shared" si="153"/>
        <v>0</v>
      </c>
      <c r="G593" s="809">
        <f t="shared" si="153"/>
        <v>0</v>
      </c>
      <c r="H593" s="804">
        <f t="shared" si="153"/>
        <v>0</v>
      </c>
      <c r="I593" s="808">
        <f t="shared" si="153"/>
        <v>0</v>
      </c>
      <c r="J593" s="808">
        <f t="shared" si="153"/>
        <v>0</v>
      </c>
      <c r="K593" s="808">
        <f t="shared" si="153"/>
        <v>0</v>
      </c>
      <c r="L593" s="808">
        <f t="shared" si="153"/>
        <v>0</v>
      </c>
      <c r="M593" s="810">
        <f t="shared" si="153"/>
        <v>0</v>
      </c>
      <c r="N593" s="811">
        <f t="shared" si="153"/>
        <v>0</v>
      </c>
      <c r="O593" s="808">
        <f t="shared" si="153"/>
        <v>0</v>
      </c>
      <c r="P593" s="808">
        <f t="shared" si="153"/>
        <v>0</v>
      </c>
      <c r="Q593" s="808">
        <f t="shared" si="153"/>
        <v>0</v>
      </c>
      <c r="R593" s="808">
        <f t="shared" si="153"/>
        <v>0</v>
      </c>
      <c r="S593" s="810">
        <f t="shared" si="153"/>
        <v>0</v>
      </c>
      <c r="T593" s="967"/>
      <c r="U593" s="904" t="s">
        <v>26</v>
      </c>
      <c r="V593" s="904">
        <f>V592-V579</f>
        <v>1.0900000000000034</v>
      </c>
      <c r="X593" s="1016"/>
    </row>
    <row r="594" spans="1:24" x14ac:dyDescent="0.2">
      <c r="X594" s="1016"/>
    </row>
    <row r="595" spans="1:24" ht="13.5" thickBot="1" x14ac:dyDescent="0.25"/>
    <row r="596" spans="1:24" ht="13.5" thickBot="1" x14ac:dyDescent="0.25">
      <c r="A596" s="968" t="s">
        <v>194</v>
      </c>
      <c r="B596" s="1024" t="s">
        <v>84</v>
      </c>
      <c r="C596" s="1025"/>
      <c r="D596" s="1025"/>
      <c r="E596" s="1025"/>
      <c r="F596" s="1025"/>
      <c r="G596" s="1026"/>
      <c r="H596" s="1024" t="s">
        <v>83</v>
      </c>
      <c r="I596" s="1025"/>
      <c r="J596" s="1025"/>
      <c r="K596" s="1025"/>
      <c r="L596" s="1025"/>
      <c r="M596" s="1026"/>
      <c r="N596" s="1024" t="s">
        <v>53</v>
      </c>
      <c r="O596" s="1025"/>
      <c r="P596" s="1025"/>
      <c r="Q596" s="1025"/>
      <c r="R596" s="1025"/>
      <c r="S596" s="1026"/>
      <c r="T596" s="948" t="s">
        <v>55</v>
      </c>
      <c r="U596" s="1018"/>
      <c r="V596" s="1018"/>
      <c r="W596" s="1018"/>
    </row>
    <row r="597" spans="1:24" x14ac:dyDescent="0.2">
      <c r="A597" s="969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864">
        <v>6</v>
      </c>
      <c r="H597" s="897">
        <v>1</v>
      </c>
      <c r="I597" s="959">
        <v>2</v>
      </c>
      <c r="J597" s="888">
        <v>3</v>
      </c>
      <c r="K597" s="888">
        <v>4</v>
      </c>
      <c r="L597" s="888">
        <v>5</v>
      </c>
      <c r="M597" s="889">
        <v>6</v>
      </c>
      <c r="N597" s="867">
        <v>1</v>
      </c>
      <c r="O597" s="912">
        <v>2</v>
      </c>
      <c r="P597" s="912">
        <v>3</v>
      </c>
      <c r="Q597" s="912">
        <v>4</v>
      </c>
      <c r="R597" s="912">
        <v>5</v>
      </c>
      <c r="S597" s="826">
        <v>6</v>
      </c>
      <c r="T597" s="812">
        <v>231</v>
      </c>
      <c r="U597" s="1018"/>
      <c r="V597" s="1018"/>
      <c r="W597" s="1018"/>
    </row>
    <row r="598" spans="1:24" x14ac:dyDescent="0.2">
      <c r="A598" s="970" t="s">
        <v>3</v>
      </c>
      <c r="B598" s="913">
        <v>4400</v>
      </c>
      <c r="C598" s="914">
        <v>4400</v>
      </c>
      <c r="D598" s="914">
        <v>4400</v>
      </c>
      <c r="E598" s="914">
        <v>4400</v>
      </c>
      <c r="F598" s="914">
        <v>4400</v>
      </c>
      <c r="G598" s="865">
        <v>4400</v>
      </c>
      <c r="H598" s="913">
        <v>4400</v>
      </c>
      <c r="I598" s="914">
        <v>4400</v>
      </c>
      <c r="J598" s="914">
        <v>4400</v>
      </c>
      <c r="K598" s="914">
        <v>4400</v>
      </c>
      <c r="L598" s="914">
        <v>4400</v>
      </c>
      <c r="M598" s="829">
        <v>4400</v>
      </c>
      <c r="N598" s="868">
        <v>4400</v>
      </c>
      <c r="O598" s="914">
        <v>4400</v>
      </c>
      <c r="P598" s="914">
        <v>4400</v>
      </c>
      <c r="Q598" s="914">
        <v>4400</v>
      </c>
      <c r="R598" s="914">
        <v>4400</v>
      </c>
      <c r="S598" s="829">
        <v>4400</v>
      </c>
      <c r="T598" s="829">
        <v>4400</v>
      </c>
      <c r="U598" s="1018"/>
      <c r="V598" s="1018"/>
      <c r="W598" s="1018"/>
    </row>
    <row r="599" spans="1:24" x14ac:dyDescent="0.2">
      <c r="A599" s="971" t="s">
        <v>6</v>
      </c>
      <c r="B599" s="915">
        <v>4726</v>
      </c>
      <c r="C599" s="916">
        <v>4996.67</v>
      </c>
      <c r="D599" s="916">
        <v>4771.67</v>
      </c>
      <c r="E599" s="916">
        <v>5010.67</v>
      </c>
      <c r="F599" s="916">
        <v>4974.67</v>
      </c>
      <c r="G599" s="848">
        <v>5406</v>
      </c>
      <c r="H599" s="915">
        <v>4644.67</v>
      </c>
      <c r="I599" s="916">
        <v>4816.67</v>
      </c>
      <c r="J599" s="916">
        <v>4600</v>
      </c>
      <c r="K599" s="916">
        <v>4822</v>
      </c>
      <c r="L599" s="916">
        <v>5050.71</v>
      </c>
      <c r="M599" s="832">
        <v>5318</v>
      </c>
      <c r="N599" s="869">
        <v>4543.33</v>
      </c>
      <c r="O599" s="916">
        <v>4740.71</v>
      </c>
      <c r="P599" s="916">
        <v>4631.67</v>
      </c>
      <c r="Q599" s="916">
        <v>4886.67</v>
      </c>
      <c r="R599" s="916">
        <v>4844</v>
      </c>
      <c r="S599" s="832">
        <v>5198</v>
      </c>
      <c r="T599" s="965">
        <v>4912.49</v>
      </c>
      <c r="U599" s="1018"/>
      <c r="V599" s="1018"/>
      <c r="W599" s="1018"/>
    </row>
    <row r="600" spans="1:24" x14ac:dyDescent="0.2">
      <c r="A600" s="969" t="s">
        <v>7</v>
      </c>
      <c r="B600" s="833">
        <v>100</v>
      </c>
      <c r="C600" s="917">
        <v>100</v>
      </c>
      <c r="D600" s="917">
        <v>100</v>
      </c>
      <c r="E600" s="917">
        <v>100</v>
      </c>
      <c r="F600" s="917">
        <v>86.67</v>
      </c>
      <c r="G600" s="849">
        <v>100</v>
      </c>
      <c r="H600" s="833">
        <v>100</v>
      </c>
      <c r="I600" s="917">
        <v>93.33</v>
      </c>
      <c r="J600" s="917">
        <v>83.33</v>
      </c>
      <c r="K600" s="917">
        <v>100</v>
      </c>
      <c r="L600" s="917">
        <v>100</v>
      </c>
      <c r="M600" s="835">
        <v>100</v>
      </c>
      <c r="N600" s="870">
        <v>100</v>
      </c>
      <c r="O600" s="917">
        <v>100</v>
      </c>
      <c r="P600" s="917">
        <v>100</v>
      </c>
      <c r="Q600" s="917">
        <v>100</v>
      </c>
      <c r="R600" s="917">
        <v>100</v>
      </c>
      <c r="S600" s="835">
        <v>100</v>
      </c>
      <c r="T600" s="858">
        <v>90.04</v>
      </c>
      <c r="U600" s="1018"/>
      <c r="V600" s="1018"/>
      <c r="W600" s="1018"/>
    </row>
    <row r="601" spans="1:24" x14ac:dyDescent="0.2">
      <c r="A601" s="969" t="s">
        <v>8</v>
      </c>
      <c r="B601" s="918">
        <v>2.23E-2</v>
      </c>
      <c r="C601" s="919">
        <v>3.44E-2</v>
      </c>
      <c r="D601" s="919">
        <v>2.35E-2</v>
      </c>
      <c r="E601" s="919">
        <v>2.7E-2</v>
      </c>
      <c r="F601" s="919">
        <v>5.3499999999999999E-2</v>
      </c>
      <c r="G601" s="850">
        <v>2.8899999999999999E-2</v>
      </c>
      <c r="H601" s="918">
        <v>2.4199999999999999E-2</v>
      </c>
      <c r="I601" s="919">
        <v>3.8800000000000001E-2</v>
      </c>
      <c r="J601" s="919">
        <v>5.8599999999999999E-2</v>
      </c>
      <c r="K601" s="919">
        <v>3.8399999999999997E-2</v>
      </c>
      <c r="L601" s="919">
        <v>3.6799999999999999E-2</v>
      </c>
      <c r="M601" s="838">
        <v>3.2899999999999999E-2</v>
      </c>
      <c r="N601" s="871">
        <v>2.46E-2</v>
      </c>
      <c r="O601" s="919">
        <v>2.3E-2</v>
      </c>
      <c r="P601" s="919">
        <v>5.3199999999999997E-2</v>
      </c>
      <c r="Q601" s="919">
        <v>2.0899999999999998E-2</v>
      </c>
      <c r="R601" s="919">
        <v>3.1199999999999999E-2</v>
      </c>
      <c r="S601" s="838">
        <v>3.39E-2</v>
      </c>
      <c r="T601" s="859">
        <v>5.8900000000000001E-2</v>
      </c>
      <c r="U601" s="1018"/>
      <c r="V601" s="1018"/>
      <c r="W601" s="1018"/>
    </row>
    <row r="602" spans="1:24" x14ac:dyDescent="0.2">
      <c r="A602" s="971" t="s">
        <v>1</v>
      </c>
      <c r="B602" s="920">
        <f t="shared" ref="B602:G602" si="154">B599/B598*100-100</f>
        <v>7.4090909090908923</v>
      </c>
      <c r="C602" s="921">
        <f t="shared" si="154"/>
        <v>13.56068181818182</v>
      </c>
      <c r="D602" s="921">
        <f t="shared" si="154"/>
        <v>8.4470454545454601</v>
      </c>
      <c r="E602" s="921">
        <f t="shared" si="154"/>
        <v>13.878863636363633</v>
      </c>
      <c r="F602" s="921">
        <f t="shared" si="154"/>
        <v>13.060681818181834</v>
      </c>
      <c r="G602" s="884">
        <f t="shared" si="154"/>
        <v>22.863636363636346</v>
      </c>
      <c r="H602" s="920">
        <f>H599/H598*100-100</f>
        <v>5.5606818181818056</v>
      </c>
      <c r="I602" s="921">
        <f>I599/I598*100-100</f>
        <v>9.4697727272727121</v>
      </c>
      <c r="J602" s="921">
        <f t="shared" ref="J602:T602" si="155">J599/J598*100-100</f>
        <v>4.5454545454545467</v>
      </c>
      <c r="K602" s="921">
        <f t="shared" si="155"/>
        <v>9.5909090909090935</v>
      </c>
      <c r="L602" s="921">
        <f t="shared" si="155"/>
        <v>14.788863636363644</v>
      </c>
      <c r="M602" s="922">
        <f t="shared" si="155"/>
        <v>20.863636363636374</v>
      </c>
      <c r="N602" s="872">
        <f t="shared" si="155"/>
        <v>3.2575000000000074</v>
      </c>
      <c r="O602" s="921">
        <f t="shared" si="155"/>
        <v>7.7434090909090969</v>
      </c>
      <c r="P602" s="921">
        <f t="shared" si="155"/>
        <v>5.2652272727272731</v>
      </c>
      <c r="Q602" s="921">
        <f t="shared" si="155"/>
        <v>11.060681818181834</v>
      </c>
      <c r="R602" s="921">
        <f t="shared" si="155"/>
        <v>10.090909090909079</v>
      </c>
      <c r="S602" s="922">
        <f t="shared" si="155"/>
        <v>18.13636363636364</v>
      </c>
      <c r="T602" s="966">
        <f t="shared" si="155"/>
        <v>11.647499999999994</v>
      </c>
      <c r="U602" s="1018"/>
      <c r="V602" s="1018"/>
      <c r="W602" s="1018"/>
    </row>
    <row r="603" spans="1:24" ht="13.5" thickBot="1" x14ac:dyDescent="0.25">
      <c r="A603" s="895" t="s">
        <v>27</v>
      </c>
      <c r="B603" s="924">
        <f>B599-B586</f>
        <v>129.56999999999971</v>
      </c>
      <c r="C603" s="925">
        <f t="shared" ref="C603:T603" si="156">C599-C586</f>
        <v>232.38000000000011</v>
      </c>
      <c r="D603" s="925">
        <f t="shared" si="156"/>
        <v>273.67000000000007</v>
      </c>
      <c r="E603" s="925">
        <f t="shared" si="156"/>
        <v>69.340000000000146</v>
      </c>
      <c r="F603" s="925">
        <f t="shared" si="156"/>
        <v>-3.8999999999996362</v>
      </c>
      <c r="G603" s="885">
        <f t="shared" si="156"/>
        <v>353.14000000000033</v>
      </c>
      <c r="H603" s="924">
        <f t="shared" si="156"/>
        <v>-14.710000000000036</v>
      </c>
      <c r="I603" s="925">
        <f t="shared" si="156"/>
        <v>-16.899999999999636</v>
      </c>
      <c r="J603" s="925">
        <f t="shared" si="156"/>
        <v>-226</v>
      </c>
      <c r="K603" s="925">
        <f t="shared" si="156"/>
        <v>-85.140000000000327</v>
      </c>
      <c r="L603" s="925">
        <f t="shared" si="156"/>
        <v>43.569999999999709</v>
      </c>
      <c r="M603" s="926">
        <f t="shared" si="156"/>
        <v>188.71000000000004</v>
      </c>
      <c r="N603" s="873">
        <f t="shared" si="156"/>
        <v>-140.23999999999978</v>
      </c>
      <c r="O603" s="925">
        <f t="shared" si="156"/>
        <v>66.420000000000073</v>
      </c>
      <c r="P603" s="925">
        <f t="shared" si="156"/>
        <v>141.67000000000007</v>
      </c>
      <c r="Q603" s="925">
        <f t="shared" si="156"/>
        <v>75.960000000000036</v>
      </c>
      <c r="R603" s="925">
        <f t="shared" si="156"/>
        <v>-391.32999999999993</v>
      </c>
      <c r="S603" s="926">
        <f t="shared" si="156"/>
        <v>376</v>
      </c>
      <c r="T603" s="972">
        <f t="shared" si="156"/>
        <v>58.719999999999345</v>
      </c>
      <c r="U603" s="893"/>
      <c r="V603" s="863"/>
      <c r="W603" s="1018"/>
    </row>
    <row r="604" spans="1:24" x14ac:dyDescent="0.2">
      <c r="A604" s="896" t="s">
        <v>51</v>
      </c>
      <c r="B604" s="927">
        <v>50</v>
      </c>
      <c r="C604" s="928">
        <v>50</v>
      </c>
      <c r="D604" s="928">
        <v>11</v>
      </c>
      <c r="E604" s="928">
        <v>50</v>
      </c>
      <c r="F604" s="928">
        <v>50</v>
      </c>
      <c r="G604" s="866">
        <v>50</v>
      </c>
      <c r="H604" s="927">
        <v>51</v>
      </c>
      <c r="I604" s="928">
        <v>53</v>
      </c>
      <c r="J604" s="928">
        <v>11</v>
      </c>
      <c r="K604" s="928">
        <v>52</v>
      </c>
      <c r="L604" s="928">
        <v>51</v>
      </c>
      <c r="M604" s="847">
        <v>52</v>
      </c>
      <c r="N604" s="874">
        <v>51</v>
      </c>
      <c r="O604" s="928">
        <v>55</v>
      </c>
      <c r="P604" s="928">
        <v>10</v>
      </c>
      <c r="Q604" s="928">
        <v>54</v>
      </c>
      <c r="R604" s="928">
        <v>54</v>
      </c>
      <c r="S604" s="847">
        <v>53</v>
      </c>
      <c r="T604" s="861">
        <f>SUM(B604:S604)</f>
        <v>808</v>
      </c>
      <c r="U604" s="904" t="s">
        <v>56</v>
      </c>
      <c r="V604" s="945">
        <f>T591-T604</f>
        <v>66</v>
      </c>
      <c r="W604" s="961">
        <f>V604/T591</f>
        <v>7.5514874141876437E-2</v>
      </c>
      <c r="X604" s="987" t="s">
        <v>195</v>
      </c>
    </row>
    <row r="605" spans="1:24" x14ac:dyDescent="0.2">
      <c r="A605" s="973" t="s">
        <v>28</v>
      </c>
      <c r="B605" s="955">
        <v>148</v>
      </c>
      <c r="C605" s="956">
        <v>146.5</v>
      </c>
      <c r="D605" s="956">
        <v>148.5</v>
      </c>
      <c r="E605" s="956">
        <v>146</v>
      </c>
      <c r="F605" s="956">
        <v>145</v>
      </c>
      <c r="G605" s="805">
        <v>145</v>
      </c>
      <c r="H605" s="955">
        <v>150</v>
      </c>
      <c r="I605" s="956">
        <v>148</v>
      </c>
      <c r="J605" s="956">
        <v>149</v>
      </c>
      <c r="K605" s="956">
        <v>145.5</v>
      </c>
      <c r="L605" s="956">
        <v>145</v>
      </c>
      <c r="M605" s="806">
        <v>145</v>
      </c>
      <c r="N605" s="807">
        <v>147.5</v>
      </c>
      <c r="O605" s="956">
        <v>146</v>
      </c>
      <c r="P605" s="956">
        <v>149.5</v>
      </c>
      <c r="Q605" s="956">
        <v>145.5</v>
      </c>
      <c r="R605" s="956">
        <v>145.5</v>
      </c>
      <c r="S605" s="806">
        <v>144.5</v>
      </c>
      <c r="T605" s="964"/>
      <c r="U605" s="904" t="s">
        <v>57</v>
      </c>
      <c r="V605" s="904">
        <v>146.57</v>
      </c>
      <c r="W605" s="1018"/>
    </row>
    <row r="606" spans="1:24" ht="13.5" thickBot="1" x14ac:dyDescent="0.25">
      <c r="A606" s="974" t="s">
        <v>26</v>
      </c>
      <c r="B606" s="804">
        <f>B605-B592</f>
        <v>0</v>
      </c>
      <c r="C606" s="808">
        <f t="shared" ref="C606:S606" si="157">C605-C592</f>
        <v>0</v>
      </c>
      <c r="D606" s="808">
        <f t="shared" si="157"/>
        <v>0</v>
      </c>
      <c r="E606" s="808">
        <f t="shared" si="157"/>
        <v>0</v>
      </c>
      <c r="F606" s="808">
        <f t="shared" si="157"/>
        <v>0</v>
      </c>
      <c r="G606" s="809">
        <f t="shared" si="157"/>
        <v>0</v>
      </c>
      <c r="H606" s="804">
        <f t="shared" si="157"/>
        <v>0</v>
      </c>
      <c r="I606" s="808">
        <f t="shared" si="157"/>
        <v>0</v>
      </c>
      <c r="J606" s="808">
        <f t="shared" si="157"/>
        <v>0</v>
      </c>
      <c r="K606" s="808">
        <f t="shared" si="157"/>
        <v>0</v>
      </c>
      <c r="L606" s="808">
        <f t="shared" si="157"/>
        <v>0</v>
      </c>
      <c r="M606" s="810">
        <f t="shared" si="157"/>
        <v>0</v>
      </c>
      <c r="N606" s="811">
        <f t="shared" si="157"/>
        <v>0</v>
      </c>
      <c r="O606" s="808">
        <f t="shared" si="157"/>
        <v>0</v>
      </c>
      <c r="P606" s="808">
        <f t="shared" si="157"/>
        <v>0</v>
      </c>
      <c r="Q606" s="808">
        <f t="shared" si="157"/>
        <v>0</v>
      </c>
      <c r="R606" s="808">
        <f t="shared" si="157"/>
        <v>0</v>
      </c>
      <c r="S606" s="810">
        <f t="shared" si="157"/>
        <v>0</v>
      </c>
      <c r="T606" s="967"/>
      <c r="U606" s="904" t="s">
        <v>26</v>
      </c>
      <c r="V606" s="904">
        <f>V605-V592</f>
        <v>0.16999999999998749</v>
      </c>
      <c r="W606" s="1018"/>
    </row>
  </sheetData>
  <mergeCells count="92">
    <mergeCell ref="B596:G596"/>
    <mergeCell ref="H596:M596"/>
    <mergeCell ref="N596:S596"/>
    <mergeCell ref="H544:M544"/>
    <mergeCell ref="N544:S544"/>
    <mergeCell ref="B583:G583"/>
    <mergeCell ref="H583:M583"/>
    <mergeCell ref="N583:S583"/>
    <mergeCell ref="B570:G570"/>
    <mergeCell ref="H570:M570"/>
    <mergeCell ref="N570:S570"/>
    <mergeCell ref="B557:G557"/>
    <mergeCell ref="H557:M557"/>
    <mergeCell ref="N557:S557"/>
    <mergeCell ref="B544:G544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  <mergeCell ref="B9:F9"/>
    <mergeCell ref="B22:F22"/>
    <mergeCell ref="B35:F35"/>
    <mergeCell ref="B48:F48"/>
    <mergeCell ref="B61:F61"/>
    <mergeCell ref="B270:F270"/>
    <mergeCell ref="B257:F257"/>
    <mergeCell ref="B244:F244"/>
    <mergeCell ref="B310:G310"/>
    <mergeCell ref="N323:S323"/>
    <mergeCell ref="N310:S310"/>
    <mergeCell ref="B296:F296"/>
    <mergeCell ref="B323:G323"/>
    <mergeCell ref="H323:M323"/>
    <mergeCell ref="H310:M310"/>
    <mergeCell ref="B283:F283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H440:M440"/>
    <mergeCell ref="N440:S440"/>
    <mergeCell ref="B453:G453"/>
    <mergeCell ref="H453:M453"/>
    <mergeCell ref="N453:S453"/>
    <mergeCell ref="B492:G492"/>
    <mergeCell ref="H492:M492"/>
    <mergeCell ref="N492:S492"/>
    <mergeCell ref="B479:G479"/>
    <mergeCell ref="H479:M479"/>
    <mergeCell ref="N479:S479"/>
    <mergeCell ref="B505:G505"/>
    <mergeCell ref="H505:M505"/>
    <mergeCell ref="N505:S505"/>
    <mergeCell ref="B531:G531"/>
    <mergeCell ref="H531:M531"/>
    <mergeCell ref="N531:S531"/>
    <mergeCell ref="B518:G518"/>
    <mergeCell ref="H518:M518"/>
    <mergeCell ref="N518:S51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594"/>
  <sheetViews>
    <sheetView showGridLines="0" topLeftCell="A566" zoomScale="75" zoomScaleNormal="75" workbookViewId="0">
      <selection activeCell="B592" sqref="B592:G592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24" t="s">
        <v>50</v>
      </c>
      <c r="C9" s="1025"/>
      <c r="D9" s="1025"/>
      <c r="E9" s="1025"/>
      <c r="F9" s="1025"/>
      <c r="G9" s="1026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24" t="s">
        <v>50</v>
      </c>
      <c r="C23" s="1025"/>
      <c r="D23" s="1025"/>
      <c r="E23" s="1025"/>
      <c r="F23" s="1025"/>
      <c r="G23" s="1026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24" t="s">
        <v>50</v>
      </c>
      <c r="C37" s="1025"/>
      <c r="D37" s="1025"/>
      <c r="E37" s="1025"/>
      <c r="F37" s="1025"/>
      <c r="G37" s="1026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24" t="s">
        <v>50</v>
      </c>
      <c r="C51" s="1025"/>
      <c r="D51" s="1025"/>
      <c r="E51" s="1025"/>
      <c r="F51" s="1025"/>
      <c r="G51" s="1026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24" t="s">
        <v>53</v>
      </c>
      <c r="C66" s="1025"/>
      <c r="D66" s="1025"/>
      <c r="E66" s="1025"/>
      <c r="F66" s="1025"/>
      <c r="G66" s="1025"/>
      <c r="H66" s="1026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24" t="s">
        <v>53</v>
      </c>
      <c r="C80" s="1025"/>
      <c r="D80" s="1025"/>
      <c r="E80" s="1025"/>
      <c r="F80" s="1025"/>
      <c r="G80" s="1025"/>
      <c r="H80" s="1026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24" t="s">
        <v>53</v>
      </c>
      <c r="C94" s="1025"/>
      <c r="D94" s="1025"/>
      <c r="E94" s="1025"/>
      <c r="F94" s="1025"/>
      <c r="G94" s="1025"/>
      <c r="H94" s="1026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24" t="s">
        <v>53</v>
      </c>
      <c r="C108" s="1025"/>
      <c r="D108" s="1025"/>
      <c r="E108" s="1025"/>
      <c r="F108" s="1025"/>
      <c r="G108" s="1025"/>
      <c r="H108" s="1026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24" t="s">
        <v>53</v>
      </c>
      <c r="C122" s="1025"/>
      <c r="D122" s="1025"/>
      <c r="E122" s="1025"/>
      <c r="F122" s="1025"/>
      <c r="G122" s="1025"/>
      <c r="H122" s="1025"/>
      <c r="I122" s="1026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24" t="s">
        <v>53</v>
      </c>
      <c r="C136" s="1025"/>
      <c r="D136" s="1025"/>
      <c r="E136" s="1025"/>
      <c r="F136" s="1025"/>
      <c r="G136" s="1025"/>
      <c r="H136" s="1025"/>
      <c r="I136" s="1026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32" t="s">
        <v>53</v>
      </c>
      <c r="C150" s="1033"/>
      <c r="D150" s="1033"/>
      <c r="E150" s="1033"/>
      <c r="F150" s="1033"/>
      <c r="G150" s="1033"/>
      <c r="H150" s="1033"/>
      <c r="I150" s="1034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32" t="s">
        <v>53</v>
      </c>
      <c r="C164" s="1033"/>
      <c r="D164" s="1033"/>
      <c r="E164" s="1033"/>
      <c r="F164" s="1033"/>
      <c r="G164" s="1033"/>
      <c r="H164" s="1033"/>
      <c r="I164" s="1034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32" t="s">
        <v>53</v>
      </c>
      <c r="C178" s="1033"/>
      <c r="D178" s="1033"/>
      <c r="E178" s="1033"/>
      <c r="F178" s="1033"/>
      <c r="G178" s="1033"/>
      <c r="H178" s="1033"/>
      <c r="I178" s="1034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32" t="s">
        <v>53</v>
      </c>
      <c r="C193" s="1033"/>
      <c r="D193" s="1033"/>
      <c r="E193" s="1033"/>
      <c r="F193" s="1033"/>
      <c r="G193" s="1033"/>
      <c r="H193" s="1034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32" t="s">
        <v>53</v>
      </c>
      <c r="C207" s="1033"/>
      <c r="D207" s="1033"/>
      <c r="E207" s="1033"/>
      <c r="F207" s="1033"/>
      <c r="G207" s="1033"/>
      <c r="H207" s="1034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32" t="s">
        <v>53</v>
      </c>
      <c r="C221" s="1033"/>
      <c r="D221" s="1033"/>
      <c r="E221" s="1033"/>
      <c r="F221" s="1033"/>
      <c r="G221" s="1033"/>
      <c r="H221" s="1034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32" t="s">
        <v>53</v>
      </c>
      <c r="C235" s="1033"/>
      <c r="D235" s="1033"/>
      <c r="E235" s="1033"/>
      <c r="F235" s="1033"/>
      <c r="G235" s="1033"/>
      <c r="H235" s="1034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24" t="s">
        <v>53</v>
      </c>
      <c r="C250" s="1025"/>
      <c r="D250" s="1025"/>
      <c r="E250" s="1025"/>
      <c r="F250" s="1025"/>
      <c r="G250" s="1026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24" t="s">
        <v>53</v>
      </c>
      <c r="C264" s="1025"/>
      <c r="D264" s="1025"/>
      <c r="E264" s="1025"/>
      <c r="F264" s="1025"/>
      <c r="G264" s="1025"/>
      <c r="H264" s="1026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24" t="s">
        <v>53</v>
      </c>
      <c r="C278" s="1025"/>
      <c r="D278" s="1025"/>
      <c r="E278" s="1025"/>
      <c r="F278" s="1025"/>
      <c r="G278" s="1025"/>
      <c r="H278" s="1026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24" t="s">
        <v>53</v>
      </c>
      <c r="C292" s="1025"/>
      <c r="D292" s="1025"/>
      <c r="E292" s="1025"/>
      <c r="F292" s="1025"/>
      <c r="G292" s="1025"/>
      <c r="H292" s="1026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24" t="s">
        <v>53</v>
      </c>
      <c r="C306" s="1025"/>
      <c r="D306" s="1025"/>
      <c r="E306" s="1025"/>
      <c r="F306" s="1025"/>
      <c r="G306" s="1025"/>
      <c r="H306" s="1026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24" t="s">
        <v>53</v>
      </c>
      <c r="C320" s="1025"/>
      <c r="D320" s="1025"/>
      <c r="E320" s="1025"/>
      <c r="F320" s="1025"/>
      <c r="G320" s="1025"/>
      <c r="H320" s="1026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24" t="s">
        <v>53</v>
      </c>
      <c r="C336" s="1025"/>
      <c r="D336" s="1025"/>
      <c r="E336" s="1025"/>
      <c r="F336" s="1025"/>
      <c r="G336" s="1025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24" t="s">
        <v>53</v>
      </c>
      <c r="C350" s="1025"/>
      <c r="D350" s="1025"/>
      <c r="E350" s="1025"/>
      <c r="F350" s="1025"/>
      <c r="G350" s="1025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24" t="s">
        <v>53</v>
      </c>
      <c r="C363" s="1025"/>
      <c r="D363" s="1025"/>
      <c r="E363" s="1025"/>
      <c r="F363" s="1025"/>
      <c r="G363" s="1025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24" t="s">
        <v>53</v>
      </c>
      <c r="C376" s="1025"/>
      <c r="D376" s="1025"/>
      <c r="E376" s="1025"/>
      <c r="F376" s="1025"/>
      <c r="G376" s="1025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24" t="s">
        <v>53</v>
      </c>
      <c r="C389" s="1025"/>
      <c r="D389" s="1025"/>
      <c r="E389" s="1025"/>
      <c r="F389" s="1025"/>
      <c r="G389" s="1025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24" t="s">
        <v>53</v>
      </c>
      <c r="C402" s="1025"/>
      <c r="D402" s="1025"/>
      <c r="E402" s="1025"/>
      <c r="F402" s="1025"/>
      <c r="G402" s="1025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24" t="s">
        <v>53</v>
      </c>
      <c r="C415" s="1025"/>
      <c r="D415" s="1025"/>
      <c r="E415" s="1025"/>
      <c r="F415" s="1025"/>
      <c r="G415" s="1025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24" t="s">
        <v>53</v>
      </c>
      <c r="C428" s="1025"/>
      <c r="D428" s="1025"/>
      <c r="E428" s="1025"/>
      <c r="F428" s="1025"/>
      <c r="G428" s="1025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24" t="s">
        <v>53</v>
      </c>
      <c r="C441" s="1025"/>
      <c r="D441" s="1025"/>
      <c r="E441" s="1025"/>
      <c r="F441" s="1025"/>
      <c r="G441" s="1025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24" t="s">
        <v>53</v>
      </c>
      <c r="C454" s="1025"/>
      <c r="D454" s="1025"/>
      <c r="E454" s="1025"/>
      <c r="F454" s="1025"/>
      <c r="G454" s="1025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24" t="s">
        <v>53</v>
      </c>
      <c r="C467" s="1025"/>
      <c r="D467" s="1025"/>
      <c r="E467" s="1025"/>
      <c r="F467" s="1025"/>
      <c r="G467" s="1025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24" t="s">
        <v>53</v>
      </c>
      <c r="C480" s="1025"/>
      <c r="D480" s="1025"/>
      <c r="E480" s="1025"/>
      <c r="F480" s="1025"/>
      <c r="G480" s="1025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24" t="s">
        <v>53</v>
      </c>
      <c r="C493" s="1025"/>
      <c r="D493" s="1025"/>
      <c r="E493" s="1025"/>
      <c r="F493" s="1025"/>
      <c r="G493" s="1025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24" t="s">
        <v>53</v>
      </c>
      <c r="C506" s="1025"/>
      <c r="D506" s="1025"/>
      <c r="E506" s="1025"/>
      <c r="F506" s="1025"/>
      <c r="G506" s="1025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24" t="s">
        <v>53</v>
      </c>
      <c r="C519" s="1025"/>
      <c r="D519" s="1025"/>
      <c r="E519" s="1025"/>
      <c r="F519" s="1025"/>
      <c r="G519" s="1025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24" t="s">
        <v>53</v>
      </c>
      <c r="C532" s="1025"/>
      <c r="D532" s="1025"/>
      <c r="E532" s="1025"/>
      <c r="F532" s="1025"/>
      <c r="G532" s="1025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24" t="s">
        <v>53</v>
      </c>
      <c r="C545" s="1025"/>
      <c r="D545" s="1025"/>
      <c r="E545" s="1025"/>
      <c r="F545" s="1025"/>
      <c r="G545" s="1025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  <row r="557" spans="1:11" ht="13.5" thickBot="1" x14ac:dyDescent="0.25"/>
    <row r="558" spans="1:11" ht="13.5" thickBot="1" x14ac:dyDescent="0.25">
      <c r="A558" s="968" t="s">
        <v>187</v>
      </c>
      <c r="B558" s="1024" t="s">
        <v>53</v>
      </c>
      <c r="C558" s="1025"/>
      <c r="D558" s="1025"/>
      <c r="E558" s="1025"/>
      <c r="F558" s="1025"/>
      <c r="G558" s="1025"/>
      <c r="H558" s="988" t="s">
        <v>0</v>
      </c>
      <c r="I558" s="904"/>
      <c r="J558" s="1008"/>
      <c r="K558" s="1008"/>
    </row>
    <row r="559" spans="1:11" x14ac:dyDescent="0.2">
      <c r="A559" s="969" t="s">
        <v>54</v>
      </c>
      <c r="B559" s="911">
        <v>1</v>
      </c>
      <c r="C559" s="912">
        <v>2</v>
      </c>
      <c r="D559" s="912">
        <v>3</v>
      </c>
      <c r="E559" s="912">
        <v>4</v>
      </c>
      <c r="F559" s="912">
        <v>5</v>
      </c>
      <c r="G559" s="912">
        <v>6</v>
      </c>
      <c r="H559" s="989">
        <v>181</v>
      </c>
      <c r="I559" s="932"/>
      <c r="J559" s="1008"/>
      <c r="K559" s="1008"/>
    </row>
    <row r="560" spans="1:11" x14ac:dyDescent="0.2">
      <c r="A560" s="970" t="s">
        <v>3</v>
      </c>
      <c r="B560" s="913">
        <v>4105</v>
      </c>
      <c r="C560" s="914">
        <v>4105</v>
      </c>
      <c r="D560" s="914">
        <v>4105</v>
      </c>
      <c r="E560" s="914">
        <v>4105</v>
      </c>
      <c r="F560" s="914">
        <v>4105</v>
      </c>
      <c r="G560" s="914">
        <v>4105</v>
      </c>
      <c r="H560" s="934">
        <v>4105</v>
      </c>
      <c r="I560" s="935"/>
      <c r="J560" s="933"/>
      <c r="K560" s="1008"/>
    </row>
    <row r="561" spans="1:11" x14ac:dyDescent="0.2">
      <c r="A561" s="971" t="s">
        <v>6</v>
      </c>
      <c r="B561" s="915">
        <v>4550.5555555555557</v>
      </c>
      <c r="C561" s="916">
        <v>4697.1875</v>
      </c>
      <c r="D561" s="916">
        <v>4420.666666666667</v>
      </c>
      <c r="E561" s="916">
        <v>4629.0625</v>
      </c>
      <c r="F561" s="916">
        <v>4503.636363636364</v>
      </c>
      <c r="G561" s="916">
        <v>4713.030303030303</v>
      </c>
      <c r="H561" s="936">
        <v>4600.6629834254145</v>
      </c>
      <c r="I561" s="937"/>
      <c r="J561" s="933"/>
      <c r="K561" s="1008"/>
    </row>
    <row r="562" spans="1:11" x14ac:dyDescent="0.2">
      <c r="A562" s="969" t="s">
        <v>7</v>
      </c>
      <c r="B562" s="833">
        <v>75</v>
      </c>
      <c r="C562" s="917">
        <v>84.375</v>
      </c>
      <c r="D562" s="917">
        <v>80</v>
      </c>
      <c r="E562" s="917">
        <v>75</v>
      </c>
      <c r="F562" s="917">
        <v>78.787878787878782</v>
      </c>
      <c r="G562" s="917">
        <v>78.787878787878782</v>
      </c>
      <c r="H562" s="938">
        <v>80.110497237569064</v>
      </c>
      <c r="I562" s="623"/>
      <c r="J562" s="933"/>
      <c r="K562" s="1008"/>
    </row>
    <row r="563" spans="1:11" x14ac:dyDescent="0.2">
      <c r="A563" s="969" t="s">
        <v>8</v>
      </c>
      <c r="B563" s="918">
        <v>8.2917794192112537E-2</v>
      </c>
      <c r="C563" s="919">
        <v>7.9108278387345868E-2</v>
      </c>
      <c r="D563" s="919">
        <v>9.6665169556991656E-2</v>
      </c>
      <c r="E563" s="919">
        <v>7.6507304102093679E-2</v>
      </c>
      <c r="F563" s="919">
        <v>8.2387040558881366E-2</v>
      </c>
      <c r="G563" s="919">
        <v>7.9208107692145591E-2</v>
      </c>
      <c r="H563" s="939">
        <v>8.4053325670966336E-2</v>
      </c>
      <c r="I563" s="940"/>
      <c r="J563" s="941"/>
      <c r="K563" s="1008"/>
    </row>
    <row r="564" spans="1:11" x14ac:dyDescent="0.2">
      <c r="A564" s="971" t="s">
        <v>1</v>
      </c>
      <c r="B564" s="920">
        <f>B561/B560*100-100</f>
        <v>10.853972120719988</v>
      </c>
      <c r="C564" s="921">
        <f t="shared" ref="C564:H564" si="120">C561/C560*100-100</f>
        <v>14.426004872107185</v>
      </c>
      <c r="D564" s="921">
        <f t="shared" si="120"/>
        <v>7.6898091758018694</v>
      </c>
      <c r="E564" s="921">
        <f t="shared" si="120"/>
        <v>12.766443361753971</v>
      </c>
      <c r="F564" s="921">
        <f t="shared" si="120"/>
        <v>9.7109954600819322</v>
      </c>
      <c r="G564" s="921">
        <f t="shared" si="120"/>
        <v>14.811944044587165</v>
      </c>
      <c r="H564" s="923">
        <f t="shared" si="120"/>
        <v>12.074615917793281</v>
      </c>
      <c r="I564" s="940"/>
      <c r="J564" s="941"/>
      <c r="K564" s="1008"/>
    </row>
    <row r="565" spans="1:11" ht="13.5" thickBot="1" x14ac:dyDescent="0.25">
      <c r="A565" s="969" t="s">
        <v>27</v>
      </c>
      <c r="B565" s="924">
        <f>B561-B548</f>
        <v>-104.72222222222172</v>
      </c>
      <c r="C565" s="925">
        <f t="shared" ref="C565:H565" si="121">C561-C548</f>
        <v>98.069852941176578</v>
      </c>
      <c r="D565" s="925">
        <f t="shared" si="121"/>
        <v>-73.5</v>
      </c>
      <c r="E565" s="925">
        <f t="shared" si="121"/>
        <v>-3.5089285714284415</v>
      </c>
      <c r="F565" s="925">
        <f t="shared" si="121"/>
        <v>-72.039312039311881</v>
      </c>
      <c r="G565" s="925">
        <f t="shared" si="121"/>
        <v>54.111384111383813</v>
      </c>
      <c r="H565" s="942">
        <f t="shared" si="121"/>
        <v>-15.619739087674134</v>
      </c>
      <c r="I565" s="943"/>
      <c r="J565" s="941"/>
      <c r="K565" s="1008"/>
    </row>
    <row r="566" spans="1:11" x14ac:dyDescent="0.2">
      <c r="A566" s="944" t="s">
        <v>51</v>
      </c>
      <c r="B566" s="927">
        <v>622</v>
      </c>
      <c r="C566" s="928">
        <v>632</v>
      </c>
      <c r="D566" s="928">
        <v>143</v>
      </c>
      <c r="E566" s="928">
        <v>627</v>
      </c>
      <c r="F566" s="928">
        <v>613</v>
      </c>
      <c r="G566" s="928">
        <v>611</v>
      </c>
      <c r="H566" s="929">
        <f>SUM(B566:G566)</f>
        <v>3248</v>
      </c>
      <c r="I566" s="945" t="s">
        <v>56</v>
      </c>
      <c r="J566" s="946">
        <f>H553-H566</f>
        <v>24</v>
      </c>
      <c r="K566" s="961">
        <f>J566/H553</f>
        <v>7.3349633251833741E-3</v>
      </c>
    </row>
    <row r="567" spans="1:11" x14ac:dyDescent="0.2">
      <c r="A567" s="944" t="s">
        <v>28</v>
      </c>
      <c r="B567" s="902"/>
      <c r="C567" s="1007"/>
      <c r="D567" s="1007"/>
      <c r="E567" s="1007"/>
      <c r="F567" s="1007"/>
      <c r="G567" s="1007"/>
      <c r="H567" s="908"/>
      <c r="I567" s="904" t="s">
        <v>57</v>
      </c>
      <c r="J567" s="1008">
        <v>156.66999999999999</v>
      </c>
      <c r="K567" s="1008"/>
    </row>
    <row r="568" spans="1:11" ht="13.5" thickBot="1" x14ac:dyDescent="0.25">
      <c r="A568" s="947" t="s">
        <v>26</v>
      </c>
      <c r="B568" s="906">
        <f t="shared" ref="B568:G568" si="122">B567-B554</f>
        <v>0</v>
      </c>
      <c r="C568" s="907">
        <f t="shared" si="122"/>
        <v>0</v>
      </c>
      <c r="D568" s="907">
        <f t="shared" si="122"/>
        <v>0</v>
      </c>
      <c r="E568" s="907">
        <f t="shared" si="122"/>
        <v>0</v>
      </c>
      <c r="F568" s="907">
        <f t="shared" si="122"/>
        <v>0</v>
      </c>
      <c r="G568" s="907">
        <f t="shared" si="122"/>
        <v>0</v>
      </c>
      <c r="H568" s="909"/>
      <c r="I568" s="1008" t="s">
        <v>26</v>
      </c>
      <c r="J568" s="986">
        <f>J567-J554</f>
        <v>-0.71000000000000796</v>
      </c>
      <c r="K568" s="1008"/>
    </row>
    <row r="570" spans="1:11" ht="13.5" thickBot="1" x14ac:dyDescent="0.25"/>
    <row r="571" spans="1:11" s="1012" customFormat="1" ht="13.5" thickBot="1" x14ac:dyDescent="0.25">
      <c r="A571" s="968" t="s">
        <v>189</v>
      </c>
      <c r="B571" s="1024" t="s">
        <v>53</v>
      </c>
      <c r="C571" s="1025"/>
      <c r="D571" s="1025"/>
      <c r="E571" s="1025"/>
      <c r="F571" s="1025"/>
      <c r="G571" s="1025"/>
      <c r="H571" s="988" t="s">
        <v>0</v>
      </c>
      <c r="I571" s="904"/>
    </row>
    <row r="572" spans="1:11" s="1012" customFormat="1" x14ac:dyDescent="0.2">
      <c r="A572" s="969" t="s">
        <v>54</v>
      </c>
      <c r="B572" s="911">
        <v>1</v>
      </c>
      <c r="C572" s="912">
        <v>2</v>
      </c>
      <c r="D572" s="912">
        <v>3</v>
      </c>
      <c r="E572" s="912">
        <v>4</v>
      </c>
      <c r="F572" s="912">
        <v>5</v>
      </c>
      <c r="G572" s="912">
        <v>6</v>
      </c>
      <c r="H572" s="989">
        <v>181</v>
      </c>
      <c r="I572" s="932"/>
    </row>
    <row r="573" spans="1:11" s="1012" customFormat="1" x14ac:dyDescent="0.2">
      <c r="A573" s="970" t="s">
        <v>3</v>
      </c>
      <c r="B573" s="913">
        <v>4145</v>
      </c>
      <c r="C573" s="914">
        <v>4145</v>
      </c>
      <c r="D573" s="914">
        <v>4145</v>
      </c>
      <c r="E573" s="914">
        <v>4145</v>
      </c>
      <c r="F573" s="914">
        <v>4145</v>
      </c>
      <c r="G573" s="914">
        <v>4145</v>
      </c>
      <c r="H573" s="934">
        <v>4145</v>
      </c>
      <c r="I573" s="935"/>
      <c r="J573" s="933"/>
    </row>
    <row r="574" spans="1:11" s="1012" customFormat="1" x14ac:dyDescent="0.2">
      <c r="A574" s="971" t="s">
        <v>6</v>
      </c>
      <c r="B574" s="915">
        <v>4459.1400000000003</v>
      </c>
      <c r="C574" s="916">
        <v>4942.57</v>
      </c>
      <c r="D574" s="916">
        <v>4667.1400000000003</v>
      </c>
      <c r="E574" s="916">
        <v>4693.6099999999997</v>
      </c>
      <c r="F574" s="916">
        <v>4671.67</v>
      </c>
      <c r="G574" s="916">
        <v>4830.3</v>
      </c>
      <c r="H574" s="936">
        <v>4716.8900000000003</v>
      </c>
      <c r="I574" s="937"/>
      <c r="J574" s="933"/>
    </row>
    <row r="575" spans="1:11" s="1012" customFormat="1" x14ac:dyDescent="0.2">
      <c r="A575" s="969" t="s">
        <v>7</v>
      </c>
      <c r="B575" s="833">
        <v>80</v>
      </c>
      <c r="C575" s="917">
        <v>91.43</v>
      </c>
      <c r="D575" s="917">
        <v>78.569999999999993</v>
      </c>
      <c r="E575" s="917">
        <v>91.67</v>
      </c>
      <c r="F575" s="917">
        <v>70.83</v>
      </c>
      <c r="G575" s="917">
        <v>66.67</v>
      </c>
      <c r="H575" s="938">
        <v>77.97</v>
      </c>
      <c r="I575" s="623"/>
      <c r="J575" s="933"/>
    </row>
    <row r="576" spans="1:11" s="1012" customFormat="1" x14ac:dyDescent="0.2">
      <c r="A576" s="969" t="s">
        <v>8</v>
      </c>
      <c r="B576" s="918">
        <v>7.2300000000000003E-2</v>
      </c>
      <c r="C576" s="919">
        <v>6.3E-2</v>
      </c>
      <c r="D576" s="919">
        <v>6.88E-2</v>
      </c>
      <c r="E576" s="919">
        <v>6.4199999999999993E-2</v>
      </c>
      <c r="F576" s="919">
        <v>8.3900000000000002E-2</v>
      </c>
      <c r="G576" s="919">
        <v>8.1000000000000003E-2</v>
      </c>
      <c r="H576" s="939">
        <v>7.9899999999999999E-2</v>
      </c>
      <c r="I576" s="940"/>
      <c r="J576" s="941"/>
    </row>
    <row r="577" spans="1:12" s="1012" customFormat="1" x14ac:dyDescent="0.2">
      <c r="A577" s="971" t="s">
        <v>1</v>
      </c>
      <c r="B577" s="920">
        <f>B574/B573*100-100</f>
        <v>7.5787696019300483</v>
      </c>
      <c r="C577" s="921">
        <f t="shared" ref="C577:H577" si="123">C574/C573*100-100</f>
        <v>19.241737032569347</v>
      </c>
      <c r="D577" s="921">
        <f t="shared" si="123"/>
        <v>12.596863691194216</v>
      </c>
      <c r="E577" s="921">
        <f t="shared" si="123"/>
        <v>13.235464414957775</v>
      </c>
      <c r="F577" s="921">
        <f t="shared" si="123"/>
        <v>12.706151990349809</v>
      </c>
      <c r="G577" s="921">
        <f t="shared" si="123"/>
        <v>16.533172496984321</v>
      </c>
      <c r="H577" s="923">
        <f t="shared" si="123"/>
        <v>13.797104945717734</v>
      </c>
      <c r="I577" s="940"/>
      <c r="J577" s="941"/>
    </row>
    <row r="578" spans="1:12" s="1012" customFormat="1" ht="13.5" thickBot="1" x14ac:dyDescent="0.25">
      <c r="A578" s="969" t="s">
        <v>27</v>
      </c>
      <c r="B578" s="924">
        <f>B574-B561</f>
        <v>-91.415555555555329</v>
      </c>
      <c r="C578" s="925">
        <f t="shared" ref="C578:H578" si="124">C574-C561</f>
        <v>245.38249999999971</v>
      </c>
      <c r="D578" s="925">
        <f t="shared" si="124"/>
        <v>246.47333333333336</v>
      </c>
      <c r="E578" s="925">
        <f t="shared" si="124"/>
        <v>64.547499999999673</v>
      </c>
      <c r="F578" s="925">
        <f t="shared" si="124"/>
        <v>168.03363636363611</v>
      </c>
      <c r="G578" s="925">
        <f t="shared" si="124"/>
        <v>117.26969696969718</v>
      </c>
      <c r="H578" s="942">
        <f t="shared" si="124"/>
        <v>116.22701657458583</v>
      </c>
      <c r="I578" s="943"/>
      <c r="J578" s="941"/>
    </row>
    <row r="579" spans="1:12" s="1012" customFormat="1" x14ac:dyDescent="0.2">
      <c r="A579" s="944" t="s">
        <v>51</v>
      </c>
      <c r="B579" s="927">
        <v>619</v>
      </c>
      <c r="C579" s="928">
        <v>628</v>
      </c>
      <c r="D579" s="928">
        <v>119</v>
      </c>
      <c r="E579" s="928">
        <v>625</v>
      </c>
      <c r="F579" s="928">
        <v>609</v>
      </c>
      <c r="G579" s="928">
        <v>605</v>
      </c>
      <c r="H579" s="929">
        <f>SUM(B579:G579)</f>
        <v>3205</v>
      </c>
      <c r="I579" s="945" t="s">
        <v>56</v>
      </c>
      <c r="J579" s="946">
        <f>H566-H579</f>
        <v>43</v>
      </c>
      <c r="K579" s="961">
        <f>J579/H566</f>
        <v>1.3238916256157635E-2</v>
      </c>
      <c r="L579" s="366" t="s">
        <v>190</v>
      </c>
    </row>
    <row r="580" spans="1:12" s="1012" customFormat="1" x14ac:dyDescent="0.2">
      <c r="A580" s="944" t="s">
        <v>28</v>
      </c>
      <c r="B580" s="902"/>
      <c r="C580" s="1013"/>
      <c r="D580" s="1013"/>
      <c r="E580" s="1013"/>
      <c r="F580" s="1013"/>
      <c r="G580" s="1013"/>
      <c r="H580" s="908"/>
      <c r="I580" s="904" t="s">
        <v>57</v>
      </c>
      <c r="J580" s="1012">
        <v>157.1</v>
      </c>
    </row>
    <row r="581" spans="1:12" s="1012" customFormat="1" ht="13.5" thickBot="1" x14ac:dyDescent="0.25">
      <c r="A581" s="947" t="s">
        <v>26</v>
      </c>
      <c r="B581" s="906">
        <f t="shared" ref="B581:G581" si="125">B580-B567</f>
        <v>0</v>
      </c>
      <c r="C581" s="907">
        <f t="shared" si="125"/>
        <v>0</v>
      </c>
      <c r="D581" s="907">
        <f t="shared" si="125"/>
        <v>0</v>
      </c>
      <c r="E581" s="907">
        <f t="shared" si="125"/>
        <v>0</v>
      </c>
      <c r="F581" s="907">
        <f t="shared" si="125"/>
        <v>0</v>
      </c>
      <c r="G581" s="907">
        <f t="shared" si="125"/>
        <v>0</v>
      </c>
      <c r="H581" s="909"/>
      <c r="I581" s="1012" t="s">
        <v>26</v>
      </c>
      <c r="J581" s="986">
        <f>J580-J567</f>
        <v>0.43000000000000682</v>
      </c>
    </row>
    <row r="583" spans="1:12" ht="13.5" thickBot="1" x14ac:dyDescent="0.25"/>
    <row r="584" spans="1:12" ht="13.5" thickBot="1" x14ac:dyDescent="0.25">
      <c r="A584" s="968" t="s">
        <v>194</v>
      </c>
      <c r="B584" s="1024" t="s">
        <v>53</v>
      </c>
      <c r="C584" s="1025"/>
      <c r="D584" s="1025"/>
      <c r="E584" s="1025"/>
      <c r="F584" s="1025"/>
      <c r="G584" s="1025"/>
      <c r="H584" s="988" t="s">
        <v>0</v>
      </c>
      <c r="I584" s="904"/>
      <c r="J584" s="1018"/>
      <c r="K584" s="1018"/>
    </row>
    <row r="585" spans="1:12" x14ac:dyDescent="0.2">
      <c r="A585" s="969" t="s">
        <v>54</v>
      </c>
      <c r="B585" s="911">
        <v>1</v>
      </c>
      <c r="C585" s="912">
        <v>2</v>
      </c>
      <c r="D585" s="912">
        <v>3</v>
      </c>
      <c r="E585" s="912">
        <v>4</v>
      </c>
      <c r="F585" s="912">
        <v>5</v>
      </c>
      <c r="G585" s="912">
        <v>6</v>
      </c>
      <c r="H585" s="989">
        <v>181</v>
      </c>
      <c r="I585" s="932"/>
      <c r="J585" s="1018"/>
      <c r="K585" s="1018"/>
    </row>
    <row r="586" spans="1:12" x14ac:dyDescent="0.2">
      <c r="A586" s="970" t="s">
        <v>3</v>
      </c>
      <c r="B586" s="913">
        <v>4185</v>
      </c>
      <c r="C586" s="914">
        <v>4185</v>
      </c>
      <c r="D586" s="914">
        <v>4185</v>
      </c>
      <c r="E586" s="914">
        <v>4185</v>
      </c>
      <c r="F586" s="914">
        <v>4185</v>
      </c>
      <c r="G586" s="914">
        <v>4185</v>
      </c>
      <c r="H586" s="934">
        <v>4185</v>
      </c>
      <c r="I586" s="935"/>
      <c r="J586" s="933"/>
      <c r="K586" s="1018"/>
    </row>
    <row r="587" spans="1:12" x14ac:dyDescent="0.2">
      <c r="A587" s="971" t="s">
        <v>6</v>
      </c>
      <c r="B587" s="915">
        <v>4434.21</v>
      </c>
      <c r="C587" s="916">
        <v>4917.6499999999996</v>
      </c>
      <c r="D587" s="916">
        <v>4743</v>
      </c>
      <c r="E587" s="916">
        <v>4748.6099999999997</v>
      </c>
      <c r="F587" s="916">
        <v>4540.28</v>
      </c>
      <c r="G587" s="916">
        <v>5055</v>
      </c>
      <c r="H587" s="936">
        <v>4704.7700000000004</v>
      </c>
      <c r="I587" s="937"/>
      <c r="J587" s="933"/>
      <c r="K587" s="1018"/>
    </row>
    <row r="588" spans="1:12" x14ac:dyDescent="0.2">
      <c r="A588" s="969" t="s">
        <v>7</v>
      </c>
      <c r="B588" s="833">
        <v>84.21</v>
      </c>
      <c r="C588" s="917">
        <v>70.59</v>
      </c>
      <c r="D588" s="917">
        <v>90</v>
      </c>
      <c r="E588" s="917">
        <v>83.33</v>
      </c>
      <c r="F588" s="917">
        <v>91.67</v>
      </c>
      <c r="G588" s="917">
        <v>100</v>
      </c>
      <c r="H588" s="938">
        <v>77.59</v>
      </c>
      <c r="I588" s="623"/>
      <c r="J588" s="933"/>
      <c r="K588" s="1018"/>
    </row>
    <row r="589" spans="1:12" x14ac:dyDescent="0.2">
      <c r="A589" s="969" t="s">
        <v>8</v>
      </c>
      <c r="B589" s="918">
        <v>7.2999999999999995E-2</v>
      </c>
      <c r="C589" s="919">
        <v>8.3500000000000005E-2</v>
      </c>
      <c r="D589" s="919">
        <v>5.7799999999999997E-2</v>
      </c>
      <c r="E589" s="919">
        <v>7.0699999999999999E-2</v>
      </c>
      <c r="F589" s="919">
        <v>6.1499999999999999E-2</v>
      </c>
      <c r="G589" s="919">
        <v>4.4699999999999997E-2</v>
      </c>
      <c r="H589" s="939">
        <v>8.2500000000000004E-2</v>
      </c>
      <c r="I589" s="940"/>
      <c r="J589" s="941"/>
      <c r="K589" s="1018"/>
    </row>
    <row r="590" spans="1:12" x14ac:dyDescent="0.2">
      <c r="A590" s="971" t="s">
        <v>1</v>
      </c>
      <c r="B590" s="920">
        <f>B587/B586*100-100</f>
        <v>5.9548387096774178</v>
      </c>
      <c r="C590" s="921">
        <f t="shared" ref="C590:H590" si="126">C587/C586*100-100</f>
        <v>17.506571087216244</v>
      </c>
      <c r="D590" s="921">
        <f t="shared" si="126"/>
        <v>13.333333333333329</v>
      </c>
      <c r="E590" s="921">
        <f t="shared" si="126"/>
        <v>13.467383512544799</v>
      </c>
      <c r="F590" s="921">
        <f t="shared" si="126"/>
        <v>8.4893667861409767</v>
      </c>
      <c r="G590" s="921">
        <f t="shared" si="126"/>
        <v>20.788530465949819</v>
      </c>
      <c r="H590" s="923">
        <f t="shared" si="126"/>
        <v>12.419832735961791</v>
      </c>
      <c r="I590" s="940"/>
      <c r="J590" s="941"/>
      <c r="K590" s="1018"/>
    </row>
    <row r="591" spans="1:12" ht="13.5" thickBot="1" x14ac:dyDescent="0.25">
      <c r="A591" s="969" t="s">
        <v>27</v>
      </c>
      <c r="B591" s="924">
        <f>B587-B574</f>
        <v>-24.930000000000291</v>
      </c>
      <c r="C591" s="925">
        <f t="shared" ref="C591:H591" si="127">C587-C574</f>
        <v>-24.920000000000073</v>
      </c>
      <c r="D591" s="925">
        <f t="shared" si="127"/>
        <v>75.859999999999673</v>
      </c>
      <c r="E591" s="925">
        <f t="shared" si="127"/>
        <v>55</v>
      </c>
      <c r="F591" s="925">
        <f t="shared" si="127"/>
        <v>-131.39000000000033</v>
      </c>
      <c r="G591" s="925">
        <f t="shared" si="127"/>
        <v>224.69999999999982</v>
      </c>
      <c r="H591" s="942">
        <f t="shared" si="127"/>
        <v>-12.119999999999891</v>
      </c>
      <c r="I591" s="943"/>
      <c r="J591" s="941"/>
      <c r="K591" s="1018"/>
    </row>
    <row r="592" spans="1:12" x14ac:dyDescent="0.2">
      <c r="A592" s="944" t="s">
        <v>51</v>
      </c>
      <c r="B592" s="927">
        <v>610</v>
      </c>
      <c r="C592" s="928">
        <v>622</v>
      </c>
      <c r="D592" s="928">
        <v>127</v>
      </c>
      <c r="E592" s="928">
        <v>619</v>
      </c>
      <c r="F592" s="928">
        <v>594</v>
      </c>
      <c r="G592" s="928">
        <v>593</v>
      </c>
      <c r="H592" s="929">
        <f>SUM(B592:G592)</f>
        <v>3165</v>
      </c>
      <c r="I592" s="945" t="s">
        <v>56</v>
      </c>
      <c r="J592" s="946">
        <f>H579-H592</f>
        <v>40</v>
      </c>
      <c r="K592" s="961">
        <f>J592/H579</f>
        <v>1.2480499219968799E-2</v>
      </c>
    </row>
    <row r="593" spans="1:11" x14ac:dyDescent="0.2">
      <c r="A593" s="944" t="s">
        <v>28</v>
      </c>
      <c r="B593" s="902"/>
      <c r="C593" s="1017"/>
      <c r="D593" s="1017"/>
      <c r="E593" s="1017"/>
      <c r="F593" s="1017"/>
      <c r="G593" s="1017"/>
      <c r="H593" s="908"/>
      <c r="I593" s="904" t="s">
        <v>57</v>
      </c>
      <c r="J593" s="1018">
        <v>156.35</v>
      </c>
      <c r="K593" s="1018"/>
    </row>
    <row r="594" spans="1:11" ht="13.5" thickBot="1" x14ac:dyDescent="0.25">
      <c r="A594" s="947" t="s">
        <v>26</v>
      </c>
      <c r="B594" s="906">
        <f t="shared" ref="B594:G594" si="128">B593-B580</f>
        <v>0</v>
      </c>
      <c r="C594" s="907">
        <f t="shared" si="128"/>
        <v>0</v>
      </c>
      <c r="D594" s="907">
        <f t="shared" si="128"/>
        <v>0</v>
      </c>
      <c r="E594" s="907">
        <f t="shared" si="128"/>
        <v>0</v>
      </c>
      <c r="F594" s="907">
        <f t="shared" si="128"/>
        <v>0</v>
      </c>
      <c r="G594" s="907">
        <f t="shared" si="128"/>
        <v>0</v>
      </c>
      <c r="H594" s="909"/>
      <c r="I594" s="1018" t="s">
        <v>26</v>
      </c>
      <c r="J594" s="986">
        <f>J593-J580</f>
        <v>-0.75</v>
      </c>
      <c r="K594" s="1018"/>
    </row>
  </sheetData>
  <mergeCells count="43">
    <mergeCell ref="B584:G584"/>
    <mergeCell ref="B558:G558"/>
    <mergeCell ref="B545:G545"/>
    <mergeCell ref="B480:G480"/>
    <mergeCell ref="B402:G402"/>
    <mergeCell ref="B389:G389"/>
    <mergeCell ref="B415:G415"/>
    <mergeCell ref="B441:G441"/>
    <mergeCell ref="B467:G467"/>
    <mergeCell ref="B454:G454"/>
    <mergeCell ref="B532:G532"/>
    <mergeCell ref="B519:G519"/>
    <mergeCell ref="B506:G506"/>
    <mergeCell ref="B493:G493"/>
    <mergeCell ref="B221:H221"/>
    <mergeCell ref="B122:I122"/>
    <mergeCell ref="B250:G250"/>
    <mergeCell ref="B193:H193"/>
    <mergeCell ref="B164:I164"/>
    <mergeCell ref="B9:G9"/>
    <mergeCell ref="B23:G23"/>
    <mergeCell ref="B37:G37"/>
    <mergeCell ref="B51:G51"/>
    <mergeCell ref="B108:H108"/>
    <mergeCell ref="B94:H94"/>
    <mergeCell ref="B80:H80"/>
    <mergeCell ref="B66:H66"/>
    <mergeCell ref="B571:G571"/>
    <mergeCell ref="B207:H207"/>
    <mergeCell ref="B178:I178"/>
    <mergeCell ref="B136:I136"/>
    <mergeCell ref="B150:I150"/>
    <mergeCell ref="B235:H235"/>
    <mergeCell ref="B306:H306"/>
    <mergeCell ref="B428:G428"/>
    <mergeCell ref="B350:G350"/>
    <mergeCell ref="B376:G376"/>
    <mergeCell ref="B336:G336"/>
    <mergeCell ref="B320:H320"/>
    <mergeCell ref="B363:G363"/>
    <mergeCell ref="B292:H292"/>
    <mergeCell ref="B278:H278"/>
    <mergeCell ref="B264:H26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606"/>
  <sheetViews>
    <sheetView showGridLines="0" topLeftCell="A577" zoomScale="75" zoomScaleNormal="75" workbookViewId="0">
      <selection activeCell="P595" sqref="P595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24" t="s">
        <v>53</v>
      </c>
      <c r="C9" s="1025"/>
      <c r="D9" s="1025"/>
      <c r="E9" s="1025"/>
      <c r="F9" s="102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24" t="s">
        <v>53</v>
      </c>
      <c r="C22" s="1025"/>
      <c r="D22" s="1025"/>
      <c r="E22" s="1025"/>
      <c r="F22" s="1026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24" t="s">
        <v>53</v>
      </c>
      <c r="C35" s="1025"/>
      <c r="D35" s="1025"/>
      <c r="E35" s="1025"/>
      <c r="F35" s="1026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24" t="s">
        <v>53</v>
      </c>
      <c r="C48" s="1025"/>
      <c r="D48" s="1025"/>
      <c r="E48" s="1025"/>
      <c r="F48" s="1026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24" t="s">
        <v>53</v>
      </c>
      <c r="C61" s="1025"/>
      <c r="D61" s="1025"/>
      <c r="E61" s="1025"/>
      <c r="F61" s="1026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24" t="s">
        <v>53</v>
      </c>
      <c r="C74" s="1025"/>
      <c r="D74" s="1025"/>
      <c r="E74" s="1025"/>
      <c r="F74" s="1026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24" t="s">
        <v>53</v>
      </c>
      <c r="C87" s="1025"/>
      <c r="D87" s="1025"/>
      <c r="E87" s="1025"/>
      <c r="F87" s="1026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24" t="s">
        <v>53</v>
      </c>
      <c r="C100" s="1025"/>
      <c r="D100" s="1025"/>
      <c r="E100" s="1025"/>
      <c r="F100" s="1026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24" t="s">
        <v>53</v>
      </c>
      <c r="C113" s="1025"/>
      <c r="D113" s="1025"/>
      <c r="E113" s="1025"/>
      <c r="F113" s="1026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24" t="s">
        <v>53</v>
      </c>
      <c r="C126" s="1025"/>
      <c r="D126" s="1025"/>
      <c r="E126" s="1025"/>
      <c r="F126" s="1026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24" t="s">
        <v>53</v>
      </c>
      <c r="C139" s="1025"/>
      <c r="D139" s="1025"/>
      <c r="E139" s="1025"/>
      <c r="F139" s="1026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24" t="s">
        <v>53</v>
      </c>
      <c r="C152" s="1025"/>
      <c r="D152" s="1025"/>
      <c r="E152" s="1025"/>
      <c r="F152" s="1026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24" t="s">
        <v>53</v>
      </c>
      <c r="C165" s="1025"/>
      <c r="D165" s="1025"/>
      <c r="E165" s="1025"/>
      <c r="F165" s="1026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24" t="s">
        <v>53</v>
      </c>
      <c r="C178" s="1025"/>
      <c r="D178" s="1025"/>
      <c r="E178" s="1025"/>
      <c r="F178" s="1026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24" t="s">
        <v>53</v>
      </c>
      <c r="C191" s="1025"/>
      <c r="D191" s="1025"/>
      <c r="E191" s="1025"/>
      <c r="F191" s="1026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24" t="s">
        <v>53</v>
      </c>
      <c r="C204" s="1025"/>
      <c r="D204" s="1025"/>
      <c r="E204" s="1025"/>
      <c r="F204" s="1026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24" t="s">
        <v>53</v>
      </c>
      <c r="C217" s="1025"/>
      <c r="D217" s="1025"/>
      <c r="E217" s="1025"/>
      <c r="F217" s="1026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24" t="s">
        <v>53</v>
      </c>
      <c r="C230" s="1025"/>
      <c r="D230" s="1025"/>
      <c r="E230" s="1025"/>
      <c r="F230" s="1026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24" t="s">
        <v>53</v>
      </c>
      <c r="C243" s="1025"/>
      <c r="D243" s="1025"/>
      <c r="E243" s="1025"/>
      <c r="F243" s="1026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24" t="s">
        <v>53</v>
      </c>
      <c r="C256" s="1025"/>
      <c r="D256" s="1025"/>
      <c r="E256" s="1025"/>
      <c r="F256" s="1026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24" t="s">
        <v>53</v>
      </c>
      <c r="C269" s="1025"/>
      <c r="D269" s="1025"/>
      <c r="E269" s="1025"/>
      <c r="F269" s="1026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24" t="s">
        <v>53</v>
      </c>
      <c r="C282" s="1025"/>
      <c r="D282" s="1025"/>
      <c r="E282" s="1025"/>
      <c r="F282" s="1026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24" t="s">
        <v>53</v>
      </c>
      <c r="C295" s="1025"/>
      <c r="D295" s="1025"/>
      <c r="E295" s="1025"/>
      <c r="F295" s="1026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24" t="s">
        <v>53</v>
      </c>
      <c r="C310" s="1025"/>
      <c r="D310" s="1025"/>
      <c r="E310" s="1025"/>
      <c r="F310" s="1025"/>
      <c r="G310" s="1026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24" t="s">
        <v>53</v>
      </c>
      <c r="C323" s="1025"/>
      <c r="D323" s="1025"/>
      <c r="E323" s="1025"/>
      <c r="F323" s="1025"/>
      <c r="G323" s="1026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24" t="s">
        <v>53</v>
      </c>
      <c r="C336" s="1025"/>
      <c r="D336" s="1025"/>
      <c r="E336" s="1025"/>
      <c r="F336" s="1025"/>
      <c r="G336" s="1026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24" t="s">
        <v>53</v>
      </c>
      <c r="C349" s="1025"/>
      <c r="D349" s="1025"/>
      <c r="E349" s="1025"/>
      <c r="F349" s="1025"/>
      <c r="G349" s="1026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24" t="s">
        <v>53</v>
      </c>
      <c r="C362" s="1025"/>
      <c r="D362" s="1025"/>
      <c r="E362" s="1025"/>
      <c r="F362" s="1025"/>
      <c r="G362" s="1026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24" t="s">
        <v>53</v>
      </c>
      <c r="C375" s="1025"/>
      <c r="D375" s="1025"/>
      <c r="E375" s="1025"/>
      <c r="F375" s="1025"/>
      <c r="G375" s="1026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24" t="s">
        <v>53</v>
      </c>
      <c r="C388" s="1025"/>
      <c r="D388" s="1025"/>
      <c r="E388" s="1025"/>
      <c r="F388" s="1025"/>
      <c r="G388" s="1026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24" t="s">
        <v>53</v>
      </c>
      <c r="C401" s="1025"/>
      <c r="D401" s="1025"/>
      <c r="E401" s="1025"/>
      <c r="F401" s="1025"/>
      <c r="G401" s="1026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24" t="s">
        <v>53</v>
      </c>
      <c r="C414" s="1025"/>
      <c r="D414" s="1025"/>
      <c r="E414" s="1025"/>
      <c r="F414" s="1025"/>
      <c r="G414" s="1026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24" t="s">
        <v>53</v>
      </c>
      <c r="C427" s="1025"/>
      <c r="D427" s="1025"/>
      <c r="E427" s="1025"/>
      <c r="F427" s="1025"/>
      <c r="G427" s="1026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24" t="s">
        <v>53</v>
      </c>
      <c r="C440" s="1025"/>
      <c r="D440" s="1025"/>
      <c r="E440" s="1025"/>
      <c r="F440" s="1025"/>
      <c r="G440" s="1026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24" t="s">
        <v>53</v>
      </c>
      <c r="C453" s="1025"/>
      <c r="D453" s="1025"/>
      <c r="E453" s="1025"/>
      <c r="F453" s="1025"/>
      <c r="G453" s="1026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24" t="s">
        <v>53</v>
      </c>
      <c r="C466" s="1025"/>
      <c r="D466" s="1025"/>
      <c r="E466" s="1025"/>
      <c r="F466" s="1025"/>
      <c r="G466" s="1026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24" t="s">
        <v>53</v>
      </c>
      <c r="C479" s="1025"/>
      <c r="D479" s="1025"/>
      <c r="E479" s="1025"/>
      <c r="F479" s="1025"/>
      <c r="G479" s="1026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24" t="s">
        <v>53</v>
      </c>
      <c r="C492" s="1025"/>
      <c r="D492" s="1025"/>
      <c r="E492" s="1025"/>
      <c r="F492" s="1025"/>
      <c r="G492" s="1026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24" t="s">
        <v>53</v>
      </c>
      <c r="C505" s="1025"/>
      <c r="D505" s="1025"/>
      <c r="E505" s="1025"/>
      <c r="F505" s="1025"/>
      <c r="G505" s="1026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24" t="s">
        <v>53</v>
      </c>
      <c r="C518" s="1025"/>
      <c r="D518" s="1025"/>
      <c r="E518" s="1025"/>
      <c r="F518" s="1025"/>
      <c r="G518" s="1026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24" t="s">
        <v>53</v>
      </c>
      <c r="C531" s="1025"/>
      <c r="D531" s="1025"/>
      <c r="E531" s="1025"/>
      <c r="F531" s="1025"/>
      <c r="G531" s="1026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5112.5675675675675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14.119811776061766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193.15580286168552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  <row r="543" spans="1:11" ht="13.5" thickBot="1" x14ac:dyDescent="0.25"/>
    <row r="544" spans="1:11" ht="13.5" thickBot="1" x14ac:dyDescent="0.25">
      <c r="A544" s="931" t="s">
        <v>187</v>
      </c>
      <c r="B544" s="1024" t="s">
        <v>53</v>
      </c>
      <c r="C544" s="1025"/>
      <c r="D544" s="1025"/>
      <c r="E544" s="1025"/>
      <c r="F544" s="1025"/>
      <c r="G544" s="1026"/>
      <c r="H544" s="948" t="s">
        <v>0</v>
      </c>
      <c r="I544" s="1008"/>
      <c r="J544" s="1008"/>
      <c r="K544" s="1008"/>
    </row>
    <row r="545" spans="1:11" x14ac:dyDescent="0.2">
      <c r="A545" s="969" t="s">
        <v>2</v>
      </c>
      <c r="B545" s="949">
        <v>1</v>
      </c>
      <c r="C545" s="910">
        <v>2</v>
      </c>
      <c r="D545" s="910">
        <v>3</v>
      </c>
      <c r="E545" s="910">
        <v>4</v>
      </c>
      <c r="F545" s="910">
        <v>5</v>
      </c>
      <c r="G545" s="975">
        <v>6</v>
      </c>
      <c r="H545" s="990">
        <v>80</v>
      </c>
      <c r="I545" s="1008"/>
      <c r="J545" s="1008"/>
      <c r="K545" s="1008"/>
    </row>
    <row r="546" spans="1:11" x14ac:dyDescent="0.2">
      <c r="A546" s="970" t="s">
        <v>3</v>
      </c>
      <c r="B546" s="1005">
        <v>4500</v>
      </c>
      <c r="C546" s="951">
        <v>4500</v>
      </c>
      <c r="D546" s="951">
        <v>4500</v>
      </c>
      <c r="E546" s="951">
        <v>4500</v>
      </c>
      <c r="F546" s="951">
        <v>4500</v>
      </c>
      <c r="G546" s="1006">
        <v>4500</v>
      </c>
      <c r="H546" s="1004">
        <v>4500</v>
      </c>
      <c r="I546" s="1008"/>
      <c r="J546" s="1008"/>
      <c r="K546" s="1008"/>
    </row>
    <row r="547" spans="1:11" x14ac:dyDescent="0.2">
      <c r="A547" s="971" t="s">
        <v>6</v>
      </c>
      <c r="B547" s="953">
        <v>4712.666666666667</v>
      </c>
      <c r="C547" s="954">
        <v>4786</v>
      </c>
      <c r="D547" s="954">
        <v>4652.8571428571431</v>
      </c>
      <c r="E547" s="954">
        <v>5022.3076923076924</v>
      </c>
      <c r="F547" s="954">
        <v>5274</v>
      </c>
      <c r="G547" s="977">
        <v>5226</v>
      </c>
      <c r="H547" s="965">
        <v>4973</v>
      </c>
      <c r="I547" s="1008"/>
      <c r="J547" s="1008"/>
      <c r="K547" s="1008"/>
    </row>
    <row r="548" spans="1:11" x14ac:dyDescent="0.2">
      <c r="A548" s="969" t="s">
        <v>7</v>
      </c>
      <c r="B548" s="955">
        <v>86.666666666666671</v>
      </c>
      <c r="C548" s="956">
        <v>100</v>
      </c>
      <c r="D548" s="957">
        <v>85.714285714285708</v>
      </c>
      <c r="E548" s="957">
        <v>92.307692307692307</v>
      </c>
      <c r="F548" s="957">
        <v>86.666666666666671</v>
      </c>
      <c r="G548" s="978">
        <v>80</v>
      </c>
      <c r="H548" s="982">
        <v>83.75</v>
      </c>
      <c r="I548" s="1008"/>
      <c r="J548" s="1008"/>
      <c r="K548" s="1008"/>
    </row>
    <row r="549" spans="1:11" x14ac:dyDescent="0.2">
      <c r="A549" s="969" t="s">
        <v>8</v>
      </c>
      <c r="B549" s="918">
        <v>6.6098675661793241E-2</v>
      </c>
      <c r="C549" s="919">
        <v>3.5873305991518542E-2</v>
      </c>
      <c r="D549" s="958">
        <v>4.6419595919762142E-2</v>
      </c>
      <c r="E549" s="958">
        <v>5.255337263312769E-2</v>
      </c>
      <c r="F549" s="958">
        <v>6.6695809956384189E-2</v>
      </c>
      <c r="G549" s="979">
        <v>6.8001144549346443E-2</v>
      </c>
      <c r="H549" s="983">
        <v>7.6205573187250228E-2</v>
      </c>
      <c r="I549" s="1008"/>
      <c r="J549" s="1008"/>
      <c r="K549" s="1008"/>
    </row>
    <row r="550" spans="1:11" x14ac:dyDescent="0.2">
      <c r="A550" s="971" t="s">
        <v>1</v>
      </c>
      <c r="B550" s="920">
        <f>B547/B546*100-100</f>
        <v>4.7259259259259352</v>
      </c>
      <c r="C550" s="921">
        <f>C547/C546*100-100</f>
        <v>6.3555555555555543</v>
      </c>
      <c r="D550" s="921">
        <f>D547/D546*100-100</f>
        <v>3.3968253968253919</v>
      </c>
      <c r="E550" s="921">
        <f>E547/E546*100-100</f>
        <v>11.606837606837601</v>
      </c>
      <c r="F550" s="921">
        <f t="shared" ref="F550:H550" si="125">F547/F546*100-100</f>
        <v>17.199999999999989</v>
      </c>
      <c r="G550" s="922">
        <f t="shared" si="125"/>
        <v>16.133333333333326</v>
      </c>
      <c r="H550" s="966">
        <f t="shared" si="125"/>
        <v>10.51111111111112</v>
      </c>
      <c r="I550" s="1008"/>
      <c r="J550" s="1008"/>
      <c r="K550" s="1008"/>
    </row>
    <row r="551" spans="1:11" ht="13.5" thickBot="1" x14ac:dyDescent="0.25">
      <c r="A551" s="969" t="s">
        <v>27</v>
      </c>
      <c r="B551" s="924">
        <f>B547-B534</f>
        <v>-55.025641025640653</v>
      </c>
      <c r="C551" s="925">
        <f t="shared" ref="C551:H551" si="126">C547-C534</f>
        <v>-188.66666666666697</v>
      </c>
      <c r="D551" s="925">
        <f t="shared" si="126"/>
        <v>-89.142857142856883</v>
      </c>
      <c r="E551" s="925">
        <f t="shared" si="126"/>
        <v>2.3076923076923777</v>
      </c>
      <c r="F551" s="925">
        <f t="shared" si="126"/>
        <v>-258.85714285714312</v>
      </c>
      <c r="G551" s="926">
        <f t="shared" si="126"/>
        <v>-152.57142857142844</v>
      </c>
      <c r="H551" s="972">
        <f t="shared" si="126"/>
        <v>-139.56756756756749</v>
      </c>
      <c r="I551" s="1008"/>
      <c r="J551" s="1008"/>
      <c r="K551" s="1008"/>
    </row>
    <row r="552" spans="1:11" x14ac:dyDescent="0.2">
      <c r="A552" s="973" t="s">
        <v>52</v>
      </c>
      <c r="B552" s="927">
        <v>48</v>
      </c>
      <c r="C552" s="928">
        <v>51</v>
      </c>
      <c r="D552" s="928">
        <v>10</v>
      </c>
      <c r="E552" s="928">
        <v>50</v>
      </c>
      <c r="F552" s="959">
        <v>50</v>
      </c>
      <c r="G552" s="980">
        <v>51</v>
      </c>
      <c r="H552" s="984">
        <f>SUM(B552:G552)</f>
        <v>260</v>
      </c>
      <c r="I552" s="1008" t="s">
        <v>56</v>
      </c>
      <c r="J552" s="960">
        <f>H539-H552</f>
        <v>0</v>
      </c>
      <c r="K552" s="961">
        <f>J552/H539</f>
        <v>0</v>
      </c>
    </row>
    <row r="553" spans="1:11" x14ac:dyDescent="0.2">
      <c r="A553" s="973" t="s">
        <v>28</v>
      </c>
      <c r="B553" s="902">
        <v>148</v>
      </c>
      <c r="C553" s="1009">
        <v>146</v>
      </c>
      <c r="D553" s="1009">
        <v>146.5</v>
      </c>
      <c r="E553" s="1009">
        <v>145</v>
      </c>
      <c r="F553" s="1009">
        <v>144</v>
      </c>
      <c r="G553" s="905">
        <v>143.5</v>
      </c>
      <c r="H553" s="964"/>
      <c r="I553" s="1008" t="s">
        <v>57</v>
      </c>
      <c r="J553" s="1008">
        <v>145.33000000000001</v>
      </c>
      <c r="K553" s="1008"/>
    </row>
    <row r="554" spans="1:11" ht="13.5" thickBot="1" x14ac:dyDescent="0.25">
      <c r="A554" s="974" t="s">
        <v>26</v>
      </c>
      <c r="B554" s="962">
        <f>B553-B540</f>
        <v>0</v>
      </c>
      <c r="C554" s="963">
        <f t="shared" ref="C554:G554" si="127">C553-C540</f>
        <v>0</v>
      </c>
      <c r="D554" s="963">
        <f t="shared" si="127"/>
        <v>0</v>
      </c>
      <c r="E554" s="963">
        <f t="shared" si="127"/>
        <v>0</v>
      </c>
      <c r="F554" s="963">
        <f t="shared" si="127"/>
        <v>0</v>
      </c>
      <c r="G554" s="981">
        <f t="shared" si="127"/>
        <v>0</v>
      </c>
      <c r="H554" s="967"/>
      <c r="I554" s="1008" t="s">
        <v>26</v>
      </c>
      <c r="J554" s="904">
        <f>J553-J540</f>
        <v>0.44000000000002615</v>
      </c>
      <c r="K554" s="1008"/>
    </row>
    <row r="556" spans="1:11" ht="13.5" thickBot="1" x14ac:dyDescent="0.25"/>
    <row r="557" spans="1:11" s="1011" customFormat="1" ht="13.5" thickBot="1" x14ac:dyDescent="0.25">
      <c r="A557" s="931" t="s">
        <v>188</v>
      </c>
      <c r="B557" s="1024" t="s">
        <v>53</v>
      </c>
      <c r="C557" s="1025"/>
      <c r="D557" s="1025"/>
      <c r="E557" s="1025"/>
      <c r="F557" s="1025"/>
      <c r="G557" s="1026"/>
      <c r="H557" s="948" t="s">
        <v>0</v>
      </c>
    </row>
    <row r="558" spans="1:11" s="1011" customFormat="1" x14ac:dyDescent="0.2">
      <c r="A558" s="969" t="s">
        <v>2</v>
      </c>
      <c r="B558" s="949">
        <v>1</v>
      </c>
      <c r="C558" s="910">
        <v>2</v>
      </c>
      <c r="D558" s="910">
        <v>3</v>
      </c>
      <c r="E558" s="910">
        <v>4</v>
      </c>
      <c r="F558" s="910">
        <v>5</v>
      </c>
      <c r="G558" s="975">
        <v>6</v>
      </c>
      <c r="H558" s="990">
        <v>80</v>
      </c>
    </row>
    <row r="559" spans="1:11" s="1011" customFormat="1" x14ac:dyDescent="0.2">
      <c r="A559" s="970" t="s">
        <v>3</v>
      </c>
      <c r="B559" s="1005">
        <v>4520</v>
      </c>
      <c r="C559" s="951">
        <v>4520</v>
      </c>
      <c r="D559" s="951">
        <v>4520</v>
      </c>
      <c r="E559" s="951">
        <v>4520</v>
      </c>
      <c r="F559" s="951">
        <v>4520</v>
      </c>
      <c r="G559" s="1006">
        <v>4520</v>
      </c>
      <c r="H559" s="1004">
        <v>4520</v>
      </c>
    </row>
    <row r="560" spans="1:11" s="1011" customFormat="1" x14ac:dyDescent="0.2">
      <c r="A560" s="971" t="s">
        <v>6</v>
      </c>
      <c r="B560" s="953">
        <v>4874</v>
      </c>
      <c r="C560" s="954">
        <v>4916.88</v>
      </c>
      <c r="D560" s="954">
        <v>4653.33</v>
      </c>
      <c r="E560" s="954">
        <v>5105.33</v>
      </c>
      <c r="F560" s="954">
        <v>5340.83</v>
      </c>
      <c r="G560" s="977">
        <v>5232.9399999999996</v>
      </c>
      <c r="H560" s="965">
        <v>5068.8500000000004</v>
      </c>
    </row>
    <row r="561" spans="1:12" s="1011" customFormat="1" x14ac:dyDescent="0.2">
      <c r="A561" s="969" t="s">
        <v>7</v>
      </c>
      <c r="B561" s="955">
        <v>93.3</v>
      </c>
      <c r="C561" s="956">
        <v>93.8</v>
      </c>
      <c r="D561" s="957">
        <v>100</v>
      </c>
      <c r="E561" s="957">
        <v>100</v>
      </c>
      <c r="F561" s="957">
        <v>83.33</v>
      </c>
      <c r="G561" s="978">
        <v>100</v>
      </c>
      <c r="H561" s="982">
        <v>85.9</v>
      </c>
    </row>
    <row r="562" spans="1:12" s="1011" customFormat="1" x14ac:dyDescent="0.2">
      <c r="A562" s="969" t="s">
        <v>8</v>
      </c>
      <c r="B562" s="918">
        <v>4.1599999999999998E-2</v>
      </c>
      <c r="C562" s="919">
        <v>4.8000000000000001E-2</v>
      </c>
      <c r="D562" s="958">
        <v>4.6199999999999998E-2</v>
      </c>
      <c r="E562" s="958">
        <v>3.1199999999999999E-2</v>
      </c>
      <c r="F562" s="958">
        <v>7.2400000000000006E-2</v>
      </c>
      <c r="G562" s="979">
        <v>5.0900000000000001E-2</v>
      </c>
      <c r="H562" s="983">
        <v>6.2600000000000003E-2</v>
      </c>
    </row>
    <row r="563" spans="1:12" s="1011" customFormat="1" x14ac:dyDescent="0.2">
      <c r="A563" s="971" t="s">
        <v>1</v>
      </c>
      <c r="B563" s="920">
        <f>B560/B559*100-100</f>
        <v>7.8318584070796504</v>
      </c>
      <c r="C563" s="921">
        <f>C560/C559*100-100</f>
        <v>8.7805309734513344</v>
      </c>
      <c r="D563" s="921">
        <f>D560/D559*100-100</f>
        <v>2.9497787610619497</v>
      </c>
      <c r="E563" s="921">
        <f>E560/E559*100-100</f>
        <v>12.949778761061935</v>
      </c>
      <c r="F563" s="921">
        <f t="shared" ref="F563:H563" si="128">F560/F559*100-100</f>
        <v>18.159955752212383</v>
      </c>
      <c r="G563" s="922">
        <f t="shared" si="128"/>
        <v>15.773008849557527</v>
      </c>
      <c r="H563" s="966">
        <f t="shared" si="128"/>
        <v>12.142699115044266</v>
      </c>
    </row>
    <row r="564" spans="1:12" s="1011" customFormat="1" ht="13.5" thickBot="1" x14ac:dyDescent="0.25">
      <c r="A564" s="969" t="s">
        <v>27</v>
      </c>
      <c r="B564" s="924">
        <f>B560-B547</f>
        <v>161.33333333333303</v>
      </c>
      <c r="C564" s="925">
        <f t="shared" ref="C564:H564" si="129">C560-C547</f>
        <v>130.88000000000011</v>
      </c>
      <c r="D564" s="925">
        <f t="shared" si="129"/>
        <v>0.47285714285681024</v>
      </c>
      <c r="E564" s="925">
        <f t="shared" si="129"/>
        <v>83.02230769230755</v>
      </c>
      <c r="F564" s="925">
        <f t="shared" si="129"/>
        <v>66.829999999999927</v>
      </c>
      <c r="G564" s="926">
        <f t="shared" si="129"/>
        <v>6.9399999999995998</v>
      </c>
      <c r="H564" s="972">
        <f t="shared" si="129"/>
        <v>95.850000000000364</v>
      </c>
    </row>
    <row r="565" spans="1:12" s="1011" customFormat="1" x14ac:dyDescent="0.2">
      <c r="A565" s="973" t="s">
        <v>52</v>
      </c>
      <c r="B565" s="927">
        <v>47</v>
      </c>
      <c r="C565" s="928">
        <v>51</v>
      </c>
      <c r="D565" s="928">
        <v>9</v>
      </c>
      <c r="E565" s="928">
        <v>50</v>
      </c>
      <c r="F565" s="959">
        <v>49</v>
      </c>
      <c r="G565" s="980">
        <v>50</v>
      </c>
      <c r="H565" s="984">
        <f>SUM(B565:G565)</f>
        <v>256</v>
      </c>
      <c r="I565" s="1011" t="s">
        <v>56</v>
      </c>
      <c r="J565" s="960">
        <f>H552-H565</f>
        <v>4</v>
      </c>
      <c r="K565" s="961">
        <f>J565/H552</f>
        <v>1.5384615384615385E-2</v>
      </c>
      <c r="L565" s="366" t="s">
        <v>191</v>
      </c>
    </row>
    <row r="566" spans="1:12" s="1011" customFormat="1" x14ac:dyDescent="0.2">
      <c r="A566" s="973" t="s">
        <v>28</v>
      </c>
      <c r="B566" s="902">
        <v>148</v>
      </c>
      <c r="C566" s="1010">
        <v>146</v>
      </c>
      <c r="D566" s="1010">
        <v>146.5</v>
      </c>
      <c r="E566" s="1010">
        <v>145</v>
      </c>
      <c r="F566" s="1010">
        <v>144</v>
      </c>
      <c r="G566" s="905">
        <v>143.5</v>
      </c>
      <c r="H566" s="964"/>
      <c r="I566" s="1011" t="s">
        <v>57</v>
      </c>
      <c r="J566" s="1011">
        <v>146.71</v>
      </c>
    </row>
    <row r="567" spans="1:12" s="1011" customFormat="1" ht="13.5" thickBot="1" x14ac:dyDescent="0.25">
      <c r="A567" s="974" t="s">
        <v>26</v>
      </c>
      <c r="B567" s="962">
        <f>B566-B553</f>
        <v>0</v>
      </c>
      <c r="C567" s="963">
        <f t="shared" ref="C567:G567" si="130">C566-C553</f>
        <v>0</v>
      </c>
      <c r="D567" s="963">
        <f t="shared" si="130"/>
        <v>0</v>
      </c>
      <c r="E567" s="963">
        <f t="shared" si="130"/>
        <v>0</v>
      </c>
      <c r="F567" s="963">
        <f t="shared" si="130"/>
        <v>0</v>
      </c>
      <c r="G567" s="981">
        <f t="shared" si="130"/>
        <v>0</v>
      </c>
      <c r="H567" s="967"/>
      <c r="I567" s="1011" t="s">
        <v>26</v>
      </c>
      <c r="J567" s="904">
        <f>J566-J553</f>
        <v>1.3799999999999955</v>
      </c>
    </row>
    <row r="569" spans="1:12" ht="13.5" thickBot="1" x14ac:dyDescent="0.25"/>
    <row r="570" spans="1:12" s="1012" customFormat="1" ht="13.5" thickBot="1" x14ac:dyDescent="0.25">
      <c r="A570" s="931" t="s">
        <v>189</v>
      </c>
      <c r="B570" s="1024" t="s">
        <v>53</v>
      </c>
      <c r="C570" s="1025"/>
      <c r="D570" s="1025"/>
      <c r="E570" s="1025"/>
      <c r="F570" s="1025"/>
      <c r="G570" s="1026"/>
      <c r="H570" s="948" t="s">
        <v>0</v>
      </c>
    </row>
    <row r="571" spans="1:12" s="1012" customFormat="1" x14ac:dyDescent="0.2">
      <c r="A571" s="969" t="s">
        <v>2</v>
      </c>
      <c r="B571" s="949">
        <v>1</v>
      </c>
      <c r="C571" s="910">
        <v>2</v>
      </c>
      <c r="D571" s="910">
        <v>3</v>
      </c>
      <c r="E571" s="910">
        <v>4</v>
      </c>
      <c r="F571" s="910">
        <v>5</v>
      </c>
      <c r="G571" s="975">
        <v>6</v>
      </c>
      <c r="H571" s="990">
        <v>80</v>
      </c>
    </row>
    <row r="572" spans="1:12" s="1012" customFormat="1" x14ac:dyDescent="0.2">
      <c r="A572" s="970" t="s">
        <v>3</v>
      </c>
      <c r="B572" s="1005">
        <v>4540</v>
      </c>
      <c r="C572" s="951">
        <v>4540</v>
      </c>
      <c r="D572" s="951">
        <v>4540</v>
      </c>
      <c r="E572" s="951">
        <v>4540</v>
      </c>
      <c r="F572" s="951">
        <v>4540</v>
      </c>
      <c r="G572" s="1006">
        <v>4540</v>
      </c>
      <c r="H572" s="1004">
        <v>4540</v>
      </c>
    </row>
    <row r="573" spans="1:12" s="1012" customFormat="1" x14ac:dyDescent="0.2">
      <c r="A573" s="971" t="s">
        <v>6</v>
      </c>
      <c r="B573" s="953">
        <v>4922</v>
      </c>
      <c r="C573" s="954">
        <v>4915</v>
      </c>
      <c r="D573" s="954">
        <v>4492</v>
      </c>
      <c r="E573" s="954">
        <v>4920</v>
      </c>
      <c r="F573" s="954">
        <v>5346.67</v>
      </c>
      <c r="G573" s="977">
        <v>5164.67</v>
      </c>
      <c r="H573" s="965">
        <v>5019.87</v>
      </c>
    </row>
    <row r="574" spans="1:12" s="1012" customFormat="1" x14ac:dyDescent="0.2">
      <c r="A574" s="969" t="s">
        <v>7</v>
      </c>
      <c r="B574" s="955">
        <v>100</v>
      </c>
      <c r="C574" s="956">
        <v>100</v>
      </c>
      <c r="D574" s="957">
        <v>80</v>
      </c>
      <c r="E574" s="957">
        <v>100</v>
      </c>
      <c r="F574" s="957">
        <v>93.33</v>
      </c>
      <c r="G574" s="978">
        <v>93.33</v>
      </c>
      <c r="H574" s="982">
        <v>89.87</v>
      </c>
    </row>
    <row r="575" spans="1:12" s="1012" customFormat="1" x14ac:dyDescent="0.2">
      <c r="A575" s="969" t="s">
        <v>8</v>
      </c>
      <c r="B575" s="918">
        <v>4.3299999999999998E-2</v>
      </c>
      <c r="C575" s="919">
        <v>4.24E-2</v>
      </c>
      <c r="D575" s="958">
        <v>7.6200000000000004E-2</v>
      </c>
      <c r="E575" s="958">
        <v>3.8300000000000001E-2</v>
      </c>
      <c r="F575" s="958">
        <v>4.7300000000000002E-2</v>
      </c>
      <c r="G575" s="979">
        <v>5.04E-2</v>
      </c>
      <c r="H575" s="983">
        <v>6.3899999999999998E-2</v>
      </c>
    </row>
    <row r="576" spans="1:12" s="1012" customFormat="1" x14ac:dyDescent="0.2">
      <c r="A576" s="971" t="s">
        <v>1</v>
      </c>
      <c r="B576" s="920">
        <f>B573/B572*100-100</f>
        <v>8.414096916299556</v>
      </c>
      <c r="C576" s="921">
        <f>C573/C572*100-100</f>
        <v>8.2599118942731309</v>
      </c>
      <c r="D576" s="921">
        <f>D573/D572*100-100</f>
        <v>-1.0572687224669579</v>
      </c>
      <c r="E576" s="921">
        <f>E573/E572*100-100</f>
        <v>8.3700440528634346</v>
      </c>
      <c r="F576" s="921">
        <f t="shared" ref="F576:H576" si="131">F573/F572*100-100</f>
        <v>17.76806167400882</v>
      </c>
      <c r="G576" s="922">
        <f t="shared" si="131"/>
        <v>13.759251101321595</v>
      </c>
      <c r="H576" s="966">
        <f t="shared" si="131"/>
        <v>10.569823788546245</v>
      </c>
    </row>
    <row r="577" spans="1:12" s="1012" customFormat="1" ht="13.5" thickBot="1" x14ac:dyDescent="0.25">
      <c r="A577" s="969" t="s">
        <v>27</v>
      </c>
      <c r="B577" s="924">
        <f>B573-B560</f>
        <v>48</v>
      </c>
      <c r="C577" s="925">
        <f t="shared" ref="C577:H577" si="132">C573-C560</f>
        <v>-1.8800000000001091</v>
      </c>
      <c r="D577" s="925">
        <f t="shared" si="132"/>
        <v>-161.32999999999993</v>
      </c>
      <c r="E577" s="925">
        <f t="shared" si="132"/>
        <v>-185.32999999999993</v>
      </c>
      <c r="F577" s="925">
        <f t="shared" si="132"/>
        <v>5.8400000000001455</v>
      </c>
      <c r="G577" s="926">
        <f t="shared" si="132"/>
        <v>-68.269999999999527</v>
      </c>
      <c r="H577" s="972">
        <f t="shared" si="132"/>
        <v>-48.980000000000473</v>
      </c>
    </row>
    <row r="578" spans="1:12" s="1012" customFormat="1" x14ac:dyDescent="0.2">
      <c r="A578" s="973" t="s">
        <v>52</v>
      </c>
      <c r="B578" s="927">
        <v>47</v>
      </c>
      <c r="C578" s="928">
        <v>51</v>
      </c>
      <c r="D578" s="928">
        <v>9</v>
      </c>
      <c r="E578" s="928">
        <v>50</v>
      </c>
      <c r="F578" s="959">
        <v>49</v>
      </c>
      <c r="G578" s="980">
        <v>50</v>
      </c>
      <c r="H578" s="984">
        <f>SUM(B578:G578)</f>
        <v>256</v>
      </c>
      <c r="I578" s="1012" t="s">
        <v>56</v>
      </c>
      <c r="J578" s="960">
        <f>H565-H578</f>
        <v>0</v>
      </c>
      <c r="K578" s="961">
        <f>J578/H565</f>
        <v>0</v>
      </c>
      <c r="L578" s="987" t="s">
        <v>192</v>
      </c>
    </row>
    <row r="579" spans="1:12" s="1012" customFormat="1" x14ac:dyDescent="0.2">
      <c r="A579" s="973" t="s">
        <v>28</v>
      </c>
      <c r="B579" s="902">
        <v>149</v>
      </c>
      <c r="C579" s="1013">
        <v>147</v>
      </c>
      <c r="D579" s="1013">
        <v>149</v>
      </c>
      <c r="E579" s="1013">
        <v>146</v>
      </c>
      <c r="F579" s="1013">
        <v>145</v>
      </c>
      <c r="G579" s="905">
        <v>145</v>
      </c>
      <c r="H579" s="964"/>
      <c r="I579" s="1012" t="s">
        <v>57</v>
      </c>
      <c r="J579" s="1012">
        <v>145.31</v>
      </c>
    </row>
    <row r="580" spans="1:12" s="1012" customFormat="1" ht="13.5" thickBot="1" x14ac:dyDescent="0.25">
      <c r="A580" s="974" t="s">
        <v>26</v>
      </c>
      <c r="B580" s="962">
        <f>B579-B566</f>
        <v>1</v>
      </c>
      <c r="C580" s="963">
        <f t="shared" ref="C580:G580" si="133">C579-C566</f>
        <v>1</v>
      </c>
      <c r="D580" s="963">
        <f t="shared" si="133"/>
        <v>2.5</v>
      </c>
      <c r="E580" s="963">
        <f t="shared" si="133"/>
        <v>1</v>
      </c>
      <c r="F580" s="963">
        <f t="shared" si="133"/>
        <v>1</v>
      </c>
      <c r="G580" s="981">
        <f t="shared" si="133"/>
        <v>1.5</v>
      </c>
      <c r="H580" s="967"/>
      <c r="I580" s="1012" t="s">
        <v>26</v>
      </c>
      <c r="J580" s="904">
        <f>J579-J566</f>
        <v>-1.4000000000000057</v>
      </c>
    </row>
    <row r="582" spans="1:12" ht="13.5" thickBot="1" x14ac:dyDescent="0.25"/>
    <row r="583" spans="1:12" ht="13.5" thickBot="1" x14ac:dyDescent="0.25">
      <c r="A583" s="931" t="s">
        <v>193</v>
      </c>
      <c r="B583" s="1024" t="s">
        <v>53</v>
      </c>
      <c r="C583" s="1025"/>
      <c r="D583" s="1025"/>
      <c r="E583" s="1025"/>
      <c r="F583" s="1025"/>
      <c r="G583" s="1026"/>
      <c r="H583" s="948" t="s">
        <v>0</v>
      </c>
      <c r="I583" s="1015"/>
      <c r="J583" s="1015"/>
      <c r="K583" s="1015"/>
    </row>
    <row r="584" spans="1:12" x14ac:dyDescent="0.2">
      <c r="A584" s="969" t="s">
        <v>2</v>
      </c>
      <c r="B584" s="949">
        <v>1</v>
      </c>
      <c r="C584" s="910">
        <v>2</v>
      </c>
      <c r="D584" s="910">
        <v>3</v>
      </c>
      <c r="E584" s="910">
        <v>4</v>
      </c>
      <c r="F584" s="910">
        <v>5</v>
      </c>
      <c r="G584" s="975">
        <v>6</v>
      </c>
      <c r="H584" s="990">
        <v>75</v>
      </c>
      <c r="I584" s="1015"/>
      <c r="J584" s="1015"/>
      <c r="K584" s="1015"/>
    </row>
    <row r="585" spans="1:12" x14ac:dyDescent="0.2">
      <c r="A585" s="970" t="s">
        <v>3</v>
      </c>
      <c r="B585" s="1005">
        <v>4560</v>
      </c>
      <c r="C585" s="951">
        <v>4560</v>
      </c>
      <c r="D585" s="951">
        <v>4560</v>
      </c>
      <c r="E585" s="951">
        <v>4560</v>
      </c>
      <c r="F585" s="951">
        <v>4560</v>
      </c>
      <c r="G585" s="1006">
        <v>4560</v>
      </c>
      <c r="H585" s="1004">
        <v>4560</v>
      </c>
      <c r="I585" s="1015"/>
      <c r="J585" s="1015"/>
      <c r="K585" s="1015"/>
    </row>
    <row r="586" spans="1:12" x14ac:dyDescent="0.2">
      <c r="A586" s="971" t="s">
        <v>6</v>
      </c>
      <c r="B586" s="953">
        <v>4790</v>
      </c>
      <c r="C586" s="954">
        <v>5090</v>
      </c>
      <c r="D586" s="954">
        <v>4412</v>
      </c>
      <c r="E586" s="954">
        <v>5142.8599999999997</v>
      </c>
      <c r="F586" s="954">
        <v>5162.3100000000004</v>
      </c>
      <c r="G586" s="977">
        <v>5492.67</v>
      </c>
      <c r="H586" s="965">
        <v>5091.7299999999996</v>
      </c>
      <c r="I586" s="1015"/>
      <c r="J586" s="1015"/>
      <c r="K586" s="1015"/>
    </row>
    <row r="587" spans="1:12" x14ac:dyDescent="0.2">
      <c r="A587" s="969" t="s">
        <v>7</v>
      </c>
      <c r="B587" s="955">
        <v>100</v>
      </c>
      <c r="C587" s="956">
        <v>85.7</v>
      </c>
      <c r="D587" s="957">
        <v>100</v>
      </c>
      <c r="E587" s="957">
        <v>100</v>
      </c>
      <c r="F587" s="957">
        <v>92.31</v>
      </c>
      <c r="G587" s="978">
        <v>93.33</v>
      </c>
      <c r="H587" s="982">
        <v>80</v>
      </c>
      <c r="I587" s="1015"/>
      <c r="J587" s="1015"/>
      <c r="K587" s="1015"/>
    </row>
    <row r="588" spans="1:12" x14ac:dyDescent="0.2">
      <c r="A588" s="969" t="s">
        <v>8</v>
      </c>
      <c r="B588" s="918">
        <v>3.1800000000000002E-2</v>
      </c>
      <c r="C588" s="919">
        <v>4.8000000000000001E-2</v>
      </c>
      <c r="D588" s="958">
        <v>4.2200000000000001E-2</v>
      </c>
      <c r="E588" s="958">
        <v>2.8299999999999999E-2</v>
      </c>
      <c r="F588" s="958">
        <v>4.7300000000000002E-2</v>
      </c>
      <c r="G588" s="979">
        <v>5.5100000000000003E-2</v>
      </c>
      <c r="H588" s="983">
        <v>7.1300000000000002E-2</v>
      </c>
      <c r="I588" s="1015"/>
      <c r="J588" s="1015"/>
      <c r="K588" s="1015"/>
    </row>
    <row r="589" spans="1:12" x14ac:dyDescent="0.2">
      <c r="A589" s="971" t="s">
        <v>1</v>
      </c>
      <c r="B589" s="920">
        <f>B586/B585*100-100</f>
        <v>5.0438596491228225</v>
      </c>
      <c r="C589" s="921">
        <f>C586/C585*100-100</f>
        <v>11.622807017543863</v>
      </c>
      <c r="D589" s="921">
        <f>D586/D585*100-100</f>
        <v>-3.2456140350877121</v>
      </c>
      <c r="E589" s="921">
        <f>E586/E585*100-100</f>
        <v>12.782017543859638</v>
      </c>
      <c r="F589" s="921">
        <f t="shared" ref="F589:H589" si="134">F586/F585*100-100</f>
        <v>13.208552631578968</v>
      </c>
      <c r="G589" s="922">
        <f t="shared" si="134"/>
        <v>20.453289473684208</v>
      </c>
      <c r="H589" s="966">
        <f t="shared" si="134"/>
        <v>11.660745614035079</v>
      </c>
      <c r="I589" s="1015"/>
      <c r="J589" s="1015"/>
      <c r="K589" s="1015"/>
    </row>
    <row r="590" spans="1:12" ht="13.5" thickBot="1" x14ac:dyDescent="0.25">
      <c r="A590" s="969" t="s">
        <v>27</v>
      </c>
      <c r="B590" s="924">
        <f>B586-B573</f>
        <v>-132</v>
      </c>
      <c r="C590" s="925">
        <f t="shared" ref="C590:H590" si="135">C586-C573</f>
        <v>175</v>
      </c>
      <c r="D590" s="925">
        <f t="shared" si="135"/>
        <v>-80</v>
      </c>
      <c r="E590" s="925">
        <f t="shared" si="135"/>
        <v>222.85999999999967</v>
      </c>
      <c r="F590" s="925">
        <f t="shared" si="135"/>
        <v>-184.35999999999967</v>
      </c>
      <c r="G590" s="926">
        <f t="shared" si="135"/>
        <v>328</v>
      </c>
      <c r="H590" s="972">
        <f t="shared" si="135"/>
        <v>71.859999999999673</v>
      </c>
      <c r="I590" s="1015"/>
      <c r="J590" s="1015"/>
      <c r="K590" s="1015"/>
    </row>
    <row r="591" spans="1:12" x14ac:dyDescent="0.2">
      <c r="A591" s="973" t="s">
        <v>52</v>
      </c>
      <c r="B591" s="927">
        <v>46</v>
      </c>
      <c r="C591" s="928">
        <v>47</v>
      </c>
      <c r="D591" s="928">
        <v>11</v>
      </c>
      <c r="E591" s="928">
        <v>47</v>
      </c>
      <c r="F591" s="959">
        <v>45</v>
      </c>
      <c r="G591" s="980">
        <v>44</v>
      </c>
      <c r="H591" s="984">
        <f>SUM(B591:G591)</f>
        <v>240</v>
      </c>
      <c r="I591" s="1015" t="s">
        <v>56</v>
      </c>
      <c r="J591" s="960">
        <f>H578-H591</f>
        <v>16</v>
      </c>
      <c r="K591" s="961">
        <f>J591/H578</f>
        <v>6.25E-2</v>
      </c>
    </row>
    <row r="592" spans="1:12" x14ac:dyDescent="0.2">
      <c r="A592" s="973" t="s">
        <v>28</v>
      </c>
      <c r="B592" s="902">
        <v>149</v>
      </c>
      <c r="C592" s="1014">
        <v>147</v>
      </c>
      <c r="D592" s="1014">
        <v>149</v>
      </c>
      <c r="E592" s="1014">
        <v>146</v>
      </c>
      <c r="F592" s="1014">
        <v>145</v>
      </c>
      <c r="G592" s="905">
        <v>145</v>
      </c>
      <c r="H592" s="964"/>
      <c r="I592" s="1015" t="s">
        <v>57</v>
      </c>
      <c r="J592" s="1015">
        <v>147.02000000000001</v>
      </c>
      <c r="K592" s="1015"/>
    </row>
    <row r="593" spans="1:11" ht="13.5" thickBot="1" x14ac:dyDescent="0.25">
      <c r="A593" s="974" t="s">
        <v>26</v>
      </c>
      <c r="B593" s="962">
        <f>B592-B579</f>
        <v>0</v>
      </c>
      <c r="C593" s="963">
        <f t="shared" ref="C593:G593" si="136">C592-C579</f>
        <v>0</v>
      </c>
      <c r="D593" s="963">
        <f t="shared" si="136"/>
        <v>0</v>
      </c>
      <c r="E593" s="963">
        <f t="shared" si="136"/>
        <v>0</v>
      </c>
      <c r="F593" s="963">
        <f t="shared" si="136"/>
        <v>0</v>
      </c>
      <c r="G593" s="981">
        <f t="shared" si="136"/>
        <v>0</v>
      </c>
      <c r="H593" s="967"/>
      <c r="I593" s="1015" t="s">
        <v>26</v>
      </c>
      <c r="J593" s="904">
        <f>J592-J579</f>
        <v>1.710000000000008</v>
      </c>
      <c r="K593" s="1015"/>
    </row>
    <row r="595" spans="1:11" ht="13.5" thickBot="1" x14ac:dyDescent="0.25"/>
    <row r="596" spans="1:11" ht="13.5" thickBot="1" x14ac:dyDescent="0.25">
      <c r="A596" s="931" t="s">
        <v>194</v>
      </c>
      <c r="B596" s="1024" t="s">
        <v>53</v>
      </c>
      <c r="C596" s="1025"/>
      <c r="D596" s="1025"/>
      <c r="E596" s="1025"/>
      <c r="F596" s="1025"/>
      <c r="G596" s="1026"/>
      <c r="H596" s="948" t="s">
        <v>0</v>
      </c>
      <c r="I596" s="1018"/>
      <c r="J596" s="1018"/>
      <c r="K596" s="1018"/>
    </row>
    <row r="597" spans="1:11" x14ac:dyDescent="0.2">
      <c r="A597" s="969" t="s">
        <v>2</v>
      </c>
      <c r="B597" s="949">
        <v>1</v>
      </c>
      <c r="C597" s="910">
        <v>2</v>
      </c>
      <c r="D597" s="910">
        <v>3</v>
      </c>
      <c r="E597" s="910">
        <v>4</v>
      </c>
      <c r="F597" s="910">
        <v>5</v>
      </c>
      <c r="G597" s="975">
        <v>6</v>
      </c>
      <c r="H597" s="990">
        <v>75</v>
      </c>
      <c r="I597" s="1018"/>
      <c r="J597" s="1018"/>
      <c r="K597" s="1018"/>
    </row>
    <row r="598" spans="1:11" x14ac:dyDescent="0.2">
      <c r="A598" s="970" t="s">
        <v>3</v>
      </c>
      <c r="B598" s="1005">
        <v>4580</v>
      </c>
      <c r="C598" s="951">
        <v>4580</v>
      </c>
      <c r="D598" s="951">
        <v>4580</v>
      </c>
      <c r="E598" s="951">
        <v>4580</v>
      </c>
      <c r="F598" s="951">
        <v>4580</v>
      </c>
      <c r="G598" s="1006">
        <v>4580</v>
      </c>
      <c r="H598" s="1004">
        <v>4580</v>
      </c>
      <c r="I598" s="1018"/>
      <c r="J598" s="1018"/>
      <c r="K598" s="1018"/>
    </row>
    <row r="599" spans="1:11" x14ac:dyDescent="0.2">
      <c r="A599" s="971" t="s">
        <v>6</v>
      </c>
      <c r="B599" s="953">
        <v>4996</v>
      </c>
      <c r="C599" s="954">
        <v>5160</v>
      </c>
      <c r="D599" s="954">
        <v>5126</v>
      </c>
      <c r="E599" s="954">
        <v>5233.33</v>
      </c>
      <c r="F599" s="954">
        <v>5283.33</v>
      </c>
      <c r="G599" s="977">
        <v>5446.92</v>
      </c>
      <c r="H599" s="965">
        <v>5211.92</v>
      </c>
      <c r="I599" s="1018"/>
      <c r="J599" s="1018"/>
      <c r="K599" s="1018"/>
    </row>
    <row r="600" spans="1:11" x14ac:dyDescent="0.2">
      <c r="A600" s="969" t="s">
        <v>7</v>
      </c>
      <c r="B600" s="955">
        <v>100</v>
      </c>
      <c r="C600" s="956">
        <v>93.3</v>
      </c>
      <c r="D600" s="957">
        <v>100</v>
      </c>
      <c r="E600" s="957">
        <v>93.33</v>
      </c>
      <c r="F600" s="957">
        <v>100</v>
      </c>
      <c r="G600" s="978">
        <v>92.31</v>
      </c>
      <c r="H600" s="982">
        <v>96.15</v>
      </c>
      <c r="I600" s="1018"/>
      <c r="J600" s="1018"/>
      <c r="K600" s="1018"/>
    </row>
    <row r="601" spans="1:11" x14ac:dyDescent="0.2">
      <c r="A601" s="969" t="s">
        <v>8</v>
      </c>
      <c r="B601" s="918">
        <v>3.3799999999999997E-2</v>
      </c>
      <c r="C601" s="919">
        <v>4.5900000000000003E-2</v>
      </c>
      <c r="D601" s="958">
        <v>3.9300000000000002E-2</v>
      </c>
      <c r="E601" s="958">
        <v>4.1599999999999998E-2</v>
      </c>
      <c r="F601" s="958">
        <v>4.6399999999999997E-2</v>
      </c>
      <c r="G601" s="979">
        <v>4.7699999999999999E-2</v>
      </c>
      <c r="H601" s="983">
        <v>5.11E-2</v>
      </c>
      <c r="I601" s="1018"/>
      <c r="J601" s="1018"/>
      <c r="K601" s="1018"/>
    </row>
    <row r="602" spans="1:11" x14ac:dyDescent="0.2">
      <c r="A602" s="971" t="s">
        <v>1</v>
      </c>
      <c r="B602" s="920">
        <f>B599/B598*100-100</f>
        <v>9.0829694323144139</v>
      </c>
      <c r="C602" s="921">
        <f>C599/C598*100-100</f>
        <v>12.663755458515283</v>
      </c>
      <c r="D602" s="921">
        <f>D599/D598*100-100</f>
        <v>11.921397379912662</v>
      </c>
      <c r="E602" s="921">
        <f>E599/E598*100-100</f>
        <v>14.264847161572064</v>
      </c>
      <c r="F602" s="921">
        <f t="shared" ref="F602:H602" si="137">F599/F598*100-100</f>
        <v>15.356550218340615</v>
      </c>
      <c r="G602" s="922">
        <f t="shared" si="137"/>
        <v>18.928384279475978</v>
      </c>
      <c r="H602" s="966">
        <f t="shared" si="137"/>
        <v>13.797379912663772</v>
      </c>
      <c r="I602" s="1018"/>
      <c r="J602" s="1018"/>
      <c r="K602" s="1018"/>
    </row>
    <row r="603" spans="1:11" ht="13.5" thickBot="1" x14ac:dyDescent="0.25">
      <c r="A603" s="969" t="s">
        <v>27</v>
      </c>
      <c r="B603" s="924">
        <f>B599-B586</f>
        <v>206</v>
      </c>
      <c r="C603" s="925">
        <f t="shared" ref="C603:H603" si="138">C599-C586</f>
        <v>70</v>
      </c>
      <c r="D603" s="925">
        <f t="shared" si="138"/>
        <v>714</v>
      </c>
      <c r="E603" s="925">
        <f t="shared" si="138"/>
        <v>90.470000000000255</v>
      </c>
      <c r="F603" s="925">
        <f t="shared" si="138"/>
        <v>121.01999999999953</v>
      </c>
      <c r="G603" s="926">
        <f t="shared" si="138"/>
        <v>-45.75</v>
      </c>
      <c r="H603" s="972">
        <f t="shared" si="138"/>
        <v>120.19000000000051</v>
      </c>
      <c r="I603" s="1018"/>
      <c r="J603" s="1018"/>
      <c r="K603" s="1018"/>
    </row>
    <row r="604" spans="1:11" x14ac:dyDescent="0.2">
      <c r="A604" s="973" t="s">
        <v>52</v>
      </c>
      <c r="B604" s="927">
        <v>46</v>
      </c>
      <c r="C604" s="928">
        <v>47</v>
      </c>
      <c r="D604" s="928">
        <v>10</v>
      </c>
      <c r="E604" s="928">
        <v>47</v>
      </c>
      <c r="F604" s="959">
        <v>45</v>
      </c>
      <c r="G604" s="980">
        <v>42</v>
      </c>
      <c r="H604" s="984">
        <f>SUM(B604:G604)</f>
        <v>237</v>
      </c>
      <c r="I604" s="1018" t="s">
        <v>56</v>
      </c>
      <c r="J604" s="960">
        <f>H591-H604</f>
        <v>3</v>
      </c>
      <c r="K604" s="961">
        <f>J604/H591</f>
        <v>1.2500000000000001E-2</v>
      </c>
    </row>
    <row r="605" spans="1:11" x14ac:dyDescent="0.2">
      <c r="A605" s="973" t="s">
        <v>28</v>
      </c>
      <c r="B605" s="902">
        <v>149</v>
      </c>
      <c r="C605" s="1017">
        <v>147</v>
      </c>
      <c r="D605" s="1017">
        <v>149</v>
      </c>
      <c r="E605" s="1017">
        <v>146</v>
      </c>
      <c r="F605" s="1017">
        <v>145</v>
      </c>
      <c r="G605" s="905">
        <v>145</v>
      </c>
      <c r="H605" s="964"/>
      <c r="I605" s="1018" t="s">
        <v>57</v>
      </c>
      <c r="J605" s="1018">
        <v>147.72</v>
      </c>
      <c r="K605" s="1018"/>
    </row>
    <row r="606" spans="1:11" ht="13.5" thickBot="1" x14ac:dyDescent="0.25">
      <c r="A606" s="974" t="s">
        <v>26</v>
      </c>
      <c r="B606" s="962">
        <f>B605-B592</f>
        <v>0</v>
      </c>
      <c r="C606" s="963">
        <f>C605-C592</f>
        <v>0</v>
      </c>
      <c r="D606" s="963">
        <f>D605-D592</f>
        <v>0</v>
      </c>
      <c r="E606" s="963">
        <f>E605-E592</f>
        <v>0</v>
      </c>
      <c r="F606" s="963">
        <f>F605-F592</f>
        <v>0</v>
      </c>
      <c r="G606" s="981">
        <f>G605-G592</f>
        <v>0</v>
      </c>
      <c r="H606" s="967"/>
      <c r="I606" s="1018" t="s">
        <v>26</v>
      </c>
      <c r="J606" s="904">
        <f>J605-J592</f>
        <v>0.69999999999998863</v>
      </c>
      <c r="K606" s="1018"/>
    </row>
  </sheetData>
  <mergeCells count="46">
    <mergeCell ref="B596:G596"/>
    <mergeCell ref="B388:G388"/>
    <mergeCell ref="B349:G349"/>
    <mergeCell ref="B583:G583"/>
    <mergeCell ref="B557:G557"/>
    <mergeCell ref="B544:G544"/>
    <mergeCell ref="B531:G531"/>
    <mergeCell ref="B518:G518"/>
    <mergeCell ref="B570:G570"/>
    <mergeCell ref="B139:F139"/>
    <mergeCell ref="B113:F113"/>
    <mergeCell ref="B126:F126"/>
    <mergeCell ref="B336:G336"/>
    <mergeCell ref="B505:G505"/>
    <mergeCell ref="B492:G492"/>
    <mergeCell ref="B479:G479"/>
    <mergeCell ref="B323:G323"/>
    <mergeCell ref="B375:G375"/>
    <mergeCell ref="B466:G466"/>
    <mergeCell ref="B427:G427"/>
    <mergeCell ref="B414:G414"/>
    <mergeCell ref="B401:G401"/>
    <mergeCell ref="B362:G362"/>
    <mergeCell ref="B453:G453"/>
    <mergeCell ref="B440:G440"/>
    <mergeCell ref="B9:F9"/>
    <mergeCell ref="B22:F22"/>
    <mergeCell ref="B35:F35"/>
    <mergeCell ref="B48:F48"/>
    <mergeCell ref="B61:F61"/>
    <mergeCell ref="B74:F74"/>
    <mergeCell ref="B178:F178"/>
    <mergeCell ref="B310:G310"/>
    <mergeCell ref="B295:F295"/>
    <mergeCell ref="B152:F152"/>
    <mergeCell ref="B256:F256"/>
    <mergeCell ref="B243:F243"/>
    <mergeCell ref="B191:F191"/>
    <mergeCell ref="B282:F282"/>
    <mergeCell ref="B269:F269"/>
    <mergeCell ref="B230:F230"/>
    <mergeCell ref="B165:F165"/>
    <mergeCell ref="B217:F217"/>
    <mergeCell ref="B100:F100"/>
    <mergeCell ref="B87:F87"/>
    <mergeCell ref="B204:F20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19" t="s">
        <v>18</v>
      </c>
      <c r="C4" s="1020"/>
      <c r="D4" s="1020"/>
      <c r="E4" s="1020"/>
      <c r="F4" s="1020"/>
      <c r="G4" s="1020"/>
      <c r="H4" s="1020"/>
      <c r="I4" s="1020"/>
      <c r="J4" s="1021"/>
      <c r="K4" s="1019" t="s">
        <v>21</v>
      </c>
      <c r="L4" s="1020"/>
      <c r="M4" s="1020"/>
      <c r="N4" s="1020"/>
      <c r="O4" s="1020"/>
      <c r="P4" s="1020"/>
      <c r="Q4" s="1020"/>
      <c r="R4" s="1020"/>
      <c r="S4" s="1020"/>
      <c r="T4" s="1020"/>
      <c r="U4" s="1020"/>
      <c r="V4" s="1020"/>
      <c r="W4" s="102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19" t="s">
        <v>23</v>
      </c>
      <c r="C17" s="1020"/>
      <c r="D17" s="1020"/>
      <c r="E17" s="1020"/>
      <c r="F17" s="102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19" t="s">
        <v>18</v>
      </c>
      <c r="C4" s="1020"/>
      <c r="D4" s="1020"/>
      <c r="E4" s="1020"/>
      <c r="F4" s="1020"/>
      <c r="G4" s="1020"/>
      <c r="H4" s="1020"/>
      <c r="I4" s="1020"/>
      <c r="J4" s="1021"/>
      <c r="K4" s="1019" t="s">
        <v>21</v>
      </c>
      <c r="L4" s="1020"/>
      <c r="M4" s="1020"/>
      <c r="N4" s="1020"/>
      <c r="O4" s="1020"/>
      <c r="P4" s="1020"/>
      <c r="Q4" s="1020"/>
      <c r="R4" s="1020"/>
      <c r="S4" s="1020"/>
      <c r="T4" s="1020"/>
      <c r="U4" s="1020"/>
      <c r="V4" s="1020"/>
      <c r="W4" s="102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19" t="s">
        <v>23</v>
      </c>
      <c r="C17" s="1020"/>
      <c r="D17" s="1020"/>
      <c r="E17" s="1020"/>
      <c r="F17" s="102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19" t="s">
        <v>18</v>
      </c>
      <c r="C4" s="1020"/>
      <c r="D4" s="1020"/>
      <c r="E4" s="1020"/>
      <c r="F4" s="1020"/>
      <c r="G4" s="1020"/>
      <c r="H4" s="1020"/>
      <c r="I4" s="1020"/>
      <c r="J4" s="1021"/>
      <c r="K4" s="1019" t="s">
        <v>21</v>
      </c>
      <c r="L4" s="1020"/>
      <c r="M4" s="1020"/>
      <c r="N4" s="1020"/>
      <c r="O4" s="1020"/>
      <c r="P4" s="1020"/>
      <c r="Q4" s="1020"/>
      <c r="R4" s="1020"/>
      <c r="S4" s="1020"/>
      <c r="T4" s="1020"/>
      <c r="U4" s="1020"/>
      <c r="V4" s="1020"/>
      <c r="W4" s="102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19" t="s">
        <v>23</v>
      </c>
      <c r="C17" s="1020"/>
      <c r="D17" s="1020"/>
      <c r="E17" s="1020"/>
      <c r="F17" s="102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22" t="s">
        <v>42</v>
      </c>
      <c r="B1" s="102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22" t="s">
        <v>42</v>
      </c>
      <c r="B1" s="102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23" t="s">
        <v>42</v>
      </c>
      <c r="B1" s="102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22" t="s">
        <v>42</v>
      </c>
      <c r="B1" s="102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625"/>
  <sheetViews>
    <sheetView showGridLines="0" topLeftCell="A595" zoomScale="75" zoomScaleNormal="75" workbookViewId="0">
      <selection activeCell="B623" sqref="B623:S623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30"/>
      <c r="G2" s="1030"/>
      <c r="H2" s="1030"/>
      <c r="I2" s="1030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24" t="s">
        <v>50</v>
      </c>
      <c r="C9" s="1025"/>
      <c r="D9" s="1025"/>
      <c r="E9" s="1025"/>
      <c r="F9" s="1025"/>
      <c r="G9" s="1025"/>
      <c r="H9" s="1025"/>
      <c r="I9" s="1025"/>
      <c r="J9" s="1026"/>
      <c r="K9" s="1024" t="s">
        <v>53</v>
      </c>
      <c r="L9" s="1025"/>
      <c r="M9" s="1025"/>
      <c r="N9" s="1025"/>
      <c r="O9" s="1025"/>
      <c r="P9" s="1025"/>
      <c r="Q9" s="1025"/>
      <c r="R9" s="1026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24" t="s">
        <v>50</v>
      </c>
      <c r="C23" s="1025"/>
      <c r="D23" s="1025"/>
      <c r="E23" s="1025"/>
      <c r="F23" s="1025"/>
      <c r="G23" s="1025"/>
      <c r="H23" s="1025"/>
      <c r="I23" s="1025"/>
      <c r="J23" s="1026"/>
      <c r="K23" s="1024" t="s">
        <v>53</v>
      </c>
      <c r="L23" s="1025"/>
      <c r="M23" s="1025"/>
      <c r="N23" s="1025"/>
      <c r="O23" s="1025"/>
      <c r="P23" s="1025"/>
      <c r="Q23" s="1025"/>
      <c r="R23" s="1026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24" t="s">
        <v>50</v>
      </c>
      <c r="C37" s="1025"/>
      <c r="D37" s="1025"/>
      <c r="E37" s="1025"/>
      <c r="F37" s="1025"/>
      <c r="G37" s="1025"/>
      <c r="H37" s="1025"/>
      <c r="I37" s="1025"/>
      <c r="J37" s="1026"/>
      <c r="K37" s="368"/>
      <c r="L37" s="368"/>
      <c r="M37" s="368"/>
      <c r="N37" s="1024" t="s">
        <v>53</v>
      </c>
      <c r="O37" s="1025"/>
      <c r="P37" s="1025"/>
      <c r="Q37" s="1025"/>
      <c r="R37" s="1025"/>
      <c r="S37" s="1025"/>
      <c r="T37" s="1025"/>
      <c r="U37" s="1026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24" t="s">
        <v>50</v>
      </c>
      <c r="C53" s="1025"/>
      <c r="D53" s="1025"/>
      <c r="E53" s="1025"/>
      <c r="F53" s="1025"/>
      <c r="G53" s="1025"/>
      <c r="H53" s="1025"/>
      <c r="I53" s="1025"/>
      <c r="J53" s="1025"/>
      <c r="K53" s="1025"/>
      <c r="L53" s="1025"/>
      <c r="M53" s="1026"/>
      <c r="N53" s="1024" t="s">
        <v>53</v>
      </c>
      <c r="O53" s="1025"/>
      <c r="P53" s="1025"/>
      <c r="Q53" s="1025"/>
      <c r="R53" s="1025"/>
      <c r="S53" s="1025"/>
      <c r="T53" s="1025"/>
      <c r="U53" s="1026"/>
      <c r="V53" s="338" t="s">
        <v>55</v>
      </c>
      <c r="W53" s="362"/>
      <c r="X53" s="362"/>
      <c r="Y53" s="362"/>
      <c r="Z53" s="1031" t="s">
        <v>74</v>
      </c>
      <c r="AA53" s="1031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24" t="s">
        <v>50</v>
      </c>
      <c r="C67" s="1025"/>
      <c r="D67" s="1025"/>
      <c r="E67" s="1025"/>
      <c r="F67" s="1025"/>
      <c r="G67" s="1025"/>
      <c r="H67" s="1025"/>
      <c r="I67" s="1025"/>
      <c r="J67" s="1025"/>
      <c r="K67" s="1025"/>
      <c r="L67" s="1025"/>
      <c r="M67" s="1026"/>
      <c r="N67" s="1024" t="s">
        <v>53</v>
      </c>
      <c r="O67" s="1025"/>
      <c r="P67" s="1025"/>
      <c r="Q67" s="1025"/>
      <c r="R67" s="1025"/>
      <c r="S67" s="1025"/>
      <c r="T67" s="1025"/>
      <c r="U67" s="1025"/>
      <c r="V67" s="1026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24" t="s">
        <v>50</v>
      </c>
      <c r="C81" s="1025"/>
      <c r="D81" s="1025"/>
      <c r="E81" s="1025"/>
      <c r="F81" s="1025"/>
      <c r="G81" s="1025"/>
      <c r="H81" s="1025"/>
      <c r="I81" s="1025"/>
      <c r="J81" s="1025"/>
      <c r="K81" s="1025"/>
      <c r="L81" s="1025"/>
      <c r="M81" s="1026"/>
      <c r="N81" s="1024" t="s">
        <v>53</v>
      </c>
      <c r="O81" s="1025"/>
      <c r="P81" s="1025"/>
      <c r="Q81" s="1025"/>
      <c r="R81" s="1025"/>
      <c r="S81" s="1025"/>
      <c r="T81" s="1025"/>
      <c r="U81" s="1025"/>
      <c r="V81" s="1026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24" t="s">
        <v>50</v>
      </c>
      <c r="C95" s="1025"/>
      <c r="D95" s="1025"/>
      <c r="E95" s="1025"/>
      <c r="F95" s="1025"/>
      <c r="G95" s="1025"/>
      <c r="H95" s="1025"/>
      <c r="I95" s="1025"/>
      <c r="J95" s="1025"/>
      <c r="K95" s="1025"/>
      <c r="L95" s="1025"/>
      <c r="M95" s="1026"/>
      <c r="N95" s="1024" t="s">
        <v>53</v>
      </c>
      <c r="O95" s="1025"/>
      <c r="P95" s="1025"/>
      <c r="Q95" s="1025"/>
      <c r="R95" s="1025"/>
      <c r="S95" s="1025"/>
      <c r="T95" s="1025"/>
      <c r="U95" s="1025"/>
      <c r="V95" s="1026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24" t="s">
        <v>84</v>
      </c>
      <c r="C109" s="1025"/>
      <c r="D109" s="1025"/>
      <c r="E109" s="1025"/>
      <c r="F109" s="1025"/>
      <c r="G109" s="1025"/>
      <c r="H109" s="1025"/>
      <c r="I109" s="1025"/>
      <c r="J109" s="1025"/>
      <c r="K109" s="1026"/>
      <c r="L109" s="1024" t="s">
        <v>83</v>
      </c>
      <c r="M109" s="1026"/>
      <c r="N109" s="1024" t="s">
        <v>53</v>
      </c>
      <c r="O109" s="1025"/>
      <c r="P109" s="1025"/>
      <c r="Q109" s="1025"/>
      <c r="R109" s="1025"/>
      <c r="S109" s="1025"/>
      <c r="T109" s="1025"/>
      <c r="U109" s="1025"/>
      <c r="V109" s="1026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24" t="s">
        <v>84</v>
      </c>
      <c r="C123" s="1025"/>
      <c r="D123" s="1025"/>
      <c r="E123" s="1025"/>
      <c r="F123" s="1025"/>
      <c r="G123" s="1025"/>
      <c r="H123" s="1025"/>
      <c r="I123" s="1025"/>
      <c r="J123" s="1025"/>
      <c r="K123" s="1026"/>
      <c r="L123" s="1024" t="s">
        <v>83</v>
      </c>
      <c r="M123" s="1026"/>
      <c r="N123" s="1024" t="s">
        <v>53</v>
      </c>
      <c r="O123" s="1025"/>
      <c r="P123" s="1025"/>
      <c r="Q123" s="1025"/>
      <c r="R123" s="1025"/>
      <c r="S123" s="1025"/>
      <c r="T123" s="1025"/>
      <c r="U123" s="1025"/>
      <c r="V123" s="1026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24" t="s">
        <v>84</v>
      </c>
      <c r="C137" s="1025"/>
      <c r="D137" s="1025"/>
      <c r="E137" s="1025"/>
      <c r="F137" s="1025"/>
      <c r="G137" s="1025"/>
      <c r="H137" s="1025"/>
      <c r="I137" s="1025"/>
      <c r="J137" s="1025"/>
      <c r="K137" s="1026"/>
      <c r="L137" s="1024" t="s">
        <v>83</v>
      </c>
      <c r="M137" s="1026"/>
      <c r="N137" s="1024" t="s">
        <v>53</v>
      </c>
      <c r="O137" s="1025"/>
      <c r="P137" s="1025"/>
      <c r="Q137" s="1025"/>
      <c r="R137" s="1025"/>
      <c r="S137" s="1025"/>
      <c r="T137" s="1025"/>
      <c r="U137" s="1026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24" t="s">
        <v>84</v>
      </c>
      <c r="C151" s="1025"/>
      <c r="D151" s="1025"/>
      <c r="E151" s="1025"/>
      <c r="F151" s="1025"/>
      <c r="G151" s="1025"/>
      <c r="H151" s="1025"/>
      <c r="I151" s="1025"/>
      <c r="J151" s="1025"/>
      <c r="K151" s="1026"/>
      <c r="L151" s="1024" t="s">
        <v>83</v>
      </c>
      <c r="M151" s="1026"/>
      <c r="N151" s="1024" t="s">
        <v>53</v>
      </c>
      <c r="O151" s="1025"/>
      <c r="P151" s="1025"/>
      <c r="Q151" s="1025"/>
      <c r="R151" s="1025"/>
      <c r="S151" s="1025"/>
      <c r="T151" s="1025"/>
      <c r="U151" s="1026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24" t="s">
        <v>84</v>
      </c>
      <c r="C165" s="1025"/>
      <c r="D165" s="1025"/>
      <c r="E165" s="1025"/>
      <c r="F165" s="1025"/>
      <c r="G165" s="1025"/>
      <c r="H165" s="1025"/>
      <c r="I165" s="1025"/>
      <c r="J165" s="1025"/>
      <c r="K165" s="1026"/>
      <c r="L165" s="1024" t="s">
        <v>83</v>
      </c>
      <c r="M165" s="1026"/>
      <c r="N165" s="1024" t="s">
        <v>53</v>
      </c>
      <c r="O165" s="1025"/>
      <c r="P165" s="1025"/>
      <c r="Q165" s="1025"/>
      <c r="R165" s="1025"/>
      <c r="S165" s="1025"/>
      <c r="T165" s="1025"/>
      <c r="U165" s="1026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24" t="s">
        <v>84</v>
      </c>
      <c r="C179" s="1025"/>
      <c r="D179" s="1025"/>
      <c r="E179" s="1025"/>
      <c r="F179" s="1025"/>
      <c r="G179" s="1025"/>
      <c r="H179" s="1025"/>
      <c r="I179" s="1025"/>
      <c r="J179" s="1025"/>
      <c r="K179" s="1026"/>
      <c r="L179" s="1024" t="s">
        <v>83</v>
      </c>
      <c r="M179" s="1026"/>
      <c r="N179" s="1024" t="s">
        <v>53</v>
      </c>
      <c r="O179" s="1025"/>
      <c r="P179" s="1025"/>
      <c r="Q179" s="1025"/>
      <c r="R179" s="1025"/>
      <c r="S179" s="1025"/>
      <c r="T179" s="1025"/>
      <c r="U179" s="1026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24" t="s">
        <v>84</v>
      </c>
      <c r="C194" s="1025"/>
      <c r="D194" s="1025"/>
      <c r="E194" s="1025"/>
      <c r="F194" s="1025"/>
      <c r="G194" s="1025"/>
      <c r="H194" s="1025"/>
      <c r="I194" s="1026"/>
      <c r="J194" s="1028" t="s">
        <v>83</v>
      </c>
      <c r="K194" s="1028"/>
      <c r="L194" s="1029"/>
      <c r="M194" s="1024" t="s">
        <v>53</v>
      </c>
      <c r="N194" s="1025"/>
      <c r="O194" s="1025"/>
      <c r="P194" s="1025"/>
      <c r="Q194" s="1025"/>
      <c r="R194" s="1025"/>
      <c r="S194" s="1025"/>
      <c r="T194" s="1026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24" t="s">
        <v>84</v>
      </c>
      <c r="C208" s="1025"/>
      <c r="D208" s="1025"/>
      <c r="E208" s="1025"/>
      <c r="F208" s="1025"/>
      <c r="G208" s="1025"/>
      <c r="H208" s="1025"/>
      <c r="I208" s="1026"/>
      <c r="J208" s="1028" t="s">
        <v>83</v>
      </c>
      <c r="K208" s="1028"/>
      <c r="L208" s="1029"/>
      <c r="M208" s="1024" t="s">
        <v>53</v>
      </c>
      <c r="N208" s="1025"/>
      <c r="O208" s="1025"/>
      <c r="P208" s="1025"/>
      <c r="Q208" s="1025"/>
      <c r="R208" s="1025"/>
      <c r="S208" s="1025"/>
      <c r="T208" s="1026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24" t="s">
        <v>84</v>
      </c>
      <c r="C222" s="1025"/>
      <c r="D222" s="1025"/>
      <c r="E222" s="1025"/>
      <c r="F222" s="1025"/>
      <c r="G222" s="1025"/>
      <c r="H222" s="1025"/>
      <c r="I222" s="1026"/>
      <c r="J222" s="1028" t="s">
        <v>83</v>
      </c>
      <c r="K222" s="1028"/>
      <c r="L222" s="1029"/>
      <c r="M222" s="1024" t="s">
        <v>53</v>
      </c>
      <c r="N222" s="1025"/>
      <c r="O222" s="1025"/>
      <c r="P222" s="1025"/>
      <c r="Q222" s="1025"/>
      <c r="R222" s="1025"/>
      <c r="S222" s="1025"/>
      <c r="T222" s="1026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24" t="s">
        <v>84</v>
      </c>
      <c r="C236" s="1025"/>
      <c r="D236" s="1025"/>
      <c r="E236" s="1025"/>
      <c r="F236" s="1025"/>
      <c r="G236" s="1025"/>
      <c r="H236" s="1025"/>
      <c r="I236" s="1026"/>
      <c r="J236" s="1028" t="s">
        <v>83</v>
      </c>
      <c r="K236" s="1028"/>
      <c r="L236" s="1029"/>
      <c r="M236" s="1024" t="s">
        <v>53</v>
      </c>
      <c r="N236" s="1025"/>
      <c r="O236" s="1025"/>
      <c r="P236" s="1025"/>
      <c r="Q236" s="1025"/>
      <c r="R236" s="1025"/>
      <c r="S236" s="1025"/>
      <c r="T236" s="1026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24" t="s">
        <v>84</v>
      </c>
      <c r="C251" s="1025"/>
      <c r="D251" s="1025"/>
      <c r="E251" s="1025"/>
      <c r="F251" s="1025"/>
      <c r="G251" s="1025"/>
      <c r="H251" s="1026"/>
      <c r="I251" s="1027" t="s">
        <v>83</v>
      </c>
      <c r="J251" s="1028"/>
      <c r="K251" s="1028"/>
      <c r="L251" s="1029"/>
      <c r="M251" s="1024" t="s">
        <v>53</v>
      </c>
      <c r="N251" s="1025"/>
      <c r="O251" s="1025"/>
      <c r="P251" s="1025"/>
      <c r="Q251" s="1025"/>
      <c r="R251" s="1025"/>
      <c r="S251" s="1025"/>
      <c r="T251" s="1025"/>
      <c r="U251" s="492" t="s">
        <v>55</v>
      </c>
      <c r="V251" s="483"/>
      <c r="W251" s="483"/>
      <c r="X251" s="482"/>
      <c r="Y251" s="482"/>
      <c r="AH251" s="534" t="s">
        <v>117</v>
      </c>
      <c r="AI251" s="1024"/>
      <c r="AJ251" s="1025"/>
      <c r="AK251" s="1025"/>
      <c r="AL251" s="1025"/>
      <c r="AM251" s="1025"/>
      <c r="AN251" s="1025"/>
      <c r="AO251" s="1026"/>
      <c r="AP251" s="1027"/>
      <c r="AQ251" s="1028"/>
      <c r="AR251" s="1029"/>
      <c r="AS251" s="1025"/>
      <c r="AT251" s="1025"/>
      <c r="AU251" s="1025"/>
      <c r="AV251" s="1025"/>
      <c r="AW251" s="1025"/>
      <c r="AX251" s="1025"/>
      <c r="AY251" s="1025"/>
      <c r="AZ251" s="1025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24"/>
      <c r="C265" s="1025"/>
      <c r="D265" s="1025"/>
      <c r="E265" s="1025"/>
      <c r="F265" s="1025"/>
      <c r="G265" s="1025"/>
      <c r="H265" s="1026"/>
      <c r="I265" s="651"/>
      <c r="J265" s="652"/>
      <c r="K265" s="652"/>
      <c r="L265" s="653"/>
      <c r="M265" s="1025"/>
      <c r="N265" s="1025"/>
      <c r="O265" s="1025"/>
      <c r="P265" s="1025"/>
      <c r="Q265" s="1025"/>
      <c r="R265" s="1025"/>
      <c r="S265" s="1025"/>
      <c r="T265" s="1025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24" t="s">
        <v>84</v>
      </c>
      <c r="C279" s="1025"/>
      <c r="D279" s="1025"/>
      <c r="E279" s="1025"/>
      <c r="F279" s="1025"/>
      <c r="G279" s="1025"/>
      <c r="H279" s="1026"/>
      <c r="I279" s="1024" t="s">
        <v>83</v>
      </c>
      <c r="J279" s="1025"/>
      <c r="K279" s="1025"/>
      <c r="L279" s="1026"/>
      <c r="M279" s="1024" t="s">
        <v>53</v>
      </c>
      <c r="N279" s="1025"/>
      <c r="O279" s="1025"/>
      <c r="P279" s="1025"/>
      <c r="Q279" s="1025"/>
      <c r="R279" s="1025"/>
      <c r="S279" s="1025"/>
      <c r="T279" s="1026"/>
      <c r="U279" s="492" t="s">
        <v>55</v>
      </c>
      <c r="V279" s="490"/>
      <c r="W279" s="490"/>
      <c r="X279" s="490"/>
      <c r="AH279" s="534" t="s">
        <v>121</v>
      </c>
      <c r="AI279" s="1024"/>
      <c r="AJ279" s="1025"/>
      <c r="AK279" s="1025"/>
      <c r="AL279" s="1025"/>
      <c r="AM279" s="1025"/>
      <c r="AN279" s="1025"/>
      <c r="AO279" s="1026"/>
      <c r="AP279" s="1027"/>
      <c r="AQ279" s="1028"/>
      <c r="AR279" s="1029"/>
      <c r="AS279" s="1025"/>
      <c r="AT279" s="1025"/>
      <c r="AU279" s="1025"/>
      <c r="AV279" s="1025"/>
      <c r="AW279" s="1025"/>
      <c r="AX279" s="1025"/>
      <c r="AY279" s="1025"/>
      <c r="AZ279" s="1025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24" t="s">
        <v>84</v>
      </c>
      <c r="C293" s="1025"/>
      <c r="D293" s="1025"/>
      <c r="E293" s="1025"/>
      <c r="F293" s="1025"/>
      <c r="G293" s="1025"/>
      <c r="H293" s="1026"/>
      <c r="I293" s="1024" t="s">
        <v>83</v>
      </c>
      <c r="J293" s="1025"/>
      <c r="K293" s="1026"/>
      <c r="L293" s="1024" t="s">
        <v>53</v>
      </c>
      <c r="M293" s="1025"/>
      <c r="N293" s="1025"/>
      <c r="O293" s="1025"/>
      <c r="P293" s="1025"/>
      <c r="Q293" s="1025"/>
      <c r="R293" s="1025"/>
      <c r="S293" s="1026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24" t="s">
        <v>84</v>
      </c>
      <c r="C307" s="1025"/>
      <c r="D307" s="1025"/>
      <c r="E307" s="1025"/>
      <c r="F307" s="1025"/>
      <c r="G307" s="1025"/>
      <c r="H307" s="1026"/>
      <c r="I307" s="1024" t="s">
        <v>83</v>
      </c>
      <c r="J307" s="1025"/>
      <c r="K307" s="1026"/>
      <c r="L307" s="1024" t="s">
        <v>53</v>
      </c>
      <c r="M307" s="1025"/>
      <c r="N307" s="1025"/>
      <c r="O307" s="1025"/>
      <c r="P307" s="1025"/>
      <c r="Q307" s="1025"/>
      <c r="R307" s="1025"/>
      <c r="S307" s="1026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24" t="s">
        <v>84</v>
      </c>
      <c r="C321" s="1025"/>
      <c r="D321" s="1025"/>
      <c r="E321" s="1025"/>
      <c r="F321" s="1025"/>
      <c r="G321" s="1025"/>
      <c r="H321" s="1026"/>
      <c r="I321" s="1024" t="s">
        <v>83</v>
      </c>
      <c r="J321" s="1025"/>
      <c r="K321" s="1026"/>
      <c r="L321" s="1024" t="s">
        <v>53</v>
      </c>
      <c r="M321" s="1025"/>
      <c r="N321" s="1025"/>
      <c r="O321" s="1025"/>
      <c r="P321" s="1025"/>
      <c r="Q321" s="1025"/>
      <c r="R321" s="1025"/>
      <c r="S321" s="1026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24" t="s">
        <v>83</v>
      </c>
      <c r="J335" s="1025"/>
      <c r="K335" s="1026"/>
      <c r="L335" s="1024" t="s">
        <v>53</v>
      </c>
      <c r="M335" s="1025"/>
      <c r="N335" s="1025"/>
      <c r="O335" s="1025"/>
      <c r="P335" s="1025"/>
      <c r="Q335" s="1025"/>
      <c r="R335" s="1025"/>
      <c r="S335" s="1026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24" t="s">
        <v>84</v>
      </c>
      <c r="C349" s="1025"/>
      <c r="D349" s="1025"/>
      <c r="E349" s="1025"/>
      <c r="F349" s="1025"/>
      <c r="G349" s="1026"/>
      <c r="H349" s="1024" t="s">
        <v>84</v>
      </c>
      <c r="I349" s="1025"/>
      <c r="J349" s="1025"/>
      <c r="K349" s="1025"/>
      <c r="L349" s="1026"/>
      <c r="M349" s="1024" t="s">
        <v>53</v>
      </c>
      <c r="N349" s="1025"/>
      <c r="O349" s="1025"/>
      <c r="P349" s="1025"/>
      <c r="Q349" s="1025"/>
      <c r="R349" s="1025"/>
      <c r="S349" s="1026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24" t="s">
        <v>84</v>
      </c>
      <c r="C365" s="1025"/>
      <c r="D365" s="1025"/>
      <c r="E365" s="1025"/>
      <c r="F365" s="1025"/>
      <c r="G365" s="1026"/>
      <c r="H365" s="1024" t="s">
        <v>83</v>
      </c>
      <c r="I365" s="1025"/>
      <c r="J365" s="1025"/>
      <c r="K365" s="1025"/>
      <c r="L365" s="1025"/>
      <c r="M365" s="1026"/>
      <c r="N365" s="1024" t="s">
        <v>53</v>
      </c>
      <c r="O365" s="1025"/>
      <c r="P365" s="1025"/>
      <c r="Q365" s="1025"/>
      <c r="R365" s="1025"/>
      <c r="S365" s="1026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24" t="s">
        <v>84</v>
      </c>
      <c r="C379" s="1025"/>
      <c r="D379" s="1025"/>
      <c r="E379" s="1025"/>
      <c r="F379" s="1025"/>
      <c r="G379" s="1026"/>
      <c r="H379" s="1024" t="s">
        <v>83</v>
      </c>
      <c r="I379" s="1025"/>
      <c r="J379" s="1025"/>
      <c r="K379" s="1025"/>
      <c r="L379" s="1025"/>
      <c r="M379" s="1026"/>
      <c r="N379" s="1024" t="s">
        <v>53</v>
      </c>
      <c r="O379" s="1025"/>
      <c r="P379" s="1025"/>
      <c r="Q379" s="1025"/>
      <c r="R379" s="1025"/>
      <c r="S379" s="1026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24" t="s">
        <v>84</v>
      </c>
      <c r="C394" s="1025"/>
      <c r="D394" s="1025"/>
      <c r="E394" s="1025"/>
      <c r="F394" s="1025"/>
      <c r="G394" s="1026"/>
      <c r="H394" s="1024" t="s">
        <v>83</v>
      </c>
      <c r="I394" s="1025"/>
      <c r="J394" s="1025"/>
      <c r="K394" s="1025"/>
      <c r="L394" s="1025"/>
      <c r="M394" s="1026"/>
      <c r="N394" s="1024" t="s">
        <v>53</v>
      </c>
      <c r="O394" s="1025"/>
      <c r="P394" s="1025"/>
      <c r="Q394" s="1025"/>
      <c r="R394" s="1025"/>
      <c r="S394" s="1026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24" t="s">
        <v>84</v>
      </c>
      <c r="C407" s="1025"/>
      <c r="D407" s="1025"/>
      <c r="E407" s="1025"/>
      <c r="F407" s="1025"/>
      <c r="G407" s="1026"/>
      <c r="H407" s="1024" t="s">
        <v>83</v>
      </c>
      <c r="I407" s="1025"/>
      <c r="J407" s="1025"/>
      <c r="K407" s="1025"/>
      <c r="L407" s="1025"/>
      <c r="M407" s="1026"/>
      <c r="N407" s="1024" t="s">
        <v>53</v>
      </c>
      <c r="O407" s="1025"/>
      <c r="P407" s="1025"/>
      <c r="Q407" s="1025"/>
      <c r="R407" s="1025"/>
      <c r="S407" s="1026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24" t="s">
        <v>84</v>
      </c>
      <c r="C420" s="1025"/>
      <c r="D420" s="1025"/>
      <c r="E420" s="1025"/>
      <c r="F420" s="1025"/>
      <c r="G420" s="1026"/>
      <c r="H420" s="1024" t="s">
        <v>83</v>
      </c>
      <c r="I420" s="1025"/>
      <c r="J420" s="1025"/>
      <c r="K420" s="1025"/>
      <c r="L420" s="1025"/>
      <c r="M420" s="1026"/>
      <c r="N420" s="1024" t="s">
        <v>53</v>
      </c>
      <c r="O420" s="1025"/>
      <c r="P420" s="1025"/>
      <c r="Q420" s="1025"/>
      <c r="R420" s="1025"/>
      <c r="S420" s="1026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24" t="s">
        <v>84</v>
      </c>
      <c r="C433" s="1025"/>
      <c r="D433" s="1025"/>
      <c r="E433" s="1025"/>
      <c r="F433" s="1025"/>
      <c r="G433" s="1026"/>
      <c r="H433" s="1024" t="s">
        <v>83</v>
      </c>
      <c r="I433" s="1025"/>
      <c r="J433" s="1025"/>
      <c r="K433" s="1025"/>
      <c r="L433" s="1025"/>
      <c r="M433" s="1026"/>
      <c r="N433" s="1024" t="s">
        <v>53</v>
      </c>
      <c r="O433" s="1025"/>
      <c r="P433" s="1025"/>
      <c r="Q433" s="1025"/>
      <c r="R433" s="1025"/>
      <c r="S433" s="1026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24" t="s">
        <v>84</v>
      </c>
      <c r="C446" s="1025"/>
      <c r="D446" s="1025"/>
      <c r="E446" s="1025"/>
      <c r="F446" s="1025"/>
      <c r="G446" s="1026"/>
      <c r="H446" s="1024" t="s">
        <v>83</v>
      </c>
      <c r="I446" s="1025"/>
      <c r="J446" s="1025"/>
      <c r="K446" s="1025"/>
      <c r="L446" s="1025"/>
      <c r="M446" s="1026"/>
      <c r="N446" s="1024" t="s">
        <v>53</v>
      </c>
      <c r="O446" s="1025"/>
      <c r="P446" s="1025"/>
      <c r="Q446" s="1025"/>
      <c r="R446" s="1025"/>
      <c r="S446" s="1026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24" t="s">
        <v>84</v>
      </c>
      <c r="C459" s="1025"/>
      <c r="D459" s="1025"/>
      <c r="E459" s="1025"/>
      <c r="F459" s="1025"/>
      <c r="G459" s="1026"/>
      <c r="H459" s="1024" t="s">
        <v>83</v>
      </c>
      <c r="I459" s="1025"/>
      <c r="J459" s="1025"/>
      <c r="K459" s="1025"/>
      <c r="L459" s="1025"/>
      <c r="M459" s="1026"/>
      <c r="N459" s="1024" t="s">
        <v>53</v>
      </c>
      <c r="O459" s="1025"/>
      <c r="P459" s="1025"/>
      <c r="Q459" s="1025"/>
      <c r="R459" s="1025"/>
      <c r="S459" s="1026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24" t="s">
        <v>84</v>
      </c>
      <c r="C472" s="1025"/>
      <c r="D472" s="1025"/>
      <c r="E472" s="1025"/>
      <c r="F472" s="1025"/>
      <c r="G472" s="1026"/>
      <c r="H472" s="1024" t="s">
        <v>83</v>
      </c>
      <c r="I472" s="1025"/>
      <c r="J472" s="1025"/>
      <c r="K472" s="1025"/>
      <c r="L472" s="1025"/>
      <c r="M472" s="1026"/>
      <c r="N472" s="1024" t="s">
        <v>53</v>
      </c>
      <c r="O472" s="1025"/>
      <c r="P472" s="1025"/>
      <c r="Q472" s="1025"/>
      <c r="R472" s="1025"/>
      <c r="S472" s="1026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24" t="s">
        <v>84</v>
      </c>
      <c r="C485" s="1025"/>
      <c r="D485" s="1025"/>
      <c r="E485" s="1025"/>
      <c r="F485" s="1025"/>
      <c r="G485" s="1026"/>
      <c r="H485" s="1024" t="s">
        <v>83</v>
      </c>
      <c r="I485" s="1025"/>
      <c r="J485" s="1025"/>
      <c r="K485" s="1025"/>
      <c r="L485" s="1025"/>
      <c r="M485" s="1026"/>
      <c r="N485" s="1024" t="s">
        <v>53</v>
      </c>
      <c r="O485" s="1025"/>
      <c r="P485" s="1025"/>
      <c r="Q485" s="1025"/>
      <c r="R485" s="1025"/>
      <c r="S485" s="1026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24" t="s">
        <v>84</v>
      </c>
      <c r="C498" s="1025"/>
      <c r="D498" s="1025"/>
      <c r="E498" s="1025"/>
      <c r="F498" s="1025"/>
      <c r="G498" s="1026"/>
      <c r="H498" s="1024" t="s">
        <v>83</v>
      </c>
      <c r="I498" s="1025"/>
      <c r="J498" s="1025"/>
      <c r="K498" s="1025"/>
      <c r="L498" s="1025"/>
      <c r="M498" s="1026"/>
      <c r="N498" s="1024" t="s">
        <v>53</v>
      </c>
      <c r="O498" s="1025"/>
      <c r="P498" s="1025"/>
      <c r="Q498" s="1025"/>
      <c r="R498" s="1025"/>
      <c r="S498" s="1026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24" t="s">
        <v>84</v>
      </c>
      <c r="C511" s="1025"/>
      <c r="D511" s="1025"/>
      <c r="E511" s="1025"/>
      <c r="F511" s="1025"/>
      <c r="G511" s="1026"/>
      <c r="H511" s="1024" t="s">
        <v>83</v>
      </c>
      <c r="I511" s="1025"/>
      <c r="J511" s="1025"/>
      <c r="K511" s="1025"/>
      <c r="L511" s="1025"/>
      <c r="M511" s="1026"/>
      <c r="N511" s="1024" t="s">
        <v>53</v>
      </c>
      <c r="O511" s="1025"/>
      <c r="P511" s="1025"/>
      <c r="Q511" s="1025"/>
      <c r="R511" s="1025"/>
      <c r="S511" s="1026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24" t="s">
        <v>84</v>
      </c>
      <c r="C524" s="1025"/>
      <c r="D524" s="1025"/>
      <c r="E524" s="1025"/>
      <c r="F524" s="1025"/>
      <c r="G524" s="1026"/>
      <c r="H524" s="1024" t="s">
        <v>83</v>
      </c>
      <c r="I524" s="1025"/>
      <c r="J524" s="1025"/>
      <c r="K524" s="1025"/>
      <c r="L524" s="1025"/>
      <c r="M524" s="1026"/>
      <c r="N524" s="1024" t="s">
        <v>53</v>
      </c>
      <c r="O524" s="1025"/>
      <c r="P524" s="1025"/>
      <c r="Q524" s="1025"/>
      <c r="R524" s="1025"/>
      <c r="S524" s="1026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24" t="s">
        <v>84</v>
      </c>
      <c r="C537" s="1025"/>
      <c r="D537" s="1025"/>
      <c r="E537" s="1025"/>
      <c r="F537" s="1025"/>
      <c r="G537" s="1026"/>
      <c r="H537" s="1024" t="s">
        <v>83</v>
      </c>
      <c r="I537" s="1025"/>
      <c r="J537" s="1025"/>
      <c r="K537" s="1025"/>
      <c r="L537" s="1025"/>
      <c r="M537" s="1026"/>
      <c r="N537" s="1024" t="s">
        <v>53</v>
      </c>
      <c r="O537" s="1025"/>
      <c r="P537" s="1025"/>
      <c r="Q537" s="1025"/>
      <c r="R537" s="1025"/>
      <c r="S537" s="1026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24" t="s">
        <v>84</v>
      </c>
      <c r="C550" s="1025"/>
      <c r="D550" s="1025"/>
      <c r="E550" s="1025"/>
      <c r="F550" s="1025"/>
      <c r="G550" s="1026"/>
      <c r="H550" s="1024" t="s">
        <v>83</v>
      </c>
      <c r="I550" s="1025"/>
      <c r="J550" s="1025"/>
      <c r="K550" s="1025"/>
      <c r="L550" s="1025"/>
      <c r="M550" s="1026"/>
      <c r="N550" s="1024" t="s">
        <v>53</v>
      </c>
      <c r="O550" s="1025"/>
      <c r="P550" s="1025"/>
      <c r="Q550" s="1025"/>
      <c r="R550" s="1025"/>
      <c r="S550" s="1026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24" t="s">
        <v>84</v>
      </c>
      <c r="C563" s="1025"/>
      <c r="D563" s="1025"/>
      <c r="E563" s="1025"/>
      <c r="F563" s="1025"/>
      <c r="G563" s="1026"/>
      <c r="H563" s="1024" t="s">
        <v>83</v>
      </c>
      <c r="I563" s="1025"/>
      <c r="J563" s="1025"/>
      <c r="K563" s="1025"/>
      <c r="L563" s="1025"/>
      <c r="M563" s="1026"/>
      <c r="N563" s="1024" t="s">
        <v>53</v>
      </c>
      <c r="O563" s="1025"/>
      <c r="P563" s="1025"/>
      <c r="Q563" s="1025"/>
      <c r="R563" s="1025"/>
      <c r="S563" s="1026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24" t="s">
        <v>84</v>
      </c>
      <c r="C576" s="1025"/>
      <c r="D576" s="1025"/>
      <c r="E576" s="1025"/>
      <c r="F576" s="1025"/>
      <c r="G576" s="1026"/>
      <c r="H576" s="1024" t="s">
        <v>83</v>
      </c>
      <c r="I576" s="1025"/>
      <c r="J576" s="1025"/>
      <c r="K576" s="1025"/>
      <c r="L576" s="1025"/>
      <c r="M576" s="1026"/>
      <c r="N576" s="1024" t="s">
        <v>53</v>
      </c>
      <c r="O576" s="1025"/>
      <c r="P576" s="1025"/>
      <c r="Q576" s="1025"/>
      <c r="R576" s="1025"/>
      <c r="S576" s="1026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  <row r="588" spans="1:23" ht="13.5" thickBot="1" x14ac:dyDescent="0.25"/>
    <row r="589" spans="1:23" ht="13.5" thickBot="1" x14ac:dyDescent="0.25">
      <c r="A589" s="968" t="s">
        <v>187</v>
      </c>
      <c r="B589" s="1024" t="s">
        <v>84</v>
      </c>
      <c r="C589" s="1025"/>
      <c r="D589" s="1025"/>
      <c r="E589" s="1025"/>
      <c r="F589" s="1025"/>
      <c r="G589" s="1026"/>
      <c r="H589" s="1024" t="s">
        <v>83</v>
      </c>
      <c r="I589" s="1025"/>
      <c r="J589" s="1025"/>
      <c r="K589" s="1025"/>
      <c r="L589" s="1025"/>
      <c r="M589" s="1026"/>
      <c r="N589" s="1024" t="s">
        <v>53</v>
      </c>
      <c r="O589" s="1025"/>
      <c r="P589" s="1025"/>
      <c r="Q589" s="1025"/>
      <c r="R589" s="1025"/>
      <c r="S589" s="1026"/>
      <c r="T589" s="948" t="s">
        <v>55</v>
      </c>
      <c r="U589" s="1008"/>
      <c r="V589" s="1008"/>
      <c r="W589" s="1008"/>
    </row>
    <row r="590" spans="1:23" x14ac:dyDescent="0.2">
      <c r="A590" s="969" t="s">
        <v>54</v>
      </c>
      <c r="B590" s="911">
        <v>1</v>
      </c>
      <c r="C590" s="912">
        <v>2</v>
      </c>
      <c r="D590" s="912">
        <v>3</v>
      </c>
      <c r="E590" s="912">
        <v>4</v>
      </c>
      <c r="F590" s="912">
        <v>5</v>
      </c>
      <c r="G590" s="864">
        <v>6</v>
      </c>
      <c r="H590" s="897">
        <v>1</v>
      </c>
      <c r="I590" s="959">
        <v>2</v>
      </c>
      <c r="J590" s="888">
        <v>3</v>
      </c>
      <c r="K590" s="888">
        <v>4</v>
      </c>
      <c r="L590" s="888">
        <v>5</v>
      </c>
      <c r="M590" s="889">
        <v>6</v>
      </c>
      <c r="N590" s="867">
        <v>1</v>
      </c>
      <c r="O590" s="912">
        <v>2</v>
      </c>
      <c r="P590" s="912">
        <v>3</v>
      </c>
      <c r="Q590" s="912">
        <v>4</v>
      </c>
      <c r="R590" s="912">
        <v>5</v>
      </c>
      <c r="S590" s="826">
        <v>6</v>
      </c>
      <c r="T590" s="898">
        <v>599</v>
      </c>
      <c r="U590" s="1008"/>
      <c r="V590" s="1008"/>
      <c r="W590" s="1008"/>
    </row>
    <row r="591" spans="1:23" x14ac:dyDescent="0.2">
      <c r="A591" s="970" t="s">
        <v>3</v>
      </c>
      <c r="B591" s="913">
        <v>4068</v>
      </c>
      <c r="C591" s="914">
        <v>4068</v>
      </c>
      <c r="D591" s="914">
        <v>4068</v>
      </c>
      <c r="E591" s="914">
        <v>4068</v>
      </c>
      <c r="F591" s="914">
        <v>4068</v>
      </c>
      <c r="G591" s="865">
        <v>4068</v>
      </c>
      <c r="H591" s="913">
        <v>4068</v>
      </c>
      <c r="I591" s="914">
        <v>4068</v>
      </c>
      <c r="J591" s="914">
        <v>4068</v>
      </c>
      <c r="K591" s="914">
        <v>4068</v>
      </c>
      <c r="L591" s="914">
        <v>4068</v>
      </c>
      <c r="M591" s="829">
        <v>4068</v>
      </c>
      <c r="N591" s="868">
        <v>4068</v>
      </c>
      <c r="O591" s="914">
        <v>4068</v>
      </c>
      <c r="P591" s="914">
        <v>4068</v>
      </c>
      <c r="Q591" s="914">
        <v>4068</v>
      </c>
      <c r="R591" s="914">
        <v>4068</v>
      </c>
      <c r="S591" s="829">
        <v>4068</v>
      </c>
      <c r="T591" s="856">
        <v>4068</v>
      </c>
      <c r="U591" s="1008"/>
      <c r="V591" s="1008"/>
      <c r="W591" s="1008"/>
    </row>
    <row r="592" spans="1:23" x14ac:dyDescent="0.2">
      <c r="A592" s="971" t="s">
        <v>6</v>
      </c>
      <c r="B592" s="915">
        <v>4583.8235294117649</v>
      </c>
      <c r="C592" s="916">
        <v>4754.2857142857147</v>
      </c>
      <c r="D592" s="916">
        <v>4240.666666666667</v>
      </c>
      <c r="E592" s="916">
        <v>4718</v>
      </c>
      <c r="F592" s="916">
        <v>4496.3414634146338</v>
      </c>
      <c r="G592" s="848">
        <v>4541.7948717948721</v>
      </c>
      <c r="H592" s="915">
        <v>4496.666666666667</v>
      </c>
      <c r="I592" s="916">
        <v>4702.7027027027025</v>
      </c>
      <c r="J592" s="916">
        <v>4688.5714285714284</v>
      </c>
      <c r="K592" s="916">
        <v>4554.166666666667</v>
      </c>
      <c r="L592" s="916">
        <v>4612.5</v>
      </c>
      <c r="M592" s="832">
        <v>4621.9444444444443</v>
      </c>
      <c r="N592" s="869">
        <v>4592.7027027027025</v>
      </c>
      <c r="O592" s="916">
        <v>4386.5625</v>
      </c>
      <c r="P592" s="916">
        <v>4466.666666666667</v>
      </c>
      <c r="Q592" s="916">
        <v>4604.0540540540542</v>
      </c>
      <c r="R592" s="916">
        <v>4639.4285714285716</v>
      </c>
      <c r="S592" s="832">
        <v>4608.8571428571431</v>
      </c>
      <c r="T592" s="965">
        <v>4585.8764607679468</v>
      </c>
      <c r="U592" s="1008"/>
      <c r="V592" s="1008"/>
      <c r="W592" s="1008"/>
    </row>
    <row r="593" spans="1:23" x14ac:dyDescent="0.2">
      <c r="A593" s="969" t="s">
        <v>7</v>
      </c>
      <c r="B593" s="833">
        <v>73.529411764705884</v>
      </c>
      <c r="C593" s="917">
        <v>80.952380952380949</v>
      </c>
      <c r="D593" s="917">
        <v>73.333333333333329</v>
      </c>
      <c r="E593" s="917">
        <v>82.857142857142861</v>
      </c>
      <c r="F593" s="917">
        <v>75.609756097560975</v>
      </c>
      <c r="G593" s="849">
        <v>79.487179487179489</v>
      </c>
      <c r="H593" s="833">
        <v>61.53846153846154</v>
      </c>
      <c r="I593" s="917">
        <v>78.378378378378372</v>
      </c>
      <c r="J593" s="917">
        <v>64.285714285714292</v>
      </c>
      <c r="K593" s="917">
        <v>77.777777777777771</v>
      </c>
      <c r="L593" s="917">
        <v>60</v>
      </c>
      <c r="M593" s="835">
        <v>86.111111111111114</v>
      </c>
      <c r="N593" s="870">
        <v>48.648648648648646</v>
      </c>
      <c r="O593" s="917">
        <v>75</v>
      </c>
      <c r="P593" s="917">
        <v>66.666666666666671</v>
      </c>
      <c r="Q593" s="917">
        <v>75.675675675675677</v>
      </c>
      <c r="R593" s="917">
        <v>77.142857142857139</v>
      </c>
      <c r="S593" s="835">
        <v>91.428571428571431</v>
      </c>
      <c r="T593" s="858">
        <v>73.121869782971615</v>
      </c>
      <c r="U593" s="1008"/>
      <c r="V593" s="1008"/>
      <c r="W593" s="1008"/>
    </row>
    <row r="594" spans="1:23" x14ac:dyDescent="0.2">
      <c r="A594" s="969" t="s">
        <v>8</v>
      </c>
      <c r="B594" s="918">
        <v>7.7378932456894658E-2</v>
      </c>
      <c r="C594" s="919">
        <v>7.3943508563653643E-2</v>
      </c>
      <c r="D594" s="919">
        <v>8.1988750219630618E-2</v>
      </c>
      <c r="E594" s="919">
        <v>7.4887100500033693E-2</v>
      </c>
      <c r="F594" s="919">
        <v>8.4850448358843852E-2</v>
      </c>
      <c r="G594" s="850">
        <v>8.0505328491013328E-2</v>
      </c>
      <c r="H594" s="918">
        <v>9.5703051966702299E-2</v>
      </c>
      <c r="I594" s="919">
        <v>8.1460808921493405E-2</v>
      </c>
      <c r="J594" s="919">
        <v>9.1150358918617447E-2</v>
      </c>
      <c r="K594" s="919">
        <v>8.4306150313771464E-2</v>
      </c>
      <c r="L594" s="919">
        <v>9.1519986519454088E-2</v>
      </c>
      <c r="M594" s="838">
        <v>6.673864518910648E-2</v>
      </c>
      <c r="N594" s="871">
        <v>0.12166182148501249</v>
      </c>
      <c r="O594" s="919">
        <v>7.9804615631321116E-2</v>
      </c>
      <c r="P594" s="919">
        <v>0.10705665415947632</v>
      </c>
      <c r="Q594" s="919">
        <v>7.8780777873087016E-2</v>
      </c>
      <c r="R594" s="919">
        <v>8.4236293673666668E-2</v>
      </c>
      <c r="S594" s="838">
        <v>6.3818616941362163E-2</v>
      </c>
      <c r="T594" s="859">
        <v>8.7629438349875063E-2</v>
      </c>
      <c r="U594" s="1008"/>
      <c r="V594" s="1008"/>
      <c r="W594" s="1008"/>
    </row>
    <row r="595" spans="1:23" x14ac:dyDescent="0.2">
      <c r="A595" s="971" t="s">
        <v>1</v>
      </c>
      <c r="B595" s="920">
        <f t="shared" ref="B595:G595" si="173">B592/B591*100-100</f>
        <v>12.68002776331771</v>
      </c>
      <c r="C595" s="921">
        <f t="shared" si="173"/>
        <v>16.870346958842546</v>
      </c>
      <c r="D595" s="921">
        <f t="shared" si="173"/>
        <v>4.2445099967223854</v>
      </c>
      <c r="E595" s="921">
        <f t="shared" si="173"/>
        <v>15.978367748279254</v>
      </c>
      <c r="F595" s="921">
        <f t="shared" si="173"/>
        <v>10.5295344988848</v>
      </c>
      <c r="G595" s="884">
        <f t="shared" si="173"/>
        <v>11.646874921211207</v>
      </c>
      <c r="H595" s="920">
        <f>H592/H591*100-100</f>
        <v>10.537528679121607</v>
      </c>
      <c r="I595" s="921">
        <f>I592/I591*100-100</f>
        <v>15.602327991708506</v>
      </c>
      <c r="J595" s="921">
        <f t="shared" ref="J595:T595" si="174">J592/J591*100-100</f>
        <v>15.254951538137391</v>
      </c>
      <c r="K595" s="921">
        <f t="shared" si="174"/>
        <v>11.950999672238623</v>
      </c>
      <c r="L595" s="921">
        <f t="shared" si="174"/>
        <v>13.384955752212392</v>
      </c>
      <c r="M595" s="922">
        <f t="shared" si="174"/>
        <v>13.617120069922422</v>
      </c>
      <c r="N595" s="872">
        <f t="shared" si="174"/>
        <v>12.898296526615113</v>
      </c>
      <c r="O595" s="921">
        <f t="shared" si="174"/>
        <v>7.8309365781710909</v>
      </c>
      <c r="P595" s="921">
        <f t="shared" si="174"/>
        <v>9.8000655522779425</v>
      </c>
      <c r="Q595" s="921">
        <f t="shared" si="174"/>
        <v>13.177336628664065</v>
      </c>
      <c r="R595" s="921">
        <f t="shared" si="174"/>
        <v>14.046916701783957</v>
      </c>
      <c r="S595" s="922">
        <f t="shared" si="174"/>
        <v>13.29540665823852</v>
      </c>
      <c r="T595" s="966">
        <f t="shared" si="174"/>
        <v>12.730493135888565</v>
      </c>
      <c r="U595" s="1008"/>
      <c r="V595" s="1008"/>
      <c r="W595" s="1008"/>
    </row>
    <row r="596" spans="1:23" ht="13.5" thickBot="1" x14ac:dyDescent="0.25">
      <c r="A596" s="895" t="s">
        <v>27</v>
      </c>
      <c r="B596" s="924">
        <f t="shared" ref="B596:T596" si="175">B592-B579</f>
        <v>148.68067226890798</v>
      </c>
      <c r="C596" s="925">
        <f t="shared" si="175"/>
        <v>278.57142857142935</v>
      </c>
      <c r="D596" s="925">
        <f t="shared" si="175"/>
        <v>-36</v>
      </c>
      <c r="E596" s="925">
        <f t="shared" si="175"/>
        <v>209.47058823529369</v>
      </c>
      <c r="F596" s="925">
        <f t="shared" si="175"/>
        <v>21.028963414633836</v>
      </c>
      <c r="G596" s="885">
        <f t="shared" si="175"/>
        <v>72.366300366300493</v>
      </c>
      <c r="H596" s="894">
        <f t="shared" si="175"/>
        <v>109.3137254901967</v>
      </c>
      <c r="I596" s="891">
        <f t="shared" si="175"/>
        <v>85.559845559845598</v>
      </c>
      <c r="J596" s="891">
        <f t="shared" si="175"/>
        <v>62.417582417582707</v>
      </c>
      <c r="K596" s="891">
        <f t="shared" si="175"/>
        <v>-30.157657657657182</v>
      </c>
      <c r="L596" s="891">
        <f t="shared" si="175"/>
        <v>18.611111111111313</v>
      </c>
      <c r="M596" s="892">
        <f t="shared" si="175"/>
        <v>-103.33333333333303</v>
      </c>
      <c r="N596" s="873">
        <f t="shared" si="175"/>
        <v>53.813813813813795</v>
      </c>
      <c r="O596" s="925">
        <f t="shared" si="175"/>
        <v>-225.3125</v>
      </c>
      <c r="P596" s="925">
        <f t="shared" si="175"/>
        <v>-22.619047619047706</v>
      </c>
      <c r="Q596" s="925">
        <f t="shared" si="175"/>
        <v>65.768339768339501</v>
      </c>
      <c r="R596" s="925">
        <f t="shared" si="175"/>
        <v>42.83766233766255</v>
      </c>
      <c r="S596" s="926">
        <f t="shared" si="175"/>
        <v>40.246031746031804</v>
      </c>
      <c r="T596" s="972">
        <f t="shared" si="175"/>
        <v>47.277511556038007</v>
      </c>
      <c r="U596" s="893"/>
      <c r="V596" s="863"/>
      <c r="W596" s="1008"/>
    </row>
    <row r="597" spans="1:23" x14ac:dyDescent="0.2">
      <c r="A597" s="896" t="s">
        <v>51</v>
      </c>
      <c r="B597" s="927">
        <v>626</v>
      </c>
      <c r="C597" s="928">
        <v>623</v>
      </c>
      <c r="D597" s="928">
        <v>160</v>
      </c>
      <c r="E597" s="928">
        <v>632</v>
      </c>
      <c r="F597" s="928">
        <v>629</v>
      </c>
      <c r="G597" s="866">
        <v>628</v>
      </c>
      <c r="H597" s="927">
        <v>646</v>
      </c>
      <c r="I597" s="928">
        <v>672</v>
      </c>
      <c r="J597" s="928">
        <v>143</v>
      </c>
      <c r="K597" s="928">
        <v>652</v>
      </c>
      <c r="L597" s="928">
        <v>655</v>
      </c>
      <c r="M597" s="847">
        <v>650</v>
      </c>
      <c r="N597" s="874">
        <v>658</v>
      </c>
      <c r="O597" s="928">
        <v>690</v>
      </c>
      <c r="P597" s="928">
        <v>146</v>
      </c>
      <c r="Q597" s="928">
        <v>677</v>
      </c>
      <c r="R597" s="928">
        <v>674</v>
      </c>
      <c r="S597" s="847">
        <v>667</v>
      </c>
      <c r="T597" s="861">
        <f>SUM(B597:S597)</f>
        <v>10228</v>
      </c>
      <c r="U597" s="904" t="s">
        <v>56</v>
      </c>
      <c r="V597" s="945">
        <f>T584-T597</f>
        <v>60</v>
      </c>
      <c r="W597" s="961">
        <f>V597/T584</f>
        <v>5.8320373250388803E-3</v>
      </c>
    </row>
    <row r="598" spans="1:23" x14ac:dyDescent="0.2">
      <c r="A598" s="973" t="s">
        <v>28</v>
      </c>
      <c r="B598" s="820"/>
      <c r="C598" s="818"/>
      <c r="D598" s="818"/>
      <c r="E598" s="818"/>
      <c r="F598" s="818"/>
      <c r="G598" s="886"/>
      <c r="H598" s="820"/>
      <c r="I598" s="818"/>
      <c r="J598" s="818"/>
      <c r="K598" s="818"/>
      <c r="L598" s="818"/>
      <c r="M598" s="821"/>
      <c r="N598" s="875"/>
      <c r="O598" s="818"/>
      <c r="P598" s="818"/>
      <c r="Q598" s="818"/>
      <c r="R598" s="818"/>
      <c r="S598" s="821"/>
      <c r="T598" s="964"/>
      <c r="U598" s="904" t="s">
        <v>57</v>
      </c>
      <c r="V598" s="904">
        <v>156.63</v>
      </c>
      <c r="W598" s="1008"/>
    </row>
    <row r="599" spans="1:23" ht="13.5" thickBot="1" x14ac:dyDescent="0.25">
      <c r="A599" s="974" t="s">
        <v>26</v>
      </c>
      <c r="B599" s="822">
        <f t="shared" ref="B599:S599" si="176">B598-B585</f>
        <v>0</v>
      </c>
      <c r="C599" s="819">
        <f t="shared" si="176"/>
        <v>0</v>
      </c>
      <c r="D599" s="819">
        <f t="shared" si="176"/>
        <v>0</v>
      </c>
      <c r="E599" s="819">
        <f t="shared" si="176"/>
        <v>0</v>
      </c>
      <c r="F599" s="819">
        <f t="shared" si="176"/>
        <v>0</v>
      </c>
      <c r="G599" s="887">
        <f t="shared" si="176"/>
        <v>0</v>
      </c>
      <c r="H599" s="822">
        <f t="shared" si="176"/>
        <v>0</v>
      </c>
      <c r="I599" s="819">
        <f t="shared" si="176"/>
        <v>0</v>
      </c>
      <c r="J599" s="819">
        <f t="shared" si="176"/>
        <v>0</v>
      </c>
      <c r="K599" s="819">
        <f t="shared" si="176"/>
        <v>0</v>
      </c>
      <c r="L599" s="819">
        <f t="shared" si="176"/>
        <v>0</v>
      </c>
      <c r="M599" s="823">
        <f t="shared" si="176"/>
        <v>0</v>
      </c>
      <c r="N599" s="876">
        <f t="shared" si="176"/>
        <v>0</v>
      </c>
      <c r="O599" s="819">
        <f t="shared" si="176"/>
        <v>0</v>
      </c>
      <c r="P599" s="819">
        <f t="shared" si="176"/>
        <v>0</v>
      </c>
      <c r="Q599" s="819">
        <f t="shared" si="176"/>
        <v>0</v>
      </c>
      <c r="R599" s="819">
        <f t="shared" si="176"/>
        <v>0</v>
      </c>
      <c r="S599" s="823">
        <f t="shared" si="176"/>
        <v>0</v>
      </c>
      <c r="T599" s="967"/>
      <c r="U599" s="904" t="s">
        <v>26</v>
      </c>
      <c r="V599" s="904">
        <f>V598-V585</f>
        <v>-1.2300000000000182</v>
      </c>
      <c r="W599" s="1008"/>
    </row>
    <row r="601" spans="1:23" ht="13.5" thickBot="1" x14ac:dyDescent="0.25"/>
    <row r="602" spans="1:23" s="1012" customFormat="1" ht="13.5" thickBot="1" x14ac:dyDescent="0.25">
      <c r="A602" s="968" t="s">
        <v>189</v>
      </c>
      <c r="B602" s="1024" t="s">
        <v>84</v>
      </c>
      <c r="C602" s="1025"/>
      <c r="D602" s="1025"/>
      <c r="E602" s="1025"/>
      <c r="F602" s="1025"/>
      <c r="G602" s="1026"/>
      <c r="H602" s="1024" t="s">
        <v>83</v>
      </c>
      <c r="I602" s="1025"/>
      <c r="J602" s="1025"/>
      <c r="K602" s="1025"/>
      <c r="L602" s="1025"/>
      <c r="M602" s="1026"/>
      <c r="N602" s="1024" t="s">
        <v>53</v>
      </c>
      <c r="O602" s="1025"/>
      <c r="P602" s="1025"/>
      <c r="Q602" s="1025"/>
      <c r="R602" s="1025"/>
      <c r="S602" s="1026"/>
      <c r="T602" s="948" t="s">
        <v>55</v>
      </c>
    </row>
    <row r="603" spans="1:23" s="1012" customFormat="1" x14ac:dyDescent="0.2">
      <c r="A603" s="969" t="s">
        <v>54</v>
      </c>
      <c r="B603" s="911">
        <v>1</v>
      </c>
      <c r="C603" s="912">
        <v>2</v>
      </c>
      <c r="D603" s="912">
        <v>3</v>
      </c>
      <c r="E603" s="912">
        <v>4</v>
      </c>
      <c r="F603" s="912">
        <v>5</v>
      </c>
      <c r="G603" s="864">
        <v>6</v>
      </c>
      <c r="H603" s="897">
        <v>1</v>
      </c>
      <c r="I603" s="959">
        <v>2</v>
      </c>
      <c r="J603" s="888">
        <v>3</v>
      </c>
      <c r="K603" s="888">
        <v>4</v>
      </c>
      <c r="L603" s="888">
        <v>5</v>
      </c>
      <c r="M603" s="889">
        <v>6</v>
      </c>
      <c r="N603" s="867">
        <v>1</v>
      </c>
      <c r="O603" s="912">
        <v>2</v>
      </c>
      <c r="P603" s="912">
        <v>3</v>
      </c>
      <c r="Q603" s="912">
        <v>4</v>
      </c>
      <c r="R603" s="912">
        <v>5</v>
      </c>
      <c r="S603" s="826">
        <v>6</v>
      </c>
      <c r="T603" s="898">
        <v>599</v>
      </c>
    </row>
    <row r="604" spans="1:23" s="1012" customFormat="1" x14ac:dyDescent="0.2">
      <c r="A604" s="970" t="s">
        <v>3</v>
      </c>
      <c r="B604" s="913">
        <v>4104</v>
      </c>
      <c r="C604" s="914">
        <v>4104</v>
      </c>
      <c r="D604" s="914">
        <v>4104</v>
      </c>
      <c r="E604" s="914">
        <v>4104</v>
      </c>
      <c r="F604" s="914">
        <v>4104</v>
      </c>
      <c r="G604" s="865">
        <v>4104</v>
      </c>
      <c r="H604" s="913">
        <v>4104</v>
      </c>
      <c r="I604" s="914">
        <v>4104</v>
      </c>
      <c r="J604" s="914">
        <v>4104</v>
      </c>
      <c r="K604" s="914">
        <v>4104</v>
      </c>
      <c r="L604" s="914">
        <v>4104</v>
      </c>
      <c r="M604" s="829">
        <v>4104</v>
      </c>
      <c r="N604" s="868">
        <v>4104</v>
      </c>
      <c r="O604" s="914">
        <v>4104</v>
      </c>
      <c r="P604" s="914">
        <v>4104</v>
      </c>
      <c r="Q604" s="914">
        <v>4104</v>
      </c>
      <c r="R604" s="914">
        <v>4104</v>
      </c>
      <c r="S604" s="829">
        <v>4104</v>
      </c>
      <c r="T604" s="856">
        <v>4104</v>
      </c>
    </row>
    <row r="605" spans="1:23" s="1012" customFormat="1" x14ac:dyDescent="0.2">
      <c r="A605" s="971" t="s">
        <v>6</v>
      </c>
      <c r="B605" s="915">
        <v>4574.72</v>
      </c>
      <c r="C605" s="916">
        <v>4706.67</v>
      </c>
      <c r="D605" s="916">
        <v>4149.29</v>
      </c>
      <c r="E605" s="916">
        <v>4596</v>
      </c>
      <c r="F605" s="916">
        <v>4582.22</v>
      </c>
      <c r="G605" s="848">
        <v>4619.7</v>
      </c>
      <c r="H605" s="915">
        <v>4476.9399999999996</v>
      </c>
      <c r="I605" s="916">
        <v>4669.1899999999996</v>
      </c>
      <c r="J605" s="916">
        <v>4486.67</v>
      </c>
      <c r="K605" s="916">
        <v>4688.57</v>
      </c>
      <c r="L605" s="916">
        <v>4739.71</v>
      </c>
      <c r="M605" s="832">
        <v>4755.43</v>
      </c>
      <c r="N605" s="869">
        <v>4511.71</v>
      </c>
      <c r="O605" s="916">
        <v>4488.6099999999997</v>
      </c>
      <c r="P605" s="916">
        <v>4710.63</v>
      </c>
      <c r="Q605" s="916">
        <v>4620.83</v>
      </c>
      <c r="R605" s="916">
        <v>4724.57</v>
      </c>
      <c r="S605" s="832">
        <v>4728.8900000000003</v>
      </c>
      <c r="T605" s="965">
        <v>4618.21</v>
      </c>
    </row>
    <row r="606" spans="1:23" s="1012" customFormat="1" x14ac:dyDescent="0.2">
      <c r="A606" s="969" t="s">
        <v>7</v>
      </c>
      <c r="B606" s="833">
        <v>75</v>
      </c>
      <c r="C606" s="917">
        <v>72.73</v>
      </c>
      <c r="D606" s="917">
        <v>92.86</v>
      </c>
      <c r="E606" s="917">
        <v>82.86</v>
      </c>
      <c r="F606" s="917">
        <v>77.78</v>
      </c>
      <c r="G606" s="849">
        <v>81.819999999999993</v>
      </c>
      <c r="H606" s="833">
        <v>77.78</v>
      </c>
      <c r="I606" s="917">
        <v>83.78</v>
      </c>
      <c r="J606" s="917">
        <v>53.33</v>
      </c>
      <c r="K606" s="917">
        <v>85.71</v>
      </c>
      <c r="L606" s="917">
        <v>85.71</v>
      </c>
      <c r="M606" s="835">
        <v>88.57</v>
      </c>
      <c r="N606" s="870">
        <v>77.14</v>
      </c>
      <c r="O606" s="917">
        <v>88.89</v>
      </c>
      <c r="P606" s="917">
        <v>75</v>
      </c>
      <c r="Q606" s="917">
        <v>88.89</v>
      </c>
      <c r="R606" s="917">
        <v>85.71</v>
      </c>
      <c r="S606" s="835">
        <v>94.44</v>
      </c>
      <c r="T606" s="858">
        <v>79.97</v>
      </c>
    </row>
    <row r="607" spans="1:23" s="1012" customFormat="1" x14ac:dyDescent="0.2">
      <c r="A607" s="969" t="s">
        <v>8</v>
      </c>
      <c r="B607" s="918">
        <v>7.7700000000000005E-2</v>
      </c>
      <c r="C607" s="919">
        <v>8.5699999999999998E-2</v>
      </c>
      <c r="D607" s="919">
        <v>6.0900000000000003E-2</v>
      </c>
      <c r="E607" s="919">
        <v>7.5899999999999995E-2</v>
      </c>
      <c r="F607" s="919">
        <v>7.2800000000000004E-2</v>
      </c>
      <c r="G607" s="850">
        <v>6.8599999999999994E-2</v>
      </c>
      <c r="H607" s="918">
        <v>8.3199999999999996E-2</v>
      </c>
      <c r="I607" s="919">
        <v>7.3200000000000001E-2</v>
      </c>
      <c r="J607" s="919">
        <v>9.5000000000000001E-2</v>
      </c>
      <c r="K607" s="919">
        <v>6.4399999999999999E-2</v>
      </c>
      <c r="L607" s="919">
        <v>7.0000000000000007E-2</v>
      </c>
      <c r="M607" s="838">
        <v>6.4199999999999993E-2</v>
      </c>
      <c r="N607" s="871">
        <v>7.7899999999999997E-2</v>
      </c>
      <c r="O607" s="919">
        <v>6.1400000000000003E-2</v>
      </c>
      <c r="P607" s="919">
        <v>8.3000000000000004E-2</v>
      </c>
      <c r="Q607" s="919">
        <v>6.7000000000000004E-2</v>
      </c>
      <c r="R607" s="919">
        <v>7.1800000000000003E-2</v>
      </c>
      <c r="S607" s="838">
        <v>5.6000000000000001E-2</v>
      </c>
      <c r="T607" s="859">
        <v>7.6799999999999993E-2</v>
      </c>
    </row>
    <row r="608" spans="1:23" s="1012" customFormat="1" x14ac:dyDescent="0.2">
      <c r="A608" s="971" t="s">
        <v>1</v>
      </c>
      <c r="B608" s="920">
        <f t="shared" ref="B608:G608" si="177">B605/B604*100-100</f>
        <v>11.469785575048746</v>
      </c>
      <c r="C608" s="921">
        <f t="shared" si="177"/>
        <v>14.684941520467845</v>
      </c>
      <c r="D608" s="921">
        <f t="shared" si="177"/>
        <v>1.1035575048732937</v>
      </c>
      <c r="E608" s="921">
        <f t="shared" si="177"/>
        <v>11.988304093567265</v>
      </c>
      <c r="F608" s="921">
        <f t="shared" si="177"/>
        <v>11.65253411306044</v>
      </c>
      <c r="G608" s="884">
        <f t="shared" si="177"/>
        <v>12.565789473684205</v>
      </c>
      <c r="H608" s="920">
        <f>H605/H604*100-100</f>
        <v>9.0872319688109116</v>
      </c>
      <c r="I608" s="921">
        <f>I605/I604*100-100</f>
        <v>13.771686159844052</v>
      </c>
      <c r="J608" s="921">
        <f t="shared" ref="J608:T608" si="178">J605/J604*100-100</f>
        <v>9.3243177387914358</v>
      </c>
      <c r="K608" s="921">
        <f t="shared" si="178"/>
        <v>14.243908382066266</v>
      </c>
      <c r="L608" s="921">
        <f t="shared" si="178"/>
        <v>15.490009746588697</v>
      </c>
      <c r="M608" s="922">
        <f t="shared" si="178"/>
        <v>15.873050682261209</v>
      </c>
      <c r="N608" s="872">
        <f t="shared" si="178"/>
        <v>9.9344541910331401</v>
      </c>
      <c r="O608" s="921">
        <f t="shared" si="178"/>
        <v>9.3715886939571078</v>
      </c>
      <c r="P608" s="921">
        <f t="shared" si="178"/>
        <v>14.781432748538009</v>
      </c>
      <c r="Q608" s="921">
        <f t="shared" si="178"/>
        <v>12.593323586744631</v>
      </c>
      <c r="R608" s="921">
        <f t="shared" si="178"/>
        <v>15.121101364522403</v>
      </c>
      <c r="S608" s="922">
        <f t="shared" si="178"/>
        <v>15.226364522417171</v>
      </c>
      <c r="T608" s="966">
        <f t="shared" si="178"/>
        <v>12.529483430799232</v>
      </c>
    </row>
    <row r="609" spans="1:23" s="1012" customFormat="1" ht="13.5" thickBot="1" x14ac:dyDescent="0.25">
      <c r="A609" s="895" t="s">
        <v>27</v>
      </c>
      <c r="B609" s="924">
        <f t="shared" ref="B609:T609" si="179">B605-B592</f>
        <v>-9.1035294117646117</v>
      </c>
      <c r="C609" s="925">
        <f t="shared" si="179"/>
        <v>-47.615714285714603</v>
      </c>
      <c r="D609" s="925">
        <f t="shared" si="179"/>
        <v>-91.376666666667006</v>
      </c>
      <c r="E609" s="925">
        <f t="shared" si="179"/>
        <v>-122</v>
      </c>
      <c r="F609" s="925">
        <f t="shared" si="179"/>
        <v>85.878536585366419</v>
      </c>
      <c r="G609" s="885">
        <f t="shared" si="179"/>
        <v>77.905128205127767</v>
      </c>
      <c r="H609" s="894">
        <f t="shared" si="179"/>
        <v>-19.72666666666737</v>
      </c>
      <c r="I609" s="891">
        <f t="shared" si="179"/>
        <v>-33.512702702702882</v>
      </c>
      <c r="J609" s="891">
        <f t="shared" si="179"/>
        <v>-201.90142857142837</v>
      </c>
      <c r="K609" s="891">
        <f t="shared" si="179"/>
        <v>134.40333333333274</v>
      </c>
      <c r="L609" s="891">
        <f t="shared" si="179"/>
        <v>127.21000000000004</v>
      </c>
      <c r="M609" s="892">
        <f t="shared" si="179"/>
        <v>133.48555555555595</v>
      </c>
      <c r="N609" s="873">
        <f t="shared" si="179"/>
        <v>-80.992702702702445</v>
      </c>
      <c r="O609" s="925">
        <f t="shared" si="179"/>
        <v>102.04749999999967</v>
      </c>
      <c r="P609" s="925">
        <f t="shared" si="179"/>
        <v>243.96333333333314</v>
      </c>
      <c r="Q609" s="925">
        <f t="shared" si="179"/>
        <v>16.77594594594575</v>
      </c>
      <c r="R609" s="925">
        <f t="shared" si="179"/>
        <v>85.14142857142815</v>
      </c>
      <c r="S609" s="926">
        <f t="shared" si="179"/>
        <v>120.03285714285721</v>
      </c>
      <c r="T609" s="972">
        <f t="shared" si="179"/>
        <v>32.333539232053226</v>
      </c>
      <c r="U609" s="893"/>
      <c r="V609" s="863"/>
    </row>
    <row r="610" spans="1:23" s="1012" customFormat="1" x14ac:dyDescent="0.2">
      <c r="A610" s="896" t="s">
        <v>51</v>
      </c>
      <c r="B610" s="927">
        <v>625</v>
      </c>
      <c r="C610" s="928">
        <v>621</v>
      </c>
      <c r="D610" s="928">
        <v>156</v>
      </c>
      <c r="E610" s="928">
        <v>630</v>
      </c>
      <c r="F610" s="928">
        <v>625</v>
      </c>
      <c r="G610" s="866">
        <v>626</v>
      </c>
      <c r="H610" s="927">
        <v>641</v>
      </c>
      <c r="I610" s="928">
        <v>667</v>
      </c>
      <c r="J610" s="928">
        <v>137</v>
      </c>
      <c r="K610" s="928">
        <v>649</v>
      </c>
      <c r="L610" s="928">
        <v>651</v>
      </c>
      <c r="M610" s="847">
        <v>647</v>
      </c>
      <c r="N610" s="874">
        <v>657</v>
      </c>
      <c r="O610" s="928">
        <v>688</v>
      </c>
      <c r="P610" s="928">
        <v>142</v>
      </c>
      <c r="Q610" s="928">
        <v>676</v>
      </c>
      <c r="R610" s="928">
        <v>673</v>
      </c>
      <c r="S610" s="847">
        <v>666</v>
      </c>
      <c r="T610" s="861">
        <f>SUM(B610:S610)</f>
        <v>10177</v>
      </c>
      <c r="U610" s="904" t="s">
        <v>56</v>
      </c>
      <c r="V610" s="945">
        <f>T597-T610</f>
        <v>51</v>
      </c>
      <c r="W610" s="961">
        <f>V610/T597</f>
        <v>4.9863120844739926E-3</v>
      </c>
    </row>
    <row r="611" spans="1:23" s="1012" customFormat="1" x14ac:dyDescent="0.2">
      <c r="A611" s="973" t="s">
        <v>28</v>
      </c>
      <c r="B611" s="820"/>
      <c r="C611" s="818"/>
      <c r="D611" s="818"/>
      <c r="E611" s="818"/>
      <c r="F611" s="818"/>
      <c r="G611" s="886"/>
      <c r="H611" s="820"/>
      <c r="I611" s="818"/>
      <c r="J611" s="818"/>
      <c r="K611" s="818"/>
      <c r="L611" s="818"/>
      <c r="M611" s="821"/>
      <c r="N611" s="875"/>
      <c r="O611" s="818"/>
      <c r="P611" s="818"/>
      <c r="Q611" s="818"/>
      <c r="R611" s="818"/>
      <c r="S611" s="821"/>
      <c r="T611" s="964"/>
      <c r="U611" s="904" t="s">
        <v>57</v>
      </c>
      <c r="V611" s="904">
        <v>155.28</v>
      </c>
    </row>
    <row r="612" spans="1:23" s="1012" customFormat="1" ht="13.5" thickBot="1" x14ac:dyDescent="0.25">
      <c r="A612" s="974" t="s">
        <v>26</v>
      </c>
      <c r="B612" s="822">
        <f t="shared" ref="B612:S612" si="180">B611-B598</f>
        <v>0</v>
      </c>
      <c r="C612" s="819">
        <f t="shared" si="180"/>
        <v>0</v>
      </c>
      <c r="D612" s="819">
        <f t="shared" si="180"/>
        <v>0</v>
      </c>
      <c r="E612" s="819">
        <f t="shared" si="180"/>
        <v>0</v>
      </c>
      <c r="F612" s="819">
        <f t="shared" si="180"/>
        <v>0</v>
      </c>
      <c r="G612" s="887">
        <f t="shared" si="180"/>
        <v>0</v>
      </c>
      <c r="H612" s="822">
        <f t="shared" si="180"/>
        <v>0</v>
      </c>
      <c r="I612" s="819">
        <f t="shared" si="180"/>
        <v>0</v>
      </c>
      <c r="J612" s="819">
        <f t="shared" si="180"/>
        <v>0</v>
      </c>
      <c r="K612" s="819">
        <f t="shared" si="180"/>
        <v>0</v>
      </c>
      <c r="L612" s="819">
        <f t="shared" si="180"/>
        <v>0</v>
      </c>
      <c r="M612" s="823">
        <f t="shared" si="180"/>
        <v>0</v>
      </c>
      <c r="N612" s="876">
        <f t="shared" si="180"/>
        <v>0</v>
      </c>
      <c r="O612" s="819">
        <f t="shared" si="180"/>
        <v>0</v>
      </c>
      <c r="P612" s="819">
        <f t="shared" si="180"/>
        <v>0</v>
      </c>
      <c r="Q612" s="819">
        <f t="shared" si="180"/>
        <v>0</v>
      </c>
      <c r="R612" s="819">
        <f t="shared" si="180"/>
        <v>0</v>
      </c>
      <c r="S612" s="823">
        <f t="shared" si="180"/>
        <v>0</v>
      </c>
      <c r="T612" s="967"/>
      <c r="U612" s="904" t="s">
        <v>26</v>
      </c>
      <c r="V612" s="904">
        <f>V611-V598</f>
        <v>-1.3499999999999943</v>
      </c>
    </row>
    <row r="614" spans="1:23" ht="13.5" thickBot="1" x14ac:dyDescent="0.25"/>
    <row r="615" spans="1:23" ht="13.5" thickBot="1" x14ac:dyDescent="0.25">
      <c r="A615" s="968" t="s">
        <v>194</v>
      </c>
      <c r="B615" s="1024" t="s">
        <v>84</v>
      </c>
      <c r="C615" s="1025"/>
      <c r="D615" s="1025"/>
      <c r="E615" s="1025"/>
      <c r="F615" s="1025"/>
      <c r="G615" s="1026"/>
      <c r="H615" s="1024" t="s">
        <v>83</v>
      </c>
      <c r="I615" s="1025"/>
      <c r="J615" s="1025"/>
      <c r="K615" s="1025"/>
      <c r="L615" s="1025"/>
      <c r="M615" s="1026"/>
      <c r="N615" s="1024" t="s">
        <v>53</v>
      </c>
      <c r="O615" s="1025"/>
      <c r="P615" s="1025"/>
      <c r="Q615" s="1025"/>
      <c r="R615" s="1025"/>
      <c r="S615" s="1026"/>
      <c r="T615" s="948" t="s">
        <v>55</v>
      </c>
      <c r="U615" s="1018"/>
      <c r="V615" s="1018"/>
      <c r="W615" s="1018"/>
    </row>
    <row r="616" spans="1:23" x14ac:dyDescent="0.2">
      <c r="A616" s="969" t="s">
        <v>54</v>
      </c>
      <c r="B616" s="911">
        <v>1</v>
      </c>
      <c r="C616" s="912">
        <v>2</v>
      </c>
      <c r="D616" s="912">
        <v>3</v>
      </c>
      <c r="E616" s="912">
        <v>4</v>
      </c>
      <c r="F616" s="912">
        <v>5</v>
      </c>
      <c r="G616" s="864">
        <v>6</v>
      </c>
      <c r="H616" s="897">
        <v>1</v>
      </c>
      <c r="I616" s="959">
        <v>2</v>
      </c>
      <c r="J616" s="888">
        <v>3</v>
      </c>
      <c r="K616" s="888">
        <v>4</v>
      </c>
      <c r="L616" s="888">
        <v>5</v>
      </c>
      <c r="M616" s="889">
        <v>6</v>
      </c>
      <c r="N616" s="867">
        <v>1</v>
      </c>
      <c r="O616" s="912">
        <v>2</v>
      </c>
      <c r="P616" s="912">
        <v>3</v>
      </c>
      <c r="Q616" s="912">
        <v>4</v>
      </c>
      <c r="R616" s="912">
        <v>5</v>
      </c>
      <c r="S616" s="826">
        <v>6</v>
      </c>
      <c r="T616" s="898">
        <v>599</v>
      </c>
      <c r="U616" s="1018"/>
      <c r="V616" s="1018"/>
      <c r="W616" s="1018"/>
    </row>
    <row r="617" spans="1:23" x14ac:dyDescent="0.2">
      <c r="A617" s="970" t="s">
        <v>3</v>
      </c>
      <c r="B617" s="913">
        <v>4140</v>
      </c>
      <c r="C617" s="914">
        <v>4140</v>
      </c>
      <c r="D617" s="914">
        <v>4140</v>
      </c>
      <c r="E617" s="914">
        <v>4140</v>
      </c>
      <c r="F617" s="914">
        <v>4140</v>
      </c>
      <c r="G617" s="865">
        <v>4140</v>
      </c>
      <c r="H617" s="913">
        <v>4140</v>
      </c>
      <c r="I617" s="914">
        <v>4140</v>
      </c>
      <c r="J617" s="914">
        <v>4140</v>
      </c>
      <c r="K617" s="914">
        <v>4140</v>
      </c>
      <c r="L617" s="914">
        <v>4140</v>
      </c>
      <c r="M617" s="829">
        <v>4140</v>
      </c>
      <c r="N617" s="868">
        <v>4140</v>
      </c>
      <c r="O617" s="914">
        <v>4140</v>
      </c>
      <c r="P617" s="914">
        <v>4140</v>
      </c>
      <c r="Q617" s="914">
        <v>4140</v>
      </c>
      <c r="R617" s="914">
        <v>4140</v>
      </c>
      <c r="S617" s="829">
        <v>4140</v>
      </c>
      <c r="T617" s="856">
        <v>4140</v>
      </c>
      <c r="U617" s="1018"/>
      <c r="V617" s="1018"/>
      <c r="W617" s="1018"/>
    </row>
    <row r="618" spans="1:23" x14ac:dyDescent="0.2">
      <c r="A618" s="971" t="s">
        <v>6</v>
      </c>
      <c r="B618" s="915">
        <v>4603.2299999999996</v>
      </c>
      <c r="C618" s="916">
        <v>4855.88</v>
      </c>
      <c r="D618" s="916">
        <v>4465</v>
      </c>
      <c r="E618" s="916">
        <v>4725.88</v>
      </c>
      <c r="F618" s="916">
        <v>4559.43</v>
      </c>
      <c r="G618" s="848">
        <v>4724.29</v>
      </c>
      <c r="H618" s="915">
        <v>4533.79</v>
      </c>
      <c r="I618" s="916">
        <v>4649.1400000000003</v>
      </c>
      <c r="J618" s="916">
        <v>4883.75</v>
      </c>
      <c r="K618" s="916">
        <v>4617.1000000000004</v>
      </c>
      <c r="L618" s="916">
        <v>4695</v>
      </c>
      <c r="M618" s="832">
        <v>4752.3100000000004</v>
      </c>
      <c r="N618" s="869">
        <v>4512.57</v>
      </c>
      <c r="O618" s="916">
        <v>4720</v>
      </c>
      <c r="P618" s="916">
        <v>4713</v>
      </c>
      <c r="Q618" s="916">
        <v>4608</v>
      </c>
      <c r="R618" s="916">
        <v>4524.29</v>
      </c>
      <c r="S618" s="832">
        <v>4643</v>
      </c>
      <c r="T618" s="965">
        <v>4649.2700000000004</v>
      </c>
      <c r="U618" s="1018"/>
      <c r="V618" s="1018"/>
      <c r="W618" s="1018"/>
    </row>
    <row r="619" spans="1:23" x14ac:dyDescent="0.2">
      <c r="A619" s="969" t="s">
        <v>7</v>
      </c>
      <c r="B619" s="833">
        <v>80.650000000000006</v>
      </c>
      <c r="C619" s="917">
        <v>88.24</v>
      </c>
      <c r="D619" s="917">
        <v>62.5</v>
      </c>
      <c r="E619" s="917">
        <v>82.35</v>
      </c>
      <c r="F619" s="917">
        <v>77.14</v>
      </c>
      <c r="G619" s="849">
        <v>77.14</v>
      </c>
      <c r="H619" s="833">
        <v>79.31</v>
      </c>
      <c r="I619" s="917">
        <v>71.430000000000007</v>
      </c>
      <c r="J619" s="917">
        <v>100</v>
      </c>
      <c r="K619" s="917">
        <v>67.739999999999995</v>
      </c>
      <c r="L619" s="917">
        <v>78.13</v>
      </c>
      <c r="M619" s="835">
        <v>79.489999999999995</v>
      </c>
      <c r="N619" s="870">
        <v>80</v>
      </c>
      <c r="O619" s="917">
        <v>85.71</v>
      </c>
      <c r="P619" s="917">
        <v>80</v>
      </c>
      <c r="Q619" s="917">
        <v>91.43</v>
      </c>
      <c r="R619" s="917">
        <v>82.86</v>
      </c>
      <c r="S619" s="835">
        <v>80</v>
      </c>
      <c r="T619" s="858">
        <v>78.14</v>
      </c>
      <c r="U619" s="1018"/>
      <c r="V619" s="1018"/>
      <c r="W619" s="1018"/>
    </row>
    <row r="620" spans="1:23" x14ac:dyDescent="0.2">
      <c r="A620" s="969" t="s">
        <v>8</v>
      </c>
      <c r="B620" s="918">
        <v>8.4900000000000003E-2</v>
      </c>
      <c r="C620" s="919">
        <v>6.4299999999999996E-2</v>
      </c>
      <c r="D620" s="919">
        <v>9.7900000000000001E-2</v>
      </c>
      <c r="E620" s="919">
        <v>7.2700000000000001E-2</v>
      </c>
      <c r="F620" s="919">
        <v>8.4599999999999995E-2</v>
      </c>
      <c r="G620" s="850">
        <v>8.5000000000000006E-2</v>
      </c>
      <c r="H620" s="918">
        <v>7.5399999999999995E-2</v>
      </c>
      <c r="I620" s="919">
        <v>9.6199999999999994E-2</v>
      </c>
      <c r="J620" s="919">
        <v>5.8299999999999998E-2</v>
      </c>
      <c r="K620" s="919">
        <v>8.4699999999999998E-2</v>
      </c>
      <c r="L620" s="919">
        <v>7.7100000000000002E-2</v>
      </c>
      <c r="M620" s="838">
        <v>8.0100000000000005E-2</v>
      </c>
      <c r="N620" s="871">
        <v>7.1400000000000005E-2</v>
      </c>
      <c r="O620" s="919">
        <v>7.0999999999999994E-2</v>
      </c>
      <c r="P620" s="919">
        <v>6.7000000000000004E-2</v>
      </c>
      <c r="Q620" s="919">
        <v>6.6100000000000006E-2</v>
      </c>
      <c r="R620" s="919">
        <v>7.2400000000000006E-2</v>
      </c>
      <c r="S620" s="838">
        <v>7.1499999999999994E-2</v>
      </c>
      <c r="T620" s="859">
        <v>8.0600000000000005E-2</v>
      </c>
      <c r="U620" s="1018"/>
      <c r="V620" s="1018"/>
      <c r="W620" s="1018"/>
    </row>
    <row r="621" spans="1:23" x14ac:dyDescent="0.2">
      <c r="A621" s="971" t="s">
        <v>1</v>
      </c>
      <c r="B621" s="920">
        <f t="shared" ref="B621:G621" si="181">B618/B617*100-100</f>
        <v>11.189130434782598</v>
      </c>
      <c r="C621" s="921">
        <f t="shared" si="181"/>
        <v>17.291787439613529</v>
      </c>
      <c r="D621" s="921">
        <f t="shared" si="181"/>
        <v>7.8502415458937094</v>
      </c>
      <c r="E621" s="921">
        <f t="shared" si="181"/>
        <v>14.151690821256039</v>
      </c>
      <c r="F621" s="921">
        <f t="shared" si="181"/>
        <v>10.131159420289862</v>
      </c>
      <c r="G621" s="884">
        <f t="shared" si="181"/>
        <v>14.113285024154592</v>
      </c>
      <c r="H621" s="920">
        <f>H618/H617*100-100</f>
        <v>9.5118357487922651</v>
      </c>
      <c r="I621" s="921">
        <f>I618/I617*100-100</f>
        <v>12.298067632850234</v>
      </c>
      <c r="J621" s="921">
        <f t="shared" ref="J621:T621" si="182">J618/J617*100-100</f>
        <v>17.964975845410635</v>
      </c>
      <c r="K621" s="921">
        <f t="shared" si="182"/>
        <v>11.524154589371989</v>
      </c>
      <c r="L621" s="921">
        <f t="shared" si="182"/>
        <v>13.405797101449267</v>
      </c>
      <c r="M621" s="922">
        <f t="shared" si="182"/>
        <v>14.790096618357509</v>
      </c>
      <c r="N621" s="872">
        <f t="shared" si="182"/>
        <v>8.9992753623188406</v>
      </c>
      <c r="O621" s="921">
        <f t="shared" si="182"/>
        <v>14.009661835748787</v>
      </c>
      <c r="P621" s="921">
        <f t="shared" si="182"/>
        <v>13.840579710144922</v>
      </c>
      <c r="Q621" s="921">
        <f t="shared" si="182"/>
        <v>11.304347826086953</v>
      </c>
      <c r="R621" s="921">
        <f t="shared" si="182"/>
        <v>9.282367149758457</v>
      </c>
      <c r="S621" s="922">
        <f t="shared" si="182"/>
        <v>12.149758454106291</v>
      </c>
      <c r="T621" s="966">
        <f t="shared" si="182"/>
        <v>12.301207729468615</v>
      </c>
      <c r="U621" s="1018"/>
      <c r="V621" s="1018"/>
      <c r="W621" s="1018"/>
    </row>
    <row r="622" spans="1:23" ht="13.5" thickBot="1" x14ac:dyDescent="0.25">
      <c r="A622" s="895" t="s">
        <v>27</v>
      </c>
      <c r="B622" s="924">
        <f t="shared" ref="B622:T622" si="183">B618-B605</f>
        <v>28.509999999999309</v>
      </c>
      <c r="C622" s="925">
        <f t="shared" si="183"/>
        <v>149.21000000000004</v>
      </c>
      <c r="D622" s="925">
        <f t="shared" si="183"/>
        <v>315.71000000000004</v>
      </c>
      <c r="E622" s="925">
        <f t="shared" si="183"/>
        <v>129.88000000000011</v>
      </c>
      <c r="F622" s="925">
        <f t="shared" si="183"/>
        <v>-22.789999999999964</v>
      </c>
      <c r="G622" s="885">
        <f t="shared" si="183"/>
        <v>104.59000000000015</v>
      </c>
      <c r="H622" s="894">
        <f t="shared" si="183"/>
        <v>56.850000000000364</v>
      </c>
      <c r="I622" s="891">
        <f t="shared" si="183"/>
        <v>-20.049999999999272</v>
      </c>
      <c r="J622" s="891">
        <f t="shared" si="183"/>
        <v>397.07999999999993</v>
      </c>
      <c r="K622" s="891">
        <f t="shared" si="183"/>
        <v>-71.469999999999345</v>
      </c>
      <c r="L622" s="891">
        <f t="shared" si="183"/>
        <v>-44.710000000000036</v>
      </c>
      <c r="M622" s="892">
        <f t="shared" si="183"/>
        <v>-3.1199999999998909</v>
      </c>
      <c r="N622" s="873">
        <f t="shared" si="183"/>
        <v>0.85999999999967258</v>
      </c>
      <c r="O622" s="925">
        <f t="shared" si="183"/>
        <v>231.39000000000033</v>
      </c>
      <c r="P622" s="925">
        <f t="shared" si="183"/>
        <v>2.3699999999998909</v>
      </c>
      <c r="Q622" s="925">
        <f t="shared" si="183"/>
        <v>-12.829999999999927</v>
      </c>
      <c r="R622" s="925">
        <f t="shared" si="183"/>
        <v>-200.27999999999975</v>
      </c>
      <c r="S622" s="926">
        <f t="shared" si="183"/>
        <v>-85.890000000000327</v>
      </c>
      <c r="T622" s="972">
        <f t="shared" si="183"/>
        <v>31.0600000000004</v>
      </c>
      <c r="U622" s="893"/>
      <c r="V622" s="863"/>
      <c r="W622" s="1018"/>
    </row>
    <row r="623" spans="1:23" x14ac:dyDescent="0.2">
      <c r="A623" s="896" t="s">
        <v>51</v>
      </c>
      <c r="B623" s="927">
        <v>624</v>
      </c>
      <c r="C623" s="928">
        <v>620</v>
      </c>
      <c r="D623" s="928">
        <v>150</v>
      </c>
      <c r="E623" s="928">
        <v>629</v>
      </c>
      <c r="F623" s="928">
        <v>625</v>
      </c>
      <c r="G623" s="866">
        <v>624</v>
      </c>
      <c r="H623" s="927">
        <v>639</v>
      </c>
      <c r="I623" s="928">
        <v>666</v>
      </c>
      <c r="J623" s="928">
        <v>131</v>
      </c>
      <c r="K623" s="928">
        <v>648</v>
      </c>
      <c r="L623" s="928">
        <v>649</v>
      </c>
      <c r="M623" s="847">
        <v>646</v>
      </c>
      <c r="N623" s="874">
        <v>651</v>
      </c>
      <c r="O623" s="928">
        <v>687</v>
      </c>
      <c r="P623" s="928">
        <v>130</v>
      </c>
      <c r="Q623" s="928">
        <v>676</v>
      </c>
      <c r="R623" s="928">
        <v>671</v>
      </c>
      <c r="S623" s="847">
        <v>665</v>
      </c>
      <c r="T623" s="861">
        <f>SUM(B623:S623)</f>
        <v>10131</v>
      </c>
      <c r="U623" s="904" t="s">
        <v>56</v>
      </c>
      <c r="V623" s="945">
        <f>T610-T623</f>
        <v>46</v>
      </c>
      <c r="W623" s="961">
        <f>V623/T610</f>
        <v>4.5199960695686348E-3</v>
      </c>
    </row>
    <row r="624" spans="1:23" x14ac:dyDescent="0.2">
      <c r="A624" s="973" t="s">
        <v>28</v>
      </c>
      <c r="B624" s="820"/>
      <c r="C624" s="818"/>
      <c r="D624" s="818"/>
      <c r="E624" s="818"/>
      <c r="F624" s="818"/>
      <c r="G624" s="886"/>
      <c r="H624" s="820"/>
      <c r="I624" s="818"/>
      <c r="J624" s="818"/>
      <c r="K624" s="818"/>
      <c r="L624" s="818"/>
      <c r="M624" s="821"/>
      <c r="N624" s="875"/>
      <c r="O624" s="818"/>
      <c r="P624" s="818"/>
      <c r="Q624" s="818"/>
      <c r="R624" s="818"/>
      <c r="S624" s="821"/>
      <c r="T624" s="964"/>
      <c r="U624" s="904" t="s">
        <v>57</v>
      </c>
      <c r="V624" s="904">
        <v>154.13999999999999</v>
      </c>
      <c r="W624" s="1018"/>
    </row>
    <row r="625" spans="1:23" ht="13.5" thickBot="1" x14ac:dyDescent="0.25">
      <c r="A625" s="974" t="s">
        <v>26</v>
      </c>
      <c r="B625" s="822">
        <f t="shared" ref="B625:S625" si="184">B624-B611</f>
        <v>0</v>
      </c>
      <c r="C625" s="819">
        <f t="shared" si="184"/>
        <v>0</v>
      </c>
      <c r="D625" s="819">
        <f t="shared" si="184"/>
        <v>0</v>
      </c>
      <c r="E625" s="819">
        <f t="shared" si="184"/>
        <v>0</v>
      </c>
      <c r="F625" s="819">
        <f t="shared" si="184"/>
        <v>0</v>
      </c>
      <c r="G625" s="887">
        <f t="shared" si="184"/>
        <v>0</v>
      </c>
      <c r="H625" s="822">
        <f t="shared" si="184"/>
        <v>0</v>
      </c>
      <c r="I625" s="819">
        <f t="shared" si="184"/>
        <v>0</v>
      </c>
      <c r="J625" s="819">
        <f t="shared" si="184"/>
        <v>0</v>
      </c>
      <c r="K625" s="819">
        <f t="shared" si="184"/>
        <v>0</v>
      </c>
      <c r="L625" s="819">
        <f t="shared" si="184"/>
        <v>0</v>
      </c>
      <c r="M625" s="823">
        <f t="shared" si="184"/>
        <v>0</v>
      </c>
      <c r="N625" s="876">
        <f t="shared" si="184"/>
        <v>0</v>
      </c>
      <c r="O625" s="819">
        <f t="shared" si="184"/>
        <v>0</v>
      </c>
      <c r="P625" s="819">
        <f t="shared" si="184"/>
        <v>0</v>
      </c>
      <c r="Q625" s="819">
        <f t="shared" si="184"/>
        <v>0</v>
      </c>
      <c r="R625" s="819">
        <f t="shared" si="184"/>
        <v>0</v>
      </c>
      <c r="S625" s="823">
        <f t="shared" si="184"/>
        <v>0</v>
      </c>
      <c r="T625" s="967"/>
      <c r="U625" s="904" t="s">
        <v>26</v>
      </c>
      <c r="V625" s="904">
        <f>V624-V611</f>
        <v>-1.1400000000000148</v>
      </c>
      <c r="W625" s="1018"/>
    </row>
  </sheetData>
  <mergeCells count="134">
    <mergeCell ref="B615:G615"/>
    <mergeCell ref="H615:M615"/>
    <mergeCell ref="N615:S615"/>
    <mergeCell ref="B589:G589"/>
    <mergeCell ref="H589:M589"/>
    <mergeCell ref="N589:S589"/>
    <mergeCell ref="H550:M550"/>
    <mergeCell ref="N550:S550"/>
    <mergeCell ref="B537:G537"/>
    <mergeCell ref="B123:K123"/>
    <mergeCell ref="L123:M123"/>
    <mergeCell ref="N123:V123"/>
    <mergeCell ref="B576:G576"/>
    <mergeCell ref="H576:M576"/>
    <mergeCell ref="N576:S576"/>
    <mergeCell ref="H524:M524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B563:G563"/>
    <mergeCell ref="H563:M563"/>
    <mergeCell ref="N563:S563"/>
    <mergeCell ref="B550:G550"/>
    <mergeCell ref="J236:L236"/>
    <mergeCell ref="B37:J37"/>
    <mergeCell ref="N37:U37"/>
    <mergeCell ref="N137:U137"/>
    <mergeCell ref="N53:U53"/>
    <mergeCell ref="B53:M53"/>
    <mergeCell ref="I293:K293"/>
    <mergeCell ref="B293:H293"/>
    <mergeCell ref="L293:S293"/>
    <mergeCell ref="B307:H307"/>
    <mergeCell ref="H537:M537"/>
    <mergeCell ref="N537:S537"/>
    <mergeCell ref="H379:M379"/>
    <mergeCell ref="N379:S379"/>
    <mergeCell ref="M349:S349"/>
    <mergeCell ref="H349:L349"/>
    <mergeCell ref="B349:G349"/>
    <mergeCell ref="H365:M365"/>
    <mergeCell ref="H433:M43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B321:H321"/>
    <mergeCell ref="L321:S321"/>
    <mergeCell ref="B379:G379"/>
    <mergeCell ref="L335:S335"/>
    <mergeCell ref="I335:K335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N365:S365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B365:G365"/>
    <mergeCell ref="B602:G602"/>
    <mergeCell ref="H602:M602"/>
    <mergeCell ref="N602:S602"/>
    <mergeCell ref="N433:S433"/>
    <mergeCell ref="B446:G446"/>
    <mergeCell ref="H446:M446"/>
    <mergeCell ref="N446:S446"/>
    <mergeCell ref="B524:G524"/>
    <mergeCell ref="L307:S307"/>
    <mergeCell ref="B459:G459"/>
    <mergeCell ref="H459:M459"/>
    <mergeCell ref="N459:S459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I307:K307"/>
    <mergeCell ref="I321:K3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2023-08-21T17:48:43Z</dcterms:modified>
</cp:coreProperties>
</file>