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8_{C0010F60-0828-4F07-B881-46641014CAFC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S657" i="249" l="1"/>
  <c r="Q657" i="249"/>
  <c r="P657" i="249"/>
  <c r="O657" i="249"/>
  <c r="N657" i="249"/>
  <c r="M657" i="249"/>
  <c r="L657" i="249"/>
  <c r="K657" i="249"/>
  <c r="J657" i="249"/>
  <c r="H657" i="249"/>
  <c r="G657" i="249"/>
  <c r="F657" i="249"/>
  <c r="E657" i="249"/>
  <c r="D657" i="249"/>
  <c r="C657" i="249"/>
  <c r="B657" i="249"/>
  <c r="J658" i="251" l="1"/>
  <c r="G658" i="251"/>
  <c r="F658" i="251"/>
  <c r="E658" i="251"/>
  <c r="D658" i="251"/>
  <c r="C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0" i="250"/>
  <c r="G620" i="250"/>
  <c r="F620" i="250"/>
  <c r="E620" i="250"/>
  <c r="D620" i="250"/>
  <c r="C620" i="250"/>
  <c r="B620" i="250"/>
  <c r="H618" i="250"/>
  <c r="H617" i="250"/>
  <c r="G617" i="250"/>
  <c r="F617" i="250"/>
  <c r="E617" i="250"/>
  <c r="D617" i="250"/>
  <c r="C617" i="250"/>
  <c r="B617" i="250"/>
  <c r="H616" i="250"/>
  <c r="G616" i="250"/>
  <c r="F616" i="250"/>
  <c r="E616" i="250"/>
  <c r="D616" i="250"/>
  <c r="C616" i="250"/>
  <c r="B616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T649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7" i="248"/>
  <c r="S647" i="248"/>
  <c r="R647" i="248"/>
  <c r="Q647" i="248"/>
  <c r="P647" i="248"/>
  <c r="O647" i="248"/>
  <c r="N647" i="248"/>
  <c r="M647" i="248"/>
  <c r="L647" i="248"/>
  <c r="K647" i="248"/>
  <c r="J647" i="248"/>
  <c r="I647" i="248"/>
  <c r="H647" i="248"/>
  <c r="G647" i="248"/>
  <c r="F647" i="248"/>
  <c r="E647" i="248"/>
  <c r="D647" i="248"/>
  <c r="C647" i="248"/>
  <c r="B647" i="248"/>
  <c r="J645" i="251" l="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656" i="251" l="1"/>
  <c r="K656" i="251" s="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V656" i="249" l="1"/>
  <c r="W656" i="249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7" i="250"/>
  <c r="G607" i="250"/>
  <c r="F607" i="250"/>
  <c r="E607" i="250"/>
  <c r="D607" i="250"/>
  <c r="C607" i="250"/>
  <c r="B607" i="250"/>
  <c r="H605" i="250"/>
  <c r="J618" i="250" s="1"/>
  <c r="K618" i="250" s="1"/>
  <c r="H604" i="250"/>
  <c r="G604" i="250"/>
  <c r="F604" i="250"/>
  <c r="E604" i="250"/>
  <c r="D604" i="250"/>
  <c r="C604" i="250"/>
  <c r="B604" i="250"/>
  <c r="H603" i="250"/>
  <c r="G603" i="250"/>
  <c r="F603" i="250"/>
  <c r="E603" i="250"/>
  <c r="D603" i="250"/>
  <c r="C603" i="250"/>
  <c r="B603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V643" i="249" s="1"/>
  <c r="W643" i="249" s="1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T636" i="248"/>
  <c r="V649" i="248" s="1"/>
  <c r="W649" i="248" s="1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V630" i="249" s="1"/>
  <c r="W630" i="249" s="1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605" i="250" s="1"/>
  <c r="K605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36" i="248" s="1"/>
  <c r="W636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<sst xmlns="http://schemas.openxmlformats.org/spreadsheetml/2006/main" count="3770" uniqueCount="200">
  <si>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</si>
  <si>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</si>
  <si>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</si>
  <si>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</si>
  <si>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</si>
  <si>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</si>
  <si>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</si>
  <si>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</si>
  <si>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</si>
  <si>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</si>
  <si>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</si>
  <si>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</si>
  <si>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</si>
  <si>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</si>
  <si>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</si>
  <si>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</si>
  <si>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</si>
  <si>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</si>
  <si>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</si>
  <si>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</si>
  <si>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</si>
  <si>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</si>
  <si>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</si>
  <si>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</si>
  <si>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</si>
  <si>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</si>
  <si>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</si>
  <si>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</si>
  <si>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</si>
  <si>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</si>
  <si>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</si>
  <si>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</si>
  <si>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</si>
  <si>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</si>
  <si>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</si>
  <si>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</si>
  <si>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</si>
  <si>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</si>
  <si>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</si>
  <si>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</si>
  <si>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</si>
  <si>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</si>
  <si>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</si>
  <si>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</si>
  <si>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</si>
  <si>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</si>
  <si>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</si>
  <si>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</si>
  <si>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</si>
  <si>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</si>
  <si>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</si>
  <si>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</si>
  <si>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</si>
  <si>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</si>
  <si>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</si>
  <si>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</si>
  <si>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</si>
  <si>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</si>
  <si>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</si>
  <si>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</si>
  <si>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</si>
  <si>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</si>
  <si>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</si>
  <si>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</si>
  <si>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</si>
  <si>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</si>
  <si>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</si>
  <si>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</si>
  <si>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</si>
  <si>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</si>
  <si>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</si>
  <si>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</si>
  <si>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</si>
  <si>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</si>
  <si>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</si>
  <si>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</si>
  <si>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</si>
  <si>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</si>
  <si>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</si>
  <si>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</si>
  <si>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</si>
  <si>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</si>
  <si>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</si>
  <si>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</si>
  <si>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</si>
  <si>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</si>
  <si>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</si>
  <si>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</si>
  <si>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</si>
  <si>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</si>
  <si>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</si>
  <si>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</si>
  <si>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</si>
  <si>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</si>
  <si>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</si>
  <si>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</si>
  <si>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</si>
  <si>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</si>
  <si>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</si>
  <si>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</si>
  <si>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</si>
  <si>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</si>
  <si>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</si>
  <si>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</si>
  <si>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</si>
  <si>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</si>
  <si>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</si>
  <si>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</si>
  <si>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</si>
  <si>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</si>
  <si>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</si>
  <si>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</si>
  <si>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</si>
  <si>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</si>
  <si>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</si>
  <si>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</si>
  <si>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</si>
  <si>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</si>
  <si>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</si>
  <si>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</si>
  <si>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</si>
  <si>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</si>
  <si>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</si>
  <si>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</si>
  <si>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</si>
  <si>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</si>
  <si>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</si>
  <si>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</si>
  <si>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</si>
  <si>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</si>
  <si>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</si>
  <si>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</si>
  <si>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</si>
  <si>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</si>
  <si>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</si>
  <si>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</si>
  <si>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</si>
  <si>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</si>
  <si>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</si>
  <si>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</si>
  <si>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</si>
  <si>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</si>
  <si>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</si>
  <si>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</si>
  <si>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</si>
  <si>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</si>
  <si>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</si>
  <si>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</si>
  <si>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</si>
  <si>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</si>
  <si>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</si>
  <si>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</si>
  <si>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</si>
  <si>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</si>
  <si>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</si>
  <si>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</si>
  <si>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</si>
  <si>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</si>
  <si>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</si>
  <si>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</si>
  <si>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</si>
  <si>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</si>
  <si>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</si>
  <si>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</si>
  <si>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</si>
  <si>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</si>
  <si>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</si>
  <si>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</si>
  <si>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</si>
  <si>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</si>
  <si>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</si>
  <si>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</si>
  <si>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</si>
  <si>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</si>
  <si>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</si>
  <si>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</si>
  <si>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</si>
  <si>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</si>
  <si>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</si>
  <si>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</si>
  <si>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</si>
  <si>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</si>
  <si>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</si>
  <si>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</si>
  <si>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</si>
  <si>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</si>
  <si>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</si>
  <si>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</si>
  <si>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</si>
  <si>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</si>
  <si>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</si>
  <si>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</si>
  <si>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</si>
  <si>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</si>
  <si>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</si>
  <si>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</si>
  <si>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</si>
  <si>
    <t>Semana 48</t>
  </si>
  <si>
    <t>Semana 49</t>
  </si>
  <si>
    <t>Semana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</si>
</sst>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43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2 2 2" xfId="503" xr:uid="{00000000-0005-0000-0000-0000D8010000}"/>
    <cellStyle name="Millares 2 2 3" xfId="501" xr:uid="{00000000-0005-0000-0000-0000D9010000}"/>
    <cellStyle name="Millares 2 3" xfId="497" xr:uid="{00000000-0005-0000-0000-0000DA010000}"/>
    <cellStyle name="Millares 2 3 2" xfId="502" xr:uid="{00000000-0005-0000-0000-0000DB010000}"/>
    <cellStyle name="Millares 2 4" xfId="500" xr:uid="{00000000-0005-0000-0000-0000DC010000}"/>
    <cellStyle name="Normal" xfId="0" builtinId="0"/>
    <cellStyle name="Normal 2" xfId="2" xr:uid="{00000000-0005-0000-0000-0000DE010000}"/>
    <cellStyle name="Normal 2 2" xfId="10" xr:uid="{00000000-0005-0000-0000-0000DF010000}"/>
    <cellStyle name="Normal 3" xfId="9" xr:uid="{00000000-0005-0000-0000-0000E0010000}"/>
    <cellStyle name="Normal 4" xfId="499" xr:uid="{00000000-0005-0000-0000-0000E1010000}"/>
    <cellStyle name="Normal 4 2" xfId="504" xr:uid="{00000000-0005-0000-0000-0000E2010000}"/>
    <cellStyle name="Porcentaje" xfId="3" builtinId="5"/>
    <cellStyle name="Porcentaje 2" xfId="7" xr:uid="{00000000-0005-0000-0000-0000E4010000}"/>
    <cellStyle name="Porcentaje 3" xfId="8" xr:uid="{00000000-0005-0000-0000-0000E5010000}"/>
    <cellStyle name="Porcentaje 3 2" xfId="14" xr:uid="{00000000-0005-0000-0000-0000E6010000}"/>
    <cellStyle name="Porcentaje 4" xfId="484" xr:uid="{00000000-0005-0000-0000-0000E7010000}"/>
    <cellStyle name="Porcentaje 4 2" xfId="486" xr:uid="{00000000-0005-0000-0000-0000E8010000}"/>
    <cellStyle name="Porcentaje 5" xfId="485" xr:uid="{00000000-0005-0000-0000-0000E9010000}"/>
    <cellStyle name="Porcentaje 5 2" xfId="492" xr:uid="{00000000-0005-0000-0000-0000EA010000}"/>
    <cellStyle name="Porcentaje 6" xfId="487" xr:uid="{00000000-0005-0000-0000-0000EB010000}"/>
    <cellStyle name="Porcentaje 6 2" xfId="493" xr:uid="{00000000-0005-0000-0000-0000EC010000}"/>
    <cellStyle name="Porcentaje 7" xfId="488" xr:uid="{00000000-0005-0000-0000-0000ED010000}"/>
    <cellStyle name="Porcentaje 7 2" xfId="494" xr:uid="{00000000-0005-0000-0000-0000EE010000}"/>
    <cellStyle name="Porcentaje 8" xfId="489" xr:uid="{00000000-0005-0000-0000-0000EF010000}"/>
    <cellStyle name="Porcentaje 8 2" xfId="495" xr:uid="{00000000-0005-0000-0000-0000F0010000}"/>
    <cellStyle name="Porcentaje 9" xfId="490" xr:uid="{00000000-0005-0000-0000-0000F1010000}"/>
    <cellStyle name="Porcentaje 9 2" xfId="496" xr:uid="{00000000-0005-0000-0000-0000F2010000}"/>
    <cellStyle name="Porcentual 2" xfId="4" xr:uid="{00000000-0005-0000-0000-0000F3010000}"/>
    <cellStyle name="Porcentual 2 2" xfId="11" xr:uid="{00000000-0005-0000-0000-0000F4010000}"/>
    <cellStyle name="Porcentual 3" xfId="5" xr:uid="{00000000-0005-0000-0000-0000F5010000}"/>
    <cellStyle name="Porcentual 3 2" xfId="12" xr:uid="{00000000-0005-0000-0000-0000F6010000}"/>
    <cellStyle name="Porcentual 4" xfId="6" xr:uid="{00000000-0005-0000-0000-0000F7010000}"/>
    <cellStyle name="Porcentual 4 2" xfId="13" xr:uid="{00000000-0005-0000-0000-0000F8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27" t="s">
        <v>18</v>
      </c>
      <c r="C4" s="1028"/>
      <c r="D4" s="1028"/>
      <c r="E4" s="1028"/>
      <c r="F4" s="1028"/>
      <c r="G4" s="1028"/>
      <c r="H4" s="1028"/>
      <c r="I4" s="1028"/>
      <c r="J4" s="1029"/>
      <c r="K4" s="1027" t="s">
        <v>21</v>
      </c>
      <c r="L4" s="1028"/>
      <c r="M4" s="1028"/>
      <c r="N4" s="1028"/>
      <c r="O4" s="1028"/>
      <c r="P4" s="1028"/>
      <c r="Q4" s="1028"/>
      <c r="R4" s="1028"/>
      <c r="S4" s="1028"/>
      <c r="T4" s="102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27" t="s">
        <v>23</v>
      </c>
      <c r="C17" s="1028"/>
      <c r="D17" s="1028"/>
      <c r="E17" s="1028"/>
      <c r="F17" s="102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58"/>
  <sheetViews>
    <sheetView showGridLines="0" topLeftCell="A629" zoomScale="75" zoomScaleNormal="75" workbookViewId="0">
      <selection activeCell="R657" sqref="R657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32" t="s">
        <v>53</v>
      </c>
      <c r="C9" s="1033"/>
      <c r="D9" s="1033"/>
      <c r="E9" s="1033"/>
      <c r="F9" s="103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32" t="s">
        <v>53</v>
      </c>
      <c r="C22" s="1033"/>
      <c r="D22" s="1033"/>
      <c r="E22" s="1033"/>
      <c r="F22" s="1034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32" t="s">
        <v>53</v>
      </c>
      <c r="C35" s="1033"/>
      <c r="D35" s="1033"/>
      <c r="E35" s="1033"/>
      <c r="F35" s="1034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32" t="s">
        <v>53</v>
      </c>
      <c r="C48" s="1033"/>
      <c r="D48" s="1033"/>
      <c r="E48" s="1033"/>
      <c r="F48" s="1034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32" t="s">
        <v>50</v>
      </c>
      <c r="C61" s="1033"/>
      <c r="D61" s="1033"/>
      <c r="E61" s="1033"/>
      <c r="F61" s="1034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32" t="s">
        <v>50</v>
      </c>
      <c r="C74" s="1033"/>
      <c r="D74" s="1033"/>
      <c r="E74" s="1033"/>
      <c r="F74" s="1034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32" t="s">
        <v>50</v>
      </c>
      <c r="C87" s="1033"/>
      <c r="D87" s="1033"/>
      <c r="E87" s="1033"/>
      <c r="F87" s="1034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32" t="s">
        <v>50</v>
      </c>
      <c r="C100" s="1033"/>
      <c r="D100" s="1033"/>
      <c r="E100" s="1033"/>
      <c r="F100" s="1034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32" t="s">
        <v>50</v>
      </c>
      <c r="C114" s="1033"/>
      <c r="D114" s="1033"/>
      <c r="E114" s="1033"/>
      <c r="F114" s="1034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32" t="s">
        <v>50</v>
      </c>
      <c r="C127" s="1033"/>
      <c r="D127" s="1033"/>
      <c r="E127" s="1033"/>
      <c r="F127" s="1034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32" t="s">
        <v>50</v>
      </c>
      <c r="C140" s="1033"/>
      <c r="D140" s="1033"/>
      <c r="E140" s="1033"/>
      <c r="F140" s="1034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32" t="s">
        <v>50</v>
      </c>
      <c r="C153" s="1033"/>
      <c r="D153" s="1033"/>
      <c r="E153" s="1033"/>
      <c r="F153" s="1034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32" t="s">
        <v>50</v>
      </c>
      <c r="C166" s="1033"/>
      <c r="D166" s="1033"/>
      <c r="E166" s="1033"/>
      <c r="F166" s="1034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32" t="s">
        <v>50</v>
      </c>
      <c r="C179" s="1033"/>
      <c r="D179" s="1033"/>
      <c r="E179" s="1033"/>
      <c r="F179" s="1034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32" t="s">
        <v>50</v>
      </c>
      <c r="C192" s="1033"/>
      <c r="D192" s="1033"/>
      <c r="E192" s="1033"/>
      <c r="F192" s="1034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32" t="s">
        <v>50</v>
      </c>
      <c r="C205" s="1033"/>
      <c r="D205" s="1033"/>
      <c r="E205" s="1033"/>
      <c r="F205" s="1034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32" t="s">
        <v>50</v>
      </c>
      <c r="C218" s="1033"/>
      <c r="D218" s="1033"/>
      <c r="E218" s="1033"/>
      <c r="F218" s="1034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32" t="s">
        <v>50</v>
      </c>
      <c r="C231" s="1033"/>
      <c r="D231" s="1033"/>
      <c r="E231" s="1033"/>
      <c r="F231" s="1034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32" t="s">
        <v>50</v>
      </c>
      <c r="C244" s="1033"/>
      <c r="D244" s="1033"/>
      <c r="E244" s="1033"/>
      <c r="F244" s="1034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32" t="s">
        <v>50</v>
      </c>
      <c r="C257" s="1033"/>
      <c r="D257" s="1033"/>
      <c r="E257" s="1033"/>
      <c r="F257" s="1034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32" t="s">
        <v>50</v>
      </c>
      <c r="C270" s="1033"/>
      <c r="D270" s="1033"/>
      <c r="E270" s="1033"/>
      <c r="F270" s="1034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32" t="s">
        <v>50</v>
      </c>
      <c r="C283" s="1033"/>
      <c r="D283" s="1033"/>
      <c r="E283" s="1033"/>
      <c r="F283" s="1034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32" t="s">
        <v>50</v>
      </c>
      <c r="C296" s="1033"/>
      <c r="D296" s="1033"/>
      <c r="E296" s="1033"/>
      <c r="F296" s="1034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32" t="s">
        <v>84</v>
      </c>
      <c r="C310" s="1033"/>
      <c r="D310" s="1033"/>
      <c r="E310" s="1033"/>
      <c r="F310" s="1033"/>
      <c r="G310" s="1034"/>
      <c r="H310" s="1032" t="s">
        <v>83</v>
      </c>
      <c r="I310" s="1033"/>
      <c r="J310" s="1033"/>
      <c r="K310" s="1033"/>
      <c r="L310" s="1033"/>
      <c r="M310" s="1034"/>
      <c r="N310" s="1032" t="s">
        <v>53</v>
      </c>
      <c r="O310" s="1033"/>
      <c r="P310" s="1033"/>
      <c r="Q310" s="1033"/>
      <c r="R310" s="1033"/>
      <c r="S310" s="1034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32" t="s">
        <v>84</v>
      </c>
      <c r="C323" s="1033"/>
      <c r="D323" s="1033"/>
      <c r="E323" s="1033"/>
      <c r="F323" s="1033"/>
      <c r="G323" s="1034"/>
      <c r="H323" s="1032" t="s">
        <v>83</v>
      </c>
      <c r="I323" s="1033"/>
      <c r="J323" s="1033"/>
      <c r="K323" s="1033"/>
      <c r="L323" s="1033"/>
      <c r="M323" s="1034"/>
      <c r="N323" s="1032" t="s">
        <v>53</v>
      </c>
      <c r="O323" s="1033"/>
      <c r="P323" s="1033"/>
      <c r="Q323" s="1033"/>
      <c r="R323" s="1033"/>
      <c r="S323" s="1034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32" t="s">
        <v>84</v>
      </c>
      <c r="C336" s="1033"/>
      <c r="D336" s="1033"/>
      <c r="E336" s="1033"/>
      <c r="F336" s="1033"/>
      <c r="G336" s="1034"/>
      <c r="H336" s="1032" t="s">
        <v>83</v>
      </c>
      <c r="I336" s="1033"/>
      <c r="J336" s="1033"/>
      <c r="K336" s="1033"/>
      <c r="L336" s="1033"/>
      <c r="M336" s="1034"/>
      <c r="N336" s="1032" t="s">
        <v>53</v>
      </c>
      <c r="O336" s="1033"/>
      <c r="P336" s="1033"/>
      <c r="Q336" s="1033"/>
      <c r="R336" s="1033"/>
      <c r="S336" s="1034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32" t="s">
        <v>84</v>
      </c>
      <c r="C349" s="1033"/>
      <c r="D349" s="1033"/>
      <c r="E349" s="1033"/>
      <c r="F349" s="1033"/>
      <c r="G349" s="1034"/>
      <c r="H349" s="1032" t="s">
        <v>83</v>
      </c>
      <c r="I349" s="1033"/>
      <c r="J349" s="1033"/>
      <c r="K349" s="1033"/>
      <c r="L349" s="1033"/>
      <c r="M349" s="1034"/>
      <c r="N349" s="1032" t="s">
        <v>53</v>
      </c>
      <c r="O349" s="1033"/>
      <c r="P349" s="1033"/>
      <c r="Q349" s="1033"/>
      <c r="R349" s="1033"/>
      <c r="S349" s="1034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32" t="s">
        <v>84</v>
      </c>
      <c r="C362" s="1033"/>
      <c r="D362" s="1033"/>
      <c r="E362" s="1033"/>
      <c r="F362" s="1033"/>
      <c r="G362" s="1034"/>
      <c r="H362" s="1032" t="s">
        <v>83</v>
      </c>
      <c r="I362" s="1033"/>
      <c r="J362" s="1033"/>
      <c r="K362" s="1033"/>
      <c r="L362" s="1033"/>
      <c r="M362" s="1034"/>
      <c r="N362" s="1032" t="s">
        <v>53</v>
      </c>
      <c r="O362" s="1033"/>
      <c r="P362" s="1033"/>
      <c r="Q362" s="1033"/>
      <c r="R362" s="1033"/>
      <c r="S362" s="1034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32" t="s">
        <v>84</v>
      </c>
      <c r="C375" s="1033"/>
      <c r="D375" s="1033"/>
      <c r="E375" s="1033"/>
      <c r="F375" s="1033"/>
      <c r="G375" s="1034"/>
      <c r="H375" s="1032" t="s">
        <v>83</v>
      </c>
      <c r="I375" s="1033"/>
      <c r="J375" s="1033"/>
      <c r="K375" s="1033"/>
      <c r="L375" s="1033"/>
      <c r="M375" s="1034"/>
      <c r="N375" s="1032" t="s">
        <v>53</v>
      </c>
      <c r="O375" s="1033"/>
      <c r="P375" s="1033"/>
      <c r="Q375" s="1033"/>
      <c r="R375" s="1033"/>
      <c r="S375" s="1034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32" t="s">
        <v>84</v>
      </c>
      <c r="C388" s="1033"/>
      <c r="D388" s="1033"/>
      <c r="E388" s="1033"/>
      <c r="F388" s="1033"/>
      <c r="G388" s="1034"/>
      <c r="H388" s="1032" t="s">
        <v>83</v>
      </c>
      <c r="I388" s="1033"/>
      <c r="J388" s="1033"/>
      <c r="K388" s="1033"/>
      <c r="L388" s="1033"/>
      <c r="M388" s="1034"/>
      <c r="N388" s="1032" t="s">
        <v>53</v>
      </c>
      <c r="O388" s="1033"/>
      <c r="P388" s="1033"/>
      <c r="Q388" s="1033"/>
      <c r="R388" s="1033"/>
      <c r="S388" s="1034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32" t="s">
        <v>84</v>
      </c>
      <c r="C401" s="1033"/>
      <c r="D401" s="1033"/>
      <c r="E401" s="1033"/>
      <c r="F401" s="1033"/>
      <c r="G401" s="1034"/>
      <c r="H401" s="1032" t="s">
        <v>83</v>
      </c>
      <c r="I401" s="1033"/>
      <c r="J401" s="1033"/>
      <c r="K401" s="1033"/>
      <c r="L401" s="1033"/>
      <c r="M401" s="1034"/>
      <c r="N401" s="1032" t="s">
        <v>53</v>
      </c>
      <c r="O401" s="1033"/>
      <c r="P401" s="1033"/>
      <c r="Q401" s="1033"/>
      <c r="R401" s="1033"/>
      <c r="S401" s="1034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32" t="s">
        <v>84</v>
      </c>
      <c r="C414" s="1033"/>
      <c r="D414" s="1033"/>
      <c r="E414" s="1033"/>
      <c r="F414" s="1033"/>
      <c r="G414" s="1034"/>
      <c r="H414" s="1032" t="s">
        <v>83</v>
      </c>
      <c r="I414" s="1033"/>
      <c r="J414" s="1033"/>
      <c r="K414" s="1033"/>
      <c r="L414" s="1033"/>
      <c r="M414" s="1034"/>
      <c r="N414" s="1032" t="s">
        <v>53</v>
      </c>
      <c r="O414" s="1033"/>
      <c r="P414" s="1033"/>
      <c r="Q414" s="1033"/>
      <c r="R414" s="1033"/>
      <c r="S414" s="1034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32" t="s">
        <v>84</v>
      </c>
      <c r="C427" s="1033"/>
      <c r="D427" s="1033"/>
      <c r="E427" s="1033"/>
      <c r="F427" s="1033"/>
      <c r="G427" s="1034"/>
      <c r="H427" s="1032" t="s">
        <v>83</v>
      </c>
      <c r="I427" s="1033"/>
      <c r="J427" s="1033"/>
      <c r="K427" s="1033"/>
      <c r="L427" s="1033"/>
      <c r="M427" s="1034"/>
      <c r="N427" s="1032" t="s">
        <v>53</v>
      </c>
      <c r="O427" s="1033"/>
      <c r="P427" s="1033"/>
      <c r="Q427" s="1033"/>
      <c r="R427" s="1033"/>
      <c r="S427" s="1034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32" t="s">
        <v>84</v>
      </c>
      <c r="C440" s="1033"/>
      <c r="D440" s="1033"/>
      <c r="E440" s="1033"/>
      <c r="F440" s="1033"/>
      <c r="G440" s="1034"/>
      <c r="H440" s="1032" t="s">
        <v>83</v>
      </c>
      <c r="I440" s="1033"/>
      <c r="J440" s="1033"/>
      <c r="K440" s="1033"/>
      <c r="L440" s="1033"/>
      <c r="M440" s="1034"/>
      <c r="N440" s="1032" t="s">
        <v>53</v>
      </c>
      <c r="O440" s="1033"/>
      <c r="P440" s="1033"/>
      <c r="Q440" s="1033"/>
      <c r="R440" s="1033"/>
      <c r="S440" s="1034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32" t="s">
        <v>84</v>
      </c>
      <c r="C453" s="1033"/>
      <c r="D453" s="1033"/>
      <c r="E453" s="1033"/>
      <c r="F453" s="1033"/>
      <c r="G453" s="1034"/>
      <c r="H453" s="1032" t="s">
        <v>83</v>
      </c>
      <c r="I453" s="1033"/>
      <c r="J453" s="1033"/>
      <c r="K453" s="1033"/>
      <c r="L453" s="1033"/>
      <c r="M453" s="1034"/>
      <c r="N453" s="1032" t="s">
        <v>53</v>
      </c>
      <c r="O453" s="1033"/>
      <c r="P453" s="1033"/>
      <c r="Q453" s="1033"/>
      <c r="R453" s="1033"/>
      <c r="S453" s="1034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32" t="s">
        <v>84</v>
      </c>
      <c r="C466" s="1033"/>
      <c r="D466" s="1033"/>
      <c r="E466" s="1033"/>
      <c r="F466" s="1033"/>
      <c r="G466" s="1034"/>
      <c r="H466" s="1032" t="s">
        <v>83</v>
      </c>
      <c r="I466" s="1033"/>
      <c r="J466" s="1033"/>
      <c r="K466" s="1033"/>
      <c r="L466" s="1033"/>
      <c r="M466" s="1034"/>
      <c r="N466" s="1032" t="s">
        <v>53</v>
      </c>
      <c r="O466" s="1033"/>
      <c r="P466" s="1033"/>
      <c r="Q466" s="1033"/>
      <c r="R466" s="1033"/>
      <c r="S466" s="1034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32" t="s">
        <v>84</v>
      </c>
      <c r="C479" s="1033"/>
      <c r="D479" s="1033"/>
      <c r="E479" s="1033"/>
      <c r="F479" s="1033"/>
      <c r="G479" s="1034"/>
      <c r="H479" s="1032" t="s">
        <v>83</v>
      </c>
      <c r="I479" s="1033"/>
      <c r="J479" s="1033"/>
      <c r="K479" s="1033"/>
      <c r="L479" s="1033"/>
      <c r="M479" s="1034"/>
      <c r="N479" s="1032" t="s">
        <v>53</v>
      </c>
      <c r="O479" s="1033"/>
      <c r="P479" s="1033"/>
      <c r="Q479" s="1033"/>
      <c r="R479" s="1033"/>
      <c r="S479" s="1034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32" t="s">
        <v>84</v>
      </c>
      <c r="C492" s="1033"/>
      <c r="D492" s="1033"/>
      <c r="E492" s="1033"/>
      <c r="F492" s="1033"/>
      <c r="G492" s="1034"/>
      <c r="H492" s="1032" t="s">
        <v>83</v>
      </c>
      <c r="I492" s="1033"/>
      <c r="J492" s="1033"/>
      <c r="K492" s="1033"/>
      <c r="L492" s="1033"/>
      <c r="M492" s="1034"/>
      <c r="N492" s="1032" t="s">
        <v>53</v>
      </c>
      <c r="O492" s="1033"/>
      <c r="P492" s="1033"/>
      <c r="Q492" s="1033"/>
      <c r="R492" s="1033"/>
      <c r="S492" s="1034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32" t="s">
        <v>84</v>
      </c>
      <c r="C505" s="1033"/>
      <c r="D505" s="1033"/>
      <c r="E505" s="1033"/>
      <c r="F505" s="1033"/>
      <c r="G505" s="1034"/>
      <c r="H505" s="1032" t="s">
        <v>83</v>
      </c>
      <c r="I505" s="1033"/>
      <c r="J505" s="1033"/>
      <c r="K505" s="1033"/>
      <c r="L505" s="1033"/>
      <c r="M505" s="1034"/>
      <c r="N505" s="1032" t="s">
        <v>53</v>
      </c>
      <c r="O505" s="1033"/>
      <c r="P505" s="1033"/>
      <c r="Q505" s="1033"/>
      <c r="R505" s="1033"/>
      <c r="S505" s="1034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32" t="s">
        <v>84</v>
      </c>
      <c r="C518" s="1033"/>
      <c r="D518" s="1033"/>
      <c r="E518" s="1033"/>
      <c r="F518" s="1033"/>
      <c r="G518" s="1034"/>
      <c r="H518" s="1032" t="s">
        <v>83</v>
      </c>
      <c r="I518" s="1033"/>
      <c r="J518" s="1033"/>
      <c r="K518" s="1033"/>
      <c r="L518" s="1033"/>
      <c r="M518" s="1034"/>
      <c r="N518" s="1032" t="s">
        <v>53</v>
      </c>
      <c r="O518" s="1033"/>
      <c r="P518" s="1033"/>
      <c r="Q518" s="1033"/>
      <c r="R518" s="1033"/>
      <c r="S518" s="1034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32" t="s">
        <v>84</v>
      </c>
      <c r="C531" s="1033"/>
      <c r="D531" s="1033"/>
      <c r="E531" s="1033"/>
      <c r="F531" s="1033"/>
      <c r="G531" s="1034"/>
      <c r="H531" s="1032" t="s">
        <v>83</v>
      </c>
      <c r="I531" s="1033"/>
      <c r="J531" s="1033"/>
      <c r="K531" s="1033"/>
      <c r="L531" s="1033"/>
      <c r="M531" s="1034"/>
      <c r="N531" s="1032" t="s">
        <v>53</v>
      </c>
      <c r="O531" s="1033"/>
      <c r="P531" s="1033"/>
      <c r="Q531" s="1033"/>
      <c r="R531" s="1033"/>
      <c r="S531" s="1034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32" t="s">
        <v>84</v>
      </c>
      <c r="C544" s="1033"/>
      <c r="D544" s="1033"/>
      <c r="E544" s="1033"/>
      <c r="F544" s="1033"/>
      <c r="G544" s="1034"/>
      <c r="H544" s="1032" t="s">
        <v>83</v>
      </c>
      <c r="I544" s="1033"/>
      <c r="J544" s="1033"/>
      <c r="K544" s="1033"/>
      <c r="L544" s="1033"/>
      <c r="M544" s="1034"/>
      <c r="N544" s="1032" t="s">
        <v>53</v>
      </c>
      <c r="O544" s="1033"/>
      <c r="P544" s="1033"/>
      <c r="Q544" s="1033"/>
      <c r="R544" s="1033"/>
      <c r="S544" s="1034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32" t="s">
        <v>84</v>
      </c>
      <c r="C557" s="1033"/>
      <c r="D557" s="1033"/>
      <c r="E557" s="1033"/>
      <c r="F557" s="1033"/>
      <c r="G557" s="1034"/>
      <c r="H557" s="1032" t="s">
        <v>83</v>
      </c>
      <c r="I557" s="1033"/>
      <c r="J557" s="1033"/>
      <c r="K557" s="1033"/>
      <c r="L557" s="1033"/>
      <c r="M557" s="1034"/>
      <c r="N557" s="1032" t="s">
        <v>53</v>
      </c>
      <c r="O557" s="1033"/>
      <c r="P557" s="1033"/>
      <c r="Q557" s="1033"/>
      <c r="R557" s="1033"/>
      <c r="S557" s="1034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32" t="s">
        <v>84</v>
      </c>
      <c r="C570" s="1033"/>
      <c r="D570" s="1033"/>
      <c r="E570" s="1033"/>
      <c r="F570" s="1033"/>
      <c r="G570" s="1034"/>
      <c r="H570" s="1032" t="s">
        <v>83</v>
      </c>
      <c r="I570" s="1033"/>
      <c r="J570" s="1033"/>
      <c r="K570" s="1033"/>
      <c r="L570" s="1033"/>
      <c r="M570" s="1034"/>
      <c r="N570" s="1032" t="s">
        <v>53</v>
      </c>
      <c r="O570" s="1033"/>
      <c r="P570" s="1033"/>
      <c r="Q570" s="1033"/>
      <c r="R570" s="1033"/>
      <c r="S570" s="1034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32" t="s">
        <v>84</v>
      </c>
      <c r="C583" s="1033"/>
      <c r="D583" s="1033"/>
      <c r="E583" s="1033"/>
      <c r="F583" s="1033"/>
      <c r="G583" s="1034"/>
      <c r="H583" s="1032" t="s">
        <v>83</v>
      </c>
      <c r="I583" s="1033"/>
      <c r="J583" s="1033"/>
      <c r="K583" s="1033"/>
      <c r="L583" s="1033"/>
      <c r="M583" s="1034"/>
      <c r="N583" s="1032" t="s">
        <v>53</v>
      </c>
      <c r="O583" s="1033"/>
      <c r="P583" s="1033"/>
      <c r="Q583" s="1033"/>
      <c r="R583" s="1033"/>
      <c r="S583" s="1034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32" t="s">
        <v>84</v>
      </c>
      <c r="C596" s="1033"/>
      <c r="D596" s="1033"/>
      <c r="E596" s="1033"/>
      <c r="F596" s="1033"/>
      <c r="G596" s="1034"/>
      <c r="H596" s="1032" t="s">
        <v>83</v>
      </c>
      <c r="I596" s="1033"/>
      <c r="J596" s="1033"/>
      <c r="K596" s="1033"/>
      <c r="L596" s="1033"/>
      <c r="M596" s="1034"/>
      <c r="N596" s="1032" t="s">
        <v>53</v>
      </c>
      <c r="O596" s="1033"/>
      <c r="P596" s="1033"/>
      <c r="Q596" s="1033"/>
      <c r="R596" s="1033"/>
      <c r="S596" s="1034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32" t="s">
        <v>84</v>
      </c>
      <c r="C609" s="1033"/>
      <c r="D609" s="1033"/>
      <c r="E609" s="1033"/>
      <c r="F609" s="1033"/>
      <c r="G609" s="1034"/>
      <c r="H609" s="1032" t="s">
        <v>83</v>
      </c>
      <c r="I609" s="1033"/>
      <c r="J609" s="1033"/>
      <c r="K609" s="1033"/>
      <c r="L609" s="1033"/>
      <c r="M609" s="1034"/>
      <c r="N609" s="1032" t="s">
        <v>53</v>
      </c>
      <c r="O609" s="1033"/>
      <c r="P609" s="1033"/>
      <c r="Q609" s="1033"/>
      <c r="R609" s="1033"/>
      <c r="S609" s="1034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  <row r="621" spans="1:23" ht="13.5" thickBot="1" x14ac:dyDescent="0.25"/>
    <row r="622" spans="1:23" ht="13.5" thickBot="1" x14ac:dyDescent="0.25">
      <c r="A622" s="968" t="s">
        <v>197</v>
      </c>
      <c r="B622" s="1032" t="s">
        <v>84</v>
      </c>
      <c r="C622" s="1033"/>
      <c r="D622" s="1033"/>
      <c r="E622" s="1033"/>
      <c r="F622" s="1033"/>
      <c r="G622" s="1034"/>
      <c r="H622" s="1032" t="s">
        <v>83</v>
      </c>
      <c r="I622" s="1033"/>
      <c r="J622" s="1033"/>
      <c r="K622" s="1033"/>
      <c r="L622" s="1033"/>
      <c r="M622" s="1034"/>
      <c r="N622" s="1032" t="s">
        <v>53</v>
      </c>
      <c r="O622" s="1033"/>
      <c r="P622" s="1033"/>
      <c r="Q622" s="1033"/>
      <c r="R622" s="1033"/>
      <c r="S622" s="1034"/>
      <c r="T622" s="948" t="s">
        <v>55</v>
      </c>
      <c r="U622" s="1021"/>
      <c r="V622" s="1021"/>
      <c r="W622" s="1021"/>
    </row>
    <row r="623" spans="1:23" x14ac:dyDescent="0.2">
      <c r="A623" s="969" t="s">
        <v>54</v>
      </c>
      <c r="B623" s="911">
        <v>1</v>
      </c>
      <c r="C623" s="912">
        <v>2</v>
      </c>
      <c r="D623" s="912">
        <v>3</v>
      </c>
      <c r="E623" s="912">
        <v>4</v>
      </c>
      <c r="F623" s="912">
        <v>5</v>
      </c>
      <c r="G623" s="864">
        <v>6</v>
      </c>
      <c r="H623" s="897">
        <v>1</v>
      </c>
      <c r="I623" s="959">
        <v>2</v>
      </c>
      <c r="J623" s="888">
        <v>3</v>
      </c>
      <c r="K623" s="888">
        <v>4</v>
      </c>
      <c r="L623" s="888">
        <v>5</v>
      </c>
      <c r="M623" s="889">
        <v>6</v>
      </c>
      <c r="N623" s="867">
        <v>1</v>
      </c>
      <c r="O623" s="912">
        <v>2</v>
      </c>
      <c r="P623" s="912">
        <v>3</v>
      </c>
      <c r="Q623" s="912">
        <v>4</v>
      </c>
      <c r="R623" s="912">
        <v>5</v>
      </c>
      <c r="S623" s="826">
        <v>6</v>
      </c>
      <c r="T623" s="812"/>
      <c r="U623" s="1021"/>
      <c r="V623" s="1021"/>
      <c r="W623" s="1021"/>
    </row>
    <row r="624" spans="1:23" x14ac:dyDescent="0.2">
      <c r="A624" s="970" t="s">
        <v>3</v>
      </c>
      <c r="B624" s="913">
        <v>4430</v>
      </c>
      <c r="C624" s="914">
        <v>4430</v>
      </c>
      <c r="D624" s="914">
        <v>4430</v>
      </c>
      <c r="E624" s="914">
        <v>4430</v>
      </c>
      <c r="F624" s="914">
        <v>4430</v>
      </c>
      <c r="G624" s="865">
        <v>4430</v>
      </c>
      <c r="H624" s="913">
        <v>4430</v>
      </c>
      <c r="I624" s="914">
        <v>4430</v>
      </c>
      <c r="J624" s="914">
        <v>4430</v>
      </c>
      <c r="K624" s="914">
        <v>4430</v>
      </c>
      <c r="L624" s="914">
        <v>4430</v>
      </c>
      <c r="M624" s="829">
        <v>4430</v>
      </c>
      <c r="N624" s="868">
        <v>4430</v>
      </c>
      <c r="O624" s="914">
        <v>4430</v>
      </c>
      <c r="P624" s="914">
        <v>4430</v>
      </c>
      <c r="Q624" s="914">
        <v>4430</v>
      </c>
      <c r="R624" s="914">
        <v>4430</v>
      </c>
      <c r="S624" s="829">
        <v>4430</v>
      </c>
      <c r="T624" s="829">
        <v>4430</v>
      </c>
      <c r="U624" s="1021"/>
      <c r="V624" s="1021"/>
      <c r="W624" s="1021"/>
    </row>
    <row r="625" spans="1:23" x14ac:dyDescent="0.2">
      <c r="A625" s="971" t="s">
        <v>6</v>
      </c>
      <c r="B625" s="915">
        <v>4802.666666666667</v>
      </c>
      <c r="C625" s="916">
        <v>5031.875</v>
      </c>
      <c r="D625" s="916">
        <v>4658.8888888888887</v>
      </c>
      <c r="E625" s="916">
        <v>5010.666666666667</v>
      </c>
      <c r="F625" s="916">
        <v>5218</v>
      </c>
      <c r="G625" s="848">
        <v>5392.8571428571431</v>
      </c>
      <c r="H625" s="915">
        <v>4693.333333333333</v>
      </c>
      <c r="I625" s="916">
        <v>4858.75</v>
      </c>
      <c r="J625" s="916">
        <v>4774.2857142857147</v>
      </c>
      <c r="K625" s="916">
        <v>4873.125</v>
      </c>
      <c r="L625" s="916">
        <v>5057.333333333333</v>
      </c>
      <c r="M625" s="832">
        <v>5176.1538461538457</v>
      </c>
      <c r="N625" s="869">
        <v>4838.5714285714284</v>
      </c>
      <c r="O625" s="916">
        <v>4900.7142857142853</v>
      </c>
      <c r="P625" s="916">
        <v>4394.2857142857147</v>
      </c>
      <c r="Q625" s="916">
        <v>4999.2857142857147</v>
      </c>
      <c r="R625" s="916">
        <v>4790.7142857142853</v>
      </c>
      <c r="S625" s="832">
        <v>5250</v>
      </c>
      <c r="T625" s="965">
        <v>4952.5206611570247</v>
      </c>
      <c r="U625" s="1021"/>
      <c r="V625" s="1021"/>
      <c r="W625" s="1021"/>
    </row>
    <row r="626" spans="1:23" x14ac:dyDescent="0.2">
      <c r="A626" s="969" t="s">
        <v>7</v>
      </c>
      <c r="B626" s="833">
        <v>100</v>
      </c>
      <c r="C626" s="917">
        <v>100</v>
      </c>
      <c r="D626" s="917">
        <v>100</v>
      </c>
      <c r="E626" s="917">
        <v>100</v>
      </c>
      <c r="F626" s="917">
        <v>100</v>
      </c>
      <c r="G626" s="849">
        <v>100</v>
      </c>
      <c r="H626" s="833">
        <v>93.333333333333329</v>
      </c>
      <c r="I626" s="917">
        <v>87.5</v>
      </c>
      <c r="J626" s="917">
        <v>85.714285714285708</v>
      </c>
      <c r="K626" s="917">
        <v>100</v>
      </c>
      <c r="L626" s="917">
        <v>100</v>
      </c>
      <c r="M626" s="835">
        <v>100</v>
      </c>
      <c r="N626" s="870">
        <v>100</v>
      </c>
      <c r="O626" s="917">
        <v>100</v>
      </c>
      <c r="P626" s="917">
        <v>100</v>
      </c>
      <c r="Q626" s="917">
        <v>100</v>
      </c>
      <c r="R626" s="917">
        <v>100</v>
      </c>
      <c r="S626" s="835">
        <v>100</v>
      </c>
      <c r="T626" s="858">
        <v>91.735537190082638</v>
      </c>
      <c r="U626" s="1021"/>
      <c r="V626" s="1021"/>
      <c r="W626" s="1021"/>
    </row>
    <row r="627" spans="1:23" x14ac:dyDescent="0.2">
      <c r="A627" s="969" t="s">
        <v>8</v>
      </c>
      <c r="B627" s="918">
        <v>3.0454556028540226E-2</v>
      </c>
      <c r="C627" s="919">
        <v>2.5247889131513983E-2</v>
      </c>
      <c r="D627" s="919">
        <v>4.7872328306854429E-2</v>
      </c>
      <c r="E627" s="919">
        <v>2.8768857484345333E-2</v>
      </c>
      <c r="F627" s="919">
        <v>3.2282823594090557E-2</v>
      </c>
      <c r="G627" s="850">
        <v>3.2151345972584421E-2</v>
      </c>
      <c r="H627" s="918">
        <v>4.4242085748107715E-2</v>
      </c>
      <c r="I627" s="919">
        <v>5.8094126215235152E-2</v>
      </c>
      <c r="J627" s="919">
        <v>6.4741302100463499E-2</v>
      </c>
      <c r="K627" s="919">
        <v>3.5982404447832593E-2</v>
      </c>
      <c r="L627" s="919">
        <v>3.1542061811454358E-2</v>
      </c>
      <c r="M627" s="838">
        <v>4.5031676515308046E-2</v>
      </c>
      <c r="N627" s="871">
        <v>3.4801539064391374E-2</v>
      </c>
      <c r="O627" s="919">
        <v>4.2414644041841712E-2</v>
      </c>
      <c r="P627" s="919">
        <v>3.8424822671241976E-2</v>
      </c>
      <c r="Q627" s="919">
        <v>4.0279561987453076E-2</v>
      </c>
      <c r="R627" s="919">
        <v>3.8662396950160396E-2</v>
      </c>
      <c r="S627" s="838">
        <v>3.5438495596916704E-2</v>
      </c>
      <c r="T627" s="859">
        <v>5.8517707870823367E-2</v>
      </c>
      <c r="U627" s="1021"/>
      <c r="V627" s="1021"/>
      <c r="W627" s="1021"/>
    </row>
    <row r="628" spans="1:23" x14ac:dyDescent="0.2">
      <c r="A628" s="971" t="s">
        <v>1</v>
      </c>
      <c r="B628" s="920">
        <f t="shared" ref="B628:G628" si="162">B625/B624*100-100</f>
        <v>8.4123401053423805</v>
      </c>
      <c r="C628" s="921">
        <f t="shared" si="162"/>
        <v>13.586343115124151</v>
      </c>
      <c r="D628" s="921">
        <f t="shared" si="162"/>
        <v>5.1667920742412861</v>
      </c>
      <c r="E628" s="921">
        <f t="shared" si="162"/>
        <v>13.107599699021819</v>
      </c>
      <c r="F628" s="921">
        <f t="shared" si="162"/>
        <v>17.787810383747171</v>
      </c>
      <c r="G628" s="884">
        <f t="shared" si="162"/>
        <v>21.734924217994205</v>
      </c>
      <c r="H628" s="920">
        <f>H625/H624*100-100</f>
        <v>5.9443190368698282</v>
      </c>
      <c r="I628" s="921">
        <f>I625/I624*100-100</f>
        <v>9.6783295711061044</v>
      </c>
      <c r="J628" s="921">
        <f t="shared" ref="J628:T628" si="163">J625/J624*100-100</f>
        <v>7.7716865527249297</v>
      </c>
      <c r="K628" s="921">
        <f t="shared" si="163"/>
        <v>10.002821670428901</v>
      </c>
      <c r="L628" s="921">
        <f t="shared" si="163"/>
        <v>14.16102332580887</v>
      </c>
      <c r="M628" s="922">
        <f t="shared" si="163"/>
        <v>16.843201944782066</v>
      </c>
      <c r="N628" s="872">
        <f t="shared" si="163"/>
        <v>9.2228313447274957</v>
      </c>
      <c r="O628" s="921">
        <f t="shared" si="163"/>
        <v>10.625604643663337</v>
      </c>
      <c r="P628" s="921">
        <f t="shared" si="163"/>
        <v>-0.80619155111253349</v>
      </c>
      <c r="Q628" s="921">
        <f t="shared" si="163"/>
        <v>12.850693324733967</v>
      </c>
      <c r="R628" s="921">
        <f t="shared" si="163"/>
        <v>8.1425346662366849</v>
      </c>
      <c r="S628" s="922">
        <f t="shared" si="163"/>
        <v>18.510158013544014</v>
      </c>
      <c r="T628" s="966">
        <f t="shared" si="163"/>
        <v>11.795048784582946</v>
      </c>
      <c r="U628" s="1021"/>
      <c r="V628" s="1021"/>
      <c r="W628" s="1021"/>
    </row>
    <row r="629" spans="1:23" ht="13.5" thickBot="1" x14ac:dyDescent="0.25">
      <c r="A629" s="895" t="s">
        <v>27</v>
      </c>
      <c r="B629" s="924">
        <f>B625-B612</f>
        <v>-9.4761904761899132</v>
      </c>
      <c r="C629" s="925">
        <f t="shared" ref="C629:T629" si="164">C625-C612</f>
        <v>34.732142857143117</v>
      </c>
      <c r="D629" s="925">
        <f t="shared" si="164"/>
        <v>-37.111111111111313</v>
      </c>
      <c r="E629" s="925">
        <f t="shared" si="164"/>
        <v>-7.7948717948711419</v>
      </c>
      <c r="F629" s="925">
        <f t="shared" si="164"/>
        <v>16.571428571428442</v>
      </c>
      <c r="G629" s="885">
        <f t="shared" si="164"/>
        <v>-17.142857142856883</v>
      </c>
      <c r="H629" s="924">
        <f t="shared" si="164"/>
        <v>-13.809523809523853</v>
      </c>
      <c r="I629" s="925">
        <f t="shared" si="164"/>
        <v>-24.58333333333303</v>
      </c>
      <c r="J629" s="925">
        <f t="shared" si="164"/>
        <v>79.285714285714675</v>
      </c>
      <c r="K629" s="925">
        <f t="shared" si="164"/>
        <v>-79.017857142856883</v>
      </c>
      <c r="L629" s="925">
        <f t="shared" si="164"/>
        <v>-44.66666666666697</v>
      </c>
      <c r="M629" s="926">
        <f t="shared" si="164"/>
        <v>-32.512820512821236</v>
      </c>
      <c r="N629" s="873">
        <f t="shared" si="164"/>
        <v>144.28571428571377</v>
      </c>
      <c r="O629" s="925">
        <f t="shared" si="164"/>
        <v>-36.785714285714675</v>
      </c>
      <c r="P629" s="925">
        <f t="shared" si="164"/>
        <v>-363.21428571428532</v>
      </c>
      <c r="Q629" s="925">
        <f t="shared" si="164"/>
        <v>114.28571428571468</v>
      </c>
      <c r="R629" s="925">
        <f t="shared" si="164"/>
        <v>-19.285714285714675</v>
      </c>
      <c r="S629" s="926">
        <f t="shared" si="164"/>
        <v>90.714285714285325</v>
      </c>
      <c r="T629" s="972">
        <f t="shared" si="164"/>
        <v>-19.575408711971249</v>
      </c>
      <c r="U629" s="893"/>
      <c r="V629" s="863"/>
      <c r="W629" s="1021"/>
    </row>
    <row r="630" spans="1:23" x14ac:dyDescent="0.2">
      <c r="A630" s="896" t="s">
        <v>51</v>
      </c>
      <c r="B630" s="927">
        <v>50</v>
      </c>
      <c r="C630" s="928">
        <v>50</v>
      </c>
      <c r="D630" s="928">
        <v>11</v>
      </c>
      <c r="E630" s="928">
        <v>50</v>
      </c>
      <c r="F630" s="928">
        <v>50</v>
      </c>
      <c r="G630" s="866">
        <v>50</v>
      </c>
      <c r="H630" s="927">
        <v>49</v>
      </c>
      <c r="I630" s="928">
        <v>53</v>
      </c>
      <c r="J630" s="928">
        <v>11</v>
      </c>
      <c r="K630" s="928">
        <v>52</v>
      </c>
      <c r="L630" s="928">
        <v>53</v>
      </c>
      <c r="M630" s="847">
        <v>52</v>
      </c>
      <c r="N630" s="874">
        <v>51</v>
      </c>
      <c r="O630" s="928">
        <v>55</v>
      </c>
      <c r="P630" s="928">
        <v>10</v>
      </c>
      <c r="Q630" s="928">
        <v>54</v>
      </c>
      <c r="R630" s="928">
        <v>54</v>
      </c>
      <c r="S630" s="847">
        <v>53</v>
      </c>
      <c r="T630" s="861">
        <f>SUM(B630:S630)</f>
        <v>808</v>
      </c>
      <c r="U630" s="904" t="s">
        <v>56</v>
      </c>
      <c r="V630" s="945">
        <f>T617-T630</f>
        <v>0</v>
      </c>
      <c r="W630" s="961">
        <f>V630/T617</f>
        <v>0</v>
      </c>
    </row>
    <row r="631" spans="1:23" x14ac:dyDescent="0.2">
      <c r="A631" s="973" t="s">
        <v>28</v>
      </c>
      <c r="B631" s="955">
        <v>149</v>
      </c>
      <c r="C631" s="956">
        <v>147.5</v>
      </c>
      <c r="D631" s="956">
        <v>149.5</v>
      </c>
      <c r="E631" s="956">
        <v>147</v>
      </c>
      <c r="F631" s="956">
        <v>145.5</v>
      </c>
      <c r="G631" s="805">
        <v>145.5</v>
      </c>
      <c r="H631" s="955">
        <v>151</v>
      </c>
      <c r="I631" s="956">
        <v>149</v>
      </c>
      <c r="J631" s="956">
        <v>150</v>
      </c>
      <c r="K631" s="956">
        <v>146.5</v>
      </c>
      <c r="L631" s="956">
        <v>145.5</v>
      </c>
      <c r="M631" s="806">
        <v>146</v>
      </c>
      <c r="N631" s="807">
        <v>148.5</v>
      </c>
      <c r="O631" s="956">
        <v>147</v>
      </c>
      <c r="P631" s="956">
        <v>150.5</v>
      </c>
      <c r="Q631" s="956">
        <v>146.5</v>
      </c>
      <c r="R631" s="956">
        <v>147</v>
      </c>
      <c r="S631" s="806">
        <v>145.5</v>
      </c>
      <c r="T631" s="964"/>
      <c r="U631" s="904" t="s">
        <v>57</v>
      </c>
      <c r="V631" s="904">
        <v>147.65</v>
      </c>
      <c r="W631" s="1021"/>
    </row>
    <row r="632" spans="1:23" ht="13.5" thickBot="1" x14ac:dyDescent="0.25">
      <c r="A632" s="974" t="s">
        <v>26</v>
      </c>
      <c r="B632" s="804">
        <f>B631-B618</f>
        <v>0</v>
      </c>
      <c r="C632" s="808">
        <f t="shared" ref="C632:S632" si="165">C631-C618</f>
        <v>0</v>
      </c>
      <c r="D632" s="808">
        <f t="shared" si="165"/>
        <v>0</v>
      </c>
      <c r="E632" s="808">
        <f t="shared" si="165"/>
        <v>0</v>
      </c>
      <c r="F632" s="808">
        <f t="shared" si="165"/>
        <v>0</v>
      </c>
      <c r="G632" s="809">
        <f t="shared" si="165"/>
        <v>0</v>
      </c>
      <c r="H632" s="804">
        <f t="shared" si="165"/>
        <v>0</v>
      </c>
      <c r="I632" s="808">
        <f t="shared" si="165"/>
        <v>0</v>
      </c>
      <c r="J632" s="808">
        <f t="shared" si="165"/>
        <v>0</v>
      </c>
      <c r="K632" s="808">
        <f t="shared" si="165"/>
        <v>0</v>
      </c>
      <c r="L632" s="808">
        <f t="shared" si="165"/>
        <v>0</v>
      </c>
      <c r="M632" s="810">
        <f t="shared" si="165"/>
        <v>0</v>
      </c>
      <c r="N632" s="811">
        <f t="shared" si="165"/>
        <v>0</v>
      </c>
      <c r="O632" s="808">
        <f t="shared" si="165"/>
        <v>0</v>
      </c>
      <c r="P632" s="808">
        <f t="shared" si="165"/>
        <v>0</v>
      </c>
      <c r="Q632" s="808">
        <f t="shared" si="165"/>
        <v>0</v>
      </c>
      <c r="R632" s="808">
        <f t="shared" si="165"/>
        <v>0</v>
      </c>
      <c r="S632" s="810">
        <f t="shared" si="165"/>
        <v>0</v>
      </c>
      <c r="T632" s="967"/>
      <c r="U632" s="904" t="s">
        <v>26</v>
      </c>
      <c r="V632" s="904">
        <f>V631-V618</f>
        <v>1.2400000000000091</v>
      </c>
      <c r="W632" s="1021"/>
    </row>
    <row r="634" spans="1:23" ht="13.5" thickBot="1" x14ac:dyDescent="0.25"/>
    <row r="635" spans="1:23" s="1024" customFormat="1" ht="13.5" thickBot="1" x14ac:dyDescent="0.25">
      <c r="A635" s="968" t="s">
        <v>198</v>
      </c>
      <c r="B635" s="1032" t="s">
        <v>84</v>
      </c>
      <c r="C635" s="1033"/>
      <c r="D635" s="1033"/>
      <c r="E635" s="1033"/>
      <c r="F635" s="1033"/>
      <c r="G635" s="1034"/>
      <c r="H635" s="1032" t="s">
        <v>83</v>
      </c>
      <c r="I635" s="1033"/>
      <c r="J635" s="1033"/>
      <c r="K635" s="1033"/>
      <c r="L635" s="1033"/>
      <c r="M635" s="1034"/>
      <c r="N635" s="1032" t="s">
        <v>53</v>
      </c>
      <c r="O635" s="1033"/>
      <c r="P635" s="1033"/>
      <c r="Q635" s="1033"/>
      <c r="R635" s="1033"/>
      <c r="S635" s="1034"/>
      <c r="T635" s="948" t="s">
        <v>55</v>
      </c>
    </row>
    <row r="636" spans="1:23" s="1024" customFormat="1" x14ac:dyDescent="0.2">
      <c r="A636" s="969" t="s">
        <v>54</v>
      </c>
      <c r="B636" s="911">
        <v>1</v>
      </c>
      <c r="C636" s="912">
        <v>2</v>
      </c>
      <c r="D636" s="912">
        <v>3</v>
      </c>
      <c r="E636" s="912">
        <v>4</v>
      </c>
      <c r="F636" s="912">
        <v>5</v>
      </c>
      <c r="G636" s="864">
        <v>6</v>
      </c>
      <c r="H636" s="897">
        <v>1</v>
      </c>
      <c r="I636" s="959">
        <v>2</v>
      </c>
      <c r="J636" s="888">
        <v>3</v>
      </c>
      <c r="K636" s="888">
        <v>4</v>
      </c>
      <c r="L636" s="888">
        <v>5</v>
      </c>
      <c r="M636" s="889">
        <v>6</v>
      </c>
      <c r="N636" s="867">
        <v>1</v>
      </c>
      <c r="O636" s="912">
        <v>2</v>
      </c>
      <c r="P636" s="912">
        <v>3</v>
      </c>
      <c r="Q636" s="912">
        <v>4</v>
      </c>
      <c r="R636" s="912">
        <v>5</v>
      </c>
      <c r="S636" s="826">
        <v>6</v>
      </c>
      <c r="T636" s="812"/>
    </row>
    <row r="637" spans="1:23" s="1024" customFormat="1" x14ac:dyDescent="0.2">
      <c r="A637" s="970" t="s">
        <v>3</v>
      </c>
      <c r="B637" s="913">
        <v>4445</v>
      </c>
      <c r="C637" s="914">
        <v>4445</v>
      </c>
      <c r="D637" s="914">
        <v>4445</v>
      </c>
      <c r="E637" s="914">
        <v>4445</v>
      </c>
      <c r="F637" s="914">
        <v>4445</v>
      </c>
      <c r="G637" s="865">
        <v>4445</v>
      </c>
      <c r="H637" s="913">
        <v>4445</v>
      </c>
      <c r="I637" s="914">
        <v>4445</v>
      </c>
      <c r="J637" s="914">
        <v>4445</v>
      </c>
      <c r="K637" s="914">
        <v>4445</v>
      </c>
      <c r="L637" s="914">
        <v>4445</v>
      </c>
      <c r="M637" s="829">
        <v>4445</v>
      </c>
      <c r="N637" s="868">
        <v>4445</v>
      </c>
      <c r="O637" s="914">
        <v>4445</v>
      </c>
      <c r="P637" s="914">
        <v>4445</v>
      </c>
      <c r="Q637" s="914">
        <v>4445</v>
      </c>
      <c r="R637" s="914">
        <v>4445</v>
      </c>
      <c r="S637" s="829">
        <v>4445</v>
      </c>
      <c r="T637" s="829">
        <v>4445</v>
      </c>
    </row>
    <row r="638" spans="1:23" s="1024" customFormat="1" x14ac:dyDescent="0.2">
      <c r="A638" s="971" t="s">
        <v>6</v>
      </c>
      <c r="B638" s="915">
        <v>4937.6899999999996</v>
      </c>
      <c r="C638" s="916">
        <v>4990.7700000000004</v>
      </c>
      <c r="D638" s="916">
        <v>4836</v>
      </c>
      <c r="E638" s="916">
        <v>5154</v>
      </c>
      <c r="F638" s="916">
        <v>5195</v>
      </c>
      <c r="G638" s="848">
        <v>5405.33</v>
      </c>
      <c r="H638" s="915">
        <v>4853.33</v>
      </c>
      <c r="I638" s="916">
        <v>5012</v>
      </c>
      <c r="J638" s="916">
        <v>4774</v>
      </c>
      <c r="K638" s="916">
        <v>5039.17</v>
      </c>
      <c r="L638" s="916">
        <v>5091.67</v>
      </c>
      <c r="M638" s="832">
        <v>5350</v>
      </c>
      <c r="N638" s="869">
        <v>4778.18</v>
      </c>
      <c r="O638" s="916">
        <v>5005.38</v>
      </c>
      <c r="P638" s="916">
        <v>4401.67</v>
      </c>
      <c r="Q638" s="916">
        <v>4999.09</v>
      </c>
      <c r="R638" s="916">
        <v>4953.8500000000004</v>
      </c>
      <c r="S638" s="832">
        <v>5266.67</v>
      </c>
      <c r="T638" s="965">
        <v>5041.3599999999997</v>
      </c>
    </row>
    <row r="639" spans="1:23" s="1024" customFormat="1" x14ac:dyDescent="0.2">
      <c r="A639" s="969" t="s">
        <v>7</v>
      </c>
      <c r="B639" s="833">
        <v>100</v>
      </c>
      <c r="C639" s="917">
        <v>100</v>
      </c>
      <c r="D639" s="917">
        <v>100</v>
      </c>
      <c r="E639" s="917">
        <v>100</v>
      </c>
      <c r="F639" s="917">
        <v>100</v>
      </c>
      <c r="G639" s="849">
        <v>100</v>
      </c>
      <c r="H639" s="833">
        <v>91.67</v>
      </c>
      <c r="I639" s="917">
        <v>100</v>
      </c>
      <c r="J639" s="917">
        <v>100</v>
      </c>
      <c r="K639" s="917">
        <v>100</v>
      </c>
      <c r="L639" s="917">
        <v>100</v>
      </c>
      <c r="M639" s="835">
        <v>100</v>
      </c>
      <c r="N639" s="870">
        <v>100</v>
      </c>
      <c r="O639" s="917">
        <v>100</v>
      </c>
      <c r="P639" s="917">
        <v>100</v>
      </c>
      <c r="Q639" s="917">
        <v>100</v>
      </c>
      <c r="R639" s="917">
        <v>100</v>
      </c>
      <c r="S639" s="835">
        <v>100</v>
      </c>
      <c r="T639" s="858">
        <v>92.93</v>
      </c>
    </row>
    <row r="640" spans="1:23" s="1024" customFormat="1" x14ac:dyDescent="0.2">
      <c r="A640" s="969" t="s">
        <v>8</v>
      </c>
      <c r="B640" s="918">
        <v>2.4899999999999999E-2</v>
      </c>
      <c r="C640" s="919">
        <v>3.2199999999999999E-2</v>
      </c>
      <c r="D640" s="919">
        <v>3.1300000000000001E-2</v>
      </c>
      <c r="E640" s="919">
        <v>2.4E-2</v>
      </c>
      <c r="F640" s="919">
        <v>2.63E-2</v>
      </c>
      <c r="G640" s="850">
        <v>3.85E-2</v>
      </c>
      <c r="H640" s="918">
        <v>5.2600000000000001E-2</v>
      </c>
      <c r="I640" s="919">
        <v>3.95E-2</v>
      </c>
      <c r="J640" s="919">
        <v>2.7900000000000001E-2</v>
      </c>
      <c r="K640" s="919">
        <v>4.5499999999999999E-2</v>
      </c>
      <c r="L640" s="919">
        <v>3.1099999999999999E-2</v>
      </c>
      <c r="M640" s="838">
        <v>4.7699999999999999E-2</v>
      </c>
      <c r="N640" s="871">
        <v>3.0499999999999999E-2</v>
      </c>
      <c r="O640" s="919">
        <v>3.5900000000000001E-2</v>
      </c>
      <c r="P640" s="919">
        <v>3.7499999999999999E-2</v>
      </c>
      <c r="Q640" s="919">
        <v>4.1000000000000002E-2</v>
      </c>
      <c r="R640" s="919">
        <v>4.02E-2</v>
      </c>
      <c r="S640" s="838">
        <v>2.53E-2</v>
      </c>
      <c r="T640" s="859">
        <v>5.5500000000000001E-2</v>
      </c>
    </row>
    <row r="641" spans="1:23" s="1024" customFormat="1" x14ac:dyDescent="0.2">
      <c r="A641" s="971" t="s">
        <v>1</v>
      </c>
      <c r="B641" s="920">
        <f t="shared" ref="B641:G641" si="166">B638/B637*100-100</f>
        <v>11.08413948256468</v>
      </c>
      <c r="C641" s="921">
        <f t="shared" si="166"/>
        <v>12.278290213723281</v>
      </c>
      <c r="D641" s="921">
        <f t="shared" si="166"/>
        <v>8.7964004499437607</v>
      </c>
      <c r="E641" s="921">
        <f t="shared" si="166"/>
        <v>15.95050618672667</v>
      </c>
      <c r="F641" s="921">
        <f t="shared" si="166"/>
        <v>16.872890888638921</v>
      </c>
      <c r="G641" s="884">
        <f t="shared" si="166"/>
        <v>21.604724409448835</v>
      </c>
      <c r="H641" s="920">
        <f>H638/H637*100-100</f>
        <v>9.1862767154105711</v>
      </c>
      <c r="I641" s="921">
        <f>I638/I637*100-100</f>
        <v>12.755905511811022</v>
      </c>
      <c r="J641" s="921">
        <f t="shared" ref="J641:T641" si="167">J638/J637*100-100</f>
        <v>7.4015748031496003</v>
      </c>
      <c r="K641" s="921">
        <f t="shared" si="167"/>
        <v>13.367154105736788</v>
      </c>
      <c r="L641" s="921">
        <f t="shared" si="167"/>
        <v>14.548256467941513</v>
      </c>
      <c r="M641" s="922">
        <f t="shared" si="167"/>
        <v>20.359955005624286</v>
      </c>
      <c r="N641" s="872">
        <f t="shared" si="167"/>
        <v>7.4956130483689662</v>
      </c>
      <c r="O641" s="921">
        <f t="shared" si="167"/>
        <v>12.606974128233972</v>
      </c>
      <c r="P641" s="921">
        <f t="shared" si="167"/>
        <v>-0.9748031496063021</v>
      </c>
      <c r="Q641" s="921">
        <f t="shared" si="167"/>
        <v>12.465466816647933</v>
      </c>
      <c r="R641" s="921">
        <f t="shared" si="167"/>
        <v>11.447694038245231</v>
      </c>
      <c r="S641" s="922">
        <f t="shared" si="167"/>
        <v>18.485264341957247</v>
      </c>
      <c r="T641" s="966">
        <f t="shared" si="167"/>
        <v>13.416422947131608</v>
      </c>
    </row>
    <row r="642" spans="1:23" s="1024" customFormat="1" ht="13.5" thickBot="1" x14ac:dyDescent="0.25">
      <c r="A642" s="895" t="s">
        <v>27</v>
      </c>
      <c r="B642" s="924">
        <f>B638-B625</f>
        <v>135.02333333333263</v>
      </c>
      <c r="C642" s="925">
        <f t="shared" ref="C642:T642" si="168">C638-C625</f>
        <v>-41.104999999999563</v>
      </c>
      <c r="D642" s="925">
        <f t="shared" si="168"/>
        <v>177.11111111111131</v>
      </c>
      <c r="E642" s="925">
        <f t="shared" si="168"/>
        <v>143.33333333333303</v>
      </c>
      <c r="F642" s="925">
        <f t="shared" si="168"/>
        <v>-23</v>
      </c>
      <c r="G642" s="885">
        <f t="shared" si="168"/>
        <v>12.47285714285681</v>
      </c>
      <c r="H642" s="924">
        <f t="shared" si="168"/>
        <v>159.9966666666669</v>
      </c>
      <c r="I642" s="925">
        <f t="shared" si="168"/>
        <v>153.25</v>
      </c>
      <c r="J642" s="925">
        <f t="shared" si="168"/>
        <v>-0.2857142857146755</v>
      </c>
      <c r="K642" s="925">
        <f t="shared" si="168"/>
        <v>166.04500000000007</v>
      </c>
      <c r="L642" s="925">
        <f t="shared" si="168"/>
        <v>34.336666666667043</v>
      </c>
      <c r="M642" s="926">
        <f t="shared" si="168"/>
        <v>173.84615384615427</v>
      </c>
      <c r="N642" s="873">
        <f t="shared" si="168"/>
        <v>-60.39142857142815</v>
      </c>
      <c r="O642" s="925">
        <f t="shared" si="168"/>
        <v>104.66571428571478</v>
      </c>
      <c r="P642" s="925">
        <f t="shared" si="168"/>
        <v>7.3842857142853973</v>
      </c>
      <c r="Q642" s="925">
        <f t="shared" si="168"/>
        <v>-0.19571428571452998</v>
      </c>
      <c r="R642" s="925">
        <f t="shared" si="168"/>
        <v>163.13571428571504</v>
      </c>
      <c r="S642" s="926">
        <f t="shared" si="168"/>
        <v>16.670000000000073</v>
      </c>
      <c r="T642" s="972">
        <f t="shared" si="168"/>
        <v>88.839338842974939</v>
      </c>
      <c r="U642" s="893"/>
      <c r="V642" s="863"/>
    </row>
    <row r="643" spans="1:23" s="1024" customFormat="1" x14ac:dyDescent="0.2">
      <c r="A643" s="896" t="s">
        <v>51</v>
      </c>
      <c r="B643" s="927">
        <v>50</v>
      </c>
      <c r="C643" s="928">
        <v>50</v>
      </c>
      <c r="D643" s="928">
        <v>11</v>
      </c>
      <c r="E643" s="928">
        <v>50</v>
      </c>
      <c r="F643" s="928">
        <v>50</v>
      </c>
      <c r="G643" s="866">
        <v>50</v>
      </c>
      <c r="H643" s="927">
        <v>49</v>
      </c>
      <c r="I643" s="928">
        <v>53</v>
      </c>
      <c r="J643" s="928">
        <v>11</v>
      </c>
      <c r="K643" s="928">
        <v>52</v>
      </c>
      <c r="L643" s="928">
        <v>53</v>
      </c>
      <c r="M643" s="847">
        <v>52</v>
      </c>
      <c r="N643" s="874">
        <v>51</v>
      </c>
      <c r="O643" s="928">
        <v>55</v>
      </c>
      <c r="P643" s="928">
        <v>10</v>
      </c>
      <c r="Q643" s="928">
        <v>53</v>
      </c>
      <c r="R643" s="928">
        <v>54</v>
      </c>
      <c r="S643" s="847">
        <v>53</v>
      </c>
      <c r="T643" s="861">
        <f>SUM(B643:S643)</f>
        <v>807</v>
      </c>
      <c r="U643" s="904" t="s">
        <v>56</v>
      </c>
      <c r="V643" s="945">
        <f>T630-T643</f>
        <v>1</v>
      </c>
      <c r="W643" s="961">
        <f>V643/T630</f>
        <v>1.2376237623762376E-3</v>
      </c>
    </row>
    <row r="644" spans="1:23" s="1024" customFormat="1" x14ac:dyDescent="0.2">
      <c r="A644" s="973" t="s">
        <v>28</v>
      </c>
      <c r="B644" s="955">
        <v>149</v>
      </c>
      <c r="C644" s="956">
        <v>147.5</v>
      </c>
      <c r="D644" s="956">
        <v>149.5</v>
      </c>
      <c r="E644" s="956">
        <v>147</v>
      </c>
      <c r="F644" s="956">
        <v>145.5</v>
      </c>
      <c r="G644" s="805">
        <v>145.5</v>
      </c>
      <c r="H644" s="955">
        <v>151</v>
      </c>
      <c r="I644" s="956">
        <v>149</v>
      </c>
      <c r="J644" s="956">
        <v>150</v>
      </c>
      <c r="K644" s="956">
        <v>146.5</v>
      </c>
      <c r="L644" s="956">
        <v>145.5</v>
      </c>
      <c r="M644" s="806">
        <v>146</v>
      </c>
      <c r="N644" s="807">
        <v>148.5</v>
      </c>
      <c r="O644" s="956">
        <v>147</v>
      </c>
      <c r="P644" s="956">
        <v>150.5</v>
      </c>
      <c r="Q644" s="956">
        <v>146.5</v>
      </c>
      <c r="R644" s="956">
        <v>147</v>
      </c>
      <c r="S644" s="806">
        <v>145.5</v>
      </c>
      <c r="T644" s="964"/>
      <c r="U644" s="904" t="s">
        <v>57</v>
      </c>
      <c r="V644" s="904">
        <v>147.37</v>
      </c>
    </row>
    <row r="645" spans="1:23" s="1024" customFormat="1" ht="13.5" thickBot="1" x14ac:dyDescent="0.25">
      <c r="A645" s="974" t="s">
        <v>26</v>
      </c>
      <c r="B645" s="804">
        <f>B644-B631</f>
        <v>0</v>
      </c>
      <c r="C645" s="808">
        <f t="shared" ref="C645:S645" si="169">C644-C631</f>
        <v>0</v>
      </c>
      <c r="D645" s="808">
        <f t="shared" si="169"/>
        <v>0</v>
      </c>
      <c r="E645" s="808">
        <f t="shared" si="169"/>
        <v>0</v>
      </c>
      <c r="F645" s="808">
        <f t="shared" si="169"/>
        <v>0</v>
      </c>
      <c r="G645" s="809">
        <f t="shared" si="169"/>
        <v>0</v>
      </c>
      <c r="H645" s="804">
        <f t="shared" si="169"/>
        <v>0</v>
      </c>
      <c r="I645" s="808">
        <f t="shared" si="169"/>
        <v>0</v>
      </c>
      <c r="J645" s="808">
        <f t="shared" si="169"/>
        <v>0</v>
      </c>
      <c r="K645" s="808">
        <f t="shared" si="169"/>
        <v>0</v>
      </c>
      <c r="L645" s="808">
        <f t="shared" si="169"/>
        <v>0</v>
      </c>
      <c r="M645" s="810">
        <f t="shared" si="169"/>
        <v>0</v>
      </c>
      <c r="N645" s="811">
        <f t="shared" si="169"/>
        <v>0</v>
      </c>
      <c r="O645" s="808">
        <f t="shared" si="169"/>
        <v>0</v>
      </c>
      <c r="P645" s="808">
        <f t="shared" si="169"/>
        <v>0</v>
      </c>
      <c r="Q645" s="808">
        <f t="shared" si="169"/>
        <v>0</v>
      </c>
      <c r="R645" s="808">
        <f t="shared" si="169"/>
        <v>0</v>
      </c>
      <c r="S645" s="810">
        <f t="shared" si="169"/>
        <v>0</v>
      </c>
      <c r="T645" s="967"/>
      <c r="U645" s="904" t="s">
        <v>26</v>
      </c>
      <c r="V645" s="904">
        <f>V644-V631</f>
        <v>-0.28000000000000114</v>
      </c>
    </row>
    <row r="647" spans="1:23" ht="13.5" thickBot="1" x14ac:dyDescent="0.25"/>
    <row r="648" spans="1:23" ht="13.5" thickBot="1" x14ac:dyDescent="0.25">
      <c r="A648" s="968" t="s">
        <v>199</v>
      </c>
      <c r="B648" s="1032" t="s">
        <v>84</v>
      </c>
      <c r="C648" s="1033"/>
      <c r="D648" s="1033"/>
      <c r="E648" s="1033"/>
      <c r="F648" s="1033"/>
      <c r="G648" s="1034"/>
      <c r="H648" s="1032" t="s">
        <v>83</v>
      </c>
      <c r="I648" s="1033"/>
      <c r="J648" s="1033"/>
      <c r="K648" s="1033"/>
      <c r="L648" s="1033"/>
      <c r="M648" s="1034"/>
      <c r="N648" s="1032" t="s">
        <v>53</v>
      </c>
      <c r="O648" s="1033"/>
      <c r="P648" s="1033"/>
      <c r="Q648" s="1033"/>
      <c r="R648" s="1033"/>
      <c r="S648" s="1034"/>
      <c r="T648" s="948" t="s">
        <v>55</v>
      </c>
      <c r="U648" s="1025"/>
      <c r="V648" s="1025"/>
      <c r="W648" s="1025"/>
    </row>
    <row r="649" spans="1:23" x14ac:dyDescent="0.2">
      <c r="A649" s="969" t="s">
        <v>54</v>
      </c>
      <c r="B649" s="911">
        <v>1</v>
      </c>
      <c r="C649" s="912">
        <v>2</v>
      </c>
      <c r="D649" s="912">
        <v>3</v>
      </c>
      <c r="E649" s="912">
        <v>4</v>
      </c>
      <c r="F649" s="912">
        <v>5</v>
      </c>
      <c r="G649" s="864">
        <v>6</v>
      </c>
      <c r="H649" s="897">
        <v>1</v>
      </c>
      <c r="I649" s="959">
        <v>2</v>
      </c>
      <c r="J649" s="888">
        <v>3</v>
      </c>
      <c r="K649" s="888">
        <v>4</v>
      </c>
      <c r="L649" s="888">
        <v>5</v>
      </c>
      <c r="M649" s="889">
        <v>6</v>
      </c>
      <c r="N649" s="867">
        <v>1</v>
      </c>
      <c r="O649" s="912">
        <v>2</v>
      </c>
      <c r="P649" s="912">
        <v>3</v>
      </c>
      <c r="Q649" s="912">
        <v>4</v>
      </c>
      <c r="R649" s="912">
        <v>5</v>
      </c>
      <c r="S649" s="826">
        <v>6</v>
      </c>
      <c r="T649" s="812"/>
      <c r="U649" s="1025"/>
      <c r="V649" s="1025"/>
      <c r="W649" s="1025"/>
    </row>
    <row r="650" spans="1:23" x14ac:dyDescent="0.2">
      <c r="A650" s="970" t="s">
        <v>3</v>
      </c>
      <c r="B650" s="913">
        <v>4460</v>
      </c>
      <c r="C650" s="914">
        <v>4460</v>
      </c>
      <c r="D650" s="914">
        <v>4460</v>
      </c>
      <c r="E650" s="914">
        <v>4460</v>
      </c>
      <c r="F650" s="914">
        <v>4460</v>
      </c>
      <c r="G650" s="865">
        <v>4460</v>
      </c>
      <c r="H650" s="913">
        <v>4460</v>
      </c>
      <c r="I650" s="914">
        <v>4460</v>
      </c>
      <c r="J650" s="914">
        <v>4460</v>
      </c>
      <c r="K650" s="914">
        <v>4460</v>
      </c>
      <c r="L650" s="914">
        <v>4460</v>
      </c>
      <c r="M650" s="829">
        <v>4460</v>
      </c>
      <c r="N650" s="868">
        <v>4460</v>
      </c>
      <c r="O650" s="914">
        <v>4460</v>
      </c>
      <c r="P650" s="914">
        <v>4460</v>
      </c>
      <c r="Q650" s="914">
        <v>4460</v>
      </c>
      <c r="R650" s="914">
        <v>4460</v>
      </c>
      <c r="S650" s="829">
        <v>4460</v>
      </c>
      <c r="T650" s="829">
        <v>4460</v>
      </c>
      <c r="U650" s="1025"/>
      <c r="V650" s="1025"/>
      <c r="W650" s="1025"/>
    </row>
    <row r="651" spans="1:23" x14ac:dyDescent="0.2">
      <c r="A651" s="971" t="s">
        <v>6</v>
      </c>
      <c r="B651" s="915">
        <v>4949.2307692307695</v>
      </c>
      <c r="C651" s="916">
        <v>5064.545454545455</v>
      </c>
      <c r="D651" s="916">
        <v>4782.5</v>
      </c>
      <c r="E651" s="916">
        <v>5050.909090909091</v>
      </c>
      <c r="F651" s="916">
        <v>5224.6153846153848</v>
      </c>
      <c r="G651" s="848">
        <v>5415.833333333333</v>
      </c>
      <c r="H651" s="915">
        <v>4877.6923076923076</v>
      </c>
      <c r="I651" s="916">
        <v>4820</v>
      </c>
      <c r="J651" s="916">
        <v>4814</v>
      </c>
      <c r="K651" s="916">
        <v>4977.8571428571431</v>
      </c>
      <c r="L651" s="916">
        <v>5164.6153846153848</v>
      </c>
      <c r="M651" s="832">
        <v>5235</v>
      </c>
      <c r="N651" s="869">
        <v>4932.8571428571431</v>
      </c>
      <c r="O651" s="916">
        <v>5022.666666666667</v>
      </c>
      <c r="P651" s="916">
        <v>4432</v>
      </c>
      <c r="Q651" s="916">
        <v>4999.333333333333</v>
      </c>
      <c r="R651" s="916">
        <v>5040</v>
      </c>
      <c r="S651" s="832">
        <v>5244.666666666667</v>
      </c>
      <c r="T651" s="965">
        <v>5042.3963133640555</v>
      </c>
      <c r="U651" s="1025"/>
      <c r="V651" s="1025"/>
      <c r="W651" s="1025"/>
    </row>
    <row r="652" spans="1:23" x14ac:dyDescent="0.2">
      <c r="A652" s="969" t="s">
        <v>7</v>
      </c>
      <c r="B652" s="833">
        <v>100</v>
      </c>
      <c r="C652" s="917">
        <v>100</v>
      </c>
      <c r="D652" s="917">
        <v>100</v>
      </c>
      <c r="E652" s="917">
        <v>100</v>
      </c>
      <c r="F652" s="917">
        <v>100</v>
      </c>
      <c r="G652" s="849">
        <v>100</v>
      </c>
      <c r="H652" s="833">
        <v>100</v>
      </c>
      <c r="I652" s="917">
        <v>84.615384615384613</v>
      </c>
      <c r="J652" s="917">
        <v>100</v>
      </c>
      <c r="K652" s="917">
        <v>92.857142857142861</v>
      </c>
      <c r="L652" s="917">
        <v>100</v>
      </c>
      <c r="M652" s="835">
        <v>100</v>
      </c>
      <c r="N652" s="870">
        <v>100</v>
      </c>
      <c r="O652" s="917">
        <v>100</v>
      </c>
      <c r="P652" s="917">
        <v>100</v>
      </c>
      <c r="Q652" s="917">
        <v>100</v>
      </c>
      <c r="R652" s="917">
        <v>100</v>
      </c>
      <c r="S652" s="835">
        <v>93.333333333333329</v>
      </c>
      <c r="T652" s="858">
        <v>93.548387096774192</v>
      </c>
      <c r="U652" s="1025"/>
      <c r="V652" s="1025"/>
      <c r="W652" s="1025"/>
    </row>
    <row r="653" spans="1:23" x14ac:dyDescent="0.2">
      <c r="A653" s="969" t="s">
        <v>8</v>
      </c>
      <c r="B653" s="918">
        <v>3.0088957914354692E-2</v>
      </c>
      <c r="C653" s="919">
        <v>2.3893192947242712E-2</v>
      </c>
      <c r="D653" s="919">
        <v>6.1663281883115366E-2</v>
      </c>
      <c r="E653" s="919">
        <v>3.3614449330249818E-2</v>
      </c>
      <c r="F653" s="919">
        <v>2.9159378476270998E-2</v>
      </c>
      <c r="G653" s="850">
        <v>2.7412590766851961E-2</v>
      </c>
      <c r="H653" s="918">
        <v>3.9272370769510026E-2</v>
      </c>
      <c r="I653" s="919">
        <v>6.3070329429992966E-2</v>
      </c>
      <c r="J653" s="919">
        <v>4.6940891102594008E-2</v>
      </c>
      <c r="K653" s="919">
        <v>4.63738723888154E-2</v>
      </c>
      <c r="L653" s="919">
        <v>3.481624714596495E-2</v>
      </c>
      <c r="M653" s="838">
        <v>3.6525927747799322E-2</v>
      </c>
      <c r="N653" s="871">
        <v>3.9580404905367884E-2</v>
      </c>
      <c r="O653" s="919">
        <v>4.3312830165158411E-2</v>
      </c>
      <c r="P653" s="919">
        <v>3.2833880439677339E-2</v>
      </c>
      <c r="Q653" s="919">
        <v>3.6266599921207808E-2</v>
      </c>
      <c r="R653" s="919">
        <v>4.4170784474109138E-2</v>
      </c>
      <c r="S653" s="838">
        <v>4.8270579769742694E-2</v>
      </c>
      <c r="T653" s="859">
        <v>5.4166630296629256E-2</v>
      </c>
      <c r="U653" s="1025"/>
      <c r="V653" s="1025"/>
      <c r="W653" s="1025"/>
    </row>
    <row r="654" spans="1:23" x14ac:dyDescent="0.2">
      <c r="A654" s="971" t="s">
        <v>1</v>
      </c>
      <c r="B654" s="920">
        <f t="shared" ref="B654:G654" si="170">B651/B650*100-100</f>
        <v>10.969299758537446</v>
      </c>
      <c r="C654" s="921">
        <f t="shared" si="170"/>
        <v>13.554830819404827</v>
      </c>
      <c r="D654" s="921">
        <f t="shared" si="170"/>
        <v>7.230941704035871</v>
      </c>
      <c r="E654" s="921">
        <f t="shared" si="170"/>
        <v>13.249082755809212</v>
      </c>
      <c r="F654" s="921">
        <f t="shared" si="170"/>
        <v>17.14384270438083</v>
      </c>
      <c r="G654" s="884">
        <f t="shared" si="170"/>
        <v>21.431240657698055</v>
      </c>
      <c r="H654" s="920">
        <f>H651/H650*100-100</f>
        <v>9.3652983787512909</v>
      </c>
      <c r="I654" s="921">
        <f>I651/I650*100-100</f>
        <v>8.0717488789237706</v>
      </c>
      <c r="J654" s="921">
        <f t="shared" ref="J654:T654" si="171">J651/J650*100-100</f>
        <v>7.9372197309417061</v>
      </c>
      <c r="K654" s="921">
        <f t="shared" si="171"/>
        <v>11.611146700832805</v>
      </c>
      <c r="L654" s="921">
        <f t="shared" si="171"/>
        <v>15.7985512245602</v>
      </c>
      <c r="M654" s="922">
        <f t="shared" si="171"/>
        <v>17.376681614349778</v>
      </c>
      <c r="N654" s="872">
        <f t="shared" si="171"/>
        <v>10.602178090967328</v>
      </c>
      <c r="O654" s="921">
        <f t="shared" si="171"/>
        <v>12.61584454409568</v>
      </c>
      <c r="P654" s="921">
        <f t="shared" si="171"/>
        <v>-0.62780269058295346</v>
      </c>
      <c r="Q654" s="921">
        <f t="shared" si="171"/>
        <v>12.092675635276521</v>
      </c>
      <c r="R654" s="921">
        <f t="shared" si="171"/>
        <v>13.004484304932731</v>
      </c>
      <c r="S654" s="922">
        <f t="shared" si="171"/>
        <v>17.593423019431981</v>
      </c>
      <c r="T654" s="966">
        <f t="shared" si="171"/>
        <v>13.058213304126795</v>
      </c>
      <c r="U654" s="1025"/>
      <c r="V654" s="1025"/>
      <c r="W654" s="1025"/>
    </row>
    <row r="655" spans="1:23" ht="13.5" thickBot="1" x14ac:dyDescent="0.25">
      <c r="A655" s="895" t="s">
        <v>27</v>
      </c>
      <c r="B655" s="924">
        <f>B651-B638</f>
        <v>11.540769230769911</v>
      </c>
      <c r="C655" s="925">
        <f t="shared" ref="C655:T655" si="172">C651-C638</f>
        <v>73.775454545454522</v>
      </c>
      <c r="D655" s="925">
        <f t="shared" si="172"/>
        <v>-53.5</v>
      </c>
      <c r="E655" s="925">
        <f t="shared" si="172"/>
        <v>-103.09090909090901</v>
      </c>
      <c r="F655" s="925">
        <f t="shared" si="172"/>
        <v>29.615384615384755</v>
      </c>
      <c r="G655" s="885">
        <f t="shared" si="172"/>
        <v>10.503333333333103</v>
      </c>
      <c r="H655" s="924">
        <f t="shared" si="172"/>
        <v>24.362307692307695</v>
      </c>
      <c r="I655" s="925">
        <f t="shared" si="172"/>
        <v>-192</v>
      </c>
      <c r="J655" s="925">
        <f t="shared" si="172"/>
        <v>40</v>
      </c>
      <c r="K655" s="925">
        <f t="shared" si="172"/>
        <v>-61.312857142856956</v>
      </c>
      <c r="L655" s="925">
        <f t="shared" si="172"/>
        <v>72.945384615384683</v>
      </c>
      <c r="M655" s="926">
        <f t="shared" si="172"/>
        <v>-115</v>
      </c>
      <c r="N655" s="873">
        <f t="shared" si="172"/>
        <v>154.67714285714283</v>
      </c>
      <c r="O655" s="925">
        <f t="shared" si="172"/>
        <v>17.286666666666861</v>
      </c>
      <c r="P655" s="925">
        <f t="shared" si="172"/>
        <v>30.329999999999927</v>
      </c>
      <c r="Q655" s="925">
        <f t="shared" si="172"/>
        <v>0.24333333333288465</v>
      </c>
      <c r="R655" s="925">
        <f t="shared" si="172"/>
        <v>86.149999999999636</v>
      </c>
      <c r="S655" s="926">
        <f t="shared" si="172"/>
        <v>-22.003333333333103</v>
      </c>
      <c r="T655" s="972">
        <f t="shared" si="172"/>
        <v>1.0363133640557862</v>
      </c>
      <c r="U655" s="893"/>
      <c r="V655" s="863"/>
      <c r="W655" s="1025"/>
    </row>
    <row r="656" spans="1:23" x14ac:dyDescent="0.2">
      <c r="A656" s="896" t="s">
        <v>51</v>
      </c>
      <c r="B656" s="927">
        <v>50</v>
      </c>
      <c r="C656" s="928">
        <v>50</v>
      </c>
      <c r="D656" s="928">
        <v>11</v>
      </c>
      <c r="E656" s="928">
        <v>50</v>
      </c>
      <c r="F656" s="928">
        <v>50</v>
      </c>
      <c r="G656" s="866">
        <v>50</v>
      </c>
      <c r="H656" s="927">
        <v>49</v>
      </c>
      <c r="I656" s="928">
        <v>53</v>
      </c>
      <c r="J656" s="928">
        <v>11</v>
      </c>
      <c r="K656" s="928">
        <v>52</v>
      </c>
      <c r="L656" s="928">
        <v>53</v>
      </c>
      <c r="M656" s="847">
        <v>52</v>
      </c>
      <c r="N656" s="874">
        <v>51</v>
      </c>
      <c r="O656" s="928">
        <v>55</v>
      </c>
      <c r="P656" s="928">
        <v>10</v>
      </c>
      <c r="Q656" s="928">
        <v>53</v>
      </c>
      <c r="R656" s="928">
        <v>54</v>
      </c>
      <c r="S656" s="847">
        <v>53</v>
      </c>
      <c r="T656" s="861">
        <f>SUM(B656:S656)</f>
        <v>807</v>
      </c>
      <c r="U656" s="904" t="s">
        <v>56</v>
      </c>
      <c r="V656" s="945">
        <f>T643-T656</f>
        <v>0</v>
      </c>
      <c r="W656" s="961">
        <f>V656/T643</f>
        <v>0</v>
      </c>
    </row>
    <row r="657" spans="1:23" x14ac:dyDescent="0.2">
      <c r="A657" s="973" t="s">
        <v>28</v>
      </c>
      <c r="B657" s="955">
        <f>B644+1</f>
        <v>150</v>
      </c>
      <c r="C657" s="956">
        <f t="shared" ref="C657:S657" si="173">C644+1</f>
        <v>148.5</v>
      </c>
      <c r="D657" s="956">
        <f t="shared" si="173"/>
        <v>150.5</v>
      </c>
      <c r="E657" s="956">
        <f t="shared" si="173"/>
        <v>148</v>
      </c>
      <c r="F657" s="956">
        <f t="shared" si="173"/>
        <v>146.5</v>
      </c>
      <c r="G657" s="805">
        <f t="shared" si="173"/>
        <v>146.5</v>
      </c>
      <c r="H657" s="955">
        <f t="shared" si="173"/>
        <v>152</v>
      </c>
      <c r="I657" s="956">
        <v>150.5</v>
      </c>
      <c r="J657" s="956">
        <f t="shared" si="173"/>
        <v>151</v>
      </c>
      <c r="K657" s="956">
        <f t="shared" si="173"/>
        <v>147.5</v>
      </c>
      <c r="L657" s="956">
        <f t="shared" si="173"/>
        <v>146.5</v>
      </c>
      <c r="M657" s="806">
        <f t="shared" si="173"/>
        <v>147</v>
      </c>
      <c r="N657" s="807">
        <f t="shared" si="173"/>
        <v>149.5</v>
      </c>
      <c r="O657" s="956">
        <f t="shared" si="173"/>
        <v>148</v>
      </c>
      <c r="P657" s="956">
        <f t="shared" si="173"/>
        <v>151.5</v>
      </c>
      <c r="Q657" s="956">
        <f t="shared" si="173"/>
        <v>147.5</v>
      </c>
      <c r="R657" s="956">
        <v>147.5</v>
      </c>
      <c r="S657" s="806">
        <f t="shared" si="173"/>
        <v>146.5</v>
      </c>
      <c r="T657" s="964"/>
      <c r="U657" s="904" t="s">
        <v>57</v>
      </c>
      <c r="V657" s="904">
        <v>147.22999999999999</v>
      </c>
      <c r="W657" s="1025"/>
    </row>
    <row r="658" spans="1:23" ht="13.5" thickBot="1" x14ac:dyDescent="0.25">
      <c r="A658" s="974" t="s">
        <v>26</v>
      </c>
      <c r="B658" s="804">
        <f>B657-B644</f>
        <v>1</v>
      </c>
      <c r="C658" s="808">
        <f t="shared" ref="C658:S658" si="174">C657-C644</f>
        <v>1</v>
      </c>
      <c r="D658" s="808">
        <f t="shared" si="174"/>
        <v>1</v>
      </c>
      <c r="E658" s="808">
        <f t="shared" si="174"/>
        <v>1</v>
      </c>
      <c r="F658" s="808">
        <f t="shared" si="174"/>
        <v>1</v>
      </c>
      <c r="G658" s="809">
        <f t="shared" si="174"/>
        <v>1</v>
      </c>
      <c r="H658" s="804">
        <f t="shared" si="174"/>
        <v>1</v>
      </c>
      <c r="I658" s="808">
        <f t="shared" si="174"/>
        <v>1.5</v>
      </c>
      <c r="J658" s="808">
        <f t="shared" si="174"/>
        <v>1</v>
      </c>
      <c r="K658" s="808">
        <f t="shared" si="174"/>
        <v>1</v>
      </c>
      <c r="L658" s="808">
        <f t="shared" si="174"/>
        <v>1</v>
      </c>
      <c r="M658" s="810">
        <f t="shared" si="174"/>
        <v>1</v>
      </c>
      <c r="N658" s="811">
        <f t="shared" si="174"/>
        <v>1</v>
      </c>
      <c r="O658" s="808">
        <f t="shared" si="174"/>
        <v>1</v>
      </c>
      <c r="P658" s="808">
        <f t="shared" si="174"/>
        <v>1</v>
      </c>
      <c r="Q658" s="808">
        <f t="shared" si="174"/>
        <v>1</v>
      </c>
      <c r="R658" s="808">
        <f t="shared" si="174"/>
        <v>0.5</v>
      </c>
      <c r="S658" s="810">
        <f t="shared" si="174"/>
        <v>1</v>
      </c>
      <c r="T658" s="967"/>
      <c r="U658" s="904" t="s">
        <v>26</v>
      </c>
      <c r="V658" s="904">
        <f>V657-V644</f>
        <v>-0.14000000000001478</v>
      </c>
      <c r="W658" s="1025"/>
    </row>
  </sheetData>
  <mergeCells count="104">
    <mergeCell ref="B635:G635"/>
    <mergeCell ref="H635:M635"/>
    <mergeCell ref="N635:S635"/>
    <mergeCell ref="B544:G544"/>
    <mergeCell ref="B609:G609"/>
    <mergeCell ref="H609:M609"/>
    <mergeCell ref="N609:S609"/>
    <mergeCell ref="B596:G596"/>
    <mergeCell ref="H596:M596"/>
    <mergeCell ref="N596:S596"/>
    <mergeCell ref="N583:S583"/>
    <mergeCell ref="B570:G570"/>
    <mergeCell ref="H570:M570"/>
    <mergeCell ref="N570:S570"/>
    <mergeCell ref="B557:G557"/>
    <mergeCell ref="H557:M557"/>
    <mergeCell ref="N557:S557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H583:M583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B648:G648"/>
    <mergeCell ref="H648:M648"/>
    <mergeCell ref="N648:S648"/>
    <mergeCell ref="B492:G492"/>
    <mergeCell ref="H492:M492"/>
    <mergeCell ref="N492:S492"/>
    <mergeCell ref="B479:G479"/>
    <mergeCell ref="H479:M479"/>
    <mergeCell ref="N479:S479"/>
    <mergeCell ref="B622:G622"/>
    <mergeCell ref="H622:M622"/>
    <mergeCell ref="N622:S622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H544:M544"/>
    <mergeCell ref="N544:S544"/>
    <mergeCell ref="B583:G58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620"/>
  <sheetViews>
    <sheetView showGridLines="0" topLeftCell="A590" zoomScale="75" zoomScaleNormal="75" workbookViewId="0">
      <selection activeCell="J619" sqref="J619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32" t="s">
        <v>50</v>
      </c>
      <c r="C9" s="1033"/>
      <c r="D9" s="1033"/>
      <c r="E9" s="1033"/>
      <c r="F9" s="1033"/>
      <c r="G9" s="1034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32" t="s">
        <v>50</v>
      </c>
      <c r="C23" s="1033"/>
      <c r="D23" s="1033"/>
      <c r="E23" s="1033"/>
      <c r="F23" s="1033"/>
      <c r="G23" s="1034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32" t="s">
        <v>50</v>
      </c>
      <c r="C37" s="1033"/>
      <c r="D37" s="1033"/>
      <c r="E37" s="1033"/>
      <c r="F37" s="1033"/>
      <c r="G37" s="1034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32" t="s">
        <v>50</v>
      </c>
      <c r="C51" s="1033"/>
      <c r="D51" s="1033"/>
      <c r="E51" s="1033"/>
      <c r="F51" s="1033"/>
      <c r="G51" s="1034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32" t="s">
        <v>53</v>
      </c>
      <c r="C66" s="1033"/>
      <c r="D66" s="1033"/>
      <c r="E66" s="1033"/>
      <c r="F66" s="1033"/>
      <c r="G66" s="1033"/>
      <c r="H66" s="1034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32" t="s">
        <v>53</v>
      </c>
      <c r="C80" s="1033"/>
      <c r="D80" s="1033"/>
      <c r="E80" s="1033"/>
      <c r="F80" s="1033"/>
      <c r="G80" s="1033"/>
      <c r="H80" s="1034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32" t="s">
        <v>53</v>
      </c>
      <c r="C94" s="1033"/>
      <c r="D94" s="1033"/>
      <c r="E94" s="1033"/>
      <c r="F94" s="1033"/>
      <c r="G94" s="1033"/>
      <c r="H94" s="1034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32" t="s">
        <v>53</v>
      </c>
      <c r="C108" s="1033"/>
      <c r="D108" s="1033"/>
      <c r="E108" s="1033"/>
      <c r="F108" s="1033"/>
      <c r="G108" s="1033"/>
      <c r="H108" s="1034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32" t="s">
        <v>53</v>
      </c>
      <c r="C122" s="1033"/>
      <c r="D122" s="1033"/>
      <c r="E122" s="1033"/>
      <c r="F122" s="1033"/>
      <c r="G122" s="1033"/>
      <c r="H122" s="1033"/>
      <c r="I122" s="1034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32" t="s">
        <v>53</v>
      </c>
      <c r="C136" s="1033"/>
      <c r="D136" s="1033"/>
      <c r="E136" s="1033"/>
      <c r="F136" s="1033"/>
      <c r="G136" s="1033"/>
      <c r="H136" s="1033"/>
      <c r="I136" s="1034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40" t="s">
        <v>53</v>
      </c>
      <c r="C150" s="1041"/>
      <c r="D150" s="1041"/>
      <c r="E150" s="1041"/>
      <c r="F150" s="1041"/>
      <c r="G150" s="1041"/>
      <c r="H150" s="1041"/>
      <c r="I150" s="1042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40" t="s">
        <v>53</v>
      </c>
      <c r="C164" s="1041"/>
      <c r="D164" s="1041"/>
      <c r="E164" s="1041"/>
      <c r="F164" s="1041"/>
      <c r="G164" s="1041"/>
      <c r="H164" s="1041"/>
      <c r="I164" s="1042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40" t="s">
        <v>53</v>
      </c>
      <c r="C178" s="1041"/>
      <c r="D178" s="1041"/>
      <c r="E178" s="1041"/>
      <c r="F178" s="1041"/>
      <c r="G178" s="1041"/>
      <c r="H178" s="1041"/>
      <c r="I178" s="1042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40" t="s">
        <v>53</v>
      </c>
      <c r="C193" s="1041"/>
      <c r="D193" s="1041"/>
      <c r="E193" s="1041"/>
      <c r="F193" s="1041"/>
      <c r="G193" s="1041"/>
      <c r="H193" s="1042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40" t="s">
        <v>53</v>
      </c>
      <c r="C207" s="1041"/>
      <c r="D207" s="1041"/>
      <c r="E207" s="1041"/>
      <c r="F207" s="1041"/>
      <c r="G207" s="1041"/>
      <c r="H207" s="1042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40" t="s">
        <v>53</v>
      </c>
      <c r="C221" s="1041"/>
      <c r="D221" s="1041"/>
      <c r="E221" s="1041"/>
      <c r="F221" s="1041"/>
      <c r="G221" s="1041"/>
      <c r="H221" s="1042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40" t="s">
        <v>53</v>
      </c>
      <c r="C235" s="1041"/>
      <c r="D235" s="1041"/>
      <c r="E235" s="1041"/>
      <c r="F235" s="1041"/>
      <c r="G235" s="1041"/>
      <c r="H235" s="1042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32" t="s">
        <v>53</v>
      </c>
      <c r="C250" s="1033"/>
      <c r="D250" s="1033"/>
      <c r="E250" s="1033"/>
      <c r="F250" s="1033"/>
      <c r="G250" s="1034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32" t="s">
        <v>53</v>
      </c>
      <c r="C264" s="1033"/>
      <c r="D264" s="1033"/>
      <c r="E264" s="1033"/>
      <c r="F264" s="1033"/>
      <c r="G264" s="1033"/>
      <c r="H264" s="1034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32" t="s">
        <v>53</v>
      </c>
      <c r="C278" s="1033"/>
      <c r="D278" s="1033"/>
      <c r="E278" s="1033"/>
      <c r="F278" s="1033"/>
      <c r="G278" s="1033"/>
      <c r="H278" s="1034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32" t="s">
        <v>53</v>
      </c>
      <c r="C292" s="1033"/>
      <c r="D292" s="1033"/>
      <c r="E292" s="1033"/>
      <c r="F292" s="1033"/>
      <c r="G292" s="1033"/>
      <c r="H292" s="1034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32" t="s">
        <v>53</v>
      </c>
      <c r="C306" s="1033"/>
      <c r="D306" s="1033"/>
      <c r="E306" s="1033"/>
      <c r="F306" s="1033"/>
      <c r="G306" s="1033"/>
      <c r="H306" s="1034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32" t="s">
        <v>53</v>
      </c>
      <c r="C320" s="1033"/>
      <c r="D320" s="1033"/>
      <c r="E320" s="1033"/>
      <c r="F320" s="1033"/>
      <c r="G320" s="1033"/>
      <c r="H320" s="1034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32" t="s">
        <v>53</v>
      </c>
      <c r="C336" s="1033"/>
      <c r="D336" s="1033"/>
      <c r="E336" s="1033"/>
      <c r="F336" s="1033"/>
      <c r="G336" s="1033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32" t="s">
        <v>53</v>
      </c>
      <c r="C350" s="1033"/>
      <c r="D350" s="1033"/>
      <c r="E350" s="1033"/>
      <c r="F350" s="1033"/>
      <c r="G350" s="1033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32" t="s">
        <v>53</v>
      </c>
      <c r="C363" s="1033"/>
      <c r="D363" s="1033"/>
      <c r="E363" s="1033"/>
      <c r="F363" s="1033"/>
      <c r="G363" s="1033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32" t="s">
        <v>53</v>
      </c>
      <c r="C376" s="1033"/>
      <c r="D376" s="1033"/>
      <c r="E376" s="1033"/>
      <c r="F376" s="1033"/>
      <c r="G376" s="1033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32" t="s">
        <v>53</v>
      </c>
      <c r="C389" s="1033"/>
      <c r="D389" s="1033"/>
      <c r="E389" s="1033"/>
      <c r="F389" s="1033"/>
      <c r="G389" s="1033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32" t="s">
        <v>53</v>
      </c>
      <c r="C402" s="1033"/>
      <c r="D402" s="1033"/>
      <c r="E402" s="1033"/>
      <c r="F402" s="1033"/>
      <c r="G402" s="1033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32" t="s">
        <v>53</v>
      </c>
      <c r="C415" s="1033"/>
      <c r="D415" s="1033"/>
      <c r="E415" s="1033"/>
      <c r="F415" s="1033"/>
      <c r="G415" s="1033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32" t="s">
        <v>53</v>
      </c>
      <c r="C428" s="1033"/>
      <c r="D428" s="1033"/>
      <c r="E428" s="1033"/>
      <c r="F428" s="1033"/>
      <c r="G428" s="1033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32" t="s">
        <v>53</v>
      </c>
      <c r="C441" s="1033"/>
      <c r="D441" s="1033"/>
      <c r="E441" s="1033"/>
      <c r="F441" s="1033"/>
      <c r="G441" s="1033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32" t="s">
        <v>53</v>
      </c>
      <c r="C454" s="1033"/>
      <c r="D454" s="1033"/>
      <c r="E454" s="1033"/>
      <c r="F454" s="1033"/>
      <c r="G454" s="1033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32" t="s">
        <v>53</v>
      </c>
      <c r="C467" s="1033"/>
      <c r="D467" s="1033"/>
      <c r="E467" s="1033"/>
      <c r="F467" s="1033"/>
      <c r="G467" s="1033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32" t="s">
        <v>53</v>
      </c>
      <c r="C480" s="1033"/>
      <c r="D480" s="1033"/>
      <c r="E480" s="1033"/>
      <c r="F480" s="1033"/>
      <c r="G480" s="1033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32" t="s">
        <v>53</v>
      </c>
      <c r="C493" s="1033"/>
      <c r="D493" s="1033"/>
      <c r="E493" s="1033"/>
      <c r="F493" s="1033"/>
      <c r="G493" s="1033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32" t="s">
        <v>53</v>
      </c>
      <c r="C506" s="1033"/>
      <c r="D506" s="1033"/>
      <c r="E506" s="1033"/>
      <c r="F506" s="1033"/>
      <c r="G506" s="1033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32" t="s">
        <v>53</v>
      </c>
      <c r="C519" s="1033"/>
      <c r="D519" s="1033"/>
      <c r="E519" s="1033"/>
      <c r="F519" s="1033"/>
      <c r="G519" s="1033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32" t="s">
        <v>53</v>
      </c>
      <c r="C532" s="1033"/>
      <c r="D532" s="1033"/>
      <c r="E532" s="1033"/>
      <c r="F532" s="1033"/>
      <c r="G532" s="1033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32" t="s">
        <v>53</v>
      </c>
      <c r="C545" s="1033"/>
      <c r="D545" s="1033"/>
      <c r="E545" s="1033"/>
      <c r="F545" s="1033"/>
      <c r="G545" s="1033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32" t="s">
        <v>53</v>
      </c>
      <c r="C558" s="1033"/>
      <c r="D558" s="1033"/>
      <c r="E558" s="1033"/>
      <c r="F558" s="1033"/>
      <c r="G558" s="1033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32" t="s">
        <v>53</v>
      </c>
      <c r="C571" s="1033"/>
      <c r="D571" s="1033"/>
      <c r="E571" s="1033"/>
      <c r="F571" s="1033"/>
      <c r="G571" s="1033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32" t="s">
        <v>53</v>
      </c>
      <c r="C584" s="1033"/>
      <c r="D584" s="1033"/>
      <c r="E584" s="1033"/>
      <c r="F584" s="1033"/>
      <c r="G584" s="1033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  <row r="596" spans="1:11" ht="13.5" thickBot="1" x14ac:dyDescent="0.25"/>
    <row r="597" spans="1:11" ht="13.5" thickBot="1" x14ac:dyDescent="0.25">
      <c r="A597" s="968" t="s">
        <v>197</v>
      </c>
      <c r="B597" s="1032" t="s">
        <v>53</v>
      </c>
      <c r="C597" s="1033"/>
      <c r="D597" s="1033"/>
      <c r="E597" s="1033"/>
      <c r="F597" s="1033"/>
      <c r="G597" s="1033"/>
      <c r="H597" s="988" t="s">
        <v>0</v>
      </c>
      <c r="I597" s="904"/>
      <c r="J597" s="1021"/>
      <c r="K597" s="1021"/>
    </row>
    <row r="598" spans="1:11" x14ac:dyDescent="0.2">
      <c r="A598" s="969" t="s">
        <v>54</v>
      </c>
      <c r="B598" s="911">
        <v>1</v>
      </c>
      <c r="C598" s="912">
        <v>2</v>
      </c>
      <c r="D598" s="912">
        <v>3</v>
      </c>
      <c r="E598" s="912">
        <v>4</v>
      </c>
      <c r="F598" s="912">
        <v>5</v>
      </c>
      <c r="G598" s="912">
        <v>6</v>
      </c>
      <c r="H598" s="989">
        <v>181</v>
      </c>
      <c r="I598" s="932"/>
      <c r="J598" s="1021"/>
      <c r="K598" s="1021"/>
    </row>
    <row r="599" spans="1:11" x14ac:dyDescent="0.2">
      <c r="A599" s="970" t="s">
        <v>3</v>
      </c>
      <c r="B599" s="913">
        <v>4225</v>
      </c>
      <c r="C599" s="914">
        <v>4225</v>
      </c>
      <c r="D599" s="914">
        <v>4225</v>
      </c>
      <c r="E599" s="914">
        <v>4225</v>
      </c>
      <c r="F599" s="914">
        <v>4225</v>
      </c>
      <c r="G599" s="914">
        <v>4225</v>
      </c>
      <c r="H599" s="934">
        <v>4225</v>
      </c>
      <c r="I599" s="935"/>
      <c r="J599" s="933"/>
      <c r="K599" s="1021"/>
    </row>
    <row r="600" spans="1:11" x14ac:dyDescent="0.2">
      <c r="A600" s="971" t="s">
        <v>6</v>
      </c>
      <c r="B600" s="915">
        <v>4562.8571428571431</v>
      </c>
      <c r="C600" s="916">
        <v>5237.7142857142853</v>
      </c>
      <c r="D600" s="916">
        <v>4463.75</v>
      </c>
      <c r="E600" s="916">
        <v>5228.5714285714284</v>
      </c>
      <c r="F600" s="916">
        <v>4690.7142857142853</v>
      </c>
      <c r="G600" s="916">
        <v>5318.7804878048782</v>
      </c>
      <c r="H600" s="936">
        <v>4953.9086294416247</v>
      </c>
      <c r="I600" s="937"/>
      <c r="J600" s="933"/>
      <c r="K600" s="1021"/>
    </row>
    <row r="601" spans="1:11" x14ac:dyDescent="0.2">
      <c r="A601" s="969" t="s">
        <v>7</v>
      </c>
      <c r="B601" s="833">
        <v>74.285714285714292</v>
      </c>
      <c r="C601" s="917">
        <v>88.571428571428569</v>
      </c>
      <c r="D601" s="917">
        <v>62.5</v>
      </c>
      <c r="E601" s="917">
        <v>75</v>
      </c>
      <c r="F601" s="917">
        <v>80.952380952380949</v>
      </c>
      <c r="G601" s="917">
        <v>85.365853658536579</v>
      </c>
      <c r="H601" s="938">
        <v>60.406091370558379</v>
      </c>
      <c r="I601" s="623"/>
      <c r="J601" s="933"/>
      <c r="K601" s="1021"/>
    </row>
    <row r="602" spans="1:11" x14ac:dyDescent="0.2">
      <c r="A602" s="969" t="s">
        <v>8</v>
      </c>
      <c r="B602" s="918">
        <v>9.6956742225422637E-2</v>
      </c>
      <c r="C602" s="919">
        <v>6.4165193545681121E-2</v>
      </c>
      <c r="D602" s="919">
        <v>0.10255769589834177</v>
      </c>
      <c r="E602" s="919">
        <v>7.676477370285556E-2</v>
      </c>
      <c r="F602" s="919">
        <v>7.9858698609903356E-2</v>
      </c>
      <c r="G602" s="919">
        <v>8.0073755067682648E-2</v>
      </c>
      <c r="H602" s="939">
        <v>0.1061670166718667</v>
      </c>
      <c r="I602" s="940"/>
      <c r="J602" s="941"/>
      <c r="K602" s="1021"/>
    </row>
    <row r="603" spans="1:11" x14ac:dyDescent="0.2">
      <c r="A603" s="971" t="s">
        <v>1</v>
      </c>
      <c r="B603" s="920">
        <f>B600/B599*100-100</f>
        <v>7.9966187658495329</v>
      </c>
      <c r="C603" s="921">
        <f t="shared" ref="C603:H603" si="129">C600/C599*100-100</f>
        <v>23.96956889264581</v>
      </c>
      <c r="D603" s="921">
        <f t="shared" si="129"/>
        <v>5.6508875739644964</v>
      </c>
      <c r="E603" s="921">
        <f t="shared" si="129"/>
        <v>23.753169907016058</v>
      </c>
      <c r="F603" s="921">
        <f t="shared" si="129"/>
        <v>11.022823330515635</v>
      </c>
      <c r="G603" s="921">
        <f t="shared" si="129"/>
        <v>25.888295569346226</v>
      </c>
      <c r="H603" s="923">
        <f t="shared" si="129"/>
        <v>17.252275253056212</v>
      </c>
      <c r="I603" s="940"/>
      <c r="J603" s="941"/>
      <c r="K603" s="1021"/>
    </row>
    <row r="604" spans="1:11" ht="13.5" thickBot="1" x14ac:dyDescent="0.25">
      <c r="A604" s="969" t="s">
        <v>27</v>
      </c>
      <c r="B604" s="924">
        <f>B600-B587</f>
        <v>128.64714285714308</v>
      </c>
      <c r="C604" s="925">
        <f t="shared" ref="C604:H604" si="130">C600-C587</f>
        <v>320.06428571428569</v>
      </c>
      <c r="D604" s="925">
        <f t="shared" si="130"/>
        <v>-279.25</v>
      </c>
      <c r="E604" s="925">
        <f t="shared" si="130"/>
        <v>479.96142857142877</v>
      </c>
      <c r="F604" s="925">
        <f t="shared" si="130"/>
        <v>150.43428571428558</v>
      </c>
      <c r="G604" s="925">
        <f t="shared" si="130"/>
        <v>263.78048780487825</v>
      </c>
      <c r="H604" s="942">
        <f t="shared" si="130"/>
        <v>249.13862944162429</v>
      </c>
      <c r="I604" s="943"/>
      <c r="J604" s="941"/>
      <c r="K604" s="1021"/>
    </row>
    <row r="605" spans="1:11" x14ac:dyDescent="0.2">
      <c r="A605" s="944" t="s">
        <v>51</v>
      </c>
      <c r="B605" s="927">
        <v>608</v>
      </c>
      <c r="C605" s="928">
        <v>620</v>
      </c>
      <c r="D605" s="928">
        <v>122</v>
      </c>
      <c r="E605" s="928">
        <v>613</v>
      </c>
      <c r="F605" s="928">
        <v>590</v>
      </c>
      <c r="G605" s="928">
        <v>586</v>
      </c>
      <c r="H605" s="929">
        <f>SUM(B605:G605)</f>
        <v>3139</v>
      </c>
      <c r="I605" s="945" t="s">
        <v>56</v>
      </c>
      <c r="J605" s="946">
        <f>H592-H605</f>
        <v>26</v>
      </c>
      <c r="K605" s="961">
        <f>J605/H592</f>
        <v>8.2148499210110588E-3</v>
      </c>
    </row>
    <row r="606" spans="1:11" x14ac:dyDescent="0.2">
      <c r="A606" s="944" t="s">
        <v>28</v>
      </c>
      <c r="B606" s="902"/>
      <c r="C606" s="1022"/>
      <c r="D606" s="1022"/>
      <c r="E606" s="1022"/>
      <c r="F606" s="1022"/>
      <c r="G606" s="1022"/>
      <c r="H606" s="908"/>
      <c r="I606" s="904" t="s">
        <v>57</v>
      </c>
      <c r="J606" s="1021">
        <v>155.44999999999999</v>
      </c>
      <c r="K606" s="1021"/>
    </row>
    <row r="607" spans="1:11" ht="13.5" thickBot="1" x14ac:dyDescent="0.25">
      <c r="A607" s="947" t="s">
        <v>26</v>
      </c>
      <c r="B607" s="906">
        <f t="shared" ref="B607:G607" si="131">B606-B593</f>
        <v>0</v>
      </c>
      <c r="C607" s="907">
        <f t="shared" si="131"/>
        <v>0</v>
      </c>
      <c r="D607" s="907">
        <f t="shared" si="131"/>
        <v>0</v>
      </c>
      <c r="E607" s="907">
        <f t="shared" si="131"/>
        <v>0</v>
      </c>
      <c r="F607" s="907">
        <f t="shared" si="131"/>
        <v>0</v>
      </c>
      <c r="G607" s="907">
        <f t="shared" si="131"/>
        <v>0</v>
      </c>
      <c r="H607" s="909"/>
      <c r="I607" s="1021" t="s">
        <v>26</v>
      </c>
      <c r="J607" s="986">
        <f>J606-J593</f>
        <v>-0.90000000000000568</v>
      </c>
      <c r="K607" s="1021"/>
    </row>
    <row r="609" spans="1:11" ht="13.5" thickBot="1" x14ac:dyDescent="0.25"/>
    <row r="610" spans="1:11" ht="13.5" thickBot="1" x14ac:dyDescent="0.25">
      <c r="A610" s="968" t="s">
        <v>199</v>
      </c>
      <c r="B610" s="1032" t="s">
        <v>53</v>
      </c>
      <c r="C610" s="1033"/>
      <c r="D610" s="1033"/>
      <c r="E610" s="1033"/>
      <c r="F610" s="1033"/>
      <c r="G610" s="1033"/>
      <c r="H610" s="988" t="s">
        <v>0</v>
      </c>
      <c r="I610" s="904"/>
      <c r="J610" s="1025"/>
      <c r="K610" s="1025"/>
    </row>
    <row r="611" spans="1:11" x14ac:dyDescent="0.2">
      <c r="A611" s="969" t="s">
        <v>54</v>
      </c>
      <c r="B611" s="911">
        <v>1</v>
      </c>
      <c r="C611" s="912">
        <v>2</v>
      </c>
      <c r="D611" s="912">
        <v>3</v>
      </c>
      <c r="E611" s="912">
        <v>4</v>
      </c>
      <c r="F611" s="912">
        <v>5</v>
      </c>
      <c r="G611" s="912">
        <v>6</v>
      </c>
      <c r="H611" s="989"/>
      <c r="I611" s="932"/>
      <c r="J611" s="1025"/>
      <c r="K611" s="1025"/>
    </row>
    <row r="612" spans="1:11" x14ac:dyDescent="0.2">
      <c r="A612" s="970" t="s">
        <v>3</v>
      </c>
      <c r="B612" s="913">
        <v>4265</v>
      </c>
      <c r="C612" s="914">
        <v>4265</v>
      </c>
      <c r="D612" s="914">
        <v>4265</v>
      </c>
      <c r="E612" s="914">
        <v>4265</v>
      </c>
      <c r="F612" s="914">
        <v>4265</v>
      </c>
      <c r="G612" s="914">
        <v>4265</v>
      </c>
      <c r="H612" s="934">
        <v>4265</v>
      </c>
      <c r="I612" s="935"/>
      <c r="J612" s="933"/>
      <c r="K612" s="1025"/>
    </row>
    <row r="613" spans="1:11" x14ac:dyDescent="0.2">
      <c r="A613" s="971" t="s">
        <v>6</v>
      </c>
      <c r="B613" s="915">
        <v>4507.7777777777774</v>
      </c>
      <c r="C613" s="916">
        <v>5068.2142857142853</v>
      </c>
      <c r="D613" s="916">
        <v>5036.666666666667</v>
      </c>
      <c r="E613" s="916">
        <v>5234</v>
      </c>
      <c r="F613" s="916">
        <v>4919.7222222222226</v>
      </c>
      <c r="G613" s="916">
        <v>5194.7058823529414</v>
      </c>
      <c r="H613" s="936">
        <v>4981.847826086957</v>
      </c>
      <c r="I613" s="937"/>
      <c r="J613" s="933"/>
      <c r="K613" s="1025"/>
    </row>
    <row r="614" spans="1:11" x14ac:dyDescent="0.2">
      <c r="A614" s="969" t="s">
        <v>7</v>
      </c>
      <c r="B614" s="833">
        <v>88.888888888888886</v>
      </c>
      <c r="C614" s="917">
        <v>64.285714285714292</v>
      </c>
      <c r="D614" s="917">
        <v>100</v>
      </c>
      <c r="E614" s="917">
        <v>68.571428571428569</v>
      </c>
      <c r="F614" s="917">
        <v>69.444444444444443</v>
      </c>
      <c r="G614" s="917">
        <v>79.411764705882348</v>
      </c>
      <c r="H614" s="938">
        <v>63.586956521739133</v>
      </c>
      <c r="I614" s="623"/>
      <c r="J614" s="933"/>
      <c r="K614" s="1025"/>
    </row>
    <row r="615" spans="1:11" x14ac:dyDescent="0.2">
      <c r="A615" s="969" t="s">
        <v>8</v>
      </c>
      <c r="B615" s="918">
        <v>6.5387298763510585E-2</v>
      </c>
      <c r="C615" s="919">
        <v>9.569816432504176E-2</v>
      </c>
      <c r="D615" s="919">
        <v>5.0461262179217835E-2</v>
      </c>
      <c r="E615" s="919">
        <v>8.8513844736751085E-2</v>
      </c>
      <c r="F615" s="919">
        <v>0.10003085141533265</v>
      </c>
      <c r="G615" s="919">
        <v>7.1396375018225197E-2</v>
      </c>
      <c r="H615" s="939">
        <v>9.798006989550774E-2</v>
      </c>
      <c r="I615" s="940"/>
      <c r="J615" s="941"/>
      <c r="K615" s="1025"/>
    </row>
    <row r="616" spans="1:11" x14ac:dyDescent="0.2">
      <c r="A616" s="971" t="s">
        <v>1</v>
      </c>
      <c r="B616" s="920">
        <f>B613/B612*100-100</f>
        <v>5.6923277321870387</v>
      </c>
      <c r="C616" s="921">
        <f t="shared" ref="C616:H616" si="132">C613/C612*100-100</f>
        <v>18.832691341483823</v>
      </c>
      <c r="D616" s="921">
        <f t="shared" si="132"/>
        <v>18.093005080109421</v>
      </c>
      <c r="E616" s="921">
        <f t="shared" si="132"/>
        <v>22.719812426729177</v>
      </c>
      <c r="F616" s="921">
        <f t="shared" si="132"/>
        <v>15.351048586687526</v>
      </c>
      <c r="G616" s="921">
        <f t="shared" si="132"/>
        <v>21.798496655403071</v>
      </c>
      <c r="H616" s="923">
        <f t="shared" si="132"/>
        <v>16.807686426423388</v>
      </c>
      <c r="I616" s="940"/>
      <c r="J616" s="941"/>
      <c r="K616" s="1025"/>
    </row>
    <row r="617" spans="1:11" ht="13.5" thickBot="1" x14ac:dyDescent="0.25">
      <c r="A617" s="969" t="s">
        <v>27</v>
      </c>
      <c r="B617" s="924">
        <f>B613-B600</f>
        <v>-55.079365079365743</v>
      </c>
      <c r="C617" s="925">
        <f t="shared" ref="C617:H617" si="133">C613-C600</f>
        <v>-169.5</v>
      </c>
      <c r="D617" s="925">
        <f t="shared" si="133"/>
        <v>572.91666666666697</v>
      </c>
      <c r="E617" s="925">
        <f t="shared" si="133"/>
        <v>5.4285714285715585</v>
      </c>
      <c r="F617" s="925">
        <f t="shared" si="133"/>
        <v>229.0079365079373</v>
      </c>
      <c r="G617" s="925">
        <f t="shared" si="133"/>
        <v>-124.0746054519368</v>
      </c>
      <c r="H617" s="942">
        <f t="shared" si="133"/>
        <v>27.939196645332231</v>
      </c>
      <c r="I617" s="943"/>
      <c r="J617" s="941"/>
      <c r="K617" s="1025"/>
    </row>
    <row r="618" spans="1:11" x14ac:dyDescent="0.2">
      <c r="A618" s="944" t="s">
        <v>51</v>
      </c>
      <c r="B618" s="927">
        <v>603</v>
      </c>
      <c r="C618" s="928">
        <v>618</v>
      </c>
      <c r="D618" s="928">
        <v>114</v>
      </c>
      <c r="E618" s="928">
        <v>610</v>
      </c>
      <c r="F618" s="928">
        <v>590</v>
      </c>
      <c r="G618" s="928">
        <v>578</v>
      </c>
      <c r="H618" s="929">
        <f>SUM(B618:G618)</f>
        <v>3113</v>
      </c>
      <c r="I618" s="945" t="s">
        <v>56</v>
      </c>
      <c r="J618" s="946">
        <f>H605-H618</f>
        <v>26</v>
      </c>
      <c r="K618" s="961">
        <f>J618/H605</f>
        <v>8.2828926409684606E-3</v>
      </c>
    </row>
    <row r="619" spans="1:11" x14ac:dyDescent="0.2">
      <c r="A619" s="944" t="s">
        <v>28</v>
      </c>
      <c r="B619" s="902"/>
      <c r="C619" s="1026"/>
      <c r="D619" s="1026"/>
      <c r="E619" s="1026"/>
      <c r="F619" s="1026"/>
      <c r="G619" s="1026"/>
      <c r="H619" s="908"/>
      <c r="I619" s="904" t="s">
        <v>57</v>
      </c>
      <c r="J619" s="1025">
        <v>155</v>
      </c>
      <c r="K619" s="1025"/>
    </row>
    <row r="620" spans="1:11" ht="13.5" thickBot="1" x14ac:dyDescent="0.25">
      <c r="A620" s="947" t="s">
        <v>26</v>
      </c>
      <c r="B620" s="906">
        <f t="shared" ref="B620:G620" si="134">B619-B606</f>
        <v>0</v>
      </c>
      <c r="C620" s="907">
        <f t="shared" si="134"/>
        <v>0</v>
      </c>
      <c r="D620" s="907">
        <f t="shared" si="134"/>
        <v>0</v>
      </c>
      <c r="E620" s="907">
        <f t="shared" si="134"/>
        <v>0</v>
      </c>
      <c r="F620" s="907">
        <f t="shared" si="134"/>
        <v>0</v>
      </c>
      <c r="G620" s="907">
        <f t="shared" si="134"/>
        <v>0</v>
      </c>
      <c r="H620" s="909"/>
      <c r="I620" s="1025" t="s">
        <v>26</v>
      </c>
      <c r="J620" s="986">
        <f>J619-J606</f>
        <v>-0.44999999999998863</v>
      </c>
      <c r="K620" s="1025"/>
    </row>
  </sheetData>
  <mergeCells count="45">
    <mergeCell ref="B136:I136"/>
    <mergeCell ref="B150:I150"/>
    <mergeCell ref="B235:H235"/>
    <mergeCell ref="B454:G454"/>
    <mergeCell ref="B584:G584"/>
    <mergeCell ref="B558:G558"/>
    <mergeCell ref="B545:G545"/>
    <mergeCell ref="B480:G480"/>
    <mergeCell ref="B532:G532"/>
    <mergeCell ref="B519:G519"/>
    <mergeCell ref="B506:G506"/>
    <mergeCell ref="B493:G493"/>
    <mergeCell ref="B571:G571"/>
    <mergeCell ref="B467:G467"/>
    <mergeCell ref="B9:G9"/>
    <mergeCell ref="B23:G23"/>
    <mergeCell ref="B37:G37"/>
    <mergeCell ref="B51:G51"/>
    <mergeCell ref="B108:H108"/>
    <mergeCell ref="B94:H94"/>
    <mergeCell ref="B80:H80"/>
    <mergeCell ref="B66:H66"/>
    <mergeCell ref="B221:H221"/>
    <mergeCell ref="B122:I122"/>
    <mergeCell ref="B250:G250"/>
    <mergeCell ref="B193:H193"/>
    <mergeCell ref="B164:I164"/>
    <mergeCell ref="B207:H207"/>
    <mergeCell ref="B178:I178"/>
    <mergeCell ref="B610:G610"/>
    <mergeCell ref="B597:G597"/>
    <mergeCell ref="B292:H292"/>
    <mergeCell ref="B278:H278"/>
    <mergeCell ref="B264:H264"/>
    <mergeCell ref="B306:H306"/>
    <mergeCell ref="B428:G428"/>
    <mergeCell ref="B350:G350"/>
    <mergeCell ref="B376:G376"/>
    <mergeCell ref="B336:G336"/>
    <mergeCell ref="B320:H320"/>
    <mergeCell ref="B363:G363"/>
    <mergeCell ref="B389:G389"/>
    <mergeCell ref="B415:G415"/>
    <mergeCell ref="B402:G402"/>
    <mergeCell ref="B441:G44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658"/>
  <sheetViews>
    <sheetView showGridLines="0" topLeftCell="A628" zoomScale="75" zoomScaleNormal="75" workbookViewId="0">
      <selection activeCell="G657" sqref="G657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32" t="s">
        <v>53</v>
      </c>
      <c r="C9" s="1033"/>
      <c r="D9" s="1033"/>
      <c r="E9" s="1033"/>
      <c r="F9" s="103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32" t="s">
        <v>53</v>
      </c>
      <c r="C22" s="1033"/>
      <c r="D22" s="1033"/>
      <c r="E22" s="1033"/>
      <c r="F22" s="1034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32" t="s">
        <v>53</v>
      </c>
      <c r="C35" s="1033"/>
      <c r="D35" s="1033"/>
      <c r="E35" s="1033"/>
      <c r="F35" s="1034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32" t="s">
        <v>53</v>
      </c>
      <c r="C48" s="1033"/>
      <c r="D48" s="1033"/>
      <c r="E48" s="1033"/>
      <c r="F48" s="1034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32" t="s">
        <v>53</v>
      </c>
      <c r="C61" s="1033"/>
      <c r="D61" s="1033"/>
      <c r="E61" s="1033"/>
      <c r="F61" s="1034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32" t="s">
        <v>53</v>
      </c>
      <c r="C74" s="1033"/>
      <c r="D74" s="1033"/>
      <c r="E74" s="1033"/>
      <c r="F74" s="1034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32" t="s">
        <v>53</v>
      </c>
      <c r="C87" s="1033"/>
      <c r="D87" s="1033"/>
      <c r="E87" s="1033"/>
      <c r="F87" s="1034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32" t="s">
        <v>53</v>
      </c>
      <c r="C100" s="1033"/>
      <c r="D100" s="1033"/>
      <c r="E100" s="1033"/>
      <c r="F100" s="1034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32" t="s">
        <v>53</v>
      </c>
      <c r="C113" s="1033"/>
      <c r="D113" s="1033"/>
      <c r="E113" s="1033"/>
      <c r="F113" s="1034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32" t="s">
        <v>53</v>
      </c>
      <c r="C126" s="1033"/>
      <c r="D126" s="1033"/>
      <c r="E126" s="1033"/>
      <c r="F126" s="1034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32" t="s">
        <v>53</v>
      </c>
      <c r="C139" s="1033"/>
      <c r="D139" s="1033"/>
      <c r="E139" s="1033"/>
      <c r="F139" s="1034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32" t="s">
        <v>53</v>
      </c>
      <c r="C152" s="1033"/>
      <c r="D152" s="1033"/>
      <c r="E152" s="1033"/>
      <c r="F152" s="1034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32" t="s">
        <v>53</v>
      </c>
      <c r="C165" s="1033"/>
      <c r="D165" s="1033"/>
      <c r="E165" s="1033"/>
      <c r="F165" s="1034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32" t="s">
        <v>53</v>
      </c>
      <c r="C178" s="1033"/>
      <c r="D178" s="1033"/>
      <c r="E178" s="1033"/>
      <c r="F178" s="1034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32" t="s">
        <v>53</v>
      </c>
      <c r="C191" s="1033"/>
      <c r="D191" s="1033"/>
      <c r="E191" s="1033"/>
      <c r="F191" s="1034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32" t="s">
        <v>53</v>
      </c>
      <c r="C204" s="1033"/>
      <c r="D204" s="1033"/>
      <c r="E204" s="1033"/>
      <c r="F204" s="1034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32" t="s">
        <v>53</v>
      </c>
      <c r="C217" s="1033"/>
      <c r="D217" s="1033"/>
      <c r="E217" s="1033"/>
      <c r="F217" s="1034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32" t="s">
        <v>53</v>
      </c>
      <c r="C230" s="1033"/>
      <c r="D230" s="1033"/>
      <c r="E230" s="1033"/>
      <c r="F230" s="1034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32" t="s">
        <v>53</v>
      </c>
      <c r="C243" s="1033"/>
      <c r="D243" s="1033"/>
      <c r="E243" s="1033"/>
      <c r="F243" s="1034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32" t="s">
        <v>53</v>
      </c>
      <c r="C256" s="1033"/>
      <c r="D256" s="1033"/>
      <c r="E256" s="1033"/>
      <c r="F256" s="1034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32" t="s">
        <v>53</v>
      </c>
      <c r="C269" s="1033"/>
      <c r="D269" s="1033"/>
      <c r="E269" s="1033"/>
      <c r="F269" s="1034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32" t="s">
        <v>53</v>
      </c>
      <c r="C282" s="1033"/>
      <c r="D282" s="1033"/>
      <c r="E282" s="1033"/>
      <c r="F282" s="1034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32" t="s">
        <v>53</v>
      </c>
      <c r="C295" s="1033"/>
      <c r="D295" s="1033"/>
      <c r="E295" s="1033"/>
      <c r="F295" s="1034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32" t="s">
        <v>53</v>
      </c>
      <c r="C310" s="1033"/>
      <c r="D310" s="1033"/>
      <c r="E310" s="1033"/>
      <c r="F310" s="1033"/>
      <c r="G310" s="1034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32" t="s">
        <v>53</v>
      </c>
      <c r="C323" s="1033"/>
      <c r="D323" s="1033"/>
      <c r="E323" s="1033"/>
      <c r="F323" s="1033"/>
      <c r="G323" s="1034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32" t="s">
        <v>53</v>
      </c>
      <c r="C336" s="1033"/>
      <c r="D336" s="1033"/>
      <c r="E336" s="1033"/>
      <c r="F336" s="1033"/>
      <c r="G336" s="1034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32" t="s">
        <v>53</v>
      </c>
      <c r="C349" s="1033"/>
      <c r="D349" s="1033"/>
      <c r="E349" s="1033"/>
      <c r="F349" s="1033"/>
      <c r="G349" s="1034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32" t="s">
        <v>53</v>
      </c>
      <c r="C362" s="1033"/>
      <c r="D362" s="1033"/>
      <c r="E362" s="1033"/>
      <c r="F362" s="1033"/>
      <c r="G362" s="1034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32" t="s">
        <v>53</v>
      </c>
      <c r="C375" s="1033"/>
      <c r="D375" s="1033"/>
      <c r="E375" s="1033"/>
      <c r="F375" s="1033"/>
      <c r="G375" s="1034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32" t="s">
        <v>53</v>
      </c>
      <c r="C388" s="1033"/>
      <c r="D388" s="1033"/>
      <c r="E388" s="1033"/>
      <c r="F388" s="1033"/>
      <c r="G388" s="1034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32" t="s">
        <v>53</v>
      </c>
      <c r="C401" s="1033"/>
      <c r="D401" s="1033"/>
      <c r="E401" s="1033"/>
      <c r="F401" s="1033"/>
      <c r="G401" s="1034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32" t="s">
        <v>53</v>
      </c>
      <c r="C414" s="1033"/>
      <c r="D414" s="1033"/>
      <c r="E414" s="1033"/>
      <c r="F414" s="1033"/>
      <c r="G414" s="1034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32" t="s">
        <v>53</v>
      </c>
      <c r="C427" s="1033"/>
      <c r="D427" s="1033"/>
      <c r="E427" s="1033"/>
      <c r="F427" s="1033"/>
      <c r="G427" s="1034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32" t="s">
        <v>53</v>
      </c>
      <c r="C440" s="1033"/>
      <c r="D440" s="1033"/>
      <c r="E440" s="1033"/>
      <c r="F440" s="1033"/>
      <c r="G440" s="1034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32" t="s">
        <v>53</v>
      </c>
      <c r="C453" s="1033"/>
      <c r="D453" s="1033"/>
      <c r="E453" s="1033"/>
      <c r="F453" s="1033"/>
      <c r="G453" s="1034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32" t="s">
        <v>53</v>
      </c>
      <c r="C466" s="1033"/>
      <c r="D466" s="1033"/>
      <c r="E466" s="1033"/>
      <c r="F466" s="1033"/>
      <c r="G466" s="1034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32" t="s">
        <v>53</v>
      </c>
      <c r="C479" s="1033"/>
      <c r="D479" s="1033"/>
      <c r="E479" s="1033"/>
      <c r="F479" s="1033"/>
      <c r="G479" s="1034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32" t="s">
        <v>53</v>
      </c>
      <c r="C492" s="1033"/>
      <c r="D492" s="1033"/>
      <c r="E492" s="1033"/>
      <c r="F492" s="1033"/>
      <c r="G492" s="1034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32" t="s">
        <v>53</v>
      </c>
      <c r="C505" s="1033"/>
      <c r="D505" s="1033"/>
      <c r="E505" s="1033"/>
      <c r="F505" s="1033"/>
      <c r="G505" s="1034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32" t="s">
        <v>53</v>
      </c>
      <c r="C518" s="1033"/>
      <c r="D518" s="1033"/>
      <c r="E518" s="1033"/>
      <c r="F518" s="1033"/>
      <c r="G518" s="1034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32" t="s">
        <v>53</v>
      </c>
      <c r="C531" s="1033"/>
      <c r="D531" s="1033"/>
      <c r="E531" s="1033"/>
      <c r="F531" s="1033"/>
      <c r="G531" s="1034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32" t="s">
        <v>53</v>
      </c>
      <c r="C544" s="1033"/>
      <c r="D544" s="1033"/>
      <c r="E544" s="1033"/>
      <c r="F544" s="1033"/>
      <c r="G544" s="1034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32" t="s">
        <v>53</v>
      </c>
      <c r="C557" s="1033"/>
      <c r="D557" s="1033"/>
      <c r="E557" s="1033"/>
      <c r="F557" s="1033"/>
      <c r="G557" s="1034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32" t="s">
        <v>53</v>
      </c>
      <c r="C570" s="1033"/>
      <c r="D570" s="1033"/>
      <c r="E570" s="1033"/>
      <c r="F570" s="1033"/>
      <c r="G570" s="1034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32" t="s">
        <v>53</v>
      </c>
      <c r="C583" s="1033"/>
      <c r="D583" s="1033"/>
      <c r="E583" s="1033"/>
      <c r="F583" s="1033"/>
      <c r="G583" s="1034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/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32" t="s">
        <v>53</v>
      </c>
      <c r="C596" s="1033"/>
      <c r="D596" s="1033"/>
      <c r="E596" s="1033"/>
      <c r="F596" s="1033"/>
      <c r="G596" s="1034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/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32" t="s">
        <v>53</v>
      </c>
      <c r="C609" s="1033"/>
      <c r="D609" s="1033"/>
      <c r="E609" s="1033"/>
      <c r="F609" s="1033"/>
      <c r="G609" s="1034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/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  <row r="621" spans="1:11" ht="13.5" thickBot="1" x14ac:dyDescent="0.25"/>
    <row r="622" spans="1:11" ht="13.5" thickBot="1" x14ac:dyDescent="0.25">
      <c r="A622" s="931" t="s">
        <v>197</v>
      </c>
      <c r="B622" s="1032" t="s">
        <v>53</v>
      </c>
      <c r="C622" s="1033"/>
      <c r="D622" s="1033"/>
      <c r="E622" s="1033"/>
      <c r="F622" s="1033"/>
      <c r="G622" s="1034"/>
      <c r="H622" s="948" t="s">
        <v>0</v>
      </c>
      <c r="I622" s="1021"/>
      <c r="J622" s="1021"/>
      <c r="K622" s="1021"/>
    </row>
    <row r="623" spans="1:11" x14ac:dyDescent="0.2">
      <c r="A623" s="969" t="s">
        <v>2</v>
      </c>
      <c r="B623" s="949">
        <v>1</v>
      </c>
      <c r="C623" s="910">
        <v>2</v>
      </c>
      <c r="D623" s="910">
        <v>3</v>
      </c>
      <c r="E623" s="910">
        <v>4</v>
      </c>
      <c r="F623" s="910">
        <v>5</v>
      </c>
      <c r="G623" s="975">
        <v>6</v>
      </c>
      <c r="H623" s="990"/>
      <c r="I623" s="1021"/>
      <c r="J623" s="1021"/>
      <c r="K623" s="1021"/>
    </row>
    <row r="624" spans="1:11" x14ac:dyDescent="0.2">
      <c r="A624" s="970" t="s">
        <v>3</v>
      </c>
      <c r="B624" s="1005">
        <v>4620</v>
      </c>
      <c r="C624" s="951">
        <v>4620</v>
      </c>
      <c r="D624" s="951">
        <v>4620</v>
      </c>
      <c r="E624" s="951">
        <v>4620</v>
      </c>
      <c r="F624" s="951">
        <v>4620</v>
      </c>
      <c r="G624" s="1006">
        <v>4620</v>
      </c>
      <c r="H624" s="1004">
        <v>4620</v>
      </c>
      <c r="I624" s="1021"/>
      <c r="J624" s="1021"/>
      <c r="K624" s="1021"/>
    </row>
    <row r="625" spans="1:11" x14ac:dyDescent="0.2">
      <c r="A625" s="971" t="s">
        <v>6</v>
      </c>
      <c r="B625" s="953">
        <v>4812</v>
      </c>
      <c r="C625" s="954">
        <v>5116.666666666667</v>
      </c>
      <c r="D625" s="954">
        <v>4858.333333333333</v>
      </c>
      <c r="E625" s="954">
        <v>5215</v>
      </c>
      <c r="F625" s="954">
        <v>5332.8571428571431</v>
      </c>
      <c r="G625" s="977">
        <v>5325</v>
      </c>
      <c r="H625" s="965">
        <v>5129.2307692307695</v>
      </c>
      <c r="I625" s="1021"/>
      <c r="J625" s="1021"/>
      <c r="K625" s="1021"/>
    </row>
    <row r="626" spans="1:11" x14ac:dyDescent="0.2">
      <c r="A626" s="969" t="s">
        <v>7</v>
      </c>
      <c r="B626" s="955">
        <v>80</v>
      </c>
      <c r="C626" s="956">
        <v>66.666666666666671</v>
      </c>
      <c r="D626" s="957">
        <v>50</v>
      </c>
      <c r="E626" s="957">
        <v>93.75</v>
      </c>
      <c r="F626" s="957">
        <v>92.857142857142861</v>
      </c>
      <c r="G626" s="978">
        <v>100</v>
      </c>
      <c r="H626" s="982">
        <v>75.641025641025635</v>
      </c>
      <c r="I626" s="1021"/>
      <c r="J626" s="1021"/>
      <c r="K626" s="1021"/>
    </row>
    <row r="627" spans="1:11" x14ac:dyDescent="0.2">
      <c r="A627" s="969" t="s">
        <v>8</v>
      </c>
      <c r="B627" s="918">
        <v>7.3630631380809802E-2</v>
      </c>
      <c r="C627" s="919">
        <v>8.550845346986187E-2</v>
      </c>
      <c r="D627" s="958">
        <v>0.12405487693410883</v>
      </c>
      <c r="E627" s="958">
        <v>3.6716115319015544E-2</v>
      </c>
      <c r="F627" s="958">
        <v>5.737534568908443E-2</v>
      </c>
      <c r="G627" s="979">
        <v>5.0282252699707757E-2</v>
      </c>
      <c r="H627" s="983">
        <v>7.8983285616026938E-2</v>
      </c>
      <c r="I627" s="1021"/>
      <c r="J627" s="1021"/>
      <c r="K627" s="1021"/>
    </row>
    <row r="628" spans="1:11" x14ac:dyDescent="0.2">
      <c r="A628" s="971" t="s">
        <v>1</v>
      </c>
      <c r="B628" s="920">
        <f>B625/B624*100-100</f>
        <v>4.1558441558441643</v>
      </c>
      <c r="C628" s="921">
        <f>C625/C624*100-100</f>
        <v>10.750360750360755</v>
      </c>
      <c r="D628" s="921">
        <f>D625/D624*100-100</f>
        <v>5.1587301587301653</v>
      </c>
      <c r="E628" s="921">
        <f>E625/E624*100-100</f>
        <v>12.87878787878789</v>
      </c>
      <c r="F628" s="921">
        <f t="shared" ref="F628:H628" si="143">F625/F624*100-100</f>
        <v>15.429808286951157</v>
      </c>
      <c r="G628" s="922">
        <f t="shared" si="143"/>
        <v>15.259740259740255</v>
      </c>
      <c r="H628" s="966">
        <f t="shared" si="143"/>
        <v>11.022311022311044</v>
      </c>
      <c r="I628" s="1021"/>
      <c r="J628" s="1021"/>
      <c r="K628" s="1021"/>
    </row>
    <row r="629" spans="1:11" ht="13.5" thickBot="1" x14ac:dyDescent="0.25">
      <c r="A629" s="969" t="s">
        <v>27</v>
      </c>
      <c r="B629" s="924">
        <f>B625-B612</f>
        <v>-78</v>
      </c>
      <c r="C629" s="925">
        <f t="shared" ref="C629:H629" si="144">C625-C612</f>
        <v>78.974358974359347</v>
      </c>
      <c r="D629" s="925">
        <f t="shared" si="144"/>
        <v>-421.66666666666697</v>
      </c>
      <c r="E629" s="925">
        <f t="shared" si="144"/>
        <v>11.428571428571558</v>
      </c>
      <c r="F629" s="925">
        <f t="shared" si="144"/>
        <v>-145.14285714285688</v>
      </c>
      <c r="G629" s="926">
        <f t="shared" si="144"/>
        <v>-175</v>
      </c>
      <c r="H629" s="972">
        <f t="shared" si="144"/>
        <v>-93.471933471932971</v>
      </c>
      <c r="I629" s="1021"/>
      <c r="J629" s="1021"/>
      <c r="K629" s="1021"/>
    </row>
    <row r="630" spans="1:11" x14ac:dyDescent="0.2">
      <c r="A630" s="973" t="s">
        <v>52</v>
      </c>
      <c r="B630" s="927">
        <v>46</v>
      </c>
      <c r="C630" s="928">
        <v>47</v>
      </c>
      <c r="D630" s="928">
        <v>10</v>
      </c>
      <c r="E630" s="928">
        <v>47</v>
      </c>
      <c r="F630" s="959">
        <v>45</v>
      </c>
      <c r="G630" s="980">
        <v>42</v>
      </c>
      <c r="H630" s="984">
        <f>SUM(B630:G630)</f>
        <v>237</v>
      </c>
      <c r="I630" s="1021" t="s">
        <v>56</v>
      </c>
      <c r="J630" s="960">
        <f>H617-H630</f>
        <v>0</v>
      </c>
      <c r="K630" s="961">
        <f>J630/H617</f>
        <v>0</v>
      </c>
    </row>
    <row r="631" spans="1:11" x14ac:dyDescent="0.2">
      <c r="A631" s="973" t="s">
        <v>28</v>
      </c>
      <c r="B631" s="902">
        <v>150.5</v>
      </c>
      <c r="C631" s="1022">
        <v>148.5</v>
      </c>
      <c r="D631" s="1022">
        <v>150</v>
      </c>
      <c r="E631" s="1022">
        <v>147</v>
      </c>
      <c r="F631" s="1022">
        <v>146</v>
      </c>
      <c r="G631" s="905">
        <v>146</v>
      </c>
      <c r="H631" s="964"/>
      <c r="I631" s="1021" t="s">
        <v>57</v>
      </c>
      <c r="J631" s="1021">
        <v>147.80000000000001</v>
      </c>
      <c r="K631" s="1021"/>
    </row>
    <row r="632" spans="1:11" ht="13.5" thickBot="1" x14ac:dyDescent="0.25">
      <c r="A632" s="974" t="s">
        <v>26</v>
      </c>
      <c r="B632" s="962">
        <f t="shared" ref="B632:G632" si="145">B631-B618</f>
        <v>0</v>
      </c>
      <c r="C632" s="963">
        <f t="shared" si="145"/>
        <v>0</v>
      </c>
      <c r="D632" s="963">
        <f t="shared" si="145"/>
        <v>0</v>
      </c>
      <c r="E632" s="963">
        <f t="shared" si="145"/>
        <v>0</v>
      </c>
      <c r="F632" s="963">
        <f t="shared" si="145"/>
        <v>0</v>
      </c>
      <c r="G632" s="981">
        <f t="shared" si="145"/>
        <v>0</v>
      </c>
      <c r="H632" s="967"/>
      <c r="I632" s="1021" t="s">
        <v>26</v>
      </c>
      <c r="J632" s="904">
        <f>J631-J618</f>
        <v>0.96000000000000796</v>
      </c>
      <c r="K632" s="1021"/>
    </row>
    <row r="634" spans="1:11" ht="13.5" thickBot="1" x14ac:dyDescent="0.25"/>
    <row r="635" spans="1:11" s="1024" customFormat="1" ht="13.5" thickBot="1" x14ac:dyDescent="0.25">
      <c r="A635" s="931" t="s">
        <v>198</v>
      </c>
      <c r="B635" s="1032" t="s">
        <v>53</v>
      </c>
      <c r="C635" s="1033"/>
      <c r="D635" s="1033"/>
      <c r="E635" s="1033"/>
      <c r="F635" s="1033"/>
      <c r="G635" s="1034"/>
      <c r="H635" s="948" t="s">
        <v>0</v>
      </c>
    </row>
    <row r="636" spans="1:11" s="1024" customFormat="1" x14ac:dyDescent="0.2">
      <c r="A636" s="969" t="s">
        <v>2</v>
      </c>
      <c r="B636" s="949">
        <v>1</v>
      </c>
      <c r="C636" s="910">
        <v>2</v>
      </c>
      <c r="D636" s="910">
        <v>3</v>
      </c>
      <c r="E636" s="910">
        <v>4</v>
      </c>
      <c r="F636" s="910">
        <v>5</v>
      </c>
      <c r="G636" s="975">
        <v>6</v>
      </c>
      <c r="H636" s="990"/>
    </row>
    <row r="637" spans="1:11" s="1024" customFormat="1" x14ac:dyDescent="0.2">
      <c r="A637" s="970" t="s">
        <v>3</v>
      </c>
      <c r="B637" s="1005">
        <v>4640</v>
      </c>
      <c r="C637" s="951">
        <v>4640</v>
      </c>
      <c r="D637" s="951">
        <v>4640</v>
      </c>
      <c r="E637" s="951">
        <v>4640</v>
      </c>
      <c r="F637" s="951">
        <v>4640</v>
      </c>
      <c r="G637" s="1006">
        <v>4640</v>
      </c>
      <c r="H637" s="1004">
        <v>4640</v>
      </c>
    </row>
    <row r="638" spans="1:11" s="1024" customFormat="1" x14ac:dyDescent="0.2">
      <c r="A638" s="971" t="s">
        <v>6</v>
      </c>
      <c r="B638" s="953">
        <v>5080.91</v>
      </c>
      <c r="C638" s="954">
        <v>5319.09</v>
      </c>
      <c r="D638" s="954">
        <v>4688</v>
      </c>
      <c r="E638" s="954">
        <v>5246.36</v>
      </c>
      <c r="F638" s="954">
        <v>5392.73</v>
      </c>
      <c r="G638" s="977">
        <v>5631.67</v>
      </c>
      <c r="H638" s="965">
        <v>5286.07</v>
      </c>
    </row>
    <row r="639" spans="1:11" s="1024" customFormat="1" x14ac:dyDescent="0.2">
      <c r="A639" s="969" t="s">
        <v>7</v>
      </c>
      <c r="B639" s="955">
        <v>90.9</v>
      </c>
      <c r="C639" s="956">
        <v>100</v>
      </c>
      <c r="D639" s="957">
        <v>100</v>
      </c>
      <c r="E639" s="957">
        <v>100</v>
      </c>
      <c r="F639" s="957">
        <v>81.819999999999993</v>
      </c>
      <c r="G639" s="978">
        <v>91.67</v>
      </c>
      <c r="H639" s="982">
        <v>83.61</v>
      </c>
    </row>
    <row r="640" spans="1:11" s="1024" customFormat="1" x14ac:dyDescent="0.2">
      <c r="A640" s="969" t="s">
        <v>8</v>
      </c>
      <c r="B640" s="918">
        <v>5.4699999999999999E-2</v>
      </c>
      <c r="C640" s="919">
        <v>4.48E-2</v>
      </c>
      <c r="D640" s="958">
        <v>1.2800000000000001E-2</v>
      </c>
      <c r="E640" s="958">
        <v>4.2799999999999998E-2</v>
      </c>
      <c r="F640" s="958">
        <v>5.96E-2</v>
      </c>
      <c r="G640" s="979">
        <v>5.6500000000000002E-2</v>
      </c>
      <c r="H640" s="983">
        <v>6.9500000000000006E-2</v>
      </c>
    </row>
    <row r="641" spans="1:11" s="1024" customFormat="1" x14ac:dyDescent="0.2">
      <c r="A641" s="971" t="s">
        <v>1</v>
      </c>
      <c r="B641" s="920">
        <f>B638/B637*100-100</f>
        <v>9.5023706896551658</v>
      </c>
      <c r="C641" s="921">
        <f>C638/C637*100-100</f>
        <v>14.635560344827582</v>
      </c>
      <c r="D641" s="921">
        <f>D638/D637*100-100</f>
        <v>1.0344827586206833</v>
      </c>
      <c r="E641" s="921">
        <f>E638/E637*100-100</f>
        <v>13.068103448275849</v>
      </c>
      <c r="F641" s="921">
        <f t="shared" ref="F641:H641" si="146">F638/F637*100-100</f>
        <v>16.222629310344814</v>
      </c>
      <c r="G641" s="922">
        <f t="shared" si="146"/>
        <v>21.372198275862075</v>
      </c>
      <c r="H641" s="966">
        <f t="shared" si="146"/>
        <v>13.923922413793093</v>
      </c>
    </row>
    <row r="642" spans="1:11" s="1024" customFormat="1" ht="13.5" thickBot="1" x14ac:dyDescent="0.25">
      <c r="A642" s="969" t="s">
        <v>27</v>
      </c>
      <c r="B642" s="924">
        <f>B638-B625</f>
        <v>268.90999999999985</v>
      </c>
      <c r="C642" s="925">
        <f t="shared" ref="C642:H642" si="147">C638-C625</f>
        <v>202.42333333333318</v>
      </c>
      <c r="D642" s="925">
        <f t="shared" si="147"/>
        <v>-170.33333333333303</v>
      </c>
      <c r="E642" s="925">
        <f t="shared" si="147"/>
        <v>31.359999999999673</v>
      </c>
      <c r="F642" s="925">
        <f t="shared" si="147"/>
        <v>59.872857142856446</v>
      </c>
      <c r="G642" s="926">
        <f t="shared" si="147"/>
        <v>306.67000000000007</v>
      </c>
      <c r="H642" s="972">
        <f t="shared" si="147"/>
        <v>156.8392307692302</v>
      </c>
    </row>
    <row r="643" spans="1:11" s="1024" customFormat="1" x14ac:dyDescent="0.2">
      <c r="A643" s="973" t="s">
        <v>52</v>
      </c>
      <c r="B643" s="927">
        <v>46</v>
      </c>
      <c r="C643" s="928">
        <v>47</v>
      </c>
      <c r="D643" s="928">
        <v>10</v>
      </c>
      <c r="E643" s="928">
        <v>47</v>
      </c>
      <c r="F643" s="959">
        <v>45</v>
      </c>
      <c r="G643" s="980">
        <v>42</v>
      </c>
      <c r="H643" s="984">
        <f>SUM(B643:G643)</f>
        <v>237</v>
      </c>
      <c r="I643" s="1024" t="s">
        <v>56</v>
      </c>
      <c r="J643" s="960">
        <f>H630-H643</f>
        <v>0</v>
      </c>
      <c r="K643" s="961">
        <f>J643/H630</f>
        <v>0</v>
      </c>
    </row>
    <row r="644" spans="1:11" s="1024" customFormat="1" x14ac:dyDescent="0.2">
      <c r="A644" s="973" t="s">
        <v>28</v>
      </c>
      <c r="B644" s="902">
        <v>150.5</v>
      </c>
      <c r="C644" s="1023">
        <v>148.5</v>
      </c>
      <c r="D644" s="1023">
        <v>150</v>
      </c>
      <c r="E644" s="1023">
        <v>147</v>
      </c>
      <c r="F644" s="1023">
        <v>146</v>
      </c>
      <c r="G644" s="905">
        <v>146</v>
      </c>
      <c r="H644" s="964"/>
      <c r="I644" s="1024" t="s">
        <v>57</v>
      </c>
      <c r="J644" s="1024">
        <v>147.80000000000001</v>
      </c>
    </row>
    <row r="645" spans="1:11" s="1024" customFormat="1" ht="13.5" thickBot="1" x14ac:dyDescent="0.25">
      <c r="A645" s="974" t="s">
        <v>26</v>
      </c>
      <c r="B645" s="962">
        <f t="shared" ref="B645:G645" si="148">B644-B631</f>
        <v>0</v>
      </c>
      <c r="C645" s="963">
        <f t="shared" si="148"/>
        <v>0</v>
      </c>
      <c r="D645" s="963">
        <f t="shared" si="148"/>
        <v>0</v>
      </c>
      <c r="E645" s="963">
        <f t="shared" si="148"/>
        <v>0</v>
      </c>
      <c r="F645" s="963">
        <f t="shared" si="148"/>
        <v>0</v>
      </c>
      <c r="G645" s="981">
        <f t="shared" si="148"/>
        <v>0</v>
      </c>
      <c r="H645" s="967"/>
      <c r="I645" s="1024" t="s">
        <v>26</v>
      </c>
      <c r="J645" s="904">
        <f>J644-J631</f>
        <v>0</v>
      </c>
    </row>
    <row r="647" spans="1:11" ht="13.5" thickBot="1" x14ac:dyDescent="0.25"/>
    <row r="648" spans="1:11" ht="13.5" thickBot="1" x14ac:dyDescent="0.25">
      <c r="A648" s="931" t="s">
        <v>199</v>
      </c>
      <c r="B648" s="1032" t="s">
        <v>53</v>
      </c>
      <c r="C648" s="1033"/>
      <c r="D648" s="1033"/>
      <c r="E648" s="1033"/>
      <c r="F648" s="1033"/>
      <c r="G648" s="1034"/>
      <c r="H648" s="948" t="s">
        <v>0</v>
      </c>
      <c r="I648" s="1025"/>
      <c r="J648" s="1025"/>
      <c r="K648" s="1025"/>
    </row>
    <row r="649" spans="1:11" x14ac:dyDescent="0.2">
      <c r="A649" s="969" t="s">
        <v>2</v>
      </c>
      <c r="B649" s="949">
        <v>1</v>
      </c>
      <c r="C649" s="910">
        <v>2</v>
      </c>
      <c r="D649" s="910">
        <v>3</v>
      </c>
      <c r="E649" s="910">
        <v>4</v>
      </c>
      <c r="F649" s="910">
        <v>5</v>
      </c>
      <c r="G649" s="975">
        <v>6</v>
      </c>
      <c r="H649" s="990"/>
      <c r="I649" s="1025"/>
      <c r="J649" s="1025"/>
      <c r="K649" s="1025"/>
    </row>
    <row r="650" spans="1:11" x14ac:dyDescent="0.2">
      <c r="A650" s="970" t="s">
        <v>3</v>
      </c>
      <c r="B650" s="1005">
        <v>4660</v>
      </c>
      <c r="C650" s="951">
        <v>4660</v>
      </c>
      <c r="D650" s="951">
        <v>4660</v>
      </c>
      <c r="E650" s="951">
        <v>4660</v>
      </c>
      <c r="F650" s="951">
        <v>4660</v>
      </c>
      <c r="G650" s="1006">
        <v>4660</v>
      </c>
      <c r="H650" s="1004">
        <v>4660</v>
      </c>
      <c r="I650" s="1025"/>
      <c r="J650" s="1025"/>
      <c r="K650" s="1025"/>
    </row>
    <row r="651" spans="1:11" x14ac:dyDescent="0.2">
      <c r="A651" s="971" t="s">
        <v>6</v>
      </c>
      <c r="B651" s="953">
        <v>5110</v>
      </c>
      <c r="C651" s="954">
        <v>5244</v>
      </c>
      <c r="D651" s="954">
        <v>5218.5714285714284</v>
      </c>
      <c r="E651" s="954">
        <v>5276</v>
      </c>
      <c r="F651" s="954">
        <v>5202.1428571428569</v>
      </c>
      <c r="G651" s="977">
        <v>5451.333333333333</v>
      </c>
      <c r="H651" s="965">
        <v>5254.0740740740739</v>
      </c>
      <c r="I651" s="1025"/>
      <c r="J651" s="1025"/>
      <c r="K651" s="1025"/>
    </row>
    <row r="652" spans="1:11" x14ac:dyDescent="0.2">
      <c r="A652" s="969" t="s">
        <v>7</v>
      </c>
      <c r="B652" s="955">
        <v>93.333333333333329</v>
      </c>
      <c r="C652" s="956">
        <v>86.666666666666671</v>
      </c>
      <c r="D652" s="957">
        <v>71.428571428571431</v>
      </c>
      <c r="E652" s="957">
        <v>93.333333333333329</v>
      </c>
      <c r="F652" s="957">
        <v>100</v>
      </c>
      <c r="G652" s="978">
        <v>93.333333333333329</v>
      </c>
      <c r="H652" s="982">
        <v>86.419753086419746</v>
      </c>
      <c r="I652" s="1025"/>
      <c r="J652" s="1025"/>
      <c r="K652" s="1025"/>
    </row>
    <row r="653" spans="1:11" x14ac:dyDescent="0.2">
      <c r="A653" s="969" t="s">
        <v>8</v>
      </c>
      <c r="B653" s="918">
        <v>5.443925459771061E-2</v>
      </c>
      <c r="C653" s="919">
        <v>5.4061252385818506E-2</v>
      </c>
      <c r="D653" s="958">
        <v>7.391388100350342E-2</v>
      </c>
      <c r="E653" s="958">
        <v>4.6312361595033699E-2</v>
      </c>
      <c r="F653" s="958">
        <v>4.9683736455170754E-2</v>
      </c>
      <c r="G653" s="979">
        <v>5.5736664802512402E-2</v>
      </c>
      <c r="H653" s="983">
        <v>5.8199190125930139E-2</v>
      </c>
      <c r="I653" s="1025"/>
      <c r="J653" s="1025"/>
      <c r="K653" s="1025"/>
    </row>
    <row r="654" spans="1:11" x14ac:dyDescent="0.2">
      <c r="A654" s="971" t="s">
        <v>1</v>
      </c>
      <c r="B654" s="920">
        <f>B651/B650*100-100</f>
        <v>9.6566523605150252</v>
      </c>
      <c r="C654" s="921">
        <f>C651/C650*100-100</f>
        <v>12.532188841201702</v>
      </c>
      <c r="D654" s="921">
        <f>D651/D650*100-100</f>
        <v>11.986511342734516</v>
      </c>
      <c r="E654" s="921">
        <f>E651/E650*100-100</f>
        <v>13.218884120171666</v>
      </c>
      <c r="F654" s="921">
        <f t="shared" ref="F654:H654" si="149">F651/F650*100-100</f>
        <v>11.633966891477627</v>
      </c>
      <c r="G654" s="922">
        <f t="shared" si="149"/>
        <v>16.981402002861216</v>
      </c>
      <c r="H654" s="966">
        <f t="shared" si="149"/>
        <v>12.748370688284851</v>
      </c>
      <c r="I654" s="1025"/>
      <c r="J654" s="1025"/>
      <c r="K654" s="1025"/>
    </row>
    <row r="655" spans="1:11" ht="13.5" thickBot="1" x14ac:dyDescent="0.25">
      <c r="A655" s="969" t="s">
        <v>27</v>
      </c>
      <c r="B655" s="924">
        <f>B651-B638</f>
        <v>29.090000000000146</v>
      </c>
      <c r="C655" s="925">
        <f t="shared" ref="C655:H655" si="150">C651-C638</f>
        <v>-75.090000000000146</v>
      </c>
      <c r="D655" s="925">
        <f t="shared" si="150"/>
        <v>530.57142857142844</v>
      </c>
      <c r="E655" s="925">
        <f t="shared" si="150"/>
        <v>29.640000000000327</v>
      </c>
      <c r="F655" s="925">
        <f t="shared" si="150"/>
        <v>-190.58714285714268</v>
      </c>
      <c r="G655" s="926">
        <f t="shared" si="150"/>
        <v>-180.33666666666704</v>
      </c>
      <c r="H655" s="972">
        <f t="shared" si="150"/>
        <v>-31.995925925925803</v>
      </c>
      <c r="I655" s="1025"/>
      <c r="J655" s="1025"/>
      <c r="K655" s="1025"/>
    </row>
    <row r="656" spans="1:11" x14ac:dyDescent="0.2">
      <c r="A656" s="973" t="s">
        <v>52</v>
      </c>
      <c r="B656" s="927">
        <v>53</v>
      </c>
      <c r="C656" s="928">
        <v>52</v>
      </c>
      <c r="D656" s="928">
        <v>53</v>
      </c>
      <c r="E656" s="928">
        <v>5</v>
      </c>
      <c r="F656" s="959">
        <v>53</v>
      </c>
      <c r="G656" s="980">
        <v>52</v>
      </c>
      <c r="H656" s="984">
        <f>SUM(B656:G656)</f>
        <v>268</v>
      </c>
      <c r="I656" s="1025" t="s">
        <v>56</v>
      </c>
      <c r="J656" s="960">
        <f>H643-H656</f>
        <v>-31</v>
      </c>
      <c r="K656" s="961">
        <f>J656/H643</f>
        <v>-0.13080168776371309</v>
      </c>
    </row>
    <row r="657" spans="1:11" x14ac:dyDescent="0.2">
      <c r="A657" s="973" t="s">
        <v>28</v>
      </c>
      <c r="B657" s="902">
        <v>151.5</v>
      </c>
      <c r="C657" s="1026">
        <v>149.5</v>
      </c>
      <c r="D657" s="1026">
        <v>151</v>
      </c>
      <c r="E657" s="1026">
        <v>148</v>
      </c>
      <c r="F657" s="1026">
        <v>147.5</v>
      </c>
      <c r="G657" s="905">
        <v>147.5</v>
      </c>
      <c r="H657" s="964"/>
      <c r="I657" s="1025" t="s">
        <v>57</v>
      </c>
      <c r="J657" s="1025">
        <v>147.80000000000001</v>
      </c>
      <c r="K657" s="1025"/>
    </row>
    <row r="658" spans="1:11" ht="13.5" thickBot="1" x14ac:dyDescent="0.25">
      <c r="A658" s="974" t="s">
        <v>26</v>
      </c>
      <c r="B658" s="962">
        <f t="shared" ref="B658:G658" si="151">B657-B644</f>
        <v>1</v>
      </c>
      <c r="C658" s="963">
        <f t="shared" si="151"/>
        <v>1</v>
      </c>
      <c r="D658" s="963">
        <f t="shared" si="151"/>
        <v>1</v>
      </c>
      <c r="E658" s="963">
        <f t="shared" si="151"/>
        <v>1</v>
      </c>
      <c r="F658" s="963">
        <f t="shared" si="151"/>
        <v>1.5</v>
      </c>
      <c r="G658" s="981">
        <f t="shared" si="151"/>
        <v>1.5</v>
      </c>
      <c r="H658" s="967"/>
      <c r="I658" s="1025" t="s">
        <v>26</v>
      </c>
      <c r="J658" s="904">
        <f>J657-J644</f>
        <v>0</v>
      </c>
      <c r="K658" s="1025"/>
    </row>
  </sheetData>
  <mergeCells count="50">
    <mergeCell ref="B635:G635"/>
    <mergeCell ref="B609:G609"/>
    <mergeCell ref="B596:G596"/>
    <mergeCell ref="B388:G388"/>
    <mergeCell ref="B349:G349"/>
    <mergeCell ref="B583:G583"/>
    <mergeCell ref="B557:G557"/>
    <mergeCell ref="B544:G544"/>
    <mergeCell ref="B531:G531"/>
    <mergeCell ref="B518:G518"/>
    <mergeCell ref="B570:G570"/>
    <mergeCell ref="B622:G622"/>
    <mergeCell ref="B479:G479"/>
    <mergeCell ref="B323:G323"/>
    <mergeCell ref="B375:G375"/>
    <mergeCell ref="B466:G466"/>
    <mergeCell ref="B427:G427"/>
    <mergeCell ref="B414:G414"/>
    <mergeCell ref="B401:G401"/>
    <mergeCell ref="B362:G362"/>
    <mergeCell ref="B453:G453"/>
    <mergeCell ref="B440:G440"/>
    <mergeCell ref="B139:F139"/>
    <mergeCell ref="B113:F113"/>
    <mergeCell ref="B126:F126"/>
    <mergeCell ref="B74:F74"/>
    <mergeCell ref="B178:F178"/>
    <mergeCell ref="B100:F100"/>
    <mergeCell ref="B87:F87"/>
    <mergeCell ref="B9:F9"/>
    <mergeCell ref="B22:F22"/>
    <mergeCell ref="B35:F35"/>
    <mergeCell ref="B48:F48"/>
    <mergeCell ref="B61:F61"/>
    <mergeCell ref="B648:G648"/>
    <mergeCell ref="B310:G310"/>
    <mergeCell ref="B295:F295"/>
    <mergeCell ref="B152:F152"/>
    <mergeCell ref="B256:F256"/>
    <mergeCell ref="B243:F243"/>
    <mergeCell ref="B191:F191"/>
    <mergeCell ref="B282:F282"/>
    <mergeCell ref="B269:F269"/>
    <mergeCell ref="B230:F230"/>
    <mergeCell ref="B165:F165"/>
    <mergeCell ref="B217:F217"/>
    <mergeCell ref="B204:F204"/>
    <mergeCell ref="B336:G336"/>
    <mergeCell ref="B505:G505"/>
    <mergeCell ref="B492:G49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27" t="s">
        <v>18</v>
      </c>
      <c r="C4" s="1028"/>
      <c r="D4" s="1028"/>
      <c r="E4" s="1028"/>
      <c r="F4" s="1028"/>
      <c r="G4" s="1028"/>
      <c r="H4" s="1028"/>
      <c r="I4" s="1028"/>
      <c r="J4" s="1029"/>
      <c r="K4" s="1027" t="s">
        <v>21</v>
      </c>
      <c r="L4" s="1028"/>
      <c r="M4" s="1028"/>
      <c r="N4" s="1028"/>
      <c r="O4" s="1028"/>
      <c r="P4" s="1028"/>
      <c r="Q4" s="1028"/>
      <c r="R4" s="1028"/>
      <c r="S4" s="1028"/>
      <c r="T4" s="1028"/>
      <c r="U4" s="1028"/>
      <c r="V4" s="1028"/>
      <c r="W4" s="102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27" t="s">
        <v>23</v>
      </c>
      <c r="C17" s="1028"/>
      <c r="D17" s="1028"/>
      <c r="E17" s="1028"/>
      <c r="F17" s="102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27" t="s">
        <v>18</v>
      </c>
      <c r="C4" s="1028"/>
      <c r="D4" s="1028"/>
      <c r="E4" s="1028"/>
      <c r="F4" s="1028"/>
      <c r="G4" s="1028"/>
      <c r="H4" s="1028"/>
      <c r="I4" s="1028"/>
      <c r="J4" s="1029"/>
      <c r="K4" s="1027" t="s">
        <v>21</v>
      </c>
      <c r="L4" s="1028"/>
      <c r="M4" s="1028"/>
      <c r="N4" s="1028"/>
      <c r="O4" s="1028"/>
      <c r="P4" s="1028"/>
      <c r="Q4" s="1028"/>
      <c r="R4" s="1028"/>
      <c r="S4" s="1028"/>
      <c r="T4" s="1028"/>
      <c r="U4" s="1028"/>
      <c r="V4" s="1028"/>
      <c r="W4" s="102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27" t="s">
        <v>23</v>
      </c>
      <c r="C17" s="1028"/>
      <c r="D17" s="1028"/>
      <c r="E17" s="1028"/>
      <c r="F17" s="102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27" t="s">
        <v>18</v>
      </c>
      <c r="C4" s="1028"/>
      <c r="D4" s="1028"/>
      <c r="E4" s="1028"/>
      <c r="F4" s="1028"/>
      <c r="G4" s="1028"/>
      <c r="H4" s="1028"/>
      <c r="I4" s="1028"/>
      <c r="J4" s="1029"/>
      <c r="K4" s="1027" t="s">
        <v>21</v>
      </c>
      <c r="L4" s="1028"/>
      <c r="M4" s="1028"/>
      <c r="N4" s="1028"/>
      <c r="O4" s="1028"/>
      <c r="P4" s="1028"/>
      <c r="Q4" s="1028"/>
      <c r="R4" s="1028"/>
      <c r="S4" s="1028"/>
      <c r="T4" s="1028"/>
      <c r="U4" s="1028"/>
      <c r="V4" s="1028"/>
      <c r="W4" s="102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27" t="s">
        <v>23</v>
      </c>
      <c r="C17" s="1028"/>
      <c r="D17" s="1028"/>
      <c r="E17" s="1028"/>
      <c r="F17" s="102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0" t="s">
        <v>42</v>
      </c>
      <c r="B1" s="103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30" t="s">
        <v>42</v>
      </c>
      <c r="B1" s="103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31" t="s">
        <v>42</v>
      </c>
      <c r="B1" s="103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0" t="s">
        <v>42</v>
      </c>
      <c r="B1" s="103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651"/>
  <sheetViews>
    <sheetView showGridLines="0" tabSelected="1" topLeftCell="A622" zoomScale="75" zoomScaleNormal="75" workbookViewId="0">
      <selection activeCell="T642" sqref="T642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38"/>
      <c r="G2" s="1038"/>
      <c r="H2" s="1038"/>
      <c r="I2" s="1038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32" t="s">
        <v>50</v>
      </c>
      <c r="C9" s="1033"/>
      <c r="D9" s="1033"/>
      <c r="E9" s="1033"/>
      <c r="F9" s="1033"/>
      <c r="G9" s="1033"/>
      <c r="H9" s="1033"/>
      <c r="I9" s="1033"/>
      <c r="J9" s="1034"/>
      <c r="K9" s="1032" t="s">
        <v>53</v>
      </c>
      <c r="L9" s="1033"/>
      <c r="M9" s="1033"/>
      <c r="N9" s="1033"/>
      <c r="O9" s="1033"/>
      <c r="P9" s="1033"/>
      <c r="Q9" s="1033"/>
      <c r="R9" s="1034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32" t="s">
        <v>50</v>
      </c>
      <c r="C23" s="1033"/>
      <c r="D23" s="1033"/>
      <c r="E23" s="1033"/>
      <c r="F23" s="1033"/>
      <c r="G23" s="1033"/>
      <c r="H23" s="1033"/>
      <c r="I23" s="1033"/>
      <c r="J23" s="1034"/>
      <c r="K23" s="1032" t="s">
        <v>53</v>
      </c>
      <c r="L23" s="1033"/>
      <c r="M23" s="1033"/>
      <c r="N23" s="1033"/>
      <c r="O23" s="1033"/>
      <c r="P23" s="1033"/>
      <c r="Q23" s="1033"/>
      <c r="R23" s="1034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32" t="s">
        <v>50</v>
      </c>
      <c r="C37" s="1033"/>
      <c r="D37" s="1033"/>
      <c r="E37" s="1033"/>
      <c r="F37" s="1033"/>
      <c r="G37" s="1033"/>
      <c r="H37" s="1033"/>
      <c r="I37" s="1033"/>
      <c r="J37" s="1034"/>
      <c r="K37" s="368"/>
      <c r="L37" s="368"/>
      <c r="M37" s="368"/>
      <c r="N37" s="1032" t="s">
        <v>53</v>
      </c>
      <c r="O37" s="1033"/>
      <c r="P37" s="1033"/>
      <c r="Q37" s="1033"/>
      <c r="R37" s="1033"/>
      <c r="S37" s="1033"/>
      <c r="T37" s="1033"/>
      <c r="U37" s="1034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32" t="s">
        <v>50</v>
      </c>
      <c r="C53" s="1033"/>
      <c r="D53" s="1033"/>
      <c r="E53" s="1033"/>
      <c r="F53" s="1033"/>
      <c r="G53" s="1033"/>
      <c r="H53" s="1033"/>
      <c r="I53" s="1033"/>
      <c r="J53" s="1033"/>
      <c r="K53" s="1033"/>
      <c r="L53" s="1033"/>
      <c r="M53" s="1034"/>
      <c r="N53" s="1032" t="s">
        <v>53</v>
      </c>
      <c r="O53" s="1033"/>
      <c r="P53" s="1033"/>
      <c r="Q53" s="1033"/>
      <c r="R53" s="1033"/>
      <c r="S53" s="1033"/>
      <c r="T53" s="1033"/>
      <c r="U53" s="1034"/>
      <c r="V53" s="338" t="s">
        <v>55</v>
      </c>
      <c r="W53" s="362"/>
      <c r="X53" s="362"/>
      <c r="Y53" s="362"/>
      <c r="Z53" s="1039" t="s">
        <v>74</v>
      </c>
      <c r="AA53" s="1039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32" t="s">
        <v>50</v>
      </c>
      <c r="C67" s="1033"/>
      <c r="D67" s="1033"/>
      <c r="E67" s="1033"/>
      <c r="F67" s="1033"/>
      <c r="G67" s="1033"/>
      <c r="H67" s="1033"/>
      <c r="I67" s="1033"/>
      <c r="J67" s="1033"/>
      <c r="K67" s="1033"/>
      <c r="L67" s="1033"/>
      <c r="M67" s="1034"/>
      <c r="N67" s="1032" t="s">
        <v>53</v>
      </c>
      <c r="O67" s="1033"/>
      <c r="P67" s="1033"/>
      <c r="Q67" s="1033"/>
      <c r="R67" s="1033"/>
      <c r="S67" s="1033"/>
      <c r="T67" s="1033"/>
      <c r="U67" s="1033"/>
      <c r="V67" s="1034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32" t="s">
        <v>50</v>
      </c>
      <c r="C81" s="1033"/>
      <c r="D81" s="1033"/>
      <c r="E81" s="1033"/>
      <c r="F81" s="1033"/>
      <c r="G81" s="1033"/>
      <c r="H81" s="1033"/>
      <c r="I81" s="1033"/>
      <c r="J81" s="1033"/>
      <c r="K81" s="1033"/>
      <c r="L81" s="1033"/>
      <c r="M81" s="1034"/>
      <c r="N81" s="1032" t="s">
        <v>53</v>
      </c>
      <c r="O81" s="1033"/>
      <c r="P81" s="1033"/>
      <c r="Q81" s="1033"/>
      <c r="R81" s="1033"/>
      <c r="S81" s="1033"/>
      <c r="T81" s="1033"/>
      <c r="U81" s="1033"/>
      <c r="V81" s="1034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32" t="s">
        <v>50</v>
      </c>
      <c r="C95" s="1033"/>
      <c r="D95" s="1033"/>
      <c r="E95" s="1033"/>
      <c r="F95" s="1033"/>
      <c r="G95" s="1033"/>
      <c r="H95" s="1033"/>
      <c r="I95" s="1033"/>
      <c r="J95" s="1033"/>
      <c r="K95" s="1033"/>
      <c r="L95" s="1033"/>
      <c r="M95" s="1034"/>
      <c r="N95" s="1032" t="s">
        <v>53</v>
      </c>
      <c r="O95" s="1033"/>
      <c r="P95" s="1033"/>
      <c r="Q95" s="1033"/>
      <c r="R95" s="1033"/>
      <c r="S95" s="1033"/>
      <c r="T95" s="1033"/>
      <c r="U95" s="1033"/>
      <c r="V95" s="1034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32" t="s">
        <v>84</v>
      </c>
      <c r="C109" s="1033"/>
      <c r="D109" s="1033"/>
      <c r="E109" s="1033"/>
      <c r="F109" s="1033"/>
      <c r="G109" s="1033"/>
      <c r="H109" s="1033"/>
      <c r="I109" s="1033"/>
      <c r="J109" s="1033"/>
      <c r="K109" s="1034"/>
      <c r="L109" s="1032" t="s">
        <v>83</v>
      </c>
      <c r="M109" s="1034"/>
      <c r="N109" s="1032" t="s">
        <v>53</v>
      </c>
      <c r="O109" s="1033"/>
      <c r="P109" s="1033"/>
      <c r="Q109" s="1033"/>
      <c r="R109" s="1033"/>
      <c r="S109" s="1033"/>
      <c r="T109" s="1033"/>
      <c r="U109" s="1033"/>
      <c r="V109" s="1034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32" t="s">
        <v>84</v>
      </c>
      <c r="C123" s="1033"/>
      <c r="D123" s="1033"/>
      <c r="E123" s="1033"/>
      <c r="F123" s="1033"/>
      <c r="G123" s="1033"/>
      <c r="H123" s="1033"/>
      <c r="I123" s="1033"/>
      <c r="J123" s="1033"/>
      <c r="K123" s="1034"/>
      <c r="L123" s="1032" t="s">
        <v>83</v>
      </c>
      <c r="M123" s="1034"/>
      <c r="N123" s="1032" t="s">
        <v>53</v>
      </c>
      <c r="O123" s="1033"/>
      <c r="P123" s="1033"/>
      <c r="Q123" s="1033"/>
      <c r="R123" s="1033"/>
      <c r="S123" s="1033"/>
      <c r="T123" s="1033"/>
      <c r="U123" s="1033"/>
      <c r="V123" s="1034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32" t="s">
        <v>84</v>
      </c>
      <c r="C137" s="1033"/>
      <c r="D137" s="1033"/>
      <c r="E137" s="1033"/>
      <c r="F137" s="1033"/>
      <c r="G137" s="1033"/>
      <c r="H137" s="1033"/>
      <c r="I137" s="1033"/>
      <c r="J137" s="1033"/>
      <c r="K137" s="1034"/>
      <c r="L137" s="1032" t="s">
        <v>83</v>
      </c>
      <c r="M137" s="1034"/>
      <c r="N137" s="1032" t="s">
        <v>53</v>
      </c>
      <c r="O137" s="1033"/>
      <c r="P137" s="1033"/>
      <c r="Q137" s="1033"/>
      <c r="R137" s="1033"/>
      <c r="S137" s="1033"/>
      <c r="T137" s="1033"/>
      <c r="U137" s="1034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32" t="s">
        <v>84</v>
      </c>
      <c r="C151" s="1033"/>
      <c r="D151" s="1033"/>
      <c r="E151" s="1033"/>
      <c r="F151" s="1033"/>
      <c r="G151" s="1033"/>
      <c r="H151" s="1033"/>
      <c r="I151" s="1033"/>
      <c r="J151" s="1033"/>
      <c r="K151" s="1034"/>
      <c r="L151" s="1032" t="s">
        <v>83</v>
      </c>
      <c r="M151" s="1034"/>
      <c r="N151" s="1032" t="s">
        <v>53</v>
      </c>
      <c r="O151" s="1033"/>
      <c r="P151" s="1033"/>
      <c r="Q151" s="1033"/>
      <c r="R151" s="1033"/>
      <c r="S151" s="1033"/>
      <c r="T151" s="1033"/>
      <c r="U151" s="1034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32" t="s">
        <v>84</v>
      </c>
      <c r="C165" s="1033"/>
      <c r="D165" s="1033"/>
      <c r="E165" s="1033"/>
      <c r="F165" s="1033"/>
      <c r="G165" s="1033"/>
      <c r="H165" s="1033"/>
      <c r="I165" s="1033"/>
      <c r="J165" s="1033"/>
      <c r="K165" s="1034"/>
      <c r="L165" s="1032" t="s">
        <v>83</v>
      </c>
      <c r="M165" s="1034"/>
      <c r="N165" s="1032" t="s">
        <v>53</v>
      </c>
      <c r="O165" s="1033"/>
      <c r="P165" s="1033"/>
      <c r="Q165" s="1033"/>
      <c r="R165" s="1033"/>
      <c r="S165" s="1033"/>
      <c r="T165" s="1033"/>
      <c r="U165" s="1034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32" t="s">
        <v>84</v>
      </c>
      <c r="C179" s="1033"/>
      <c r="D179" s="1033"/>
      <c r="E179" s="1033"/>
      <c r="F179" s="1033"/>
      <c r="G179" s="1033"/>
      <c r="H179" s="1033"/>
      <c r="I179" s="1033"/>
      <c r="J179" s="1033"/>
      <c r="K179" s="1034"/>
      <c r="L179" s="1032" t="s">
        <v>83</v>
      </c>
      <c r="M179" s="1034"/>
      <c r="N179" s="1032" t="s">
        <v>53</v>
      </c>
      <c r="O179" s="1033"/>
      <c r="P179" s="1033"/>
      <c r="Q179" s="1033"/>
      <c r="R179" s="1033"/>
      <c r="S179" s="1033"/>
      <c r="T179" s="1033"/>
      <c r="U179" s="1034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32" t="s">
        <v>84</v>
      </c>
      <c r="C194" s="1033"/>
      <c r="D194" s="1033"/>
      <c r="E194" s="1033"/>
      <c r="F194" s="1033"/>
      <c r="G194" s="1033"/>
      <c r="H194" s="1033"/>
      <c r="I194" s="1034"/>
      <c r="J194" s="1036" t="s">
        <v>83</v>
      </c>
      <c r="K194" s="1036"/>
      <c r="L194" s="1037"/>
      <c r="M194" s="1032" t="s">
        <v>53</v>
      </c>
      <c r="N194" s="1033"/>
      <c r="O194" s="1033"/>
      <c r="P194" s="1033"/>
      <c r="Q194" s="1033"/>
      <c r="R194" s="1033"/>
      <c r="S194" s="1033"/>
      <c r="T194" s="1034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32" t="s">
        <v>84</v>
      </c>
      <c r="C208" s="1033"/>
      <c r="D208" s="1033"/>
      <c r="E208" s="1033"/>
      <c r="F208" s="1033"/>
      <c r="G208" s="1033"/>
      <c r="H208" s="1033"/>
      <c r="I208" s="1034"/>
      <c r="J208" s="1036" t="s">
        <v>83</v>
      </c>
      <c r="K208" s="1036"/>
      <c r="L208" s="1037"/>
      <c r="M208" s="1032" t="s">
        <v>53</v>
      </c>
      <c r="N208" s="1033"/>
      <c r="O208" s="1033"/>
      <c r="P208" s="1033"/>
      <c r="Q208" s="1033"/>
      <c r="R208" s="1033"/>
      <c r="S208" s="1033"/>
      <c r="T208" s="1034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32" t="s">
        <v>84</v>
      </c>
      <c r="C222" s="1033"/>
      <c r="D222" s="1033"/>
      <c r="E222" s="1033"/>
      <c r="F222" s="1033"/>
      <c r="G222" s="1033"/>
      <c r="H222" s="1033"/>
      <c r="I222" s="1034"/>
      <c r="J222" s="1036" t="s">
        <v>83</v>
      </c>
      <c r="K222" s="1036"/>
      <c r="L222" s="1037"/>
      <c r="M222" s="1032" t="s">
        <v>53</v>
      </c>
      <c r="N222" s="1033"/>
      <c r="O222" s="1033"/>
      <c r="P222" s="1033"/>
      <c r="Q222" s="1033"/>
      <c r="R222" s="1033"/>
      <c r="S222" s="1033"/>
      <c r="T222" s="1034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32" t="s">
        <v>84</v>
      </c>
      <c r="C236" s="1033"/>
      <c r="D236" s="1033"/>
      <c r="E236" s="1033"/>
      <c r="F236" s="1033"/>
      <c r="G236" s="1033"/>
      <c r="H236" s="1033"/>
      <c r="I236" s="1034"/>
      <c r="J236" s="1036" t="s">
        <v>83</v>
      </c>
      <c r="K236" s="1036"/>
      <c r="L236" s="1037"/>
      <c r="M236" s="1032" t="s">
        <v>53</v>
      </c>
      <c r="N236" s="1033"/>
      <c r="O236" s="1033"/>
      <c r="P236" s="1033"/>
      <c r="Q236" s="1033"/>
      <c r="R236" s="1033"/>
      <c r="S236" s="1033"/>
      <c r="T236" s="1034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32" t="s">
        <v>84</v>
      </c>
      <c r="C251" s="1033"/>
      <c r="D251" s="1033"/>
      <c r="E251" s="1033"/>
      <c r="F251" s="1033"/>
      <c r="G251" s="1033"/>
      <c r="H251" s="1034"/>
      <c r="I251" s="1035" t="s">
        <v>83</v>
      </c>
      <c r="J251" s="1036"/>
      <c r="K251" s="1036"/>
      <c r="L251" s="1037"/>
      <c r="M251" s="1032" t="s">
        <v>53</v>
      </c>
      <c r="N251" s="1033"/>
      <c r="O251" s="1033"/>
      <c r="P251" s="1033"/>
      <c r="Q251" s="1033"/>
      <c r="R251" s="1033"/>
      <c r="S251" s="1033"/>
      <c r="T251" s="1033"/>
      <c r="U251" s="492" t="s">
        <v>55</v>
      </c>
      <c r="V251" s="483"/>
      <c r="W251" s="483"/>
      <c r="X251" s="482"/>
      <c r="Y251" s="482"/>
      <c r="AH251" s="534" t="s">
        <v>117</v>
      </c>
      <c r="AI251" s="1032"/>
      <c r="AJ251" s="1033"/>
      <c r="AK251" s="1033"/>
      <c r="AL251" s="1033"/>
      <c r="AM251" s="1033"/>
      <c r="AN251" s="1033"/>
      <c r="AO251" s="1034"/>
      <c r="AP251" s="1035"/>
      <c r="AQ251" s="1036"/>
      <c r="AR251" s="1037"/>
      <c r="AS251" s="1033"/>
      <c r="AT251" s="1033"/>
      <c r="AU251" s="1033"/>
      <c r="AV251" s="1033"/>
      <c r="AW251" s="1033"/>
      <c r="AX251" s="1033"/>
      <c r="AY251" s="1033"/>
      <c r="AZ251" s="1033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32"/>
      <c r="C265" s="1033"/>
      <c r="D265" s="1033"/>
      <c r="E265" s="1033"/>
      <c r="F265" s="1033"/>
      <c r="G265" s="1033"/>
      <c r="H265" s="1034"/>
      <c r="I265" s="651"/>
      <c r="J265" s="652"/>
      <c r="K265" s="652"/>
      <c r="L265" s="653"/>
      <c r="M265" s="1033"/>
      <c r="N265" s="1033"/>
      <c r="O265" s="1033"/>
      <c r="P265" s="1033"/>
      <c r="Q265" s="1033"/>
      <c r="R265" s="1033"/>
      <c r="S265" s="1033"/>
      <c r="T265" s="1033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32" t="s">
        <v>84</v>
      </c>
      <c r="C279" s="1033"/>
      <c r="D279" s="1033"/>
      <c r="E279" s="1033"/>
      <c r="F279" s="1033"/>
      <c r="G279" s="1033"/>
      <c r="H279" s="1034"/>
      <c r="I279" s="1032" t="s">
        <v>83</v>
      </c>
      <c r="J279" s="1033"/>
      <c r="K279" s="1033"/>
      <c r="L279" s="1034"/>
      <c r="M279" s="1032" t="s">
        <v>53</v>
      </c>
      <c r="N279" s="1033"/>
      <c r="O279" s="1033"/>
      <c r="P279" s="1033"/>
      <c r="Q279" s="1033"/>
      <c r="R279" s="1033"/>
      <c r="S279" s="1033"/>
      <c r="T279" s="1034"/>
      <c r="U279" s="492" t="s">
        <v>55</v>
      </c>
      <c r="V279" s="490"/>
      <c r="W279" s="490"/>
      <c r="X279" s="490"/>
      <c r="AH279" s="534" t="s">
        <v>121</v>
      </c>
      <c r="AI279" s="1032"/>
      <c r="AJ279" s="1033"/>
      <c r="AK279" s="1033"/>
      <c r="AL279" s="1033"/>
      <c r="AM279" s="1033"/>
      <c r="AN279" s="1033"/>
      <c r="AO279" s="1034"/>
      <c r="AP279" s="1035"/>
      <c r="AQ279" s="1036"/>
      <c r="AR279" s="1037"/>
      <c r="AS279" s="1033"/>
      <c r="AT279" s="1033"/>
      <c r="AU279" s="1033"/>
      <c r="AV279" s="1033"/>
      <c r="AW279" s="1033"/>
      <c r="AX279" s="1033"/>
      <c r="AY279" s="1033"/>
      <c r="AZ279" s="1033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32" t="s">
        <v>84</v>
      </c>
      <c r="C293" s="1033"/>
      <c r="D293" s="1033"/>
      <c r="E293" s="1033"/>
      <c r="F293" s="1033"/>
      <c r="G293" s="1033"/>
      <c r="H293" s="1034"/>
      <c r="I293" s="1032" t="s">
        <v>83</v>
      </c>
      <c r="J293" s="1033"/>
      <c r="K293" s="1034"/>
      <c r="L293" s="1032" t="s">
        <v>53</v>
      </c>
      <c r="M293" s="1033"/>
      <c r="N293" s="1033"/>
      <c r="O293" s="1033"/>
      <c r="P293" s="1033"/>
      <c r="Q293" s="1033"/>
      <c r="R293" s="1033"/>
      <c r="S293" s="1034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32" t="s">
        <v>84</v>
      </c>
      <c r="C307" s="1033"/>
      <c r="D307" s="1033"/>
      <c r="E307" s="1033"/>
      <c r="F307" s="1033"/>
      <c r="G307" s="1033"/>
      <c r="H307" s="1034"/>
      <c r="I307" s="1032" t="s">
        <v>83</v>
      </c>
      <c r="J307" s="1033"/>
      <c r="K307" s="1034"/>
      <c r="L307" s="1032" t="s">
        <v>53</v>
      </c>
      <c r="M307" s="1033"/>
      <c r="N307" s="1033"/>
      <c r="O307" s="1033"/>
      <c r="P307" s="1033"/>
      <c r="Q307" s="1033"/>
      <c r="R307" s="1033"/>
      <c r="S307" s="1034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32" t="s">
        <v>84</v>
      </c>
      <c r="C321" s="1033"/>
      <c r="D321" s="1033"/>
      <c r="E321" s="1033"/>
      <c r="F321" s="1033"/>
      <c r="G321" s="1033"/>
      <c r="H321" s="1034"/>
      <c r="I321" s="1032" t="s">
        <v>83</v>
      </c>
      <c r="J321" s="1033"/>
      <c r="K321" s="1034"/>
      <c r="L321" s="1032" t="s">
        <v>53</v>
      </c>
      <c r="M321" s="1033"/>
      <c r="N321" s="1033"/>
      <c r="O321" s="1033"/>
      <c r="P321" s="1033"/>
      <c r="Q321" s="1033"/>
      <c r="R321" s="1033"/>
      <c r="S321" s="1034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32" t="s">
        <v>83</v>
      </c>
      <c r="J335" s="1033"/>
      <c r="K335" s="1034"/>
      <c r="L335" s="1032" t="s">
        <v>53</v>
      </c>
      <c r="M335" s="1033"/>
      <c r="N335" s="1033"/>
      <c r="O335" s="1033"/>
      <c r="P335" s="1033"/>
      <c r="Q335" s="1033"/>
      <c r="R335" s="1033"/>
      <c r="S335" s="1034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32" t="s">
        <v>84</v>
      </c>
      <c r="C349" s="1033"/>
      <c r="D349" s="1033"/>
      <c r="E349" s="1033"/>
      <c r="F349" s="1033"/>
      <c r="G349" s="1034"/>
      <c r="H349" s="1032" t="s">
        <v>84</v>
      </c>
      <c r="I349" s="1033"/>
      <c r="J349" s="1033"/>
      <c r="K349" s="1033"/>
      <c r="L349" s="1034"/>
      <c r="M349" s="1032" t="s">
        <v>53</v>
      </c>
      <c r="N349" s="1033"/>
      <c r="O349" s="1033"/>
      <c r="P349" s="1033"/>
      <c r="Q349" s="1033"/>
      <c r="R349" s="1033"/>
      <c r="S349" s="1034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32" t="s">
        <v>84</v>
      </c>
      <c r="C365" s="1033"/>
      <c r="D365" s="1033"/>
      <c r="E365" s="1033"/>
      <c r="F365" s="1033"/>
      <c r="G365" s="1034"/>
      <c r="H365" s="1032" t="s">
        <v>83</v>
      </c>
      <c r="I365" s="1033"/>
      <c r="J365" s="1033"/>
      <c r="K365" s="1033"/>
      <c r="L365" s="1033"/>
      <c r="M365" s="1034"/>
      <c r="N365" s="1032" t="s">
        <v>53</v>
      </c>
      <c r="O365" s="1033"/>
      <c r="P365" s="1033"/>
      <c r="Q365" s="1033"/>
      <c r="R365" s="1033"/>
      <c r="S365" s="1034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32" t="s">
        <v>84</v>
      </c>
      <c r="C379" s="1033"/>
      <c r="D379" s="1033"/>
      <c r="E379" s="1033"/>
      <c r="F379" s="1033"/>
      <c r="G379" s="1034"/>
      <c r="H379" s="1032" t="s">
        <v>83</v>
      </c>
      <c r="I379" s="1033"/>
      <c r="J379" s="1033"/>
      <c r="K379" s="1033"/>
      <c r="L379" s="1033"/>
      <c r="M379" s="1034"/>
      <c r="N379" s="1032" t="s">
        <v>53</v>
      </c>
      <c r="O379" s="1033"/>
      <c r="P379" s="1033"/>
      <c r="Q379" s="1033"/>
      <c r="R379" s="1033"/>
      <c r="S379" s="1034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32" t="s">
        <v>84</v>
      </c>
      <c r="C394" s="1033"/>
      <c r="D394" s="1033"/>
      <c r="E394" s="1033"/>
      <c r="F394" s="1033"/>
      <c r="G394" s="1034"/>
      <c r="H394" s="1032" t="s">
        <v>83</v>
      </c>
      <c r="I394" s="1033"/>
      <c r="J394" s="1033"/>
      <c r="K394" s="1033"/>
      <c r="L394" s="1033"/>
      <c r="M394" s="1034"/>
      <c r="N394" s="1032" t="s">
        <v>53</v>
      </c>
      <c r="O394" s="1033"/>
      <c r="P394" s="1033"/>
      <c r="Q394" s="1033"/>
      <c r="R394" s="1033"/>
      <c r="S394" s="1034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32" t="s">
        <v>84</v>
      </c>
      <c r="C407" s="1033"/>
      <c r="D407" s="1033"/>
      <c r="E407" s="1033"/>
      <c r="F407" s="1033"/>
      <c r="G407" s="1034"/>
      <c r="H407" s="1032" t="s">
        <v>83</v>
      </c>
      <c r="I407" s="1033"/>
      <c r="J407" s="1033"/>
      <c r="K407" s="1033"/>
      <c r="L407" s="1033"/>
      <c r="M407" s="1034"/>
      <c r="N407" s="1032" t="s">
        <v>53</v>
      </c>
      <c r="O407" s="1033"/>
      <c r="P407" s="1033"/>
      <c r="Q407" s="1033"/>
      <c r="R407" s="1033"/>
      <c r="S407" s="1034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32" t="s">
        <v>84</v>
      </c>
      <c r="C420" s="1033"/>
      <c r="D420" s="1033"/>
      <c r="E420" s="1033"/>
      <c r="F420" s="1033"/>
      <c r="G420" s="1034"/>
      <c r="H420" s="1032" t="s">
        <v>83</v>
      </c>
      <c r="I420" s="1033"/>
      <c r="J420" s="1033"/>
      <c r="K420" s="1033"/>
      <c r="L420" s="1033"/>
      <c r="M420" s="1034"/>
      <c r="N420" s="1032" t="s">
        <v>53</v>
      </c>
      <c r="O420" s="1033"/>
      <c r="P420" s="1033"/>
      <c r="Q420" s="1033"/>
      <c r="R420" s="1033"/>
      <c r="S420" s="1034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32" t="s">
        <v>84</v>
      </c>
      <c r="C433" s="1033"/>
      <c r="D433" s="1033"/>
      <c r="E433" s="1033"/>
      <c r="F433" s="1033"/>
      <c r="G433" s="1034"/>
      <c r="H433" s="1032" t="s">
        <v>83</v>
      </c>
      <c r="I433" s="1033"/>
      <c r="J433" s="1033"/>
      <c r="K433" s="1033"/>
      <c r="L433" s="1033"/>
      <c r="M433" s="1034"/>
      <c r="N433" s="1032" t="s">
        <v>53</v>
      </c>
      <c r="O433" s="1033"/>
      <c r="P433" s="1033"/>
      <c r="Q433" s="1033"/>
      <c r="R433" s="1033"/>
      <c r="S433" s="1034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32" t="s">
        <v>84</v>
      </c>
      <c r="C446" s="1033"/>
      <c r="D446" s="1033"/>
      <c r="E446" s="1033"/>
      <c r="F446" s="1033"/>
      <c r="G446" s="1034"/>
      <c r="H446" s="1032" t="s">
        <v>83</v>
      </c>
      <c r="I446" s="1033"/>
      <c r="J446" s="1033"/>
      <c r="K446" s="1033"/>
      <c r="L446" s="1033"/>
      <c r="M446" s="1034"/>
      <c r="N446" s="1032" t="s">
        <v>53</v>
      </c>
      <c r="O446" s="1033"/>
      <c r="P446" s="1033"/>
      <c r="Q446" s="1033"/>
      <c r="R446" s="1033"/>
      <c r="S446" s="1034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32" t="s">
        <v>84</v>
      </c>
      <c r="C459" s="1033"/>
      <c r="D459" s="1033"/>
      <c r="E459" s="1033"/>
      <c r="F459" s="1033"/>
      <c r="G459" s="1034"/>
      <c r="H459" s="1032" t="s">
        <v>83</v>
      </c>
      <c r="I459" s="1033"/>
      <c r="J459" s="1033"/>
      <c r="K459" s="1033"/>
      <c r="L459" s="1033"/>
      <c r="M459" s="1034"/>
      <c r="N459" s="1032" t="s">
        <v>53</v>
      </c>
      <c r="O459" s="1033"/>
      <c r="P459" s="1033"/>
      <c r="Q459" s="1033"/>
      <c r="R459" s="1033"/>
      <c r="S459" s="1034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32" t="s">
        <v>84</v>
      </c>
      <c r="C472" s="1033"/>
      <c r="D472" s="1033"/>
      <c r="E472" s="1033"/>
      <c r="F472" s="1033"/>
      <c r="G472" s="1034"/>
      <c r="H472" s="1032" t="s">
        <v>83</v>
      </c>
      <c r="I472" s="1033"/>
      <c r="J472" s="1033"/>
      <c r="K472" s="1033"/>
      <c r="L472" s="1033"/>
      <c r="M472" s="1034"/>
      <c r="N472" s="1032" t="s">
        <v>53</v>
      </c>
      <c r="O472" s="1033"/>
      <c r="P472" s="1033"/>
      <c r="Q472" s="1033"/>
      <c r="R472" s="1033"/>
      <c r="S472" s="1034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32" t="s">
        <v>84</v>
      </c>
      <c r="C485" s="1033"/>
      <c r="D485" s="1033"/>
      <c r="E485" s="1033"/>
      <c r="F485" s="1033"/>
      <c r="G485" s="1034"/>
      <c r="H485" s="1032" t="s">
        <v>83</v>
      </c>
      <c r="I485" s="1033"/>
      <c r="J485" s="1033"/>
      <c r="K485" s="1033"/>
      <c r="L485" s="1033"/>
      <c r="M485" s="1034"/>
      <c r="N485" s="1032" t="s">
        <v>53</v>
      </c>
      <c r="O485" s="1033"/>
      <c r="P485" s="1033"/>
      <c r="Q485" s="1033"/>
      <c r="R485" s="1033"/>
      <c r="S485" s="1034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32" t="s">
        <v>84</v>
      </c>
      <c r="C498" s="1033"/>
      <c r="D498" s="1033"/>
      <c r="E498" s="1033"/>
      <c r="F498" s="1033"/>
      <c r="G498" s="1034"/>
      <c r="H498" s="1032" t="s">
        <v>83</v>
      </c>
      <c r="I498" s="1033"/>
      <c r="J498" s="1033"/>
      <c r="K498" s="1033"/>
      <c r="L498" s="1033"/>
      <c r="M498" s="1034"/>
      <c r="N498" s="1032" t="s">
        <v>53</v>
      </c>
      <c r="O498" s="1033"/>
      <c r="P498" s="1033"/>
      <c r="Q498" s="1033"/>
      <c r="R498" s="1033"/>
      <c r="S498" s="1034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32" t="s">
        <v>84</v>
      </c>
      <c r="C511" s="1033"/>
      <c r="D511" s="1033"/>
      <c r="E511" s="1033"/>
      <c r="F511" s="1033"/>
      <c r="G511" s="1034"/>
      <c r="H511" s="1032" t="s">
        <v>83</v>
      </c>
      <c r="I511" s="1033"/>
      <c r="J511" s="1033"/>
      <c r="K511" s="1033"/>
      <c r="L511" s="1033"/>
      <c r="M511" s="1034"/>
      <c r="N511" s="1032" t="s">
        <v>53</v>
      </c>
      <c r="O511" s="1033"/>
      <c r="P511" s="1033"/>
      <c r="Q511" s="1033"/>
      <c r="R511" s="1033"/>
      <c r="S511" s="1034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32" t="s">
        <v>84</v>
      </c>
      <c r="C524" s="1033"/>
      <c r="D524" s="1033"/>
      <c r="E524" s="1033"/>
      <c r="F524" s="1033"/>
      <c r="G524" s="1034"/>
      <c r="H524" s="1032" t="s">
        <v>83</v>
      </c>
      <c r="I524" s="1033"/>
      <c r="J524" s="1033"/>
      <c r="K524" s="1033"/>
      <c r="L524" s="1033"/>
      <c r="M524" s="1034"/>
      <c r="N524" s="1032" t="s">
        <v>53</v>
      </c>
      <c r="O524" s="1033"/>
      <c r="P524" s="1033"/>
      <c r="Q524" s="1033"/>
      <c r="R524" s="1033"/>
      <c r="S524" s="1034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32" t="s">
        <v>84</v>
      </c>
      <c r="C537" s="1033"/>
      <c r="D537" s="1033"/>
      <c r="E537" s="1033"/>
      <c r="F537" s="1033"/>
      <c r="G537" s="1034"/>
      <c r="H537" s="1032" t="s">
        <v>83</v>
      </c>
      <c r="I537" s="1033"/>
      <c r="J537" s="1033"/>
      <c r="K537" s="1033"/>
      <c r="L537" s="1033"/>
      <c r="M537" s="1034"/>
      <c r="N537" s="1032" t="s">
        <v>53</v>
      </c>
      <c r="O537" s="1033"/>
      <c r="P537" s="1033"/>
      <c r="Q537" s="1033"/>
      <c r="R537" s="1033"/>
      <c r="S537" s="1034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32" t="s">
        <v>84</v>
      </c>
      <c r="C550" s="1033"/>
      <c r="D550" s="1033"/>
      <c r="E550" s="1033"/>
      <c r="F550" s="1033"/>
      <c r="G550" s="1034"/>
      <c r="H550" s="1032" t="s">
        <v>83</v>
      </c>
      <c r="I550" s="1033"/>
      <c r="J550" s="1033"/>
      <c r="K550" s="1033"/>
      <c r="L550" s="1033"/>
      <c r="M550" s="1034"/>
      <c r="N550" s="1032" t="s">
        <v>53</v>
      </c>
      <c r="O550" s="1033"/>
      <c r="P550" s="1033"/>
      <c r="Q550" s="1033"/>
      <c r="R550" s="1033"/>
      <c r="S550" s="1034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32" t="s">
        <v>84</v>
      </c>
      <c r="C563" s="1033"/>
      <c r="D563" s="1033"/>
      <c r="E563" s="1033"/>
      <c r="F563" s="1033"/>
      <c r="G563" s="1034"/>
      <c r="H563" s="1032" t="s">
        <v>83</v>
      </c>
      <c r="I563" s="1033"/>
      <c r="J563" s="1033"/>
      <c r="K563" s="1033"/>
      <c r="L563" s="1033"/>
      <c r="M563" s="1034"/>
      <c r="N563" s="1032" t="s">
        <v>53</v>
      </c>
      <c r="O563" s="1033"/>
      <c r="P563" s="1033"/>
      <c r="Q563" s="1033"/>
      <c r="R563" s="1033"/>
      <c r="S563" s="1034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32" t="s">
        <v>84</v>
      </c>
      <c r="C576" s="1033"/>
      <c r="D576" s="1033"/>
      <c r="E576" s="1033"/>
      <c r="F576" s="1033"/>
      <c r="G576" s="1034"/>
      <c r="H576" s="1032" t="s">
        <v>83</v>
      </c>
      <c r="I576" s="1033"/>
      <c r="J576" s="1033"/>
      <c r="K576" s="1033"/>
      <c r="L576" s="1033"/>
      <c r="M576" s="1034"/>
      <c r="N576" s="1032" t="s">
        <v>53</v>
      </c>
      <c r="O576" s="1033"/>
      <c r="P576" s="1033"/>
      <c r="Q576" s="1033"/>
      <c r="R576" s="1033"/>
      <c r="S576" s="1034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32" t="s">
        <v>84</v>
      </c>
      <c r="C589" s="1033"/>
      <c r="D589" s="1033"/>
      <c r="E589" s="1033"/>
      <c r="F589" s="1033"/>
      <c r="G589" s="1034"/>
      <c r="H589" s="1032" t="s">
        <v>83</v>
      </c>
      <c r="I589" s="1033"/>
      <c r="J589" s="1033"/>
      <c r="K589" s="1033"/>
      <c r="L589" s="1033"/>
      <c r="M589" s="1034"/>
      <c r="N589" s="1032" t="s">
        <v>53</v>
      </c>
      <c r="O589" s="1033"/>
      <c r="P589" s="1033"/>
      <c r="Q589" s="1033"/>
      <c r="R589" s="1033"/>
      <c r="S589" s="1034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32" t="s">
        <v>84</v>
      </c>
      <c r="C602" s="1033"/>
      <c r="D602" s="1033"/>
      <c r="E602" s="1033"/>
      <c r="F602" s="1033"/>
      <c r="G602" s="1034"/>
      <c r="H602" s="1032" t="s">
        <v>83</v>
      </c>
      <c r="I602" s="1033"/>
      <c r="J602" s="1033"/>
      <c r="K602" s="1033"/>
      <c r="L602" s="1033"/>
      <c r="M602" s="1034"/>
      <c r="N602" s="1032" t="s">
        <v>53</v>
      </c>
      <c r="O602" s="1033"/>
      <c r="P602" s="1033"/>
      <c r="Q602" s="1033"/>
      <c r="R602" s="1033"/>
      <c r="S602" s="1034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32" t="s">
        <v>84</v>
      </c>
      <c r="C615" s="1033"/>
      <c r="D615" s="1033"/>
      <c r="E615" s="1033"/>
      <c r="F615" s="1033"/>
      <c r="G615" s="1034"/>
      <c r="H615" s="1032" t="s">
        <v>83</v>
      </c>
      <c r="I615" s="1033"/>
      <c r="J615" s="1033"/>
      <c r="K615" s="1033"/>
      <c r="L615" s="1033"/>
      <c r="M615" s="1034"/>
      <c r="N615" s="1032" t="s">
        <v>53</v>
      </c>
      <c r="O615" s="1033"/>
      <c r="P615" s="1033"/>
      <c r="Q615" s="1033"/>
      <c r="R615" s="1033"/>
      <c r="S615" s="1034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  <row r="627" spans="1:23" ht="13.5" thickBot="1" x14ac:dyDescent="0.25"/>
    <row r="628" spans="1:23" ht="13.5" thickBot="1" x14ac:dyDescent="0.25">
      <c r="A628" s="968" t="s">
        <v>197</v>
      </c>
      <c r="B628" s="1032" t="s">
        <v>84</v>
      </c>
      <c r="C628" s="1033"/>
      <c r="D628" s="1033"/>
      <c r="E628" s="1033"/>
      <c r="F628" s="1033"/>
      <c r="G628" s="1034"/>
      <c r="H628" s="1032" t="s">
        <v>83</v>
      </c>
      <c r="I628" s="1033"/>
      <c r="J628" s="1033"/>
      <c r="K628" s="1033"/>
      <c r="L628" s="1033"/>
      <c r="M628" s="1034"/>
      <c r="N628" s="1032" t="s">
        <v>53</v>
      </c>
      <c r="O628" s="1033"/>
      <c r="P628" s="1033"/>
      <c r="Q628" s="1033"/>
      <c r="R628" s="1033"/>
      <c r="S628" s="1034"/>
      <c r="T628" s="948" t="s">
        <v>55</v>
      </c>
      <c r="U628" s="1021"/>
      <c r="V628" s="1021"/>
      <c r="W628" s="1021"/>
    </row>
    <row r="629" spans="1:23" x14ac:dyDescent="0.2">
      <c r="A629" s="969" t="s">
        <v>54</v>
      </c>
      <c r="B629" s="911">
        <v>1</v>
      </c>
      <c r="C629" s="912">
        <v>2</v>
      </c>
      <c r="D629" s="912">
        <v>3</v>
      </c>
      <c r="E629" s="912">
        <v>4</v>
      </c>
      <c r="F629" s="912">
        <v>5</v>
      </c>
      <c r="G629" s="864">
        <v>6</v>
      </c>
      <c r="H629" s="897">
        <v>1</v>
      </c>
      <c r="I629" s="959">
        <v>2</v>
      </c>
      <c r="J629" s="888">
        <v>3</v>
      </c>
      <c r="K629" s="888">
        <v>4</v>
      </c>
      <c r="L629" s="888">
        <v>5</v>
      </c>
      <c r="M629" s="889">
        <v>6</v>
      </c>
      <c r="N629" s="867">
        <v>1</v>
      </c>
      <c r="O629" s="912">
        <v>2</v>
      </c>
      <c r="P629" s="912">
        <v>3</v>
      </c>
      <c r="Q629" s="912">
        <v>4</v>
      </c>
      <c r="R629" s="912">
        <v>5</v>
      </c>
      <c r="S629" s="826">
        <v>6</v>
      </c>
      <c r="T629" s="898">
        <v>599</v>
      </c>
      <c r="U629" s="1021"/>
      <c r="V629" s="1021"/>
      <c r="W629" s="1021"/>
    </row>
    <row r="630" spans="1:23" x14ac:dyDescent="0.2">
      <c r="A630" s="970" t="s">
        <v>3</v>
      </c>
      <c r="B630" s="913">
        <v>4176</v>
      </c>
      <c r="C630" s="914">
        <v>4176</v>
      </c>
      <c r="D630" s="914">
        <v>4176</v>
      </c>
      <c r="E630" s="914">
        <v>4176</v>
      </c>
      <c r="F630" s="914">
        <v>4176</v>
      </c>
      <c r="G630" s="865">
        <v>4176</v>
      </c>
      <c r="H630" s="913">
        <v>4176</v>
      </c>
      <c r="I630" s="914">
        <v>4176</v>
      </c>
      <c r="J630" s="914">
        <v>4176</v>
      </c>
      <c r="K630" s="914">
        <v>4176</v>
      </c>
      <c r="L630" s="914">
        <v>4176</v>
      </c>
      <c r="M630" s="829">
        <v>4176</v>
      </c>
      <c r="N630" s="868">
        <v>4176</v>
      </c>
      <c r="O630" s="914">
        <v>4176</v>
      </c>
      <c r="P630" s="914">
        <v>4176</v>
      </c>
      <c r="Q630" s="914">
        <v>4176</v>
      </c>
      <c r="R630" s="914">
        <v>4176</v>
      </c>
      <c r="S630" s="829">
        <v>4176</v>
      </c>
      <c r="T630" s="856">
        <v>4176</v>
      </c>
      <c r="U630" s="1021"/>
      <c r="V630" s="1021"/>
      <c r="W630" s="1021"/>
    </row>
    <row r="631" spans="1:23" x14ac:dyDescent="0.2">
      <c r="A631" s="971" t="s">
        <v>6</v>
      </c>
      <c r="B631" s="915">
        <v>4597.1794871794873</v>
      </c>
      <c r="C631" s="916">
        <v>4921.7948717948721</v>
      </c>
      <c r="D631" s="916">
        <v>4417.5</v>
      </c>
      <c r="E631" s="916">
        <v>4846.0526315789475</v>
      </c>
      <c r="F631" s="916">
        <v>4677</v>
      </c>
      <c r="G631" s="848">
        <v>4672.6470588235297</v>
      </c>
      <c r="H631" s="915">
        <v>4746.1111111111113</v>
      </c>
      <c r="I631" s="916">
        <v>4759.7435897435898</v>
      </c>
      <c r="J631" s="916">
        <v>4438.125</v>
      </c>
      <c r="K631" s="916">
        <v>4673.6842105263158</v>
      </c>
      <c r="L631" s="916">
        <v>4806.5789473684208</v>
      </c>
      <c r="M631" s="832">
        <v>4880.333333333333</v>
      </c>
      <c r="N631" s="869">
        <v>4695.6410256410254</v>
      </c>
      <c r="O631" s="916">
        <v>4570.75</v>
      </c>
      <c r="P631" s="916">
        <v>4488.5714285714284</v>
      </c>
      <c r="Q631" s="916">
        <v>4627.4358974358975</v>
      </c>
      <c r="R631" s="916">
        <v>4690.9756097560976</v>
      </c>
      <c r="S631" s="832">
        <v>4836.5789473684208</v>
      </c>
      <c r="T631" s="965">
        <v>4709.3973941368076</v>
      </c>
      <c r="U631" s="1021"/>
      <c r="V631" s="1021"/>
      <c r="W631" s="1021"/>
    </row>
    <row r="632" spans="1:23" x14ac:dyDescent="0.2">
      <c r="A632" s="969" t="s">
        <v>7</v>
      </c>
      <c r="B632" s="833">
        <v>82.051282051282058</v>
      </c>
      <c r="C632" s="917">
        <v>64.102564102564102</v>
      </c>
      <c r="D632" s="917">
        <v>87.5</v>
      </c>
      <c r="E632" s="917">
        <v>71.05263157894737</v>
      </c>
      <c r="F632" s="917">
        <v>77.5</v>
      </c>
      <c r="G632" s="849">
        <v>67.647058823529406</v>
      </c>
      <c r="H632" s="833">
        <v>69.444444444444443</v>
      </c>
      <c r="I632" s="917">
        <v>69.230769230769226</v>
      </c>
      <c r="J632" s="917">
        <v>56.25</v>
      </c>
      <c r="K632" s="917">
        <v>84.21052631578948</v>
      </c>
      <c r="L632" s="917">
        <v>84.21052631578948</v>
      </c>
      <c r="M632" s="835">
        <v>83.333333333333329</v>
      </c>
      <c r="N632" s="870">
        <v>87.179487179487182</v>
      </c>
      <c r="O632" s="917">
        <v>87.5</v>
      </c>
      <c r="P632" s="917">
        <v>100</v>
      </c>
      <c r="Q632" s="917">
        <v>76.92307692307692</v>
      </c>
      <c r="R632" s="917">
        <v>78.048780487804876</v>
      </c>
      <c r="S632" s="835">
        <v>89.473684210526315</v>
      </c>
      <c r="T632" s="858">
        <v>75.570032573289907</v>
      </c>
      <c r="U632" s="1021"/>
      <c r="V632" s="1021"/>
      <c r="W632" s="1021"/>
    </row>
    <row r="633" spans="1:23" x14ac:dyDescent="0.2">
      <c r="A633" s="969" t="s">
        <v>8</v>
      </c>
      <c r="B633" s="918">
        <v>7.2645776250773633E-2</v>
      </c>
      <c r="C633" s="919">
        <v>8.4779538088944742E-2</v>
      </c>
      <c r="D633" s="919">
        <v>7.5832636448649557E-2</v>
      </c>
      <c r="E633" s="919">
        <v>8.5836404368130503E-2</v>
      </c>
      <c r="F633" s="919">
        <v>8.590385366396866E-2</v>
      </c>
      <c r="G633" s="850">
        <v>9.0570552477745314E-2</v>
      </c>
      <c r="H633" s="918">
        <v>9.0080798788124097E-2</v>
      </c>
      <c r="I633" s="919">
        <v>9.8400344507145715E-2</v>
      </c>
      <c r="J633" s="919">
        <v>0.10915318520662012</v>
      </c>
      <c r="K633" s="919">
        <v>7.9852189382484937E-2</v>
      </c>
      <c r="L633" s="919">
        <v>7.1215069754696908E-2</v>
      </c>
      <c r="M633" s="838">
        <v>6.6788414068261817E-2</v>
      </c>
      <c r="N633" s="871">
        <v>6.7802381433111431E-2</v>
      </c>
      <c r="O633" s="919">
        <v>6.7327418709619849E-2</v>
      </c>
      <c r="P633" s="919">
        <v>3.6207164657908124E-2</v>
      </c>
      <c r="Q633" s="919">
        <v>8.4706822535133508E-2</v>
      </c>
      <c r="R633" s="919">
        <v>8.4864637897773543E-2</v>
      </c>
      <c r="S633" s="838">
        <v>6.2793885307824177E-2</v>
      </c>
      <c r="T633" s="859">
        <v>8.4553234108827896E-2</v>
      </c>
      <c r="U633" s="1021"/>
      <c r="V633" s="1021"/>
      <c r="W633" s="1021"/>
    </row>
    <row r="634" spans="1:23" x14ac:dyDescent="0.2">
      <c r="A634" s="971" t="s">
        <v>1</v>
      </c>
      <c r="B634" s="920">
        <f t="shared" ref="B634:G634" si="185">B631/B630*100-100</f>
        <v>10.085715689163962</v>
      </c>
      <c r="C634" s="921">
        <f t="shared" si="185"/>
        <v>17.859072600451924</v>
      </c>
      <c r="D634" s="921">
        <f t="shared" si="185"/>
        <v>5.783045977011497</v>
      </c>
      <c r="E634" s="921">
        <f t="shared" si="185"/>
        <v>16.045321637426909</v>
      </c>
      <c r="F634" s="921">
        <f t="shared" si="185"/>
        <v>11.997126436781613</v>
      </c>
      <c r="G634" s="884">
        <f t="shared" si="185"/>
        <v>11.892889339643915</v>
      </c>
      <c r="H634" s="920">
        <f>H631/H630*100-100</f>
        <v>13.652085994040021</v>
      </c>
      <c r="I634" s="921">
        <f>I631/I630*100-100</f>
        <v>13.978534237154932</v>
      </c>
      <c r="J634" s="921">
        <f t="shared" ref="J634:T634" si="186">J631/J630*100-100</f>
        <v>6.2769396551724128</v>
      </c>
      <c r="K634" s="921">
        <f t="shared" si="186"/>
        <v>11.917725347852382</v>
      </c>
      <c r="L634" s="921">
        <f t="shared" si="186"/>
        <v>15.100070578745715</v>
      </c>
      <c r="M634" s="922">
        <f t="shared" si="186"/>
        <v>16.866219667943795</v>
      </c>
      <c r="N634" s="872">
        <f t="shared" si="186"/>
        <v>12.443511150407687</v>
      </c>
      <c r="O634" s="921">
        <f t="shared" si="186"/>
        <v>9.452825670498072</v>
      </c>
      <c r="P634" s="921">
        <f t="shared" si="186"/>
        <v>7.4849480021893697</v>
      </c>
      <c r="Q634" s="921">
        <f t="shared" si="186"/>
        <v>10.810246586108647</v>
      </c>
      <c r="R634" s="921">
        <f t="shared" si="186"/>
        <v>12.331791421362496</v>
      </c>
      <c r="S634" s="922">
        <f t="shared" si="186"/>
        <v>15.818461383343418</v>
      </c>
      <c r="T634" s="966">
        <f t="shared" si="186"/>
        <v>12.772926104808604</v>
      </c>
      <c r="U634" s="1021"/>
      <c r="V634" s="1021"/>
      <c r="W634" s="1021"/>
    </row>
    <row r="635" spans="1:23" ht="13.5" thickBot="1" x14ac:dyDescent="0.25">
      <c r="A635" s="895" t="s">
        <v>27</v>
      </c>
      <c r="B635" s="924">
        <f t="shared" ref="B635:T635" si="187">B631-B618</f>
        <v>-6.0505128205122674</v>
      </c>
      <c r="C635" s="925">
        <f t="shared" si="187"/>
        <v>65.914871794871942</v>
      </c>
      <c r="D635" s="925">
        <f t="shared" si="187"/>
        <v>-47.5</v>
      </c>
      <c r="E635" s="925">
        <f t="shared" si="187"/>
        <v>120.1726315789474</v>
      </c>
      <c r="F635" s="925">
        <f t="shared" si="187"/>
        <v>117.56999999999971</v>
      </c>
      <c r="G635" s="885">
        <f t="shared" si="187"/>
        <v>-51.642941176470231</v>
      </c>
      <c r="H635" s="894">
        <f t="shared" si="187"/>
        <v>212.32111111111135</v>
      </c>
      <c r="I635" s="891">
        <f t="shared" si="187"/>
        <v>110.60358974358951</v>
      </c>
      <c r="J635" s="891">
        <f t="shared" si="187"/>
        <v>-445.625</v>
      </c>
      <c r="K635" s="891">
        <f t="shared" si="187"/>
        <v>56.584210526315474</v>
      </c>
      <c r="L635" s="891">
        <f t="shared" si="187"/>
        <v>111.57894736842081</v>
      </c>
      <c r="M635" s="892">
        <f t="shared" si="187"/>
        <v>128.02333333333263</v>
      </c>
      <c r="N635" s="873">
        <f t="shared" si="187"/>
        <v>183.0710256410257</v>
      </c>
      <c r="O635" s="925">
        <f t="shared" si="187"/>
        <v>-149.25</v>
      </c>
      <c r="P635" s="925">
        <f t="shared" si="187"/>
        <v>-224.42857142857156</v>
      </c>
      <c r="Q635" s="925">
        <f t="shared" si="187"/>
        <v>19.435897435897459</v>
      </c>
      <c r="R635" s="925">
        <f t="shared" si="187"/>
        <v>166.68560975609762</v>
      </c>
      <c r="S635" s="926">
        <f t="shared" si="187"/>
        <v>193.57894736842081</v>
      </c>
      <c r="T635" s="972">
        <f t="shared" si="187"/>
        <v>60.127394136807197</v>
      </c>
      <c r="U635" s="893"/>
      <c r="V635" s="863"/>
      <c r="W635" s="1021"/>
    </row>
    <row r="636" spans="1:23" x14ac:dyDescent="0.2">
      <c r="A636" s="896" t="s">
        <v>51</v>
      </c>
      <c r="B636" s="927">
        <v>620</v>
      </c>
      <c r="C636" s="928">
        <v>616</v>
      </c>
      <c r="D636" s="928">
        <v>147</v>
      </c>
      <c r="E636" s="928">
        <v>626</v>
      </c>
      <c r="F636" s="928">
        <v>624</v>
      </c>
      <c r="G636" s="866">
        <v>622</v>
      </c>
      <c r="H636" s="927">
        <v>592</v>
      </c>
      <c r="I636" s="928">
        <v>652</v>
      </c>
      <c r="J636" s="928">
        <v>195</v>
      </c>
      <c r="K636" s="928">
        <v>632</v>
      </c>
      <c r="L636" s="928">
        <v>646</v>
      </c>
      <c r="M636" s="847">
        <v>644</v>
      </c>
      <c r="N636" s="874">
        <v>648</v>
      </c>
      <c r="O636" s="928">
        <v>685</v>
      </c>
      <c r="P636" s="928">
        <v>128</v>
      </c>
      <c r="Q636" s="928">
        <v>674</v>
      </c>
      <c r="R636" s="928">
        <v>671</v>
      </c>
      <c r="S636" s="847">
        <v>664</v>
      </c>
      <c r="T636" s="861">
        <f>SUM(B636:S636)</f>
        <v>10086</v>
      </c>
      <c r="U636" s="904" t="s">
        <v>56</v>
      </c>
      <c r="V636" s="945">
        <f>T623-T636</f>
        <v>45</v>
      </c>
      <c r="W636" s="961">
        <f>V636/T623</f>
        <v>4.4418122594018358E-3</v>
      </c>
    </row>
    <row r="637" spans="1:23" x14ac:dyDescent="0.2">
      <c r="A637" s="973" t="s">
        <v>28</v>
      </c>
      <c r="B637" s="820"/>
      <c r="C637" s="818"/>
      <c r="D637" s="818"/>
      <c r="E637" s="818"/>
      <c r="F637" s="818"/>
      <c r="G637" s="886"/>
      <c r="H637" s="820"/>
      <c r="I637" s="818"/>
      <c r="J637" s="818"/>
      <c r="K637" s="818"/>
      <c r="L637" s="818"/>
      <c r="M637" s="821"/>
      <c r="N637" s="875"/>
      <c r="O637" s="818"/>
      <c r="P637" s="818"/>
      <c r="Q637" s="818"/>
      <c r="R637" s="818"/>
      <c r="S637" s="821"/>
      <c r="T637" s="964"/>
      <c r="U637" s="904" t="s">
        <v>57</v>
      </c>
      <c r="V637" s="904">
        <v>152.84</v>
      </c>
      <c r="W637" s="1021"/>
    </row>
    <row r="638" spans="1:23" ht="13.5" thickBot="1" x14ac:dyDescent="0.25">
      <c r="A638" s="974" t="s">
        <v>26</v>
      </c>
      <c r="B638" s="822">
        <f t="shared" ref="B638:S638" si="188">B637-B624</f>
        <v>0</v>
      </c>
      <c r="C638" s="819">
        <f t="shared" si="188"/>
        <v>0</v>
      </c>
      <c r="D638" s="819">
        <f t="shared" si="188"/>
        <v>0</v>
      </c>
      <c r="E638" s="819">
        <f t="shared" si="188"/>
        <v>0</v>
      </c>
      <c r="F638" s="819">
        <f t="shared" si="188"/>
        <v>0</v>
      </c>
      <c r="G638" s="887">
        <f t="shared" si="188"/>
        <v>0</v>
      </c>
      <c r="H638" s="822">
        <f t="shared" si="188"/>
        <v>0</v>
      </c>
      <c r="I638" s="819">
        <f t="shared" si="188"/>
        <v>0</v>
      </c>
      <c r="J638" s="819">
        <f t="shared" si="188"/>
        <v>0</v>
      </c>
      <c r="K638" s="819">
        <f t="shared" si="188"/>
        <v>0</v>
      </c>
      <c r="L638" s="819">
        <f t="shared" si="188"/>
        <v>0</v>
      </c>
      <c r="M638" s="823">
        <f t="shared" si="188"/>
        <v>0</v>
      </c>
      <c r="N638" s="876">
        <f t="shared" si="188"/>
        <v>0</v>
      </c>
      <c r="O638" s="819">
        <f t="shared" si="188"/>
        <v>0</v>
      </c>
      <c r="P638" s="819">
        <f t="shared" si="188"/>
        <v>0</v>
      </c>
      <c r="Q638" s="819">
        <f t="shared" si="188"/>
        <v>0</v>
      </c>
      <c r="R638" s="819">
        <f t="shared" si="188"/>
        <v>0</v>
      </c>
      <c r="S638" s="823">
        <f t="shared" si="188"/>
        <v>0</v>
      </c>
      <c r="T638" s="967"/>
      <c r="U638" s="904" t="s">
        <v>26</v>
      </c>
      <c r="V638" s="904">
        <f>V637-V624</f>
        <v>-1.2999999999999829</v>
      </c>
      <c r="W638" s="1021"/>
    </row>
    <row r="640" spans="1:23" ht="13.5" thickBot="1" x14ac:dyDescent="0.25"/>
    <row r="641" spans="1:23" ht="13.5" thickBot="1" x14ac:dyDescent="0.25">
      <c r="A641" s="968" t="s">
        <v>199</v>
      </c>
      <c r="B641" s="1032" t="s">
        <v>84</v>
      </c>
      <c r="C641" s="1033"/>
      <c r="D641" s="1033"/>
      <c r="E641" s="1033"/>
      <c r="F641" s="1033"/>
      <c r="G641" s="1034"/>
      <c r="H641" s="1032" t="s">
        <v>83</v>
      </c>
      <c r="I641" s="1033"/>
      <c r="J641" s="1033"/>
      <c r="K641" s="1033"/>
      <c r="L641" s="1033"/>
      <c r="M641" s="1034"/>
      <c r="N641" s="1032" t="s">
        <v>53</v>
      </c>
      <c r="O641" s="1033"/>
      <c r="P641" s="1033"/>
      <c r="Q641" s="1033"/>
      <c r="R641" s="1033"/>
      <c r="S641" s="1034"/>
      <c r="T641" s="948" t="s">
        <v>55</v>
      </c>
      <c r="U641" s="1025"/>
      <c r="V641" s="1025"/>
      <c r="W641" s="1025"/>
    </row>
    <row r="642" spans="1:23" x14ac:dyDescent="0.2">
      <c r="A642" s="969" t="s">
        <v>54</v>
      </c>
      <c r="B642" s="911">
        <v>1</v>
      </c>
      <c r="C642" s="912">
        <v>2</v>
      </c>
      <c r="D642" s="912">
        <v>3</v>
      </c>
      <c r="E642" s="912">
        <v>4</v>
      </c>
      <c r="F642" s="912">
        <v>5</v>
      </c>
      <c r="G642" s="864">
        <v>6</v>
      </c>
      <c r="H642" s="897">
        <v>1</v>
      </c>
      <c r="I642" s="959">
        <v>2</v>
      </c>
      <c r="J642" s="888">
        <v>3</v>
      </c>
      <c r="K642" s="888">
        <v>4</v>
      </c>
      <c r="L642" s="888">
        <v>5</v>
      </c>
      <c r="M642" s="889">
        <v>6</v>
      </c>
      <c r="N642" s="867">
        <v>1</v>
      </c>
      <c r="O642" s="912">
        <v>2</v>
      </c>
      <c r="P642" s="912">
        <v>3</v>
      </c>
      <c r="Q642" s="912">
        <v>4</v>
      </c>
      <c r="R642" s="912">
        <v>5</v>
      </c>
      <c r="S642" s="826">
        <v>6</v>
      </c>
      <c r="T642" s="898">
        <v>599</v>
      </c>
      <c r="U642" s="1025"/>
      <c r="V642" s="1025"/>
      <c r="W642" s="1025"/>
    </row>
    <row r="643" spans="1:23" x14ac:dyDescent="0.2">
      <c r="A643" s="970" t="s">
        <v>3</v>
      </c>
      <c r="B643" s="913">
        <v>4212</v>
      </c>
      <c r="C643" s="914">
        <v>4212</v>
      </c>
      <c r="D643" s="914">
        <v>4212</v>
      </c>
      <c r="E643" s="914">
        <v>4212</v>
      </c>
      <c r="F643" s="914">
        <v>4212</v>
      </c>
      <c r="G643" s="865">
        <v>4212</v>
      </c>
      <c r="H643" s="913">
        <v>4212</v>
      </c>
      <c r="I643" s="914">
        <v>4212</v>
      </c>
      <c r="J643" s="914">
        <v>4212</v>
      </c>
      <c r="K643" s="914">
        <v>4212</v>
      </c>
      <c r="L643" s="914">
        <v>4212</v>
      </c>
      <c r="M643" s="829">
        <v>4212</v>
      </c>
      <c r="N643" s="868">
        <v>4212</v>
      </c>
      <c r="O643" s="914">
        <v>4212</v>
      </c>
      <c r="P643" s="914">
        <v>4212</v>
      </c>
      <c r="Q643" s="914">
        <v>4212</v>
      </c>
      <c r="R643" s="914">
        <v>4212</v>
      </c>
      <c r="S643" s="829">
        <v>4212</v>
      </c>
      <c r="T643" s="856">
        <v>4212</v>
      </c>
      <c r="U643" s="1025"/>
      <c r="V643" s="1025"/>
      <c r="W643" s="1025"/>
    </row>
    <row r="644" spans="1:23" x14ac:dyDescent="0.2">
      <c r="A644" s="971" t="s">
        <v>6</v>
      </c>
      <c r="B644" s="915">
        <v>4614.375</v>
      </c>
      <c r="C644" s="916">
        <v>4853.8235294117649</v>
      </c>
      <c r="D644" s="916">
        <v>4323.75</v>
      </c>
      <c r="E644" s="916">
        <v>4763.5483870967746</v>
      </c>
      <c r="F644" s="916">
        <v>4788.787878787879</v>
      </c>
      <c r="G644" s="848">
        <v>4740.2777777777774</v>
      </c>
      <c r="H644" s="915">
        <v>4738</v>
      </c>
      <c r="I644" s="916">
        <v>4776.2162162162158</v>
      </c>
      <c r="J644" s="916">
        <v>4425.833333333333</v>
      </c>
      <c r="K644" s="916">
        <v>4742.5</v>
      </c>
      <c r="L644" s="916">
        <v>4816.060606060606</v>
      </c>
      <c r="M644" s="832">
        <v>4711.1764705882351</v>
      </c>
      <c r="N644" s="869">
        <v>4594.1176470588234</v>
      </c>
      <c r="O644" s="916">
        <v>4741.666666666667</v>
      </c>
      <c r="P644" s="916">
        <v>4363.75</v>
      </c>
      <c r="Q644" s="916">
        <v>4831.4285714285716</v>
      </c>
      <c r="R644" s="916">
        <v>4681.7647058823532</v>
      </c>
      <c r="S644" s="832">
        <v>4799.1176470588234</v>
      </c>
      <c r="T644" s="965">
        <v>4716.4620938628159</v>
      </c>
      <c r="U644" s="1025"/>
      <c r="V644" s="1025"/>
      <c r="W644" s="1025"/>
    </row>
    <row r="645" spans="1:23" x14ac:dyDescent="0.2">
      <c r="A645" s="969" t="s">
        <v>7</v>
      </c>
      <c r="B645" s="833">
        <v>68.75</v>
      </c>
      <c r="C645" s="917">
        <v>82.352941176470594</v>
      </c>
      <c r="D645" s="917">
        <v>75</v>
      </c>
      <c r="E645" s="917">
        <v>70.967741935483872</v>
      </c>
      <c r="F645" s="917">
        <v>75.757575757575751</v>
      </c>
      <c r="G645" s="849">
        <v>72.222222222222229</v>
      </c>
      <c r="H645" s="833">
        <v>82.857142857142861</v>
      </c>
      <c r="I645" s="917">
        <v>78.378378378378372</v>
      </c>
      <c r="J645" s="917">
        <v>83.333333333333329</v>
      </c>
      <c r="K645" s="917">
        <v>81.25</v>
      </c>
      <c r="L645" s="917">
        <v>57.575757575757578</v>
      </c>
      <c r="M645" s="835">
        <v>82.352941176470594</v>
      </c>
      <c r="N645" s="870">
        <v>70.588235294117652</v>
      </c>
      <c r="O645" s="917">
        <v>63.888888888888886</v>
      </c>
      <c r="P645" s="917">
        <v>81.25</v>
      </c>
      <c r="Q645" s="917">
        <v>85.714285714285708</v>
      </c>
      <c r="R645" s="917">
        <v>82.352941176470594</v>
      </c>
      <c r="S645" s="835">
        <v>79.411764705882348</v>
      </c>
      <c r="T645" s="858">
        <v>73.826714801444041</v>
      </c>
      <c r="U645" s="1025"/>
      <c r="V645" s="1025"/>
      <c r="W645" s="1025"/>
    </row>
    <row r="646" spans="1:23" x14ac:dyDescent="0.2">
      <c r="A646" s="969" t="s">
        <v>8</v>
      </c>
      <c r="B646" s="918">
        <v>9.4708540076934092E-2</v>
      </c>
      <c r="C646" s="919">
        <v>7.0217001787433425E-2</v>
      </c>
      <c r="D646" s="919">
        <v>7.3086513420856369E-2</v>
      </c>
      <c r="E646" s="919">
        <v>8.3953320386153121E-2</v>
      </c>
      <c r="F646" s="919">
        <v>7.5284075897399994E-2</v>
      </c>
      <c r="G646" s="850">
        <v>8.7754916238125244E-2</v>
      </c>
      <c r="H646" s="918">
        <v>7.6880315447425768E-2</v>
      </c>
      <c r="I646" s="919">
        <v>7.6457100535152048E-2</v>
      </c>
      <c r="J646" s="919">
        <v>6.8193442267924287E-2</v>
      </c>
      <c r="K646" s="919">
        <v>7.6882345276847522E-2</v>
      </c>
      <c r="L646" s="919">
        <v>9.4044240129527071E-2</v>
      </c>
      <c r="M646" s="838">
        <v>7.9091098133406479E-2</v>
      </c>
      <c r="N646" s="871">
        <v>0.10275748790035986</v>
      </c>
      <c r="O646" s="919">
        <v>9.5163997961144761E-2</v>
      </c>
      <c r="P646" s="919">
        <v>7.1366520365851643E-2</v>
      </c>
      <c r="Q646" s="919">
        <v>6.5004015599309115E-2</v>
      </c>
      <c r="R646" s="919">
        <v>7.7853927788764973E-2</v>
      </c>
      <c r="S646" s="838">
        <v>8.1641785603270456E-2</v>
      </c>
      <c r="T646" s="859">
        <v>8.6248121897654087E-2</v>
      </c>
      <c r="U646" s="1025"/>
      <c r="V646" s="1025"/>
      <c r="W646" s="1025"/>
    </row>
    <row r="647" spans="1:23" x14ac:dyDescent="0.2">
      <c r="A647" s="971" t="s">
        <v>1</v>
      </c>
      <c r="B647" s="920">
        <f t="shared" ref="B647:G647" si="189">B644/B643*100-100</f>
        <v>9.5530626780626875</v>
      </c>
      <c r="C647" s="921">
        <f t="shared" si="189"/>
        <v>15.237975532093188</v>
      </c>
      <c r="D647" s="921">
        <f t="shared" si="189"/>
        <v>2.6531339031339058</v>
      </c>
      <c r="E647" s="921">
        <f t="shared" si="189"/>
        <v>13.094691051680314</v>
      </c>
      <c r="F647" s="921">
        <f t="shared" si="189"/>
        <v>13.693919249474803</v>
      </c>
      <c r="G647" s="884">
        <f t="shared" si="189"/>
        <v>12.54220744961485</v>
      </c>
      <c r="H647" s="920">
        <f>H644/H643*100-100</f>
        <v>12.488129154795828</v>
      </c>
      <c r="I647" s="921">
        <f>I644/I643*100-100</f>
        <v>13.395446728780058</v>
      </c>
      <c r="J647" s="921">
        <f t="shared" ref="J647:T647" si="190">J644/J643*100-100</f>
        <v>5.0767647989870284</v>
      </c>
      <c r="K647" s="921">
        <f t="shared" si="190"/>
        <v>12.59496676163343</v>
      </c>
      <c r="L647" s="921">
        <f t="shared" si="190"/>
        <v>14.341419896975466</v>
      </c>
      <c r="M647" s="922">
        <f t="shared" si="190"/>
        <v>11.851293223842248</v>
      </c>
      <c r="N647" s="872">
        <f t="shared" si="190"/>
        <v>9.0721188760404488</v>
      </c>
      <c r="O647" s="921">
        <f t="shared" si="190"/>
        <v>12.575182019626467</v>
      </c>
      <c r="P647" s="921">
        <f t="shared" si="190"/>
        <v>3.6028015194681871</v>
      </c>
      <c r="Q647" s="921">
        <f t="shared" si="190"/>
        <v>14.706281372948055</v>
      </c>
      <c r="R647" s="921">
        <f t="shared" si="190"/>
        <v>11.153008211831732</v>
      </c>
      <c r="S647" s="922">
        <f t="shared" si="190"/>
        <v>13.939165409753642</v>
      </c>
      <c r="T647" s="966">
        <f t="shared" si="190"/>
        <v>11.976782855242547</v>
      </c>
      <c r="U647" s="1025"/>
      <c r="V647" s="1025"/>
      <c r="W647" s="1025"/>
    </row>
    <row r="648" spans="1:23" ht="13.5" thickBot="1" x14ac:dyDescent="0.25">
      <c r="A648" s="895" t="s">
        <v>27</v>
      </c>
      <c r="B648" s="924">
        <f t="shared" ref="B648:T648" si="191">B644-B631</f>
        <v>17.195512820512704</v>
      </c>
      <c r="C648" s="925">
        <f t="shared" si="191"/>
        <v>-67.971342383107185</v>
      </c>
      <c r="D648" s="925">
        <f t="shared" si="191"/>
        <v>-93.75</v>
      </c>
      <c r="E648" s="925">
        <f t="shared" si="191"/>
        <v>-82.504244482172908</v>
      </c>
      <c r="F648" s="925">
        <f t="shared" si="191"/>
        <v>111.78787878787898</v>
      </c>
      <c r="G648" s="885">
        <f t="shared" si="191"/>
        <v>67.630718954247641</v>
      </c>
      <c r="H648" s="894">
        <f t="shared" si="191"/>
        <v>-8.1111111111113132</v>
      </c>
      <c r="I648" s="891">
        <f t="shared" si="191"/>
        <v>16.472626472625961</v>
      </c>
      <c r="J648" s="891">
        <f t="shared" si="191"/>
        <v>-12.29166666666697</v>
      </c>
      <c r="K648" s="891">
        <f t="shared" si="191"/>
        <v>68.815789473684163</v>
      </c>
      <c r="L648" s="891">
        <f t="shared" si="191"/>
        <v>9.4816586921851922</v>
      </c>
      <c r="M648" s="892">
        <f t="shared" si="191"/>
        <v>-169.1568627450979</v>
      </c>
      <c r="N648" s="873">
        <f t="shared" si="191"/>
        <v>-101.52337858220199</v>
      </c>
      <c r="O648" s="925">
        <f t="shared" si="191"/>
        <v>170.91666666666697</v>
      </c>
      <c r="P648" s="925">
        <f t="shared" si="191"/>
        <v>-124.82142857142844</v>
      </c>
      <c r="Q648" s="925">
        <f t="shared" si="191"/>
        <v>203.9926739926741</v>
      </c>
      <c r="R648" s="925">
        <f t="shared" si="191"/>
        <v>-9.210903873744428</v>
      </c>
      <c r="S648" s="926">
        <f t="shared" si="191"/>
        <v>-37.461300309597391</v>
      </c>
      <c r="T648" s="972">
        <f t="shared" si="191"/>
        <v>7.0646997260082571</v>
      </c>
      <c r="U648" s="893"/>
      <c r="V648" s="863"/>
      <c r="W648" s="1025"/>
    </row>
    <row r="649" spans="1:23" x14ac:dyDescent="0.2">
      <c r="A649" s="896" t="s">
        <v>51</v>
      </c>
      <c r="B649" s="927">
        <v>616</v>
      </c>
      <c r="C649" s="928">
        <v>613</v>
      </c>
      <c r="D649" s="928">
        <v>144</v>
      </c>
      <c r="E649" s="928">
        <v>623</v>
      </c>
      <c r="F649" s="928">
        <v>623</v>
      </c>
      <c r="G649" s="866">
        <v>621</v>
      </c>
      <c r="H649" s="927">
        <v>591</v>
      </c>
      <c r="I649" s="928">
        <v>649</v>
      </c>
      <c r="J649" s="928">
        <v>191</v>
      </c>
      <c r="K649" s="928">
        <v>630</v>
      </c>
      <c r="L649" s="928">
        <v>644</v>
      </c>
      <c r="M649" s="847">
        <v>642</v>
      </c>
      <c r="N649" s="874">
        <v>646</v>
      </c>
      <c r="O649" s="928">
        <v>682</v>
      </c>
      <c r="P649" s="928">
        <v>120</v>
      </c>
      <c r="Q649" s="928">
        <v>673</v>
      </c>
      <c r="R649" s="928">
        <v>669</v>
      </c>
      <c r="S649" s="847">
        <v>661</v>
      </c>
      <c r="T649" s="861">
        <f>SUM(B649:S649)</f>
        <v>10038</v>
      </c>
      <c r="U649" s="904" t="s">
        <v>56</v>
      </c>
      <c r="V649" s="945">
        <f>T636-T649</f>
        <v>48</v>
      </c>
      <c r="W649" s="961">
        <f>V649/T636</f>
        <v>4.7590719809637123E-3</v>
      </c>
    </row>
    <row r="650" spans="1:23" x14ac:dyDescent="0.2">
      <c r="A650" s="973" t="s">
        <v>28</v>
      </c>
      <c r="B650" s="820"/>
      <c r="C650" s="818"/>
      <c r="D650" s="818"/>
      <c r="E650" s="818"/>
      <c r="F650" s="818"/>
      <c r="G650" s="886"/>
      <c r="H650" s="820"/>
      <c r="I650" s="818"/>
      <c r="J650" s="818"/>
      <c r="K650" s="818"/>
      <c r="L650" s="818"/>
      <c r="M650" s="821"/>
      <c r="N650" s="875"/>
      <c r="O650" s="818"/>
      <c r="P650" s="818"/>
      <c r="Q650" s="818"/>
      <c r="R650" s="818"/>
      <c r="S650" s="821"/>
      <c r="T650" s="964"/>
      <c r="U650" s="904" t="s">
        <v>57</v>
      </c>
      <c r="V650" s="904">
        <v>151.72999999999999</v>
      </c>
      <c r="W650" s="1025"/>
    </row>
    <row r="651" spans="1:23" ht="13.5" thickBot="1" x14ac:dyDescent="0.25">
      <c r="A651" s="974" t="s">
        <v>26</v>
      </c>
      <c r="B651" s="822">
        <f t="shared" ref="B651:S651" si="192">B650-B637</f>
        <v>0</v>
      </c>
      <c r="C651" s="819">
        <f t="shared" si="192"/>
        <v>0</v>
      </c>
      <c r="D651" s="819">
        <f t="shared" si="192"/>
        <v>0</v>
      </c>
      <c r="E651" s="819">
        <f t="shared" si="192"/>
        <v>0</v>
      </c>
      <c r="F651" s="819">
        <f t="shared" si="192"/>
        <v>0</v>
      </c>
      <c r="G651" s="887">
        <f t="shared" si="192"/>
        <v>0</v>
      </c>
      <c r="H651" s="822">
        <f t="shared" si="192"/>
        <v>0</v>
      </c>
      <c r="I651" s="819">
        <f t="shared" si="192"/>
        <v>0</v>
      </c>
      <c r="J651" s="819">
        <f t="shared" si="192"/>
        <v>0</v>
      </c>
      <c r="K651" s="819">
        <f t="shared" si="192"/>
        <v>0</v>
      </c>
      <c r="L651" s="819">
        <f t="shared" si="192"/>
        <v>0</v>
      </c>
      <c r="M651" s="823">
        <f t="shared" si="192"/>
        <v>0</v>
      </c>
      <c r="N651" s="876">
        <f t="shared" si="192"/>
        <v>0</v>
      </c>
      <c r="O651" s="819">
        <f t="shared" si="192"/>
        <v>0</v>
      </c>
      <c r="P651" s="819">
        <f t="shared" si="192"/>
        <v>0</v>
      </c>
      <c r="Q651" s="819">
        <f t="shared" si="192"/>
        <v>0</v>
      </c>
      <c r="R651" s="819">
        <f t="shared" si="192"/>
        <v>0</v>
      </c>
      <c r="S651" s="823">
        <f t="shared" si="192"/>
        <v>0</v>
      </c>
      <c r="T651" s="967"/>
      <c r="U651" s="904" t="s">
        <v>26</v>
      </c>
      <c r="V651" s="904">
        <f>V650-V637</f>
        <v>-1.1100000000000136</v>
      </c>
      <c r="W651" s="1025"/>
    </row>
  </sheetData>
  <mergeCells count="140">
    <mergeCell ref="B563:G563"/>
    <mergeCell ref="H563:M563"/>
    <mergeCell ref="N563:S563"/>
    <mergeCell ref="B550:G550"/>
    <mergeCell ref="B615:G615"/>
    <mergeCell ref="H615:M615"/>
    <mergeCell ref="N615:S615"/>
    <mergeCell ref="B589:G589"/>
    <mergeCell ref="H589:M589"/>
    <mergeCell ref="N589:S589"/>
    <mergeCell ref="H550:M550"/>
    <mergeCell ref="N550:S550"/>
    <mergeCell ref="B602:G602"/>
    <mergeCell ref="H602:M602"/>
    <mergeCell ref="N602:S602"/>
    <mergeCell ref="B537:G537"/>
    <mergeCell ref="I293:K293"/>
    <mergeCell ref="B293:H293"/>
    <mergeCell ref="L293:S293"/>
    <mergeCell ref="B123:K123"/>
    <mergeCell ref="L123:M123"/>
    <mergeCell ref="N123:V123"/>
    <mergeCell ref="B576:G576"/>
    <mergeCell ref="H576:M576"/>
    <mergeCell ref="N576:S576"/>
    <mergeCell ref="H524:M524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379:G379"/>
    <mergeCell ref="N365:S365"/>
    <mergeCell ref="B365:G365"/>
    <mergeCell ref="N433:S433"/>
    <mergeCell ref="B446:G446"/>
    <mergeCell ref="H446:M446"/>
    <mergeCell ref="N446:S446"/>
    <mergeCell ref="B524:G524"/>
    <mergeCell ref="B459:G459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I335:K335"/>
    <mergeCell ref="L307:S307"/>
    <mergeCell ref="H537:M53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641:G641"/>
    <mergeCell ref="H641:M641"/>
    <mergeCell ref="N641:S641"/>
    <mergeCell ref="B628:G628"/>
    <mergeCell ref="H628:M628"/>
    <mergeCell ref="N628:S628"/>
    <mergeCell ref="I307:K307"/>
    <mergeCell ref="I321:K321"/>
    <mergeCell ref="H459:M459"/>
    <mergeCell ref="N459:S459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B307:H307"/>
    <mergeCell ref="B321:H321"/>
    <mergeCell ref="L321:S321"/>
    <mergeCell ref="L335:S33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2023-09-18T17:13:44Z</dcterms:modified>
</cp:coreProperties>
</file>