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FF7F629F-3B95-40C2-AE72-7C63ABB675CC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M121" i="248" l="1"/>
  <c r="L121" i="248"/>
  <c r="K121" i="248"/>
  <c r="J121" i="248"/>
  <c r="I121" i="248"/>
  <c r="H121" i="248"/>
  <c r="G121" i="248"/>
  <c r="F121" i="248"/>
  <c r="E121" i="248"/>
  <c r="D121" i="248"/>
  <c r="C121" i="248"/>
  <c r="B121" i="248"/>
  <c r="I110" i="251" l="1"/>
  <c r="F110" i="251"/>
  <c r="E110" i="251"/>
  <c r="D110" i="251"/>
  <c r="C110" i="251"/>
  <c r="B110" i="251"/>
  <c r="G108" i="251"/>
  <c r="I108" i="251" s="1"/>
  <c r="J108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K117" i="250" s="1"/>
  <c r="L117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1" i="248"/>
  <c r="S121" i="248"/>
  <c r="R121" i="248"/>
  <c r="Q121" i="248"/>
  <c r="P121" i="248"/>
  <c r="O121" i="248"/>
  <c r="N121" i="248"/>
  <c r="V121" i="248"/>
  <c r="U121" i="248"/>
  <c r="T121" i="248"/>
  <c r="W119" i="248"/>
  <c r="Y119" i="248" s="1"/>
  <c r="Z119" i="248" s="1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V105" i="248" l="1"/>
  <c r="U105" i="248"/>
  <c r="T105" i="248"/>
  <c r="R105" i="248"/>
  <c r="R106" i="248" s="1"/>
  <c r="Q106" i="248"/>
  <c r="O106" i="248"/>
  <c r="K105" i="248"/>
  <c r="G105" i="248"/>
  <c r="F105" i="248"/>
  <c r="E105" i="248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L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95" i="249"/>
  <c r="J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V106" i="248"/>
  <c r="U106" i="248"/>
  <c r="T106" i="248"/>
  <c r="S106" i="248"/>
  <c r="P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K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T92" i="248"/>
  <c r="S92" i="248"/>
  <c r="R92" i="248"/>
  <c r="O92" i="248"/>
  <c r="N92" i="248"/>
  <c r="M92" i="248"/>
  <c r="L92" i="248"/>
  <c r="K92" i="248"/>
  <c r="J92" i="248"/>
  <c r="H92" i="248"/>
  <c r="G92" i="248"/>
  <c r="E92" i="248"/>
  <c r="D92" i="248"/>
  <c r="C92" i="248"/>
  <c r="W90" i="248"/>
  <c r="Y104" i="248" s="1"/>
  <c r="Z104" i="248" s="1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S77" i="248"/>
  <c r="R77" i="248"/>
  <c r="Q77" i="248"/>
  <c r="Q92" i="248" s="1"/>
  <c r="P77" i="248"/>
  <c r="I77" i="248"/>
  <c r="F77" i="248"/>
  <c r="F92" i="248" s="1"/>
  <c r="E77" i="248"/>
  <c r="V78" i="248"/>
  <c r="U78" i="248"/>
  <c r="T78" i="248"/>
  <c r="S78" i="248"/>
  <c r="R78" i="248"/>
  <c r="Q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K89" i="250" s="1"/>
  <c r="L89" i="250" s="1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82" i="249" s="1"/>
  <c r="J82" i="249" s="1"/>
  <c r="G56" i="249"/>
  <c r="I69" i="249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F78" i="248"/>
  <c r="E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D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J46" i="250"/>
  <c r="K46" i="250" s="1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 s="1"/>
  <c r="V32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30" i="251"/>
  <c r="J30" i="25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 s="1"/>
  <c r="I7" i="237" s="1"/>
  <c r="I8" i="237" s="1"/>
  <c r="I9" i="237" s="1"/>
  <c r="I10" i="237" s="1"/>
  <c r="I11" i="237" s="1"/>
  <c r="I12" i="237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/>
  <c r="H42" i="235"/>
  <c r="I30" i="235"/>
  <c r="G18" i="235"/>
  <c r="Y5" i="235"/>
  <c r="X5" i="235"/>
  <c r="Z5" i="235" s="1"/>
  <c r="H42" i="234"/>
  <c r="I30" i="234"/>
  <c r="G18" i="234"/>
  <c r="Y5" i="234"/>
  <c r="X5" i="234"/>
  <c r="G18" i="233"/>
  <c r="H42" i="233"/>
  <c r="H30" i="233"/>
  <c r="V5" i="233"/>
  <c r="U5" i="233"/>
  <c r="W5" i="233" s="1"/>
  <c r="J18" i="250"/>
  <c r="K18" i="250" s="1"/>
  <c r="I17" i="249"/>
  <c r="J17" i="249"/>
  <c r="I30" i="249"/>
  <c r="J30" i="249"/>
  <c r="B4" i="239"/>
  <c r="G4" i="239"/>
  <c r="G5" i="239"/>
  <c r="H5" i="239" s="1"/>
  <c r="G6" i="239"/>
  <c r="Z5" i="234"/>
  <c r="G4" i="240"/>
  <c r="H3" i="240"/>
  <c r="H4" i="238"/>
  <c r="H4" i="239"/>
  <c r="G5" i="240"/>
  <c r="H4" i="240"/>
  <c r="H5" i="240"/>
  <c r="G6" i="240"/>
  <c r="Y76" i="248" l="1"/>
  <c r="Z76" i="248" s="1"/>
  <c r="B5" i="239"/>
  <c r="D4" i="239"/>
  <c r="G7" i="239"/>
  <c r="H6" i="239"/>
  <c r="X46" i="248"/>
  <c r="Y46" i="248" s="1"/>
  <c r="H5" i="238"/>
  <c r="G6" i="238"/>
  <c r="B5" i="238"/>
  <c r="D4" i="238"/>
  <c r="I92" i="248"/>
  <c r="I78" i="248"/>
  <c r="G7" i="240"/>
  <c r="H6" i="240"/>
  <c r="G4" i="237"/>
  <c r="H3" i="237"/>
  <c r="B5" i="237"/>
  <c r="D4" i="237"/>
  <c r="D4" i="240"/>
  <c r="B5" i="240"/>
  <c r="P78" i="248"/>
  <c r="P92" i="248"/>
  <c r="I56" i="249"/>
  <c r="J56" i="249" s="1"/>
  <c r="K75" i="250"/>
  <c r="H6" i="238" l="1"/>
  <c r="G7" i="238"/>
  <c r="H4" i="237"/>
  <c r="G5" i="237"/>
  <c r="D5" i="240"/>
  <c r="B6" i="240"/>
  <c r="G8" i="239"/>
  <c r="H7" i="239"/>
  <c r="B6" i="239"/>
  <c r="D5" i="239"/>
  <c r="G8" i="240"/>
  <c r="H7" i="240"/>
  <c r="B6" i="237"/>
  <c r="D5" i="237"/>
  <c r="B6" i="238"/>
  <c r="D5" i="238"/>
  <c r="G9" i="239" l="1"/>
  <c r="H8" i="239"/>
  <c r="D6" i="237"/>
  <c r="B7" i="237"/>
  <c r="G9" i="240"/>
  <c r="H8" i="240"/>
  <c r="B7" i="238"/>
  <c r="D6" i="238"/>
  <c r="B7" i="240"/>
  <c r="D6" i="240"/>
  <c r="H5" i="237"/>
  <c r="G6" i="237"/>
  <c r="G8" i="238"/>
  <c r="H7" i="238"/>
  <c r="B7" i="239"/>
  <c r="D6" i="239"/>
  <c r="D7" i="239" l="1"/>
  <c r="B8" i="239"/>
  <c r="H8" i="238"/>
  <c r="G9" i="238"/>
  <c r="B8" i="238"/>
  <c r="D7" i="238"/>
  <c r="G10" i="240"/>
  <c r="H9" i="240"/>
  <c r="G7" i="237"/>
  <c r="H6" i="237"/>
  <c r="B8" i="237"/>
  <c r="D7" i="237"/>
  <c r="D7" i="240"/>
  <c r="B8" i="240"/>
  <c r="G10" i="239"/>
  <c r="H9" i="239"/>
  <c r="H9" i="238" l="1"/>
  <c r="G10" i="238"/>
  <c r="B9" i="240"/>
  <c r="D8" i="240"/>
  <c r="H10" i="239"/>
  <c r="G11" i="239"/>
  <c r="H10" i="240"/>
  <c r="G11" i="240"/>
  <c r="D8" i="238"/>
  <c r="B9" i="238"/>
  <c r="D8" i="237"/>
  <c r="B9" i="237"/>
  <c r="B9" i="239"/>
  <c r="D8" i="239"/>
  <c r="H7" i="237"/>
  <c r="G8" i="237"/>
  <c r="H11" i="240" l="1"/>
  <c r="G12" i="240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H10" i="238"/>
  <c r="G11" i="238"/>
  <c r="G10" i="237" l="1"/>
  <c r="H9" i="237"/>
  <c r="H11" i="238"/>
  <c r="G12" i="238"/>
  <c r="D10" i="237"/>
  <c r="B11" i="237"/>
  <c r="D10" i="239"/>
  <c r="B11" i="239"/>
  <c r="G13" i="240"/>
  <c r="H12" i="240"/>
  <c r="B11" i="238"/>
  <c r="D10" i="238"/>
  <c r="D10" i="240"/>
  <c r="B11" i="240"/>
  <c r="G13" i="239"/>
  <c r="H12" i="239"/>
  <c r="G14" i="239" l="1"/>
  <c r="H13" i="239"/>
  <c r="D11" i="237"/>
  <c r="B12" i="237"/>
  <c r="H12" i="238"/>
  <c r="G13" i="238"/>
  <c r="D11" i="238"/>
  <c r="B12" i="238"/>
  <c r="B12" i="239"/>
  <c r="D11" i="239"/>
  <c r="B12" i="240"/>
  <c r="D11" i="240"/>
  <c r="G14" i="240"/>
  <c r="H13" i="240"/>
  <c r="G11" i="237"/>
  <c r="H10" i="237"/>
  <c r="D12" i="239" l="1"/>
  <c r="B13" i="239"/>
  <c r="H13" i="238"/>
  <c r="G14" i="238"/>
  <c r="D12" i="238"/>
  <c r="B13" i="238"/>
  <c r="G12" i="237"/>
  <c r="H11" i="237"/>
  <c r="H14" i="240"/>
  <c r="G15" i="240"/>
  <c r="D12" i="237"/>
  <c r="B13" i="237"/>
  <c r="B13" i="240"/>
  <c r="D12" i="240"/>
  <c r="G15" i="239"/>
  <c r="H14" i="239"/>
  <c r="G13" i="237" l="1"/>
  <c r="H12" i="237"/>
  <c r="B14" i="238"/>
  <c r="D13" i="238"/>
  <c r="D13" i="237"/>
  <c r="B14" i="237"/>
  <c r="B14" i="239"/>
  <c r="D13" i="239"/>
  <c r="H15" i="239"/>
  <c r="G16" i="239"/>
  <c r="B14" i="240"/>
  <c r="D13" i="240"/>
  <c r="H14" i="238"/>
  <c r="G15" i="238"/>
  <c r="G16" i="240"/>
  <c r="H15" i="240"/>
  <c r="G17" i="240" l="1"/>
  <c r="H16" i="240"/>
  <c r="B15" i="239"/>
  <c r="D14" i="239"/>
  <c r="D14" i="238"/>
  <c r="B15" i="238"/>
  <c r="B15" i="237"/>
  <c r="D14" i="237"/>
  <c r="D14" i="240"/>
  <c r="B15" i="240"/>
  <c r="G17" i="239"/>
  <c r="H16" i="239"/>
  <c r="H15" i="238"/>
  <c r="G16" i="238"/>
  <c r="H13" i="237"/>
  <c r="G14" i="237"/>
  <c r="B16" i="237" l="1"/>
  <c r="D15" i="237"/>
  <c r="H16" i="238"/>
  <c r="G17" i="238"/>
  <c r="D15" i="239"/>
  <c r="B16" i="239"/>
  <c r="H14" i="237"/>
  <c r="G15" i="237"/>
  <c r="B16" i="238"/>
  <c r="D15" i="238"/>
  <c r="G18" i="239"/>
  <c r="H17" i="239"/>
  <c r="D15" i="240"/>
  <c r="B16" i="240"/>
  <c r="G18" i="240"/>
  <c r="H17" i="240"/>
  <c r="B17" i="240" l="1"/>
  <c r="D16" i="240"/>
  <c r="G18" i="238"/>
  <c r="H17" i="238"/>
  <c r="H15" i="237"/>
  <c r="G16" i="237"/>
  <c r="D16" i="239"/>
  <c r="B17" i="239"/>
  <c r="H18" i="239"/>
  <c r="G19" i="239"/>
  <c r="D16" i="238"/>
  <c r="B17" i="238"/>
  <c r="G19" i="240"/>
  <c r="H18" i="240"/>
  <c r="D16" i="237"/>
  <c r="B17" i="237"/>
  <c r="H19" i="240" l="1"/>
  <c r="G20" i="240"/>
  <c r="G19" i="238"/>
  <c r="H18" i="238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D18" i="240" l="1"/>
  <c r="B19" i="240"/>
  <c r="B19" i="239"/>
  <c r="D18" i="239"/>
  <c r="G18" i="237"/>
  <c r="H17" i="237"/>
  <c r="H19" i="238"/>
  <c r="G20" i="238"/>
  <c r="D18" i="238"/>
  <c r="B19" i="238"/>
  <c r="G21" i="240"/>
  <c r="H20" i="240"/>
  <c r="G21" i="239"/>
  <c r="H20" i="239"/>
  <c r="D18" i="237"/>
  <c r="B19" i="237"/>
  <c r="H18" i="237" l="1"/>
  <c r="G19" i="237"/>
  <c r="H21" i="239"/>
  <c r="G22" i="239"/>
  <c r="G22" i="240"/>
  <c r="H21" i="240"/>
  <c r="D19" i="239"/>
  <c r="B20" i="239"/>
  <c r="D19" i="240"/>
  <c r="B20" i="240"/>
  <c r="D19" i="237"/>
  <c r="B20" i="237"/>
  <c r="G21" i="238"/>
  <c r="H20" i="238"/>
  <c r="B20" i="238"/>
  <c r="D19" i="238"/>
  <c r="B21" i="238" l="1"/>
  <c r="D20" i="238"/>
  <c r="H22" i="240"/>
  <c r="G23" i="240"/>
  <c r="B21" i="239"/>
  <c r="D20" i="239"/>
  <c r="G23" i="239"/>
  <c r="H22" i="239"/>
  <c r="B21" i="237"/>
  <c r="D20" i="237"/>
  <c r="H19" i="237"/>
  <c r="G20" i="237"/>
  <c r="G22" i="238"/>
  <c r="H21" i="238"/>
  <c r="D20" i="240"/>
  <c r="B21" i="240"/>
  <c r="G24" i="239" l="1"/>
  <c r="H23" i="239"/>
  <c r="D21" i="239"/>
  <c r="B22" i="239"/>
  <c r="H22" i="238"/>
  <c r="G23" i="238"/>
  <c r="H20" i="237"/>
  <c r="G21" i="237"/>
  <c r="G24" i="240"/>
  <c r="H23" i="240"/>
  <c r="B22" i="240"/>
  <c r="D21" i="240"/>
  <c r="B22" i="237"/>
  <c r="D21" i="237"/>
  <c r="D21" i="238"/>
  <c r="B22" i="238"/>
  <c r="B23" i="239" l="1"/>
  <c r="D22" i="239"/>
  <c r="D22" i="238"/>
  <c r="B23" i="238"/>
  <c r="G24" i="238"/>
  <c r="H23" i="238"/>
  <c r="B23" i="240"/>
  <c r="D22" i="240"/>
  <c r="D22" i="237"/>
  <c r="B23" i="237"/>
  <c r="H21" i="237"/>
  <c r="G22" i="237"/>
  <c r="H24" i="240"/>
  <c r="G25" i="240"/>
  <c r="H24" i="239"/>
  <c r="G25" i="239"/>
  <c r="H25" i="239" l="1"/>
  <c r="G26" i="239"/>
  <c r="H26" i="239" s="1"/>
  <c r="D23" i="238"/>
  <c r="B24" i="238"/>
  <c r="B24" i="237"/>
  <c r="D23" i="237"/>
  <c r="B24" i="240"/>
  <c r="D23" i="240"/>
  <c r="H25" i="240"/>
  <c r="G26" i="240"/>
  <c r="H26" i="240" s="1"/>
  <c r="H24" i="238"/>
  <c r="G25" i="238"/>
  <c r="H22" i="237"/>
  <c r="G23" i="237"/>
  <c r="B24" i="239"/>
  <c r="D23" i="239"/>
  <c r="B25" i="239" l="1"/>
  <c r="D24" i="239"/>
  <c r="B25" i="237"/>
  <c r="D24" i="237"/>
  <c r="B25" i="240"/>
  <c r="D24" i="240"/>
  <c r="G24" i="237"/>
  <c r="H23" i="237"/>
  <c r="H25" i="238"/>
  <c r="G26" i="238"/>
  <c r="H26" i="238" s="1"/>
  <c r="B25" i="238"/>
  <c r="D24" i="238"/>
  <c r="D25" i="240" l="1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7" l="1"/>
  <c r="G26" i="237"/>
  <c r="H26" i="237" s="1"/>
</calcChain>
</file>

<file path=xl/sharedStrings.xml><?xml version="1.0" encoding="utf-8"?>
<sst xmlns="http://schemas.openxmlformats.org/spreadsheetml/2006/main" count="921" uniqueCount="91">
  <si>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</si>
  <si>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</si>
  <si>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</si>
  <si>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</si>
  <si>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</si>
  <si>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</si>
  <si>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</si>
  <si>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</si>
  <si>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</si>
  <si>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</si>
  <si>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</si>
  <si>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</si>
  <si>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</si>
  <si>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</si>
  <si>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</si>
  <si>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</si>
  <si>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</si>
  <si>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</si>
  <si>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</si>
  <si>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</si>
  <si>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</si>
  <si>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</si>
  <si>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</si>
  <si>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</si>
  <si>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</si>
  <si>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</si>
  <si>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</si>
  <si>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</si>
  <si>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</si>
  <si>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</si>
  <si>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</si>
  <si>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</si>
  <si>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</si>
  <si>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</si>
  <si>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</si>
  <si>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</si>
  <si>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</si>
  <si>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</si>
  <si>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</si>
  <si>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</si>
  <si>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</si>
  <si>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</si>
  <si>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</si>
  <si>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</si>
  <si>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</si>
  <si>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</si>
  <si>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</si>
  <si>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</si>
  <si>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</si>
  <si>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</si>
  <si>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</si>
  <si>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</si>
  <si>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</si>
  <si>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</si>
  <si>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</si>
  <si>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</si>
  <si>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</si>
  <si>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</si>
  <si>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</si>
  <si>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</si>
  <si>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</si>
  <si>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</si>
  <si>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</si>
  <si>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</si>
  <si>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</si>
  <si>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</si>
  <si>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</si>
  <si>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</si>
  <si>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</si>
  <si>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</si>
  <si>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</si>
  <si>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</si>
  <si>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</si>
  <si>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</si>
  <si>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</si>
  <si>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</si>
  <si>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</si>
  <si>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</si>
  <si>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</si>
  <si>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</si>
  <si>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</si>
  <si>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</si>
  <si>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</si>
  <si>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</si>
  <si>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</si>
  <si>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</si>
  <si>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</si>
  <si>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|</t>
  </si>
  <si>
    <t>Estamos en grading el dia de hoy a toda la LM</t>
  </si>
  <si>
    <t>La caseta A ya tuvo grading el anterior jueves</t>
  </si>
  <si>
    <t>Grading el dia de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</si>
</sst>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1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6" t="s">
        <v>18</v>
      </c>
      <c r="C4" s="407"/>
      <c r="D4" s="407"/>
      <c r="E4" s="407"/>
      <c r="F4" s="407"/>
      <c r="G4" s="407"/>
      <c r="H4" s="407"/>
      <c r="I4" s="407"/>
      <c r="J4" s="408"/>
      <c r="K4" s="406" t="s">
        <v>21</v>
      </c>
      <c r="L4" s="407"/>
      <c r="M4" s="407"/>
      <c r="N4" s="407"/>
      <c r="O4" s="407"/>
      <c r="P4" s="407"/>
      <c r="Q4" s="407"/>
      <c r="R4" s="407"/>
      <c r="S4" s="407"/>
      <c r="T4" s="40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6" t="s">
        <v>23</v>
      </c>
      <c r="C17" s="407"/>
      <c r="D17" s="407"/>
      <c r="E17" s="407"/>
      <c r="F17" s="40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110"/>
  <sheetViews>
    <sheetView showGridLines="0" topLeftCell="A80" zoomScale="75" zoomScaleNormal="75" workbookViewId="0">
      <selection activeCell="I110" sqref="I11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1" t="s">
        <v>53</v>
      </c>
      <c r="C9" s="412"/>
      <c r="D9" s="412"/>
      <c r="E9" s="412"/>
      <c r="F9" s="41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11" t="s">
        <v>53</v>
      </c>
      <c r="C22" s="412"/>
      <c r="D22" s="412"/>
      <c r="E22" s="412"/>
      <c r="F22" s="41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11" t="s">
        <v>53</v>
      </c>
      <c r="C35" s="412"/>
      <c r="D35" s="412"/>
      <c r="E35" s="412"/>
      <c r="F35" s="41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11" t="s">
        <v>53</v>
      </c>
      <c r="C48" s="412"/>
      <c r="D48" s="412"/>
      <c r="E48" s="412"/>
      <c r="F48" s="41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11" t="s">
        <v>50</v>
      </c>
      <c r="C61" s="412"/>
      <c r="D61" s="412"/>
      <c r="E61" s="412"/>
      <c r="F61" s="41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11" t="s">
        <v>50</v>
      </c>
      <c r="C74" s="412"/>
      <c r="D74" s="412"/>
      <c r="E74" s="412"/>
      <c r="F74" s="41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11" t="s">
        <v>50</v>
      </c>
      <c r="C87" s="412"/>
      <c r="D87" s="412"/>
      <c r="E87" s="412"/>
      <c r="F87" s="41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11" t="s">
        <v>50</v>
      </c>
      <c r="C100" s="412"/>
      <c r="D100" s="412"/>
      <c r="E100" s="412"/>
      <c r="F100" s="41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119"/>
  <sheetViews>
    <sheetView showGridLines="0" topLeftCell="A87" zoomScale="73" zoomScaleNormal="73" workbookViewId="0">
      <selection activeCell="B117" sqref="B117:H11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11" t="s">
        <v>50</v>
      </c>
      <c r="C9" s="412"/>
      <c r="D9" s="412"/>
      <c r="E9" s="412"/>
      <c r="F9" s="412"/>
      <c r="G9" s="41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11" t="s">
        <v>50</v>
      </c>
      <c r="C23" s="412"/>
      <c r="D23" s="412"/>
      <c r="E23" s="412"/>
      <c r="F23" s="412"/>
      <c r="G23" s="41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11" t="s">
        <v>50</v>
      </c>
      <c r="C37" s="412"/>
      <c r="D37" s="412"/>
      <c r="E37" s="412"/>
      <c r="F37" s="412"/>
      <c r="G37" s="41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11" t="s">
        <v>50</v>
      </c>
      <c r="C51" s="412"/>
      <c r="D51" s="412"/>
      <c r="E51" s="412"/>
      <c r="F51" s="412"/>
      <c r="G51" s="41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11" t="s">
        <v>53</v>
      </c>
      <c r="C66" s="412"/>
      <c r="D66" s="412"/>
      <c r="E66" s="412"/>
      <c r="F66" s="412"/>
      <c r="G66" s="412"/>
      <c r="H66" s="41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11" t="s">
        <v>53</v>
      </c>
      <c r="C80" s="412"/>
      <c r="D80" s="412"/>
      <c r="E80" s="412"/>
      <c r="F80" s="412"/>
      <c r="G80" s="412"/>
      <c r="H80" s="41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11" t="s">
        <v>53</v>
      </c>
      <c r="C94" s="412"/>
      <c r="D94" s="412"/>
      <c r="E94" s="412"/>
      <c r="F94" s="412"/>
      <c r="G94" s="412"/>
      <c r="H94" s="41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4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4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4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4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4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4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4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4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4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4" x14ac:dyDescent="0.2">
      <c r="G106" s="280">
        <v>48</v>
      </c>
      <c r="H106" s="280" t="s">
        <v>63</v>
      </c>
    </row>
    <row r="107" spans="1:14" ht="13.5" thickBot="1" x14ac:dyDescent="0.25"/>
    <row r="108" spans="1:14" ht="13.5" thickBot="1" x14ac:dyDescent="0.25">
      <c r="A108" s="285" t="s">
        <v>82</v>
      </c>
      <c r="B108" s="411" t="s">
        <v>53</v>
      </c>
      <c r="C108" s="412"/>
      <c r="D108" s="412"/>
      <c r="E108" s="412"/>
      <c r="F108" s="412"/>
      <c r="G108" s="412"/>
      <c r="H108" s="41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4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4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</row>
    <row r="111" spans="1:14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4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88</v>
      </c>
    </row>
    <row r="118" spans="1:14" x14ac:dyDescent="0.2">
      <c r="A118" s="309" t="s">
        <v>28</v>
      </c>
      <c r="B118" s="229"/>
      <c r="C118" s="393"/>
      <c r="D118" s="393"/>
      <c r="E118" s="393"/>
      <c r="F118" s="393"/>
      <c r="G118" s="387"/>
      <c r="H118" s="230"/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-52</v>
      </c>
      <c r="C119" s="232">
        <f t="shared" ref="C119:H119" si="27">C118-C104</f>
        <v>-51</v>
      </c>
      <c r="D119" s="232">
        <f t="shared" si="27"/>
        <v>-50</v>
      </c>
      <c r="E119" s="232">
        <f t="shared" si="27"/>
        <v>-49.5</v>
      </c>
      <c r="F119" s="232">
        <f t="shared" si="27"/>
        <v>-48</v>
      </c>
      <c r="G119" s="232">
        <f t="shared" si="27"/>
        <v>-48</v>
      </c>
      <c r="H119" s="238">
        <f t="shared" si="27"/>
        <v>-47</v>
      </c>
      <c r="I119" s="234"/>
      <c r="J119" s="392" t="s">
        <v>26</v>
      </c>
      <c r="K119" s="227">
        <f>K118-K104</f>
        <v>3.1200000000000045</v>
      </c>
      <c r="L119" s="392"/>
      <c r="M119" s="416" t="s">
        <v>86</v>
      </c>
    </row>
  </sheetData>
  <mergeCells count="8">
    <mergeCell ref="B108:H108"/>
    <mergeCell ref="B94:H94"/>
    <mergeCell ref="B80:H80"/>
    <mergeCell ref="B66:H66"/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10"/>
  <sheetViews>
    <sheetView showGridLines="0" tabSelected="1" topLeftCell="A83" zoomScale="75" zoomScaleNormal="75" workbookViewId="0">
      <selection activeCell="K108" sqref="K10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1" t="s">
        <v>53</v>
      </c>
      <c r="C9" s="412"/>
      <c r="D9" s="412"/>
      <c r="E9" s="412"/>
      <c r="F9" s="41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11" t="s">
        <v>53</v>
      </c>
      <c r="C22" s="412"/>
      <c r="D22" s="412"/>
      <c r="E22" s="412"/>
      <c r="F22" s="41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11" t="s">
        <v>53</v>
      </c>
      <c r="C35" s="412"/>
      <c r="D35" s="412"/>
      <c r="E35" s="412"/>
      <c r="F35" s="41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11" t="s">
        <v>53</v>
      </c>
      <c r="C48" s="412"/>
      <c r="D48" s="412"/>
      <c r="E48" s="412"/>
      <c r="F48" s="41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11" t="s">
        <v>53</v>
      </c>
      <c r="C61" s="412"/>
      <c r="D61" s="412"/>
      <c r="E61" s="412"/>
      <c r="F61" s="41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11" t="s">
        <v>53</v>
      </c>
      <c r="C74" s="412"/>
      <c r="D74" s="412"/>
      <c r="E74" s="412"/>
      <c r="F74" s="41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11" t="s">
        <v>53</v>
      </c>
      <c r="C87" s="412"/>
      <c r="D87" s="412"/>
      <c r="E87" s="412"/>
      <c r="F87" s="41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273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11" t="s">
        <v>53</v>
      </c>
      <c r="C100" s="412"/>
      <c r="D100" s="412"/>
      <c r="E100" s="412"/>
      <c r="F100" s="41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  <c r="K101" s="280" t="s">
        <v>87</v>
      </c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273">
        <f t="shared" si="23"/>
        <v>-5.7175324675324646</v>
      </c>
      <c r="H107" s="392"/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16" t="s">
        <v>90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92"/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6" t="s">
        <v>18</v>
      </c>
      <c r="C4" s="407"/>
      <c r="D4" s="407"/>
      <c r="E4" s="407"/>
      <c r="F4" s="407"/>
      <c r="G4" s="407"/>
      <c r="H4" s="407"/>
      <c r="I4" s="407"/>
      <c r="J4" s="408"/>
      <c r="K4" s="406" t="s">
        <v>21</v>
      </c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6" t="s">
        <v>23</v>
      </c>
      <c r="C17" s="407"/>
      <c r="D17" s="407"/>
      <c r="E17" s="407"/>
      <c r="F17" s="4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6" t="s">
        <v>18</v>
      </c>
      <c r="C4" s="407"/>
      <c r="D4" s="407"/>
      <c r="E4" s="407"/>
      <c r="F4" s="407"/>
      <c r="G4" s="407"/>
      <c r="H4" s="407"/>
      <c r="I4" s="407"/>
      <c r="J4" s="408"/>
      <c r="K4" s="406" t="s">
        <v>21</v>
      </c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6" t="s">
        <v>23</v>
      </c>
      <c r="C17" s="407"/>
      <c r="D17" s="407"/>
      <c r="E17" s="407"/>
      <c r="F17" s="4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6" t="s">
        <v>18</v>
      </c>
      <c r="C4" s="407"/>
      <c r="D4" s="407"/>
      <c r="E4" s="407"/>
      <c r="F4" s="407"/>
      <c r="G4" s="407"/>
      <c r="H4" s="407"/>
      <c r="I4" s="407"/>
      <c r="J4" s="408"/>
      <c r="K4" s="406" t="s">
        <v>21</v>
      </c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6" t="s">
        <v>23</v>
      </c>
      <c r="C17" s="407"/>
      <c r="D17" s="407"/>
      <c r="E17" s="407"/>
      <c r="F17" s="4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9" t="s">
        <v>42</v>
      </c>
      <c r="B1" s="40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9" t="s">
        <v>42</v>
      </c>
      <c r="B1" s="40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0" t="s">
        <v>42</v>
      </c>
      <c r="B1" s="41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9" t="s">
        <v>42</v>
      </c>
      <c r="B1" s="40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21"/>
  <sheetViews>
    <sheetView showGridLines="0" topLeftCell="A91" zoomScale="75" zoomScaleNormal="75" workbookViewId="0">
      <selection activeCell="B120" sqref="B120:V12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14"/>
      <c r="G2" s="414"/>
      <c r="H2" s="414"/>
      <c r="I2" s="414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11" t="s">
        <v>50</v>
      </c>
      <c r="C9" s="412"/>
      <c r="D9" s="412"/>
      <c r="E9" s="412"/>
      <c r="F9" s="412"/>
      <c r="G9" s="412"/>
      <c r="H9" s="412"/>
      <c r="I9" s="412"/>
      <c r="J9" s="413"/>
      <c r="K9" s="411" t="s">
        <v>53</v>
      </c>
      <c r="L9" s="412"/>
      <c r="M9" s="412"/>
      <c r="N9" s="412"/>
      <c r="O9" s="412"/>
      <c r="P9" s="412"/>
      <c r="Q9" s="412"/>
      <c r="R9" s="41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11" t="s">
        <v>50</v>
      </c>
      <c r="C23" s="412"/>
      <c r="D23" s="412"/>
      <c r="E23" s="412"/>
      <c r="F23" s="412"/>
      <c r="G23" s="412"/>
      <c r="H23" s="412"/>
      <c r="I23" s="412"/>
      <c r="J23" s="413"/>
      <c r="K23" s="411" t="s">
        <v>53</v>
      </c>
      <c r="L23" s="412"/>
      <c r="M23" s="412"/>
      <c r="N23" s="412"/>
      <c r="O23" s="412"/>
      <c r="P23" s="412"/>
      <c r="Q23" s="412"/>
      <c r="R23" s="41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11" t="s">
        <v>50</v>
      </c>
      <c r="C37" s="412"/>
      <c r="D37" s="412"/>
      <c r="E37" s="412"/>
      <c r="F37" s="412"/>
      <c r="G37" s="412"/>
      <c r="H37" s="412"/>
      <c r="I37" s="412"/>
      <c r="J37" s="413"/>
      <c r="K37" s="368"/>
      <c r="L37" s="368"/>
      <c r="M37" s="368"/>
      <c r="N37" s="411" t="s">
        <v>53</v>
      </c>
      <c r="O37" s="412"/>
      <c r="P37" s="412"/>
      <c r="Q37" s="412"/>
      <c r="R37" s="412"/>
      <c r="S37" s="412"/>
      <c r="T37" s="412"/>
      <c r="U37" s="41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11" t="s">
        <v>50</v>
      </c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3"/>
      <c r="N53" s="411" t="s">
        <v>53</v>
      </c>
      <c r="O53" s="412"/>
      <c r="P53" s="412"/>
      <c r="Q53" s="412"/>
      <c r="R53" s="412"/>
      <c r="S53" s="412"/>
      <c r="T53" s="412"/>
      <c r="U53" s="413"/>
      <c r="V53" s="338" t="s">
        <v>55</v>
      </c>
      <c r="W53" s="362"/>
      <c r="X53" s="362"/>
      <c r="Y53" s="362"/>
      <c r="Z53" s="415" t="s">
        <v>74</v>
      </c>
      <c r="AA53" s="415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11" t="s">
        <v>50</v>
      </c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3"/>
      <c r="N67" s="411" t="s">
        <v>53</v>
      </c>
      <c r="O67" s="412"/>
      <c r="P67" s="412"/>
      <c r="Q67" s="412"/>
      <c r="R67" s="412"/>
      <c r="S67" s="412"/>
      <c r="T67" s="412"/>
      <c r="U67" s="412"/>
      <c r="V67" s="41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11" t="s">
        <v>50</v>
      </c>
      <c r="C81" s="412"/>
      <c r="D81" s="412"/>
      <c r="E81" s="412"/>
      <c r="F81" s="412"/>
      <c r="G81" s="412"/>
      <c r="H81" s="412"/>
      <c r="I81" s="412"/>
      <c r="J81" s="412"/>
      <c r="K81" s="412"/>
      <c r="L81" s="412"/>
      <c r="M81" s="413"/>
      <c r="N81" s="411" t="s">
        <v>53</v>
      </c>
      <c r="O81" s="412"/>
      <c r="P81" s="412"/>
      <c r="Q81" s="412"/>
      <c r="R81" s="412"/>
      <c r="S81" s="412"/>
      <c r="T81" s="412"/>
      <c r="U81" s="412"/>
      <c r="V81" s="41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11" t="s">
        <v>50</v>
      </c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3"/>
      <c r="N95" s="411" t="s">
        <v>53</v>
      </c>
      <c r="O95" s="412"/>
      <c r="P95" s="412"/>
      <c r="Q95" s="412"/>
      <c r="R95" s="412"/>
      <c r="S95" s="412"/>
      <c r="T95" s="412"/>
      <c r="U95" s="412"/>
      <c r="V95" s="41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s="394" customFormat="1" x14ac:dyDescent="0.2"/>
    <row r="109" spans="1:26" ht="13.5" thickBot="1" x14ac:dyDescent="0.25">
      <c r="B109" s="237">
        <v>42.8</v>
      </c>
      <c r="C109" s="394">
        <v>42.8</v>
      </c>
      <c r="D109" s="394">
        <v>42.8</v>
      </c>
      <c r="E109" s="394">
        <v>42.8</v>
      </c>
      <c r="F109" s="394">
        <v>42.8</v>
      </c>
      <c r="G109" s="394">
        <v>42.8</v>
      </c>
      <c r="H109" s="394">
        <v>42.8</v>
      </c>
      <c r="I109" s="394">
        <v>42.8</v>
      </c>
      <c r="J109" s="394">
        <v>42.8</v>
      </c>
      <c r="K109" s="394">
        <v>42.8</v>
      </c>
      <c r="L109" s="394">
        <v>42.8</v>
      </c>
      <c r="M109" s="394">
        <v>42.8</v>
      </c>
    </row>
    <row r="110" spans="1:26" ht="13.5" thickBot="1" x14ac:dyDescent="0.25">
      <c r="A110" s="285" t="s">
        <v>82</v>
      </c>
      <c r="B110" s="411" t="s">
        <v>84</v>
      </c>
      <c r="C110" s="412"/>
      <c r="D110" s="412"/>
      <c r="E110" s="412"/>
      <c r="F110" s="412"/>
      <c r="G110" s="412"/>
      <c r="H110" s="412"/>
      <c r="I110" s="412"/>
      <c r="J110" s="412"/>
      <c r="K110" s="413"/>
      <c r="L110" s="411" t="s">
        <v>83</v>
      </c>
      <c r="M110" s="413"/>
      <c r="N110" s="411" t="s">
        <v>53</v>
      </c>
      <c r="O110" s="412"/>
      <c r="P110" s="412"/>
      <c r="Q110" s="412"/>
      <c r="R110" s="412"/>
      <c r="S110" s="412"/>
      <c r="T110" s="412"/>
      <c r="U110" s="412"/>
      <c r="V110" s="413"/>
      <c r="W110" s="338" t="s">
        <v>55</v>
      </c>
      <c r="X110" s="392"/>
      <c r="Y110" s="392"/>
      <c r="Z110" s="392"/>
    </row>
    <row r="111" spans="1:26" x14ac:dyDescent="0.2">
      <c r="A111" s="226" t="s">
        <v>54</v>
      </c>
      <c r="B111" s="247">
        <v>1</v>
      </c>
      <c r="C111" s="248">
        <v>2</v>
      </c>
      <c r="D111" s="248">
        <v>3</v>
      </c>
      <c r="E111" s="248">
        <v>4</v>
      </c>
      <c r="F111" s="248">
        <v>5</v>
      </c>
      <c r="G111" s="248">
        <v>6</v>
      </c>
      <c r="H111" s="248">
        <v>7</v>
      </c>
      <c r="I111" s="248">
        <v>8</v>
      </c>
      <c r="J111" s="248">
        <v>9</v>
      </c>
      <c r="K111" s="249">
        <v>10</v>
      </c>
      <c r="L111" s="395">
        <v>11</v>
      </c>
      <c r="M111" s="249">
        <v>12</v>
      </c>
      <c r="N111" s="247">
        <v>1</v>
      </c>
      <c r="O111" s="248">
        <v>2</v>
      </c>
      <c r="P111" s="248">
        <v>3</v>
      </c>
      <c r="Q111" s="248">
        <v>4</v>
      </c>
      <c r="R111" s="248">
        <v>5</v>
      </c>
      <c r="S111" s="248">
        <v>6</v>
      </c>
      <c r="T111" s="248">
        <v>7</v>
      </c>
      <c r="U111" s="384">
        <v>8</v>
      </c>
      <c r="V111" s="249">
        <v>9</v>
      </c>
      <c r="W111" s="339"/>
      <c r="X111" s="392"/>
      <c r="Y111" s="392"/>
      <c r="Z111" s="392"/>
    </row>
    <row r="112" spans="1:26" x14ac:dyDescent="0.2">
      <c r="A112" s="226" t="s">
        <v>2</v>
      </c>
      <c r="B112" s="251">
        <v>3</v>
      </c>
      <c r="C112" s="251">
        <v>3</v>
      </c>
      <c r="D112" s="315">
        <v>4</v>
      </c>
      <c r="E112" s="315">
        <v>4</v>
      </c>
      <c r="F112" s="252">
        <v>5</v>
      </c>
      <c r="G112" s="252">
        <v>5</v>
      </c>
      <c r="H112" s="363">
        <v>6</v>
      </c>
      <c r="I112" s="363">
        <v>6</v>
      </c>
      <c r="J112" s="396">
        <v>7</v>
      </c>
      <c r="K112" s="365">
        <v>8</v>
      </c>
      <c r="L112" s="250">
        <v>1</v>
      </c>
      <c r="M112" s="333">
        <v>2</v>
      </c>
      <c r="N112" s="250">
        <v>1</v>
      </c>
      <c r="O112" s="333">
        <v>2</v>
      </c>
      <c r="P112" s="251">
        <v>3</v>
      </c>
      <c r="Q112" s="251">
        <v>3</v>
      </c>
      <c r="R112" s="315">
        <v>4</v>
      </c>
      <c r="S112" s="252">
        <v>5</v>
      </c>
      <c r="T112" s="363">
        <v>6</v>
      </c>
      <c r="U112" s="364">
        <v>7</v>
      </c>
      <c r="V112" s="365">
        <v>8</v>
      </c>
      <c r="W112" s="340" t="s">
        <v>0</v>
      </c>
      <c r="X112" s="392"/>
      <c r="Y112" s="392"/>
      <c r="Z112" s="392"/>
    </row>
    <row r="113" spans="1:27" x14ac:dyDescent="0.2">
      <c r="A113" s="292" t="s">
        <v>3</v>
      </c>
      <c r="B113" s="253">
        <v>900</v>
      </c>
      <c r="C113" s="254">
        <v>900</v>
      </c>
      <c r="D113" s="254">
        <v>900</v>
      </c>
      <c r="E113" s="254">
        <v>900</v>
      </c>
      <c r="F113" s="254">
        <v>900</v>
      </c>
      <c r="G113" s="254">
        <v>900</v>
      </c>
      <c r="H113" s="254">
        <v>900</v>
      </c>
      <c r="I113" s="254">
        <v>900</v>
      </c>
      <c r="J113" s="254">
        <v>900</v>
      </c>
      <c r="K113" s="255">
        <v>900</v>
      </c>
      <c r="L113" s="397">
        <v>900</v>
      </c>
      <c r="M113" s="255">
        <v>900</v>
      </c>
      <c r="N113" s="253">
        <v>900</v>
      </c>
      <c r="O113" s="254">
        <v>900</v>
      </c>
      <c r="P113" s="254">
        <v>900</v>
      </c>
      <c r="Q113" s="254">
        <v>900</v>
      </c>
      <c r="R113" s="254">
        <v>900</v>
      </c>
      <c r="S113" s="254">
        <v>900</v>
      </c>
      <c r="T113" s="254">
        <v>900</v>
      </c>
      <c r="U113" s="385">
        <v>900</v>
      </c>
      <c r="V113" s="255">
        <v>900</v>
      </c>
      <c r="W113" s="341">
        <v>900</v>
      </c>
      <c r="X113" s="392"/>
      <c r="Y113" s="392"/>
      <c r="Z113" s="392"/>
    </row>
    <row r="114" spans="1:27" x14ac:dyDescent="0.2">
      <c r="A114" s="295" t="s">
        <v>6</v>
      </c>
      <c r="B114" s="256">
        <v>837.02702702702697</v>
      </c>
      <c r="C114" s="257">
        <v>848.68421052631584</v>
      </c>
      <c r="D114" s="257">
        <v>871.25</v>
      </c>
      <c r="E114" s="257">
        <v>876.80851063829789</v>
      </c>
      <c r="F114" s="257">
        <v>896.17021276595744</v>
      </c>
      <c r="G114" s="257">
        <v>900</v>
      </c>
      <c r="H114" s="257">
        <v>918.82352941176475</v>
      </c>
      <c r="I114" s="257">
        <v>933.93939393939399</v>
      </c>
      <c r="J114" s="257">
        <v>947.0454545454545</v>
      </c>
      <c r="K114" s="258">
        <v>967.43589743589746</v>
      </c>
      <c r="L114" s="398">
        <v>803.58974358974353</v>
      </c>
      <c r="M114" s="258">
        <v>831.66666666666663</v>
      </c>
      <c r="N114" s="256">
        <v>862.55813953488371</v>
      </c>
      <c r="O114" s="257">
        <v>881.0526315789474</v>
      </c>
      <c r="P114" s="257">
        <v>895.88235294117646</v>
      </c>
      <c r="Q114" s="257">
        <v>905.4545454545455</v>
      </c>
      <c r="R114" s="257">
        <v>907.14285714285711</v>
      </c>
      <c r="S114" s="257">
        <v>895.67567567567562</v>
      </c>
      <c r="T114" s="257">
        <v>895.75</v>
      </c>
      <c r="U114" s="296">
        <v>919.47368421052636</v>
      </c>
      <c r="V114" s="258">
        <v>933.61111111111109</v>
      </c>
      <c r="W114" s="342">
        <v>890.79905992949466</v>
      </c>
      <c r="X114" s="392"/>
      <c r="Y114" s="392"/>
      <c r="Z114" s="392"/>
    </row>
    <row r="115" spans="1:27" x14ac:dyDescent="0.2">
      <c r="A115" s="226" t="s">
        <v>7</v>
      </c>
      <c r="B115" s="260">
        <v>100</v>
      </c>
      <c r="C115" s="261">
        <v>100</v>
      </c>
      <c r="D115" s="261">
        <v>97.916666666666671</v>
      </c>
      <c r="E115" s="261">
        <v>97.872340425531917</v>
      </c>
      <c r="F115" s="261">
        <v>97.872340425531917</v>
      </c>
      <c r="G115" s="261">
        <v>100</v>
      </c>
      <c r="H115" s="261">
        <v>97.058823529411768</v>
      </c>
      <c r="I115" s="261">
        <v>100</v>
      </c>
      <c r="J115" s="261">
        <v>100</v>
      </c>
      <c r="K115" s="262">
        <v>94.871794871794876</v>
      </c>
      <c r="L115" s="399">
        <v>92.307692307692307</v>
      </c>
      <c r="M115" s="262">
        <v>100</v>
      </c>
      <c r="N115" s="260">
        <v>90.697674418604649</v>
      </c>
      <c r="O115" s="261">
        <v>87.719298245614041</v>
      </c>
      <c r="P115" s="261">
        <v>94.117647058823536</v>
      </c>
      <c r="Q115" s="261">
        <v>90.909090909090907</v>
      </c>
      <c r="R115" s="261">
        <v>88.095238095238102</v>
      </c>
      <c r="S115" s="261">
        <v>94.594594594594597</v>
      </c>
      <c r="T115" s="261">
        <v>87.5</v>
      </c>
      <c r="U115" s="299">
        <v>89.473684210526315</v>
      </c>
      <c r="V115" s="262">
        <v>83.333333333333329</v>
      </c>
      <c r="W115" s="343">
        <v>84.958871915393658</v>
      </c>
      <c r="X115" s="392"/>
      <c r="Y115" s="227"/>
      <c r="Z115" s="227"/>
    </row>
    <row r="116" spans="1:27" x14ac:dyDescent="0.2">
      <c r="A116" s="226" t="s">
        <v>8</v>
      </c>
      <c r="B116" s="263">
        <v>4.5545102182772114E-2</v>
      </c>
      <c r="C116" s="264">
        <v>2.9878668169949218E-2</v>
      </c>
      <c r="D116" s="264">
        <v>3.6115834397198752E-2</v>
      </c>
      <c r="E116" s="264">
        <v>3.7576988758163073E-2</v>
      </c>
      <c r="F116" s="264">
        <v>4.1976490338438387E-2</v>
      </c>
      <c r="G116" s="264">
        <v>2.3108924563629323E-2</v>
      </c>
      <c r="H116" s="264">
        <v>4.8151748262416742E-2</v>
      </c>
      <c r="I116" s="264">
        <v>3.4463581929334824E-2</v>
      </c>
      <c r="J116" s="264">
        <v>3.1402659335899884E-2</v>
      </c>
      <c r="K116" s="265">
        <v>4.6740503812744839E-2</v>
      </c>
      <c r="L116" s="400">
        <v>4.9815490543725749E-2</v>
      </c>
      <c r="M116" s="265">
        <v>3.5872783061064131E-2</v>
      </c>
      <c r="N116" s="263">
        <v>6.643904059829564E-2</v>
      </c>
      <c r="O116" s="264">
        <v>6.6273253277699506E-2</v>
      </c>
      <c r="P116" s="264">
        <v>6.3439135746798256E-2</v>
      </c>
      <c r="Q116" s="264">
        <v>5.5991339331722179E-2</v>
      </c>
      <c r="R116" s="264">
        <v>6.4336057372646999E-2</v>
      </c>
      <c r="S116" s="264">
        <v>5.3483884227168099E-2</v>
      </c>
      <c r="T116" s="264">
        <v>6.6135088549710425E-2</v>
      </c>
      <c r="U116" s="302">
        <v>6.5490290715345456E-2</v>
      </c>
      <c r="V116" s="265">
        <v>6.2259278446387387E-2</v>
      </c>
      <c r="W116" s="344">
        <v>6.6695275500987819E-2</v>
      </c>
      <c r="X116" s="392"/>
      <c r="Y116" s="227"/>
      <c r="Z116" s="227"/>
    </row>
    <row r="117" spans="1:27" x14ac:dyDescent="0.2">
      <c r="A117" s="295" t="s">
        <v>1</v>
      </c>
      <c r="B117" s="266">
        <f>B114/B113*100-100</f>
        <v>-6.9969969969970123</v>
      </c>
      <c r="C117" s="267">
        <f t="shared" ref="C117:W117" si="43">C114/C113*100-100</f>
        <v>-5.7017543859649038</v>
      </c>
      <c r="D117" s="267">
        <f t="shared" si="43"/>
        <v>-3.1944444444444429</v>
      </c>
      <c r="E117" s="267">
        <f t="shared" si="43"/>
        <v>-2.5768321513002377</v>
      </c>
      <c r="F117" s="267">
        <f t="shared" si="43"/>
        <v>-0.42553191489361097</v>
      </c>
      <c r="G117" s="267">
        <f t="shared" si="43"/>
        <v>0</v>
      </c>
      <c r="H117" s="267">
        <f t="shared" si="43"/>
        <v>2.0915032679738772</v>
      </c>
      <c r="I117" s="267">
        <f t="shared" si="43"/>
        <v>3.7710437710437787</v>
      </c>
      <c r="J117" s="267">
        <f t="shared" si="43"/>
        <v>5.2272727272727195</v>
      </c>
      <c r="K117" s="268">
        <f t="shared" si="43"/>
        <v>7.492877492877497</v>
      </c>
      <c r="L117" s="401">
        <f t="shared" si="43"/>
        <v>-10.712250712250722</v>
      </c>
      <c r="M117" s="268">
        <f t="shared" si="43"/>
        <v>-7.5925925925925952</v>
      </c>
      <c r="N117" s="266">
        <f t="shared" si="43"/>
        <v>-4.1602067183462594</v>
      </c>
      <c r="O117" s="267">
        <f t="shared" si="43"/>
        <v>-2.1052631578947256</v>
      </c>
      <c r="P117" s="267">
        <f t="shared" si="43"/>
        <v>-0.45751633986927231</v>
      </c>
      <c r="Q117" s="267">
        <f t="shared" si="43"/>
        <v>0.60606060606060908</v>
      </c>
      <c r="R117" s="267">
        <f t="shared" si="43"/>
        <v>0.79365079365078373</v>
      </c>
      <c r="S117" s="267">
        <f t="shared" si="43"/>
        <v>-0.48048048048048031</v>
      </c>
      <c r="T117" s="267">
        <f t="shared" si="43"/>
        <v>-0.47222222222221433</v>
      </c>
      <c r="U117" s="267">
        <f t="shared" si="43"/>
        <v>2.1637426900584842</v>
      </c>
      <c r="V117" s="268">
        <f t="shared" si="43"/>
        <v>3.7345679012345698</v>
      </c>
      <c r="W117" s="345">
        <f t="shared" si="43"/>
        <v>-1.0223266745005901</v>
      </c>
      <c r="X117" s="392"/>
      <c r="Y117" s="227"/>
      <c r="Z117" s="227"/>
    </row>
    <row r="118" spans="1:27" ht="13.5" thickBot="1" x14ac:dyDescent="0.25">
      <c r="A118" s="349" t="s">
        <v>27</v>
      </c>
      <c r="B118" s="270">
        <f t="shared" ref="B118:W118" si="44">B114-B99</f>
        <v>15.091543156059288</v>
      </c>
      <c r="C118" s="271">
        <f t="shared" si="44"/>
        <v>44.860681114551085</v>
      </c>
      <c r="D118" s="271">
        <f t="shared" si="44"/>
        <v>82.159090909090878</v>
      </c>
      <c r="E118" s="271">
        <f t="shared" si="44"/>
        <v>66.252955082742346</v>
      </c>
      <c r="F118" s="271">
        <f t="shared" si="44"/>
        <v>75.336879432624073</v>
      </c>
      <c r="G118" s="271">
        <f t="shared" si="44"/>
        <v>80.465116279069775</v>
      </c>
      <c r="H118" s="271">
        <f t="shared" si="44"/>
        <v>112.35294117647061</v>
      </c>
      <c r="I118" s="271">
        <f t="shared" si="44"/>
        <v>121.93939393939399</v>
      </c>
      <c r="J118" s="271">
        <f t="shared" si="44"/>
        <v>130.7954545454545</v>
      </c>
      <c r="K118" s="272">
        <f t="shared" si="44"/>
        <v>112.15811965811963</v>
      </c>
      <c r="L118" s="402">
        <f t="shared" si="44"/>
        <v>-37.221067221067301</v>
      </c>
      <c r="M118" s="272">
        <f t="shared" si="44"/>
        <v>-13.571428571428555</v>
      </c>
      <c r="N118" s="270">
        <f t="shared" si="44"/>
        <v>45.415282392026597</v>
      </c>
      <c r="O118" s="271">
        <f t="shared" si="44"/>
        <v>69.122807017543892</v>
      </c>
      <c r="P118" s="271">
        <f t="shared" si="44"/>
        <v>87.352941176470608</v>
      </c>
      <c r="Q118" s="271">
        <f t="shared" si="44"/>
        <v>86.060606060606119</v>
      </c>
      <c r="R118" s="271">
        <f t="shared" si="44"/>
        <v>87.14285714285711</v>
      </c>
      <c r="S118" s="271">
        <f t="shared" si="44"/>
        <v>68.056628056628028</v>
      </c>
      <c r="T118" s="271">
        <f t="shared" si="44"/>
        <v>57.855263157894683</v>
      </c>
      <c r="U118" s="271">
        <f t="shared" si="44"/>
        <v>75.973684210526358</v>
      </c>
      <c r="V118" s="272">
        <f t="shared" si="44"/>
        <v>41.666666666666629</v>
      </c>
      <c r="W118" s="346">
        <f t="shared" si="44"/>
        <v>66.178121301335864</v>
      </c>
      <c r="X118" s="392"/>
      <c r="Y118" s="227"/>
      <c r="Z118" s="227"/>
    </row>
    <row r="119" spans="1:27" x14ac:dyDescent="0.2">
      <c r="A119" s="350" t="s">
        <v>51</v>
      </c>
      <c r="B119" s="274">
        <v>495</v>
      </c>
      <c r="C119" s="275">
        <v>495</v>
      </c>
      <c r="D119" s="275">
        <v>634</v>
      </c>
      <c r="E119" s="275">
        <v>632</v>
      </c>
      <c r="F119" s="275">
        <v>620</v>
      </c>
      <c r="G119" s="275">
        <v>619</v>
      </c>
      <c r="H119" s="275">
        <v>449</v>
      </c>
      <c r="I119" s="275">
        <v>448</v>
      </c>
      <c r="J119" s="275">
        <v>599</v>
      </c>
      <c r="K119" s="276">
        <v>530</v>
      </c>
      <c r="L119" s="403">
        <v>491</v>
      </c>
      <c r="M119" s="276">
        <v>611</v>
      </c>
      <c r="N119" s="274">
        <v>580</v>
      </c>
      <c r="O119" s="275">
        <v>775</v>
      </c>
      <c r="P119" s="275">
        <v>449</v>
      </c>
      <c r="Q119" s="275">
        <v>449</v>
      </c>
      <c r="R119" s="275">
        <v>710</v>
      </c>
      <c r="S119" s="275">
        <v>573</v>
      </c>
      <c r="T119" s="275">
        <v>504</v>
      </c>
      <c r="U119" s="275">
        <v>528</v>
      </c>
      <c r="V119" s="276">
        <v>482</v>
      </c>
      <c r="W119" s="347">
        <f>SUM(B119:V119)</f>
        <v>11673</v>
      </c>
      <c r="X119" s="227" t="s">
        <v>56</v>
      </c>
      <c r="Y119" s="278">
        <f>W104-W119</f>
        <v>13</v>
      </c>
      <c r="Z119" s="279">
        <f>Y119/W104</f>
        <v>1.112442238576074E-3</v>
      </c>
      <c r="AA119" s="416" t="s">
        <v>89</v>
      </c>
    </row>
    <row r="120" spans="1:27" x14ac:dyDescent="0.2">
      <c r="A120" s="309" t="s">
        <v>28</v>
      </c>
      <c r="B120" s="242">
        <v>46</v>
      </c>
      <c r="C120" s="240">
        <v>46</v>
      </c>
      <c r="D120" s="240">
        <v>45.5</v>
      </c>
      <c r="E120" s="240">
        <v>45.5</v>
      </c>
      <c r="F120" s="240">
        <v>44.5</v>
      </c>
      <c r="G120" s="240">
        <v>44.5</v>
      </c>
      <c r="H120" s="240">
        <v>44</v>
      </c>
      <c r="I120" s="240">
        <v>44</v>
      </c>
      <c r="J120" s="240">
        <v>43</v>
      </c>
      <c r="K120" s="243">
        <v>42</v>
      </c>
      <c r="L120" s="404">
        <v>47</v>
      </c>
      <c r="M120" s="243">
        <v>46.5</v>
      </c>
      <c r="N120" s="240">
        <v>46.5</v>
      </c>
      <c r="O120" s="240">
        <v>46</v>
      </c>
      <c r="P120" s="240">
        <v>46</v>
      </c>
      <c r="Q120" s="240">
        <v>45</v>
      </c>
      <c r="R120" s="240">
        <v>45</v>
      </c>
      <c r="S120" s="240">
        <v>45</v>
      </c>
      <c r="T120" s="240">
        <v>44.5</v>
      </c>
      <c r="U120" s="240">
        <v>43.5</v>
      </c>
      <c r="V120" s="243">
        <v>43</v>
      </c>
      <c r="W120" s="339"/>
      <c r="X120" s="227" t="s">
        <v>57</v>
      </c>
      <c r="Y120" s="227">
        <v>42.92</v>
      </c>
      <c r="Z120" s="227"/>
    </row>
    <row r="121" spans="1:27" ht="13.5" thickBot="1" x14ac:dyDescent="0.25">
      <c r="A121" s="312" t="s">
        <v>26</v>
      </c>
      <c r="B121" s="244">
        <f>B120-B109</f>
        <v>3.2000000000000028</v>
      </c>
      <c r="C121" s="241">
        <f t="shared" ref="C121:M121" si="45">C120-C109</f>
        <v>3.2000000000000028</v>
      </c>
      <c r="D121" s="241">
        <f t="shared" si="45"/>
        <v>2.7000000000000028</v>
      </c>
      <c r="E121" s="241">
        <f t="shared" si="45"/>
        <v>2.7000000000000028</v>
      </c>
      <c r="F121" s="241">
        <f t="shared" si="45"/>
        <v>1.7000000000000028</v>
      </c>
      <c r="G121" s="241">
        <f t="shared" si="45"/>
        <v>1.7000000000000028</v>
      </c>
      <c r="H121" s="241">
        <f t="shared" si="45"/>
        <v>1.2000000000000028</v>
      </c>
      <c r="I121" s="241">
        <f t="shared" si="45"/>
        <v>1.2000000000000028</v>
      </c>
      <c r="J121" s="241">
        <f t="shared" si="45"/>
        <v>0.20000000000000284</v>
      </c>
      <c r="K121" s="245">
        <f t="shared" si="45"/>
        <v>-0.79999999999999716</v>
      </c>
      <c r="L121" s="405">
        <f t="shared" si="45"/>
        <v>4.2000000000000028</v>
      </c>
      <c r="M121" s="245">
        <f t="shared" si="45"/>
        <v>3.7000000000000028</v>
      </c>
      <c r="N121" s="244">
        <f t="shared" ref="B121:V121" si="46">N120-N105</f>
        <v>2</v>
      </c>
      <c r="O121" s="241">
        <f t="shared" si="46"/>
        <v>2</v>
      </c>
      <c r="P121" s="241">
        <f t="shared" si="46"/>
        <v>2</v>
      </c>
      <c r="Q121" s="241">
        <f t="shared" si="46"/>
        <v>2</v>
      </c>
      <c r="R121" s="241">
        <f t="shared" si="46"/>
        <v>2</v>
      </c>
      <c r="S121" s="241">
        <f t="shared" si="46"/>
        <v>2</v>
      </c>
      <c r="T121" s="241">
        <f t="shared" si="46"/>
        <v>2</v>
      </c>
      <c r="U121" s="241">
        <f t="shared" si="46"/>
        <v>2</v>
      </c>
      <c r="V121" s="245">
        <f t="shared" si="46"/>
        <v>2</v>
      </c>
      <c r="W121" s="348"/>
      <c r="X121" s="227" t="s">
        <v>26</v>
      </c>
      <c r="Y121" s="227">
        <f>Y120-Y105</f>
        <v>1.5500000000000043</v>
      </c>
      <c r="Z121" s="227"/>
    </row>
  </sheetData>
  <mergeCells count="19">
    <mergeCell ref="Z53:AA53"/>
    <mergeCell ref="B37:J37"/>
    <mergeCell ref="N37:U37"/>
    <mergeCell ref="B95:M95"/>
    <mergeCell ref="N95:V95"/>
    <mergeCell ref="B81:M81"/>
    <mergeCell ref="N81:V81"/>
    <mergeCell ref="B67:M67"/>
    <mergeCell ref="N67:V67"/>
    <mergeCell ref="N110:V110"/>
    <mergeCell ref="B110:K110"/>
    <mergeCell ref="L110:M110"/>
    <mergeCell ref="K9:R9"/>
    <mergeCell ref="F2:I2"/>
    <mergeCell ref="B9:J9"/>
    <mergeCell ref="B23:J23"/>
    <mergeCell ref="K23:R23"/>
    <mergeCell ref="N53:U53"/>
    <mergeCell ref="B53:M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2022-11-28T16:14:26Z</dcterms:modified>
</cp:coreProperties>
</file>