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AA8B3CE6-8871-4B01-B966-B70CE4E91737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21" i="251" s="1"/>
  <c r="J121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3" i="250"/>
  <c r="H133" i="250"/>
  <c r="G133" i="250"/>
  <c r="F133" i="250"/>
  <c r="E133" i="250"/>
  <c r="D133" i="250"/>
  <c r="C133" i="250"/>
  <c r="B133" i="250"/>
  <c r="I131" i="250"/>
  <c r="K131" i="250" s="1"/>
  <c r="L131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3" i="249"/>
  <c r="F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Y134" i="248"/>
  <c r="Y132" i="248"/>
  <c r="Z132" i="248" s="1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G105" i="248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V106" i="248"/>
  <c r="U106" i="248"/>
  <c r="T106" i="248"/>
  <c r="S106" i="248"/>
  <c r="P106" i="248"/>
  <c r="N106" i="248"/>
  <c r="M106" i="248"/>
  <c r="L106" i="248"/>
  <c r="K106" i="248"/>
  <c r="J106" i="248"/>
  <c r="I106" i="248"/>
  <c r="H106" i="248"/>
  <c r="G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T92" i="248"/>
  <c r="S92" i="248"/>
  <c r="O92" i="248"/>
  <c r="N92" i="248"/>
  <c r="M92" i="248"/>
  <c r="L92" i="248"/>
  <c r="K92" i="248"/>
  <c r="J92" i="248"/>
  <c r="H92" i="248"/>
  <c r="G92" i="248"/>
  <c r="D92" i="248"/>
  <c r="C92" i="248"/>
  <c r="W90" i="248"/>
  <c r="Y104" i="248" s="1"/>
  <c r="Z104" i="248" s="1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T78" i="248"/>
  <c r="Q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K89" i="250" s="1"/>
  <c r="L89" i="250" s="1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82" i="249" s="1"/>
  <c r="J82" i="249" s="1"/>
  <c r="G56" i="249"/>
  <c r="I69" i="249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F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 s="1"/>
  <c r="V32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30" i="251"/>
  <c r="J30" i="251" s="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17" i="249"/>
  <c r="J17" i="249" s="1"/>
  <c r="B4" i="239"/>
  <c r="G4" i="239"/>
  <c r="H4" i="239" s="1"/>
  <c r="G5" i="239"/>
  <c r="H5" i="239" s="1"/>
  <c r="Z5" i="234"/>
  <c r="G4" i="240"/>
  <c r="H3" i="240"/>
  <c r="G5" i="240"/>
  <c r="H5" i="240" s="1"/>
  <c r="H4" i="240"/>
  <c r="D3" i="237" l="1"/>
  <c r="D48" i="250"/>
  <c r="R106" i="248"/>
  <c r="R120" i="248"/>
  <c r="Z5" i="235"/>
  <c r="G4" i="238"/>
  <c r="I30" i="249"/>
  <c r="J30" i="249" s="1"/>
  <c r="E78" i="248"/>
  <c r="B4" i="238"/>
  <c r="G6" i="240"/>
  <c r="J32" i="250"/>
  <c r="K32" i="250" s="1"/>
  <c r="R78" i="248"/>
  <c r="G6" i="239"/>
  <c r="G7" i="239" s="1"/>
  <c r="Y76" i="248"/>
  <c r="Z76" i="248" s="1"/>
  <c r="B5" i="239"/>
  <c r="D4" i="239"/>
  <c r="X46" i="248"/>
  <c r="Y46" i="248" s="1"/>
  <c r="B5" i="238"/>
  <c r="D4" i="238"/>
  <c r="I92" i="248"/>
  <c r="I78" i="248"/>
  <c r="G7" i="240"/>
  <c r="H6" i="240"/>
  <c r="G4" i="237"/>
  <c r="H3" i="237"/>
  <c r="B5" i="237"/>
  <c r="D4" i="237"/>
  <c r="D4" i="240"/>
  <c r="B5" i="240"/>
  <c r="P78" i="248"/>
  <c r="P92" i="248"/>
  <c r="I56" i="249"/>
  <c r="J56" i="249" s="1"/>
  <c r="K75" i="250"/>
  <c r="H4" i="238" l="1"/>
  <c r="G5" i="238"/>
  <c r="H6" i="239"/>
  <c r="H4" i="237"/>
  <c r="G5" i="237"/>
  <c r="D5" i="240"/>
  <c r="B6" i="240"/>
  <c r="G8" i="239"/>
  <c r="H7" i="239"/>
  <c r="B6" i="239"/>
  <c r="D5" i="239"/>
  <c r="G8" i="240"/>
  <c r="H7" i="240"/>
  <c r="B6" i="237"/>
  <c r="D5" i="237"/>
  <c r="B6" i="238"/>
  <c r="D5" i="238"/>
  <c r="G6" i="238" l="1"/>
  <c r="H5" i="238"/>
  <c r="G9" i="239"/>
  <c r="H8" i="239"/>
  <c r="D6" i="237"/>
  <c r="B7" i="237"/>
  <c r="G9" i="240"/>
  <c r="H8" i="240"/>
  <c r="B7" i="238"/>
  <c r="D6" i="238"/>
  <c r="B7" i="240"/>
  <c r="D6" i="240"/>
  <c r="H5" i="237"/>
  <c r="G6" i="237"/>
  <c r="B7" i="239"/>
  <c r="D6" i="239"/>
  <c r="H6" i="238" l="1"/>
  <c r="G7" i="238"/>
  <c r="D7" i="239"/>
  <c r="B8" i="239"/>
  <c r="B8" i="238"/>
  <c r="D7" i="238"/>
  <c r="G10" i="240"/>
  <c r="H9" i="240"/>
  <c r="G7" i="237"/>
  <c r="H6" i="237"/>
  <c r="B8" i="237"/>
  <c r="D7" i="237"/>
  <c r="D7" i="240"/>
  <c r="B8" i="240"/>
  <c r="G10" i="239"/>
  <c r="H9" i="239"/>
  <c r="G8" i="238" l="1"/>
  <c r="H7" i="238"/>
  <c r="B9" i="240"/>
  <c r="D8" i="240"/>
  <c r="H10" i="239"/>
  <c r="G11" i="239"/>
  <c r="H10" i="240"/>
  <c r="G11" i="240"/>
  <c r="D8" i="238"/>
  <c r="B9" i="238"/>
  <c r="D8" i="237"/>
  <c r="B9" i="237"/>
  <c r="B9" i="239"/>
  <c r="D8" i="239"/>
  <c r="H7" i="237"/>
  <c r="G8" i="237"/>
  <c r="H8" i="238" l="1"/>
  <c r="G9" i="238"/>
  <c r="H11" i="240"/>
  <c r="G12" i="240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G10" i="238" l="1"/>
  <c r="H9" i="238"/>
  <c r="G10" i="237"/>
  <c r="H9" i="237"/>
  <c r="D10" i="237"/>
  <c r="B11" i="237"/>
  <c r="D10" i="239"/>
  <c r="B11" i="239"/>
  <c r="G13" i="240"/>
  <c r="H12" i="240"/>
  <c r="B11" i="238"/>
  <c r="D10" i="238"/>
  <c r="D10" i="240"/>
  <c r="B11" i="240"/>
  <c r="G13" i="239"/>
  <c r="H12" i="239"/>
  <c r="H10" i="238" l="1"/>
  <c r="G11" i="238"/>
  <c r="G14" i="239"/>
  <c r="H13" i="239"/>
  <c r="D11" i="237"/>
  <c r="B12" i="237"/>
  <c r="D11" i="238"/>
  <c r="B12" i="238"/>
  <c r="B12" i="239"/>
  <c r="D11" i="239"/>
  <c r="B12" i="240"/>
  <c r="D11" i="240"/>
  <c r="G14" i="240"/>
  <c r="H13" i="240"/>
  <c r="G11" i="237"/>
  <c r="H10" i="237"/>
  <c r="H11" i="238" l="1"/>
  <c r="G12" i="238"/>
  <c r="D12" i="239"/>
  <c r="B13" i="239"/>
  <c r="D12" i="238"/>
  <c r="B13" i="238"/>
  <c r="G12" i="237"/>
  <c r="H11" i="237"/>
  <c r="H14" i="240"/>
  <c r="G15" i="240"/>
  <c r="D12" i="237"/>
  <c r="B13" i="237"/>
  <c r="B13" i="240"/>
  <c r="D12" i="240"/>
  <c r="G15" i="239"/>
  <c r="H14" i="239"/>
  <c r="H12" i="238" l="1"/>
  <c r="G13" i="238"/>
  <c r="G13" i="237"/>
  <c r="H12" i="237"/>
  <c r="B14" i="238"/>
  <c r="D13" i="238"/>
  <c r="D13" i="237"/>
  <c r="B14" i="237"/>
  <c r="B14" i="239"/>
  <c r="D13" i="239"/>
  <c r="H15" i="239"/>
  <c r="G16" i="239"/>
  <c r="B14" i="240"/>
  <c r="D13" i="240"/>
  <c r="G16" i="240"/>
  <c r="H15" i="240"/>
  <c r="H13" i="238" l="1"/>
  <c r="G14" i="238"/>
  <c r="G17" i="240"/>
  <c r="H16" i="240"/>
  <c r="B15" i="239"/>
  <c r="D14" i="239"/>
  <c r="D14" i="238"/>
  <c r="B15" i="238"/>
  <c r="B15" i="237"/>
  <c r="D14" i="237"/>
  <c r="D14" i="240"/>
  <c r="B15" i="240"/>
  <c r="G17" i="239"/>
  <c r="H16" i="239"/>
  <c r="H13" i="237"/>
  <c r="G14" i="237"/>
  <c r="H14" i="238" l="1"/>
  <c r="G15" i="238"/>
  <c r="B16" i="237"/>
  <c r="D15" i="237"/>
  <c r="D15" i="239"/>
  <c r="B16" i="239"/>
  <c r="H14" i="237"/>
  <c r="G15" i="237"/>
  <c r="B16" i="238"/>
  <c r="D15" i="238"/>
  <c r="G18" i="239"/>
  <c r="H17" i="239"/>
  <c r="D15" i="240"/>
  <c r="B16" i="240"/>
  <c r="G18" i="240"/>
  <c r="H17" i="240"/>
  <c r="G16" i="238" l="1"/>
  <c r="H15" i="238"/>
  <c r="B17" i="240"/>
  <c r="D16" i="240"/>
  <c r="H15" i="237"/>
  <c r="G16" i="237"/>
  <c r="D16" i="239"/>
  <c r="B17" i="239"/>
  <c r="H18" i="239"/>
  <c r="G19" i="239"/>
  <c r="D16" i="238"/>
  <c r="B17" i="238"/>
  <c r="G19" i="240"/>
  <c r="H18" i="240"/>
  <c r="D16" i="237"/>
  <c r="B17" i="237"/>
  <c r="H16" i="238" l="1"/>
  <c r="G17" i="238"/>
  <c r="H19" i="240"/>
  <c r="G20" i="240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G18" i="238" l="1"/>
  <c r="H17" i="238"/>
  <c r="D18" i="240"/>
  <c r="B19" i="240"/>
  <c r="B19" i="239"/>
  <c r="D18" i="239"/>
  <c r="G18" i="237"/>
  <c r="H17" i="237"/>
  <c r="D18" i="238"/>
  <c r="B19" i="238"/>
  <c r="G21" i="240"/>
  <c r="H20" i="240"/>
  <c r="G21" i="239"/>
  <c r="H20" i="239"/>
  <c r="D18" i="237"/>
  <c r="B19" i="237"/>
  <c r="G19" i="238" l="1"/>
  <c r="H18" i="238"/>
  <c r="H18" i="237"/>
  <c r="G19" i="237"/>
  <c r="H21" i="239"/>
  <c r="G22" i="239"/>
  <c r="G22" i="240"/>
  <c r="H21" i="240"/>
  <c r="D19" i="239"/>
  <c r="B20" i="239"/>
  <c r="D19" i="240"/>
  <c r="B20" i="240"/>
  <c r="D19" i="237"/>
  <c r="B20" i="237"/>
  <c r="B20" i="238"/>
  <c r="D19" i="238"/>
  <c r="H19" i="238" l="1"/>
  <c r="G20" i="238"/>
  <c r="B21" i="238"/>
  <c r="D20" i="238"/>
  <c r="H22" i="240"/>
  <c r="G23" i="240"/>
  <c r="B21" i="239"/>
  <c r="D20" i="239"/>
  <c r="G23" i="239"/>
  <c r="H22" i="239"/>
  <c r="B21" i="237"/>
  <c r="D20" i="237"/>
  <c r="H19" i="237"/>
  <c r="G20" i="237"/>
  <c r="D20" i="240"/>
  <c r="B21" i="240"/>
  <c r="G21" i="238" l="1"/>
  <c r="H20" i="238"/>
  <c r="G24" i="239"/>
  <c r="H23" i="239"/>
  <c r="D21" i="239"/>
  <c r="B22" i="239"/>
  <c r="H20" i="237"/>
  <c r="G21" i="237"/>
  <c r="G24" i="240"/>
  <c r="H23" i="240"/>
  <c r="B22" i="240"/>
  <c r="D21" i="240"/>
  <c r="B22" i="237"/>
  <c r="D21" i="237"/>
  <c r="D21" i="238"/>
  <c r="B22" i="238"/>
  <c r="G22" i="238" l="1"/>
  <c r="H21" i="238"/>
  <c r="B23" i="239"/>
  <c r="D22" i="239"/>
  <c r="D22" i="238"/>
  <c r="B23" i="238"/>
  <c r="B23" i="240"/>
  <c r="D22" i="240"/>
  <c r="D22" i="237"/>
  <c r="B23" i="237"/>
  <c r="H21" i="237"/>
  <c r="G22" i="237"/>
  <c r="H24" i="240"/>
  <c r="G25" i="240"/>
  <c r="H24" i="239"/>
  <c r="G25" i="239"/>
  <c r="G23" i="238" l="1"/>
  <c r="H22" i="238"/>
  <c r="H25" i="239"/>
  <c r="G26" i="239"/>
  <c r="H26" i="239" s="1"/>
  <c r="D23" i="238"/>
  <c r="B24" i="238"/>
  <c r="B24" i="237"/>
  <c r="D23" i="237"/>
  <c r="B24" i="240"/>
  <c r="D23" i="240"/>
  <c r="H25" i="240"/>
  <c r="G26" i="240"/>
  <c r="H26" i="240" s="1"/>
  <c r="H22" i="237"/>
  <c r="G23" i="237"/>
  <c r="B24" i="239"/>
  <c r="D23" i="239"/>
  <c r="H23" i="238" l="1"/>
  <c r="G24" i="238"/>
  <c r="B25" i="239"/>
  <c r="D24" i="239"/>
  <c r="B25" i="237"/>
  <c r="D24" i="237"/>
  <c r="B25" i="240"/>
  <c r="D24" i="240"/>
  <c r="G24" i="237"/>
  <c r="H23" i="237"/>
  <c r="B25" i="238"/>
  <c r="D24" i="238"/>
  <c r="H24" i="238" l="1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8" l="1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<sst xmlns="http://schemas.openxmlformats.org/spreadsheetml/2006/main" count="999" uniqueCount="95">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</sst>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123"/>
  <sheetViews>
    <sheetView showGridLines="0" topLeftCell="A92" zoomScale="75" zoomScaleNormal="75" workbookViewId="0">
      <selection activeCell="G122" sqref="G122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6" t="s">
        <v>53</v>
      </c>
      <c r="C9" s="417"/>
      <c r="D9" s="417"/>
      <c r="E9" s="417"/>
      <c r="F9" s="41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16" t="s">
        <v>53</v>
      </c>
      <c r="C22" s="417"/>
      <c r="D22" s="417"/>
      <c r="E22" s="417"/>
      <c r="F22" s="41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16" t="s">
        <v>53</v>
      </c>
      <c r="C35" s="417"/>
      <c r="D35" s="417"/>
      <c r="E35" s="417"/>
      <c r="F35" s="41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16" t="s">
        <v>53</v>
      </c>
      <c r="C48" s="417"/>
      <c r="D48" s="417"/>
      <c r="E48" s="417"/>
      <c r="F48" s="41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16" t="s">
        <v>50</v>
      </c>
      <c r="C61" s="417"/>
      <c r="D61" s="417"/>
      <c r="E61" s="417"/>
      <c r="F61" s="41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16" t="s">
        <v>50</v>
      </c>
      <c r="C74" s="417"/>
      <c r="D74" s="417"/>
      <c r="E74" s="417"/>
      <c r="F74" s="41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16" t="s">
        <v>50</v>
      </c>
      <c r="C87" s="417"/>
      <c r="D87" s="417"/>
      <c r="E87" s="417"/>
      <c r="F87" s="41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16" t="s">
        <v>50</v>
      </c>
      <c r="C100" s="417"/>
      <c r="D100" s="417"/>
      <c r="E100" s="417"/>
      <c r="F100" s="41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2" spans="1:10" ht="13.5" thickBot="1" x14ac:dyDescent="0.25"/>
    <row r="113" spans="1:10" s="408" customFormat="1" ht="13.5" thickBot="1" x14ac:dyDescent="0.25">
      <c r="A113" s="285" t="s">
        <v>91</v>
      </c>
      <c r="B113" s="416" t="s">
        <v>50</v>
      </c>
      <c r="C113" s="417"/>
      <c r="D113" s="417"/>
      <c r="E113" s="417"/>
      <c r="F113" s="418"/>
      <c r="G113" s="314" t="s">
        <v>0</v>
      </c>
    </row>
    <row r="114" spans="1:10" s="408" customFormat="1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08" customFormat="1" x14ac:dyDescent="0.2">
      <c r="A115" s="292" t="s">
        <v>3</v>
      </c>
      <c r="B115" s="355">
        <v>1540</v>
      </c>
      <c r="C115" s="356">
        <v>1540</v>
      </c>
      <c r="D115" s="357">
        <v>1540</v>
      </c>
      <c r="E115" s="357">
        <v>1540</v>
      </c>
      <c r="F115" s="357">
        <v>1540</v>
      </c>
      <c r="G115" s="358">
        <v>1540</v>
      </c>
    </row>
    <row r="116" spans="1:10" s="408" customFormat="1" x14ac:dyDescent="0.2">
      <c r="A116" s="295" t="s">
        <v>6</v>
      </c>
      <c r="B116" s="321">
        <v>1768.5714285714287</v>
      </c>
      <c r="C116" s="322">
        <v>1819.4594594594594</v>
      </c>
      <c r="D116" s="322">
        <v>1869.1891891891892</v>
      </c>
      <c r="E116" s="322">
        <v>1915.1515151515152</v>
      </c>
      <c r="F116" s="322">
        <v>1989.047619047619</v>
      </c>
      <c r="G116" s="259">
        <v>1869.7315436241611</v>
      </c>
    </row>
    <row r="117" spans="1:10" s="408" customFormat="1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100</v>
      </c>
      <c r="G117" s="326">
        <v>97.986577181208048</v>
      </c>
    </row>
    <row r="118" spans="1:10" s="408" customFormat="1" x14ac:dyDescent="0.2">
      <c r="A118" s="226" t="s">
        <v>8</v>
      </c>
      <c r="B118" s="263">
        <v>2.0741104116930958E-2</v>
      </c>
      <c r="C118" s="264">
        <v>2.3281204038581124E-2</v>
      </c>
      <c r="D118" s="327">
        <v>2.3710483848578531E-2</v>
      </c>
      <c r="E118" s="327">
        <v>3.0558054000814183E-2</v>
      </c>
      <c r="F118" s="327">
        <v>3.2393358440187932E-2</v>
      </c>
      <c r="G118" s="328">
        <v>4.4747371484419596E-2</v>
      </c>
    </row>
    <row r="119" spans="1:10" s="408" customFormat="1" x14ac:dyDescent="0.2">
      <c r="A119" s="295" t="s">
        <v>1</v>
      </c>
      <c r="B119" s="266">
        <f t="shared" ref="B119:G119" si="25">B116/B115*100-100</f>
        <v>14.842300556586281</v>
      </c>
      <c r="C119" s="267">
        <f t="shared" si="25"/>
        <v>18.146718146718129</v>
      </c>
      <c r="D119" s="267">
        <f t="shared" si="25"/>
        <v>21.375921375921365</v>
      </c>
      <c r="E119" s="267">
        <f t="shared" si="25"/>
        <v>24.360487996851646</v>
      </c>
      <c r="F119" s="267">
        <f t="shared" si="25"/>
        <v>29.15893630179346</v>
      </c>
      <c r="G119" s="269">
        <f t="shared" si="25"/>
        <v>21.411139196374094</v>
      </c>
    </row>
    <row r="120" spans="1:10" s="408" customFormat="1" ht="13.5" thickBot="1" x14ac:dyDescent="0.25">
      <c r="A120" s="226" t="s">
        <v>27</v>
      </c>
      <c r="B120" s="270">
        <f>B116-B103</f>
        <v>57.267080745341673</v>
      </c>
      <c r="C120" s="271">
        <f t="shared" ref="C120:G120" si="26">C116-C103</f>
        <v>92.694753577106439</v>
      </c>
      <c r="D120" s="271">
        <f t="shared" si="26"/>
        <v>87.760617760617833</v>
      </c>
      <c r="E120" s="271">
        <f t="shared" si="26"/>
        <v>149.59595959595958</v>
      </c>
      <c r="F120" s="271">
        <f t="shared" si="26"/>
        <v>165.15873015873012</v>
      </c>
      <c r="G120" s="273">
        <f t="shared" si="26"/>
        <v>103.63398264855141</v>
      </c>
    </row>
    <row r="121" spans="1:10" s="408" customFormat="1" x14ac:dyDescent="0.2">
      <c r="A121" s="309" t="s">
        <v>52</v>
      </c>
      <c r="B121" s="274">
        <v>207</v>
      </c>
      <c r="C121" s="275">
        <v>361</v>
      </c>
      <c r="D121" s="275">
        <v>442</v>
      </c>
      <c r="E121" s="275">
        <v>337</v>
      </c>
      <c r="F121" s="329">
        <v>283</v>
      </c>
      <c r="G121" s="330">
        <f>SUM(B121:F121)</f>
        <v>1630</v>
      </c>
      <c r="H121" s="408" t="s">
        <v>56</v>
      </c>
      <c r="I121" s="331">
        <f>G108-G121</f>
        <v>188</v>
      </c>
      <c r="J121" s="332">
        <f>I121/G108</f>
        <v>0.1034103410341034</v>
      </c>
    </row>
    <row r="122" spans="1:10" s="408" customFormat="1" x14ac:dyDescent="0.2">
      <c r="A122" s="309" t="s">
        <v>28</v>
      </c>
      <c r="B122" s="229">
        <v>71</v>
      </c>
      <c r="C122" s="409">
        <v>71</v>
      </c>
      <c r="D122" s="409">
        <v>71</v>
      </c>
      <c r="E122" s="409">
        <v>71</v>
      </c>
      <c r="F122" s="409">
        <v>71</v>
      </c>
      <c r="G122" s="233"/>
      <c r="H122" s="408" t="s">
        <v>57</v>
      </c>
      <c r="I122" s="408">
        <v>67.989999999999995</v>
      </c>
    </row>
    <row r="123" spans="1:10" s="408" customFormat="1" ht="13.5" thickBot="1" x14ac:dyDescent="0.25">
      <c r="A123" s="312" t="s">
        <v>26</v>
      </c>
      <c r="B123" s="336">
        <f>B122-B109</f>
        <v>3</v>
      </c>
      <c r="C123" s="337">
        <f t="shared" ref="C123:F123" si="27">C122-C109</f>
        <v>3</v>
      </c>
      <c r="D123" s="337">
        <f t="shared" si="27"/>
        <v>3</v>
      </c>
      <c r="E123" s="337">
        <f t="shared" si="27"/>
        <v>3</v>
      </c>
      <c r="F123" s="337">
        <f t="shared" si="27"/>
        <v>3</v>
      </c>
      <c r="G123" s="234"/>
      <c r="H123" s="408" t="s">
        <v>26</v>
      </c>
      <c r="I123" s="227">
        <f>I122-I109</f>
        <v>1</v>
      </c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34"/>
  <sheetViews>
    <sheetView showGridLines="0" topLeftCell="A102" zoomScale="73" zoomScaleNormal="73" workbookViewId="0">
      <selection activeCell="O130" sqref="O13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16" t="s">
        <v>50</v>
      </c>
      <c r="C9" s="417"/>
      <c r="D9" s="417"/>
      <c r="E9" s="417"/>
      <c r="F9" s="417"/>
      <c r="G9" s="41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16" t="s">
        <v>50</v>
      </c>
      <c r="C23" s="417"/>
      <c r="D23" s="417"/>
      <c r="E23" s="417"/>
      <c r="F23" s="417"/>
      <c r="G23" s="41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16" t="s">
        <v>50</v>
      </c>
      <c r="C37" s="417"/>
      <c r="D37" s="417"/>
      <c r="E37" s="417"/>
      <c r="F37" s="417"/>
      <c r="G37" s="41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16" t="s">
        <v>50</v>
      </c>
      <c r="C51" s="417"/>
      <c r="D51" s="417"/>
      <c r="E51" s="417"/>
      <c r="F51" s="417"/>
      <c r="G51" s="41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16" t="s">
        <v>53</v>
      </c>
      <c r="C66" s="417"/>
      <c r="D66" s="417"/>
      <c r="E66" s="417"/>
      <c r="F66" s="417"/>
      <c r="G66" s="417"/>
      <c r="H66" s="41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16" t="s">
        <v>53</v>
      </c>
      <c r="C80" s="417"/>
      <c r="D80" s="417"/>
      <c r="E80" s="417"/>
      <c r="F80" s="417"/>
      <c r="G80" s="417"/>
      <c r="H80" s="41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16" t="s">
        <v>53</v>
      </c>
      <c r="C94" s="417"/>
      <c r="D94" s="417"/>
      <c r="E94" s="417"/>
      <c r="F94" s="417"/>
      <c r="G94" s="417"/>
      <c r="H94" s="41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16" t="s">
        <v>53</v>
      </c>
      <c r="C108" s="417"/>
      <c r="D108" s="417"/>
      <c r="E108" s="417"/>
      <c r="F108" s="417"/>
      <c r="G108" s="417"/>
      <c r="H108" s="41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16" t="s">
        <v>53</v>
      </c>
      <c r="C122" s="417"/>
      <c r="D122" s="417"/>
      <c r="E122" s="417"/>
      <c r="F122" s="417"/>
      <c r="G122" s="417"/>
      <c r="H122" s="418"/>
      <c r="I122" s="313" t="s">
        <v>0</v>
      </c>
      <c r="J122" s="227"/>
      <c r="K122" s="408"/>
      <c r="L122" s="408"/>
    </row>
    <row r="123" spans="1:14" x14ac:dyDescent="0.2">
      <c r="A123" s="226" t="s">
        <v>54</v>
      </c>
      <c r="B123" s="286">
        <v>1</v>
      </c>
      <c r="C123" s="287">
        <v>2</v>
      </c>
      <c r="D123" s="288">
        <v>3</v>
      </c>
      <c r="E123" s="287">
        <v>4</v>
      </c>
      <c r="F123" s="288">
        <v>5</v>
      </c>
      <c r="G123" s="288">
        <v>6</v>
      </c>
      <c r="H123" s="283">
        <v>7</v>
      </c>
      <c r="I123" s="289"/>
      <c r="J123" s="290"/>
      <c r="K123" s="408"/>
      <c r="L123" s="408"/>
    </row>
    <row r="124" spans="1:14" x14ac:dyDescent="0.2">
      <c r="A124" s="226" t="s">
        <v>2</v>
      </c>
      <c r="B124" s="250">
        <v>1</v>
      </c>
      <c r="C124" s="333">
        <v>2</v>
      </c>
      <c r="D124" s="251">
        <v>3</v>
      </c>
      <c r="E124" s="315">
        <v>4</v>
      </c>
      <c r="F124" s="252">
        <v>5</v>
      </c>
      <c r="G124" s="363">
        <v>6</v>
      </c>
      <c r="H124" s="364">
        <v>7</v>
      </c>
      <c r="I124" s="284" t="s">
        <v>0</v>
      </c>
      <c r="J124" s="246"/>
      <c r="K124" s="291"/>
      <c r="L124" s="408"/>
    </row>
    <row r="125" spans="1:14" x14ac:dyDescent="0.2">
      <c r="A125" s="292" t="s">
        <v>3</v>
      </c>
      <c r="B125" s="253">
        <v>1090</v>
      </c>
      <c r="C125" s="254">
        <v>1090</v>
      </c>
      <c r="D125" s="254">
        <v>1090</v>
      </c>
      <c r="E125" s="254">
        <v>1090</v>
      </c>
      <c r="F125" s="254">
        <v>1090</v>
      </c>
      <c r="G125" s="385">
        <v>1090</v>
      </c>
      <c r="H125" s="255">
        <v>1090</v>
      </c>
      <c r="I125" s="293">
        <v>1090</v>
      </c>
      <c r="J125" s="294"/>
      <c r="K125" s="291"/>
      <c r="L125" s="408"/>
    </row>
    <row r="126" spans="1:14" x14ac:dyDescent="0.2">
      <c r="A126" s="295" t="s">
        <v>6</v>
      </c>
      <c r="B126" s="256">
        <v>986.58536585365857</v>
      </c>
      <c r="C126" s="257">
        <v>1031.7307692307693</v>
      </c>
      <c r="D126" s="257">
        <v>1049.2452830188679</v>
      </c>
      <c r="E126" s="257">
        <v>1084.1666666666667</v>
      </c>
      <c r="F126" s="296">
        <v>1093.7837837837837</v>
      </c>
      <c r="G126" s="296">
        <v>1134.0740740740741</v>
      </c>
      <c r="H126" s="258">
        <v>1120.4000000000001</v>
      </c>
      <c r="I126" s="297">
        <v>1062.1402214022139</v>
      </c>
      <c r="J126" s="298"/>
      <c r="K126" s="291"/>
      <c r="L126" s="408"/>
    </row>
    <row r="127" spans="1:14" x14ac:dyDescent="0.2">
      <c r="A127" s="226" t="s">
        <v>7</v>
      </c>
      <c r="B127" s="260">
        <v>92.682926829268297</v>
      </c>
      <c r="C127" s="261">
        <v>98.07692307692308</v>
      </c>
      <c r="D127" s="261">
        <v>100</v>
      </c>
      <c r="E127" s="261">
        <v>100</v>
      </c>
      <c r="F127" s="299">
        <v>97.297297297297291</v>
      </c>
      <c r="G127" s="299">
        <v>96.296296296296291</v>
      </c>
      <c r="H127" s="262">
        <v>92</v>
      </c>
      <c r="I127" s="300">
        <v>87.822878228782287</v>
      </c>
      <c r="J127" s="301"/>
      <c r="K127" s="291"/>
      <c r="L127" s="408"/>
    </row>
    <row r="128" spans="1:14" x14ac:dyDescent="0.2">
      <c r="A128" s="226" t="s">
        <v>8</v>
      </c>
      <c r="B128" s="263">
        <v>5.6969852047798961E-2</v>
      </c>
      <c r="C128" s="264">
        <v>4.0175861899364812E-2</v>
      </c>
      <c r="D128" s="264">
        <v>3.9701570565669093E-2</v>
      </c>
      <c r="E128" s="264">
        <v>3.9694854215758198E-2</v>
      </c>
      <c r="F128" s="302">
        <v>3.6032075381385975E-2</v>
      </c>
      <c r="G128" s="302">
        <v>4.3810963651819364E-2</v>
      </c>
      <c r="H128" s="265">
        <v>5.6419722385267518E-2</v>
      </c>
      <c r="I128" s="303">
        <v>6.1903545090280773E-2</v>
      </c>
      <c r="J128" s="304"/>
      <c r="K128" s="305"/>
      <c r="L128" s="408"/>
    </row>
    <row r="129" spans="1:12" x14ac:dyDescent="0.2">
      <c r="A129" s="295" t="s">
        <v>1</v>
      </c>
      <c r="B129" s="266">
        <f t="shared" ref="B129:I129" si="28">B126/B125*100-100</f>
        <v>-9.4875811143432429</v>
      </c>
      <c r="C129" s="267">
        <f t="shared" si="28"/>
        <v>-5.3458009880028072</v>
      </c>
      <c r="D129" s="267">
        <f t="shared" si="28"/>
        <v>-3.7389648606543204</v>
      </c>
      <c r="E129" s="267">
        <f t="shared" si="28"/>
        <v>-0.53516819571865426</v>
      </c>
      <c r="F129" s="267">
        <f t="shared" si="28"/>
        <v>0.34713612695263407</v>
      </c>
      <c r="G129" s="267">
        <f t="shared" si="28"/>
        <v>4.043493034318729</v>
      </c>
      <c r="H129" s="268">
        <f t="shared" si="28"/>
        <v>2.7889908256880886</v>
      </c>
      <c r="I129" s="269">
        <f t="shared" si="28"/>
        <v>-2.5559429906225688</v>
      </c>
      <c r="J129" s="304"/>
      <c r="K129" s="305"/>
      <c r="L129" s="408"/>
    </row>
    <row r="130" spans="1:12" ht="13.5" thickBot="1" x14ac:dyDescent="0.25">
      <c r="A130" s="226" t="s">
        <v>27</v>
      </c>
      <c r="B130" s="270">
        <f>B126-B112</f>
        <v>22.77584204413472</v>
      </c>
      <c r="C130" s="271">
        <f t="shared" ref="C130:I130" si="29">C126-C112</f>
        <v>64.873626373626394</v>
      </c>
      <c r="D130" s="271">
        <f t="shared" si="29"/>
        <v>96.097134870719742</v>
      </c>
      <c r="E130" s="271">
        <f t="shared" si="29"/>
        <v>113.73188405797111</v>
      </c>
      <c r="F130" s="271">
        <f t="shared" si="29"/>
        <v>95.783783783783747</v>
      </c>
      <c r="G130" s="271">
        <f t="shared" si="29"/>
        <v>159.17211328976043</v>
      </c>
      <c r="H130" s="272">
        <f t="shared" si="29"/>
        <v>141.00606060606071</v>
      </c>
      <c r="I130" s="307">
        <f t="shared" si="29"/>
        <v>89.278152436696701</v>
      </c>
      <c r="J130" s="308"/>
      <c r="K130" s="305"/>
      <c r="L130" s="408"/>
    </row>
    <row r="131" spans="1:12" x14ac:dyDescent="0.2">
      <c r="A131" s="309" t="s">
        <v>51</v>
      </c>
      <c r="B131" s="274">
        <v>544</v>
      </c>
      <c r="C131" s="275">
        <v>734</v>
      </c>
      <c r="D131" s="275">
        <v>681</v>
      </c>
      <c r="E131" s="275">
        <v>471</v>
      </c>
      <c r="F131" s="275">
        <v>509</v>
      </c>
      <c r="G131" s="386">
        <v>368</v>
      </c>
      <c r="H131" s="276">
        <v>326</v>
      </c>
      <c r="I131" s="277">
        <f>SUM(B131:H131)</f>
        <v>3633</v>
      </c>
      <c r="J131" s="310" t="s">
        <v>56</v>
      </c>
      <c r="K131" s="311">
        <f>I117-I131</f>
        <v>8</v>
      </c>
      <c r="L131" s="332">
        <f>K131/I117</f>
        <v>2.1971985718209283E-3</v>
      </c>
    </row>
    <row r="132" spans="1:12" x14ac:dyDescent="0.2">
      <c r="A132" s="309" t="s">
        <v>28</v>
      </c>
      <c r="B132" s="229">
        <v>58</v>
      </c>
      <c r="C132" s="409">
        <v>57</v>
      </c>
      <c r="D132" s="409">
        <v>56</v>
      </c>
      <c r="E132" s="409">
        <v>55.5</v>
      </c>
      <c r="F132" s="409">
        <v>54.5</v>
      </c>
      <c r="G132" s="387">
        <v>53.5</v>
      </c>
      <c r="H132" s="230">
        <v>53</v>
      </c>
      <c r="I132" s="233"/>
      <c r="J132" s="227" t="s">
        <v>57</v>
      </c>
      <c r="K132" s="408">
        <v>53.11</v>
      </c>
      <c r="L132" s="408"/>
    </row>
    <row r="133" spans="1:12" ht="13.5" thickBot="1" x14ac:dyDescent="0.25">
      <c r="A133" s="312" t="s">
        <v>26</v>
      </c>
      <c r="B133" s="231">
        <f>B132-B118</f>
        <v>3</v>
      </c>
      <c r="C133" s="232">
        <f t="shared" ref="C133:H133" si="30">C132-C118</f>
        <v>2.5</v>
      </c>
      <c r="D133" s="232">
        <f t="shared" si="30"/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8">
        <f t="shared" si="30"/>
        <v>3</v>
      </c>
      <c r="I133" s="234"/>
      <c r="J133" s="408" t="s">
        <v>26</v>
      </c>
      <c r="K133" s="227">
        <f>K132-K118</f>
        <v>4.0899999999999963</v>
      </c>
      <c r="L133" s="408"/>
    </row>
    <row r="134" spans="1:12" x14ac:dyDescent="0.2">
      <c r="G134" s="280" t="s">
        <v>63</v>
      </c>
      <c r="H134" s="280" t="s">
        <v>63</v>
      </c>
    </row>
  </sheetData>
  <mergeCells count="9">
    <mergeCell ref="B9:G9"/>
    <mergeCell ref="B23:G23"/>
    <mergeCell ref="B37:G37"/>
    <mergeCell ref="B51:G51"/>
    <mergeCell ref="B122:H122"/>
    <mergeCell ref="B108:H108"/>
    <mergeCell ref="B94:H94"/>
    <mergeCell ref="B80:H80"/>
    <mergeCell ref="B66:H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23"/>
  <sheetViews>
    <sheetView showGridLines="0" topLeftCell="A92" zoomScale="75" zoomScaleNormal="75" workbookViewId="0">
      <selection activeCell="K119" sqref="K11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16" t="s">
        <v>53</v>
      </c>
      <c r="C9" s="417"/>
      <c r="D9" s="417"/>
      <c r="E9" s="417"/>
      <c r="F9" s="41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16" t="s">
        <v>53</v>
      </c>
      <c r="C22" s="417"/>
      <c r="D22" s="417"/>
      <c r="E22" s="417"/>
      <c r="F22" s="41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16" t="s">
        <v>53</v>
      </c>
      <c r="C35" s="417"/>
      <c r="D35" s="417"/>
      <c r="E35" s="417"/>
      <c r="F35" s="41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16" t="s">
        <v>53</v>
      </c>
      <c r="C48" s="417"/>
      <c r="D48" s="417"/>
      <c r="E48" s="417"/>
      <c r="F48" s="41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16" t="s">
        <v>53</v>
      </c>
      <c r="C61" s="417"/>
      <c r="D61" s="417"/>
      <c r="E61" s="417"/>
      <c r="F61" s="41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16" t="s">
        <v>53</v>
      </c>
      <c r="C74" s="417"/>
      <c r="D74" s="417"/>
      <c r="E74" s="417"/>
      <c r="F74" s="41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16" t="s">
        <v>53</v>
      </c>
      <c r="C87" s="417"/>
      <c r="D87" s="417"/>
      <c r="E87" s="417"/>
      <c r="F87" s="41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16" t="s">
        <v>53</v>
      </c>
      <c r="C100" s="417"/>
      <c r="D100" s="417"/>
      <c r="E100" s="417"/>
      <c r="F100" s="41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2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16" t="s">
        <v>53</v>
      </c>
      <c r="C113" s="417"/>
      <c r="D113" s="417"/>
      <c r="E113" s="417"/>
      <c r="F113" s="41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1" t="s">
        <v>18</v>
      </c>
      <c r="C4" s="412"/>
      <c r="D4" s="412"/>
      <c r="E4" s="412"/>
      <c r="F4" s="412"/>
      <c r="G4" s="412"/>
      <c r="H4" s="412"/>
      <c r="I4" s="412"/>
      <c r="J4" s="413"/>
      <c r="K4" s="411" t="s">
        <v>21</v>
      </c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1" t="s">
        <v>23</v>
      </c>
      <c r="C17" s="412"/>
      <c r="D17" s="412"/>
      <c r="E17" s="412"/>
      <c r="F17" s="41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4" t="s">
        <v>42</v>
      </c>
      <c r="B1" s="41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4" t="s">
        <v>42</v>
      </c>
      <c r="B1" s="41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5" t="s">
        <v>42</v>
      </c>
      <c r="B1" s="41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4" t="s">
        <v>42</v>
      </c>
      <c r="B1" s="41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35"/>
  <sheetViews>
    <sheetView showGridLines="0" tabSelected="1" topLeftCell="A108" zoomScale="75" zoomScaleNormal="75" workbookViewId="0">
      <selection activeCell="AA132" sqref="AA13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19"/>
      <c r="G2" s="419"/>
      <c r="H2" s="419"/>
      <c r="I2" s="41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16" t="s">
        <v>50</v>
      </c>
      <c r="C9" s="417"/>
      <c r="D9" s="417"/>
      <c r="E9" s="417"/>
      <c r="F9" s="417"/>
      <c r="G9" s="417"/>
      <c r="H9" s="417"/>
      <c r="I9" s="417"/>
      <c r="J9" s="418"/>
      <c r="K9" s="416" t="s">
        <v>53</v>
      </c>
      <c r="L9" s="417"/>
      <c r="M9" s="417"/>
      <c r="N9" s="417"/>
      <c r="O9" s="417"/>
      <c r="P9" s="417"/>
      <c r="Q9" s="417"/>
      <c r="R9" s="41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16" t="s">
        <v>50</v>
      </c>
      <c r="C23" s="417"/>
      <c r="D23" s="417"/>
      <c r="E23" s="417"/>
      <c r="F23" s="417"/>
      <c r="G23" s="417"/>
      <c r="H23" s="417"/>
      <c r="I23" s="417"/>
      <c r="J23" s="418"/>
      <c r="K23" s="416" t="s">
        <v>53</v>
      </c>
      <c r="L23" s="417"/>
      <c r="M23" s="417"/>
      <c r="N23" s="417"/>
      <c r="O23" s="417"/>
      <c r="P23" s="417"/>
      <c r="Q23" s="417"/>
      <c r="R23" s="41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16" t="s">
        <v>50</v>
      </c>
      <c r="C37" s="417"/>
      <c r="D37" s="417"/>
      <c r="E37" s="417"/>
      <c r="F37" s="417"/>
      <c r="G37" s="417"/>
      <c r="H37" s="417"/>
      <c r="I37" s="417"/>
      <c r="J37" s="418"/>
      <c r="K37" s="368"/>
      <c r="L37" s="368"/>
      <c r="M37" s="368"/>
      <c r="N37" s="416" t="s">
        <v>53</v>
      </c>
      <c r="O37" s="417"/>
      <c r="P37" s="417"/>
      <c r="Q37" s="417"/>
      <c r="R37" s="417"/>
      <c r="S37" s="417"/>
      <c r="T37" s="417"/>
      <c r="U37" s="41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16" t="s">
        <v>50</v>
      </c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8"/>
      <c r="N53" s="416" t="s">
        <v>53</v>
      </c>
      <c r="O53" s="417"/>
      <c r="P53" s="417"/>
      <c r="Q53" s="417"/>
      <c r="R53" s="417"/>
      <c r="S53" s="417"/>
      <c r="T53" s="417"/>
      <c r="U53" s="418"/>
      <c r="V53" s="338" t="s">
        <v>55</v>
      </c>
      <c r="W53" s="362"/>
      <c r="X53" s="362"/>
      <c r="Y53" s="362"/>
      <c r="Z53" s="420" t="s">
        <v>74</v>
      </c>
      <c r="AA53" s="42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16" t="s">
        <v>50</v>
      </c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8"/>
      <c r="N67" s="416" t="s">
        <v>53</v>
      </c>
      <c r="O67" s="417"/>
      <c r="P67" s="417"/>
      <c r="Q67" s="417"/>
      <c r="R67" s="417"/>
      <c r="S67" s="417"/>
      <c r="T67" s="417"/>
      <c r="U67" s="417"/>
      <c r="V67" s="41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16" t="s">
        <v>50</v>
      </c>
      <c r="C81" s="417"/>
      <c r="D81" s="417"/>
      <c r="E81" s="417"/>
      <c r="F81" s="417"/>
      <c r="G81" s="417"/>
      <c r="H81" s="417"/>
      <c r="I81" s="417"/>
      <c r="J81" s="417"/>
      <c r="K81" s="417"/>
      <c r="L81" s="417"/>
      <c r="M81" s="418"/>
      <c r="N81" s="416" t="s">
        <v>53</v>
      </c>
      <c r="O81" s="417"/>
      <c r="P81" s="417"/>
      <c r="Q81" s="417"/>
      <c r="R81" s="417"/>
      <c r="S81" s="417"/>
      <c r="T81" s="417"/>
      <c r="U81" s="417"/>
      <c r="V81" s="41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16" t="s">
        <v>50</v>
      </c>
      <c r="C95" s="417"/>
      <c r="D95" s="417"/>
      <c r="E95" s="417"/>
      <c r="F95" s="417"/>
      <c r="G95" s="417"/>
      <c r="H95" s="417"/>
      <c r="I95" s="417"/>
      <c r="J95" s="417"/>
      <c r="K95" s="417"/>
      <c r="L95" s="417"/>
      <c r="M95" s="418"/>
      <c r="N95" s="416" t="s">
        <v>53</v>
      </c>
      <c r="O95" s="417"/>
      <c r="P95" s="417"/>
      <c r="Q95" s="417"/>
      <c r="R95" s="417"/>
      <c r="S95" s="417"/>
      <c r="T95" s="417"/>
      <c r="U95" s="417"/>
      <c r="V95" s="41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16" t="s">
        <v>84</v>
      </c>
      <c r="C109" s="417"/>
      <c r="D109" s="417"/>
      <c r="E109" s="417"/>
      <c r="F109" s="417"/>
      <c r="G109" s="417"/>
      <c r="H109" s="417"/>
      <c r="I109" s="417"/>
      <c r="J109" s="417"/>
      <c r="K109" s="418"/>
      <c r="L109" s="416" t="s">
        <v>83</v>
      </c>
      <c r="M109" s="418"/>
      <c r="N109" s="416" t="s">
        <v>53</v>
      </c>
      <c r="O109" s="417"/>
      <c r="P109" s="417"/>
      <c r="Q109" s="417"/>
      <c r="R109" s="417"/>
      <c r="S109" s="417"/>
      <c r="T109" s="417"/>
      <c r="U109" s="417"/>
      <c r="V109" s="41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16" t="s">
        <v>84</v>
      </c>
      <c r="C123" s="417"/>
      <c r="D123" s="417"/>
      <c r="E123" s="417"/>
      <c r="F123" s="417"/>
      <c r="G123" s="417"/>
      <c r="H123" s="417"/>
      <c r="I123" s="417"/>
      <c r="J123" s="417"/>
      <c r="K123" s="418"/>
      <c r="L123" s="416" t="s">
        <v>83</v>
      </c>
      <c r="M123" s="418"/>
      <c r="N123" s="416" t="s">
        <v>53</v>
      </c>
      <c r="O123" s="417"/>
      <c r="P123" s="417"/>
      <c r="Q123" s="417"/>
      <c r="R123" s="417"/>
      <c r="S123" s="417"/>
      <c r="T123" s="417"/>
      <c r="U123" s="417"/>
      <c r="V123" s="41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</sheetData>
  <mergeCells count="22">
    <mergeCell ref="B95:M95"/>
    <mergeCell ref="N95:V95"/>
    <mergeCell ref="B81:M81"/>
    <mergeCell ref="N81:V81"/>
    <mergeCell ref="B67:M67"/>
    <mergeCell ref="N67:V67"/>
    <mergeCell ref="N53:U53"/>
    <mergeCell ref="B53:M53"/>
    <mergeCell ref="Z53:AA53"/>
    <mergeCell ref="B37:J37"/>
    <mergeCell ref="N37:U37"/>
    <mergeCell ref="K9:R9"/>
    <mergeCell ref="F2:I2"/>
    <mergeCell ref="B9:J9"/>
    <mergeCell ref="B23:J23"/>
    <mergeCell ref="K23:R23"/>
    <mergeCell ref="B123:K123"/>
    <mergeCell ref="L123:M123"/>
    <mergeCell ref="N123:V123"/>
    <mergeCell ref="N109:V109"/>
    <mergeCell ref="B109:K109"/>
    <mergeCell ref="L109:M10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2022-12-05T15:28:34Z</dcterms:modified>
</cp:coreProperties>
</file>