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80-F579\liquidador sem-37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J489" i="251" l="1"/>
  <c r="G489" i="251"/>
  <c r="F489" i="251"/>
  <c r="E489" i="251"/>
  <c r="D489" i="251"/>
  <c r="C489" i="251"/>
  <c r="B489" i="251"/>
  <c r="J487" i="251"/>
  <c r="K487" i="251" s="1"/>
  <c r="H487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8" i="250"/>
  <c r="G518" i="250"/>
  <c r="F518" i="250"/>
  <c r="E518" i="250"/>
  <c r="D518" i="250"/>
  <c r="C518" i="250"/>
  <c r="B518" i="250"/>
  <c r="H516" i="250"/>
  <c r="J516" i="250" s="1"/>
  <c r="K516" i="250" s="1"/>
  <c r="H515" i="250"/>
  <c r="G515" i="250"/>
  <c r="F515" i="250"/>
  <c r="E515" i="250"/>
  <c r="D515" i="250"/>
  <c r="C515" i="250"/>
  <c r="B515" i="250"/>
  <c r="H514" i="250"/>
  <c r="G514" i="250"/>
  <c r="F514" i="250"/>
  <c r="E514" i="250"/>
  <c r="D514" i="250"/>
  <c r="C514" i="250"/>
  <c r="B514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488" i="249" s="1"/>
  <c r="W488" i="249" s="1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16" i="248" s="1"/>
  <c r="W516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J476" i="251" l="1"/>
  <c r="G476" i="251"/>
  <c r="F476" i="251"/>
  <c r="E476" i="251"/>
  <c r="D476" i="251"/>
  <c r="C476" i="251"/>
  <c r="B476" i="251"/>
  <c r="H474" i="251"/>
  <c r="J474" i="251" s="1"/>
  <c r="K474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5" i="250"/>
  <c r="G505" i="250"/>
  <c r="F505" i="250"/>
  <c r="E505" i="250"/>
  <c r="D505" i="250"/>
  <c r="C505" i="250"/>
  <c r="B505" i="250"/>
  <c r="H503" i="250"/>
  <c r="J503" i="250" s="1"/>
  <c r="K503" i="250" s="1"/>
  <c r="H502" i="250"/>
  <c r="G502" i="250"/>
  <c r="F502" i="250"/>
  <c r="E502" i="250"/>
  <c r="D502" i="250"/>
  <c r="C502" i="250"/>
  <c r="B502" i="250"/>
  <c r="H501" i="250"/>
  <c r="G501" i="250"/>
  <c r="F501" i="250"/>
  <c r="E501" i="250"/>
  <c r="D501" i="250"/>
  <c r="C501" i="250"/>
  <c r="B501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75" i="249" s="1"/>
  <c r="W475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V503" i="248" s="1"/>
  <c r="W503" i="248" s="1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92" i="250"/>
  <c r="G492" i="250"/>
  <c r="F492" i="250"/>
  <c r="E492" i="250"/>
  <c r="D492" i="250"/>
  <c r="C492" i="250"/>
  <c r="B492" i="250"/>
  <c r="H490" i="250"/>
  <c r="H489" i="250"/>
  <c r="G489" i="250"/>
  <c r="F489" i="250"/>
  <c r="E489" i="250"/>
  <c r="D489" i="250"/>
  <c r="C489" i="250"/>
  <c r="B489" i="250"/>
  <c r="H488" i="250"/>
  <c r="G488" i="250"/>
  <c r="F488" i="250"/>
  <c r="E488" i="250"/>
  <c r="D488" i="250"/>
  <c r="C488" i="250"/>
  <c r="B488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V479" i="248" l="1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9" i="250"/>
  <c r="G479" i="250"/>
  <c r="F479" i="250"/>
  <c r="E479" i="250"/>
  <c r="D479" i="250"/>
  <c r="C479" i="250"/>
  <c r="B479" i="250"/>
  <c r="H477" i="250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V490" i="248" l="1"/>
  <c r="W490" i="248" s="1"/>
  <c r="J490" i="250"/>
  <c r="K490" i="250" s="1"/>
  <c r="J461" i="251"/>
  <c r="K461" i="251" s="1"/>
  <c r="V462" i="249"/>
  <c r="W462" i="249" s="1"/>
  <c r="T464" i="248"/>
  <c r="V477" i="248" s="1"/>
  <c r="W477" i="248" s="1"/>
  <c r="T451" i="248"/>
  <c r="T438" i="248"/>
  <c r="J437" i="251" l="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6" i="250"/>
  <c r="G466" i="250"/>
  <c r="F466" i="250"/>
  <c r="E466" i="250"/>
  <c r="D466" i="250"/>
  <c r="C466" i="250"/>
  <c r="B466" i="250"/>
  <c r="H464" i="250"/>
  <c r="J477" i="250" s="1"/>
  <c r="K477" i="250" s="1"/>
  <c r="H463" i="250"/>
  <c r="G463" i="250"/>
  <c r="F463" i="250"/>
  <c r="E463" i="250"/>
  <c r="D463" i="250"/>
  <c r="C463" i="250"/>
  <c r="B463" i="250"/>
  <c r="H462" i="250"/>
  <c r="G462" i="250"/>
  <c r="F462" i="250"/>
  <c r="E462" i="250"/>
  <c r="D462" i="250"/>
  <c r="C462" i="250"/>
  <c r="B462" i="250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49" i="249" s="1"/>
  <c r="W449" i="249" s="1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64" i="248"/>
  <c r="W464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3" i="250"/>
  <c r="G453" i="250"/>
  <c r="F453" i="250"/>
  <c r="E453" i="250"/>
  <c r="D453" i="250"/>
  <c r="C453" i="250"/>
  <c r="B453" i="250"/>
  <c r="H451" i="250"/>
  <c r="J464" i="250" s="1"/>
  <c r="K464" i="250" s="1"/>
  <c r="H450" i="250"/>
  <c r="G450" i="250"/>
  <c r="F450" i="250"/>
  <c r="E450" i="250"/>
  <c r="D450" i="250"/>
  <c r="C450" i="250"/>
  <c r="B450" i="250"/>
  <c r="H449" i="250"/>
  <c r="G449" i="250"/>
  <c r="F449" i="250"/>
  <c r="E449" i="250"/>
  <c r="D449" i="250"/>
  <c r="C449" i="250"/>
  <c r="B449" i="250"/>
  <c r="T423" i="249"/>
  <c r="T410" i="249"/>
  <c r="V425" i="249"/>
  <c r="S425" i="249"/>
  <c r="R425" i="249"/>
  <c r="Q425" i="249"/>
  <c r="P425" i="249"/>
  <c r="O425" i="249"/>
  <c r="N425" i="249"/>
  <c r="M425" i="249"/>
  <c r="L425" i="249"/>
  <c r="K425" i="249"/>
  <c r="J425" i="249"/>
  <c r="I425" i="249"/>
  <c r="H425" i="249"/>
  <c r="G425" i="249"/>
  <c r="F425" i="249"/>
  <c r="E425" i="249"/>
  <c r="D425" i="249"/>
  <c r="C425" i="249"/>
  <c r="B425" i="249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V451" i="248"/>
  <c r="W451" i="248" s="1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23" i="249" l="1"/>
  <c r="W423" i="249" s="1"/>
  <c r="V436" i="249"/>
  <c r="W436" i="249" s="1"/>
  <c r="G411" i="251"/>
  <c r="F411" i="251"/>
  <c r="E411" i="251"/>
  <c r="D411" i="251"/>
  <c r="C411" i="251"/>
  <c r="B411" i="251"/>
  <c r="V440" i="248" l="1"/>
  <c r="B407" i="251" l="1"/>
  <c r="C407" i="251"/>
  <c r="D407" i="251"/>
  <c r="E407" i="251"/>
  <c r="F407" i="251"/>
  <c r="G407" i="251"/>
  <c r="H407" i="251"/>
  <c r="J411" i="251"/>
  <c r="H409" i="251"/>
  <c r="J422" i="251" s="1"/>
  <c r="K422" i="251" s="1"/>
  <c r="H408" i="251"/>
  <c r="G408" i="251"/>
  <c r="F408" i="251"/>
  <c r="E408" i="251"/>
  <c r="D408" i="251"/>
  <c r="C408" i="251"/>
  <c r="B408" i="251"/>
  <c r="J440" i="250"/>
  <c r="G440" i="250"/>
  <c r="F440" i="250"/>
  <c r="E440" i="250"/>
  <c r="D440" i="250"/>
  <c r="C440" i="250"/>
  <c r="B440" i="250"/>
  <c r="H438" i="250"/>
  <c r="J451" i="250" s="1"/>
  <c r="K451" i="250" s="1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G398" i="251" l="1"/>
  <c r="F398" i="251"/>
  <c r="E398" i="251"/>
  <c r="D398" i="251"/>
  <c r="C398" i="251"/>
  <c r="B398" i="251"/>
  <c r="J398" i="251" l="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7" i="250"/>
  <c r="G427" i="250"/>
  <c r="F427" i="250"/>
  <c r="E427" i="250"/>
  <c r="D427" i="250"/>
  <c r="C427" i="250"/>
  <c r="B427" i="250"/>
  <c r="H425" i="250"/>
  <c r="J438" i="250" s="1"/>
  <c r="K438" i="250" s="1"/>
  <c r="H424" i="250"/>
  <c r="G424" i="250"/>
  <c r="F424" i="250"/>
  <c r="E424" i="250"/>
  <c r="D424" i="250"/>
  <c r="C424" i="250"/>
  <c r="B424" i="250"/>
  <c r="H423" i="250"/>
  <c r="G423" i="250"/>
  <c r="F423" i="250"/>
  <c r="E423" i="250"/>
  <c r="D423" i="250"/>
  <c r="C423" i="250"/>
  <c r="B423" i="250"/>
  <c r="V399" i="249"/>
  <c r="S399" i="249"/>
  <c r="L399" i="249"/>
  <c r="G399" i="249"/>
  <c r="F399" i="249"/>
  <c r="C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G382" i="251" l="1"/>
  <c r="F382" i="251"/>
  <c r="E382" i="251"/>
  <c r="D382" i="251"/>
  <c r="C382" i="251"/>
  <c r="B382" i="251"/>
  <c r="H382" i="251"/>
  <c r="R385" i="249" l="1"/>
  <c r="R399" i="249" s="1"/>
  <c r="Q385" i="249"/>
  <c r="Q399" i="249" s="1"/>
  <c r="P385" i="249"/>
  <c r="P399" i="249" s="1"/>
  <c r="O385" i="249"/>
  <c r="O399" i="249" s="1"/>
  <c r="N385" i="249"/>
  <c r="N399" i="249" s="1"/>
  <c r="M385" i="249"/>
  <c r="M399" i="249" s="1"/>
  <c r="K385" i="249"/>
  <c r="K399" i="249" s="1"/>
  <c r="J385" i="249"/>
  <c r="J399" i="249" s="1"/>
  <c r="I385" i="249"/>
  <c r="I399" i="249" s="1"/>
  <c r="H385" i="249"/>
  <c r="H399" i="249" s="1"/>
  <c r="E385" i="249"/>
  <c r="E399" i="249" s="1"/>
  <c r="D385" i="249"/>
  <c r="D399" i="249" s="1"/>
  <c r="B385" i="249"/>
  <c r="B399" i="249" s="1"/>
  <c r="V414" i="248" l="1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V397" i="249" s="1"/>
  <c r="W397" i="249" s="1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J414" i="250"/>
  <c r="G414" i="250"/>
  <c r="F414" i="250"/>
  <c r="E414" i="250"/>
  <c r="D414" i="250"/>
  <c r="C414" i="250"/>
  <c r="B414" i="250"/>
  <c r="H412" i="250"/>
  <c r="J425" i="250" s="1"/>
  <c r="K425" i="250" s="1"/>
  <c r="H411" i="250"/>
  <c r="G411" i="250"/>
  <c r="F411" i="250"/>
  <c r="E411" i="250"/>
  <c r="D411" i="250"/>
  <c r="C411" i="250"/>
  <c r="B411" i="250"/>
  <c r="H410" i="250"/>
  <c r="G410" i="250"/>
  <c r="F410" i="250"/>
  <c r="E410" i="250"/>
  <c r="D410" i="250"/>
  <c r="C410" i="250"/>
  <c r="B410" i="250"/>
  <c r="J385" i="251"/>
  <c r="G385" i="251"/>
  <c r="F385" i="251"/>
  <c r="E385" i="251"/>
  <c r="D385" i="251"/>
  <c r="C385" i="251"/>
  <c r="B385" i="251"/>
  <c r="H383" i="251"/>
  <c r="J396" i="251" s="1"/>
  <c r="K396" i="251" s="1"/>
  <c r="H381" i="251"/>
  <c r="G381" i="251"/>
  <c r="F381" i="251"/>
  <c r="E381" i="251"/>
  <c r="D381" i="251"/>
  <c r="C381" i="251"/>
  <c r="B381" i="251"/>
  <c r="H369" i="251" l="1"/>
  <c r="H356" i="251"/>
  <c r="H343" i="251"/>
  <c r="H330" i="251"/>
  <c r="T370" i="249" l="1"/>
  <c r="T357" i="249"/>
  <c r="T318" i="249"/>
  <c r="T331" i="249"/>
  <c r="T344" i="249"/>
  <c r="J372" i="251" l="1"/>
  <c r="G372" i="251"/>
  <c r="F372" i="251"/>
  <c r="E372" i="251"/>
  <c r="D372" i="251"/>
  <c r="C372" i="251"/>
  <c r="B372" i="251"/>
  <c r="H370" i="251"/>
  <c r="J383" i="251" s="1"/>
  <c r="K383" i="251" s="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401" i="250"/>
  <c r="G401" i="250"/>
  <c r="F401" i="250"/>
  <c r="E401" i="250"/>
  <c r="D401" i="250"/>
  <c r="C401" i="250"/>
  <c r="B401" i="250"/>
  <c r="H399" i="250"/>
  <c r="J412" i="250" s="1"/>
  <c r="K412" i="250" s="1"/>
  <c r="H398" i="250"/>
  <c r="G398" i="250"/>
  <c r="F398" i="250"/>
  <c r="E398" i="250"/>
  <c r="D398" i="250"/>
  <c r="C398" i="250"/>
  <c r="B398" i="250"/>
  <c r="H397" i="250"/>
  <c r="G397" i="250"/>
  <c r="F397" i="250"/>
  <c r="E397" i="250"/>
  <c r="D397" i="250"/>
  <c r="C397" i="250"/>
  <c r="B397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V384" i="249" s="1"/>
  <c r="W384" i="249" s="1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N357" i="249"/>
  <c r="O357" i="249"/>
  <c r="P357" i="249"/>
  <c r="Q357" i="249"/>
  <c r="R357" i="249"/>
  <c r="S357" i="249"/>
  <c r="J359" i="251"/>
  <c r="G359" i="251"/>
  <c r="F359" i="251"/>
  <c r="E359" i="251"/>
  <c r="D359" i="251"/>
  <c r="C359" i="251"/>
  <c r="B359" i="251"/>
  <c r="H357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8" i="250"/>
  <c r="G388" i="250"/>
  <c r="F388" i="250"/>
  <c r="E388" i="250"/>
  <c r="D388" i="250"/>
  <c r="C388" i="250"/>
  <c r="B388" i="250"/>
  <c r="H386" i="250"/>
  <c r="H385" i="250"/>
  <c r="G385" i="250"/>
  <c r="F385" i="250"/>
  <c r="E385" i="250"/>
  <c r="D385" i="250"/>
  <c r="C385" i="250"/>
  <c r="B385" i="250"/>
  <c r="H384" i="250"/>
  <c r="G384" i="250"/>
  <c r="F384" i="250"/>
  <c r="E384" i="250"/>
  <c r="D384" i="250"/>
  <c r="C384" i="250"/>
  <c r="B384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/>
  <c r="G346" i="251"/>
  <c r="F346" i="251"/>
  <c r="E346" i="251"/>
  <c r="D346" i="251"/>
  <c r="C346" i="251"/>
  <c r="B346" i="251"/>
  <c r="H344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5" i="250"/>
  <c r="G375" i="250"/>
  <c r="F375" i="250"/>
  <c r="E375" i="250"/>
  <c r="D375" i="250"/>
  <c r="C375" i="250"/>
  <c r="B375" i="250"/>
  <c r="H373" i="250"/>
  <c r="J386" i="250" s="1"/>
  <c r="K386" i="250" s="1"/>
  <c r="H372" i="250"/>
  <c r="G372" i="250"/>
  <c r="F372" i="250"/>
  <c r="E372" i="250"/>
  <c r="D372" i="250"/>
  <c r="C372" i="250"/>
  <c r="B372" i="250"/>
  <c r="H371" i="250"/>
  <c r="G371" i="250"/>
  <c r="F371" i="250"/>
  <c r="E371" i="250"/>
  <c r="D371" i="250"/>
  <c r="C371" i="250"/>
  <c r="B371" i="250"/>
  <c r="V347" i="249"/>
  <c r="Q347" i="249"/>
  <c r="M347" i="249"/>
  <c r="G347" i="249"/>
  <c r="F347" i="249"/>
  <c r="D347" i="249"/>
  <c r="C347" i="249"/>
  <c r="B347" i="249"/>
  <c r="T345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E333" i="249"/>
  <c r="E347" i="249" s="1"/>
  <c r="H333" i="249"/>
  <c r="H347" i="249" s="1"/>
  <c r="I333" i="249"/>
  <c r="I347" i="249" s="1"/>
  <c r="J333" i="249"/>
  <c r="J334" i="249" s="1"/>
  <c r="K333" i="249"/>
  <c r="L333" i="249"/>
  <c r="L347" i="249" s="1"/>
  <c r="N333" i="249"/>
  <c r="N334" i="249" s="1"/>
  <c r="O333" i="249"/>
  <c r="O347" i="249" s="1"/>
  <c r="P333" i="249"/>
  <c r="P334" i="249" s="1"/>
  <c r="R333" i="249"/>
  <c r="R347" i="249" s="1"/>
  <c r="S333" i="249"/>
  <c r="S347" i="249" s="1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J333" i="251"/>
  <c r="C333" i="251"/>
  <c r="D333" i="251"/>
  <c r="E333" i="251"/>
  <c r="F333" i="251"/>
  <c r="B333" i="251"/>
  <c r="C362" i="248"/>
  <c r="D362" i="248"/>
  <c r="E362" i="248"/>
  <c r="F362" i="248"/>
  <c r="G362" i="248"/>
  <c r="H362" i="248"/>
  <c r="I362" i="248"/>
  <c r="J362" i="248"/>
  <c r="K362" i="248"/>
  <c r="L362" i="248"/>
  <c r="M362" i="248"/>
  <c r="N362" i="248"/>
  <c r="O362" i="248"/>
  <c r="P362" i="248"/>
  <c r="Q362" i="248"/>
  <c r="R362" i="248"/>
  <c r="S362" i="248"/>
  <c r="B362" i="248"/>
  <c r="C334" i="249"/>
  <c r="D334" i="249"/>
  <c r="E334" i="249"/>
  <c r="F334" i="249"/>
  <c r="G334" i="249"/>
  <c r="L334" i="249"/>
  <c r="M334" i="249"/>
  <c r="Q334" i="249"/>
  <c r="B334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B331" i="249"/>
  <c r="V334" i="249"/>
  <c r="V362" i="248"/>
  <c r="C359" i="248"/>
  <c r="D359" i="248"/>
  <c r="E359" i="248"/>
  <c r="F359" i="248"/>
  <c r="G359" i="248"/>
  <c r="H359" i="248"/>
  <c r="I359" i="248"/>
  <c r="J359" i="248"/>
  <c r="K359" i="248"/>
  <c r="L359" i="248"/>
  <c r="M359" i="248"/>
  <c r="N359" i="248"/>
  <c r="O359" i="248"/>
  <c r="P359" i="248"/>
  <c r="Q359" i="248"/>
  <c r="R359" i="248"/>
  <c r="S359" i="248"/>
  <c r="B359" i="248"/>
  <c r="C330" i="251"/>
  <c r="D330" i="251"/>
  <c r="E330" i="251"/>
  <c r="F330" i="251"/>
  <c r="G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J362" i="250"/>
  <c r="G362" i="250"/>
  <c r="F362" i="250"/>
  <c r="E362" i="250"/>
  <c r="D362" i="250"/>
  <c r="C362" i="250"/>
  <c r="B362" i="250"/>
  <c r="H360" i="250"/>
  <c r="J373" i="250" s="1"/>
  <c r="K373" i="250" s="1"/>
  <c r="H359" i="250"/>
  <c r="G359" i="250"/>
  <c r="F359" i="250"/>
  <c r="E359" i="250"/>
  <c r="D359" i="250"/>
  <c r="C359" i="250"/>
  <c r="B359" i="250"/>
  <c r="H358" i="250"/>
  <c r="G358" i="250"/>
  <c r="F358" i="250"/>
  <c r="E358" i="250"/>
  <c r="D358" i="250"/>
  <c r="C358" i="250"/>
  <c r="B358" i="250"/>
  <c r="T332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60" i="248"/>
  <c r="T359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F320" i="251"/>
  <c r="E320" i="251"/>
  <c r="D320" i="251"/>
  <c r="C320" i="251"/>
  <c r="G319" i="251"/>
  <c r="G333" i="251" s="1"/>
  <c r="B320" i="25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J360" i="250" s="1"/>
  <c r="K360" i="250" s="1"/>
  <c r="H345" i="250"/>
  <c r="G345" i="250"/>
  <c r="F345" i="250"/>
  <c r="E345" i="250"/>
  <c r="D345" i="250"/>
  <c r="C345" i="250"/>
  <c r="B345" i="250"/>
  <c r="V321" i="249"/>
  <c r="S321" i="249"/>
  <c r="R321" i="249"/>
  <c r="Q321" i="249"/>
  <c r="O321" i="249"/>
  <c r="N321" i="249"/>
  <c r="M321" i="249"/>
  <c r="K321" i="249"/>
  <c r="J321" i="249"/>
  <c r="I321" i="249"/>
  <c r="H321" i="249"/>
  <c r="F321" i="249"/>
  <c r="E321" i="249"/>
  <c r="B321" i="249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V360" i="248" s="1"/>
  <c r="W360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/>
  <c r="C321" i="249" s="1"/>
  <c r="D307" i="249"/>
  <c r="D321" i="249" s="1"/>
  <c r="P307" i="249"/>
  <c r="P308" i="249" s="1"/>
  <c r="L307" i="249"/>
  <c r="L321" i="249" s="1"/>
  <c r="G307" i="249"/>
  <c r="G308" i="249" s="1"/>
  <c r="V308" i="249"/>
  <c r="I305" i="251"/>
  <c r="F305" i="251"/>
  <c r="E305" i="251"/>
  <c r="D305" i="251"/>
  <c r="C305" i="251"/>
  <c r="B305" i="251"/>
  <c r="G303" i="251"/>
  <c r="J318" i="251" s="1"/>
  <c r="K318" i="251" s="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J347" i="250" s="1"/>
  <c r="K347" i="250" s="1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S308" i="249"/>
  <c r="R308" i="249"/>
  <c r="Q308" i="249"/>
  <c r="O308" i="249"/>
  <c r="N308" i="249"/>
  <c r="M308" i="249"/>
  <c r="K308" i="249"/>
  <c r="J308" i="249"/>
  <c r="I308" i="249"/>
  <c r="H308" i="249"/>
  <c r="F308" i="249"/>
  <c r="E308" i="249"/>
  <c r="C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V346" i="248" s="1"/>
  <c r="W346" i="248" s="1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/>
  <c r="I292" i="251"/>
  <c r="F292" i="251"/>
  <c r="E292" i="251"/>
  <c r="D292" i="251"/>
  <c r="C292" i="251"/>
  <c r="B292" i="251"/>
  <c r="G290" i="25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J332" i="250" s="1"/>
  <c r="K332" i="250" s="1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V306" i="249" s="1"/>
  <c r="W306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279" i="251"/>
  <c r="F279" i="251"/>
  <c r="E279" i="251"/>
  <c r="D279" i="251"/>
  <c r="C279" i="251"/>
  <c r="B279" i="251"/>
  <c r="G277" i="25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J304" i="250" s="1"/>
  <c r="K304" i="250" s="1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U291" i="248"/>
  <c r="T291" i="248"/>
  <c r="S291" i="248"/>
  <c r="R291" i="248"/>
  <c r="O291" i="248"/>
  <c r="N291" i="248"/>
  <c r="L291" i="248"/>
  <c r="K291" i="248"/>
  <c r="H291" i="248"/>
  <c r="E291" i="248"/>
  <c r="D291" i="248"/>
  <c r="C291" i="248"/>
  <c r="B291" i="248"/>
  <c r="Y289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H258" i="248"/>
  <c r="G238" i="249"/>
  <c r="I240" i="251"/>
  <c r="F240" i="251"/>
  <c r="E240" i="251"/>
  <c r="D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/>
  <c r="C227" i="251" s="1"/>
  <c r="G225" i="249"/>
  <c r="I227" i="251"/>
  <c r="F227" i="251"/>
  <c r="E227" i="251"/>
  <c r="D227" i="251"/>
  <c r="B227" i="251"/>
  <c r="G225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AA260" i="248" s="1"/>
  <c r="AB260" i="248" s="1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I225" i="251" s="1"/>
  <c r="J225" i="251" s="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/>
  <c r="J207" i="250"/>
  <c r="H204" i="250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I186" i="249" s="1"/>
  <c r="J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M176" i="248"/>
  <c r="L176" i="248"/>
  <c r="K176" i="248"/>
  <c r="J176" i="248"/>
  <c r="G177" i="250"/>
  <c r="G178" i="250" s="1"/>
  <c r="F177" i="250"/>
  <c r="F178" i="250" s="1"/>
  <c r="E177" i="250"/>
  <c r="E178" i="250" s="1"/>
  <c r="D161" i="249"/>
  <c r="D162" i="249" s="1"/>
  <c r="W176" i="248"/>
  <c r="S176" i="248"/>
  <c r="O176" i="248"/>
  <c r="I162" i="251"/>
  <c r="F162" i="251"/>
  <c r="E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E161" i="248"/>
  <c r="E176" i="248" s="1"/>
  <c r="V161" i="248"/>
  <c r="V162" i="248" s="1"/>
  <c r="P161" i="248"/>
  <c r="P176" i="248" s="1"/>
  <c r="K161" i="248"/>
  <c r="K162" i="248" s="1"/>
  <c r="J161" i="248"/>
  <c r="J162" i="248" s="1"/>
  <c r="D161" i="248"/>
  <c r="D162" i="248" s="1"/>
  <c r="C161" i="248"/>
  <c r="C176" i="248" s="1"/>
  <c r="D148" i="251"/>
  <c r="D161" i="251" s="1"/>
  <c r="C148" i="251"/>
  <c r="C161" i="251" s="1"/>
  <c r="B148" i="251"/>
  <c r="B149" i="251" s="1"/>
  <c r="B148" i="249"/>
  <c r="B149" i="249" s="1"/>
  <c r="D163" i="250"/>
  <c r="D177" i="250" s="1"/>
  <c r="D178" i="250" s="1"/>
  <c r="B163" i="250"/>
  <c r="B164" i="250" s="1"/>
  <c r="B161" i="248"/>
  <c r="B162" i="248" s="1"/>
  <c r="I149" i="251"/>
  <c r="F149" i="251"/>
  <c r="E149" i="251"/>
  <c r="D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H162" i="250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U162" i="248"/>
  <c r="T162" i="248"/>
  <c r="S162" i="248"/>
  <c r="R162" i="248"/>
  <c r="Q162" i="248"/>
  <c r="O162" i="248"/>
  <c r="N162" i="248"/>
  <c r="M162" i="248"/>
  <c r="L162" i="248"/>
  <c r="I162" i="248"/>
  <c r="H162" i="248"/>
  <c r="G162" i="248"/>
  <c r="F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/>
  <c r="C150" i="250" s="1"/>
  <c r="C164" i="250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H148" i="250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G134" i="249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G135" i="250"/>
  <c r="G150" i="250" s="1"/>
  <c r="E135" i="250"/>
  <c r="E150" i="250" s="1"/>
  <c r="B135" i="250"/>
  <c r="B150" i="250" s="1"/>
  <c r="F122" i="249"/>
  <c r="F135" i="249" s="1"/>
  <c r="F136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F136" i="250"/>
  <c r="D136" i="250"/>
  <c r="C136" i="250"/>
  <c r="H134" i="250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C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G107" i="249"/>
  <c r="F107" i="249"/>
  <c r="E107" i="249"/>
  <c r="D107" i="249"/>
  <c r="C107" i="249"/>
  <c r="B107" i="249"/>
  <c r="J116" i="248"/>
  <c r="G108" i="249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/>
  <c r="F64" i="250"/>
  <c r="D64" i="250"/>
  <c r="C64" i="250"/>
  <c r="B64" i="250"/>
  <c r="E63" i="250"/>
  <c r="E78" i="250" s="1"/>
  <c r="I32" i="251"/>
  <c r="I45" i="251"/>
  <c r="I58" i="251"/>
  <c r="H61" i="250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/>
  <c r="B48" i="248" s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/>
  <c r="T48" i="248" s="1"/>
  <c r="G33" i="250"/>
  <c r="G34" i="250" s="1"/>
  <c r="G29" i="251"/>
  <c r="F29" i="251"/>
  <c r="E29" i="251"/>
  <c r="D29" i="251"/>
  <c r="C29" i="251"/>
  <c r="B29" i="251"/>
  <c r="F32" i="251"/>
  <c r="E32" i="251"/>
  <c r="D32" i="251"/>
  <c r="C32" i="251"/>
  <c r="B32" i="251"/>
  <c r="G30" i="251"/>
  <c r="G28" i="251"/>
  <c r="F28" i="251"/>
  <c r="E28" i="251"/>
  <c r="D28" i="251"/>
  <c r="C28" i="251"/>
  <c r="B28" i="251"/>
  <c r="J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/>
  <c r="I20" i="248"/>
  <c r="J20" i="248"/>
  <c r="H16" i="248"/>
  <c r="I16" i="248"/>
  <c r="J16" i="248"/>
  <c r="H17" i="248"/>
  <c r="I17" i="248"/>
  <c r="J17" i="248"/>
  <c r="Q20" i="248"/>
  <c r="Q17" i="248"/>
  <c r="Q16" i="248"/>
  <c r="V18" i="248"/>
  <c r="X18" i="248" s="1"/>
  <c r="Y18" i="248" s="1"/>
  <c r="M20" i="248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/>
  <c r="U16" i="248"/>
  <c r="T17" i="248"/>
  <c r="U17" i="248"/>
  <c r="T20" i="248"/>
  <c r="U20" i="248"/>
  <c r="S20" i="248"/>
  <c r="R20" i="248"/>
  <c r="H17" i="250"/>
  <c r="G17" i="250"/>
  <c r="D17" i="250"/>
  <c r="C17" i="250"/>
  <c r="V17" i="248"/>
  <c r="S17" i="248"/>
  <c r="R17" i="248"/>
  <c r="P17" i="248"/>
  <c r="C20" i="250"/>
  <c r="C16" i="250"/>
  <c r="E19" i="249"/>
  <c r="P20" i="248"/>
  <c r="P16" i="248"/>
  <c r="S16" i="248"/>
  <c r="O16" i="248"/>
  <c r="O17" i="248"/>
  <c r="O20" i="248"/>
  <c r="H16" i="250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B4" i="240" s="1"/>
  <c r="B5" i="240" s="1"/>
  <c r="B6" i="240" s="1"/>
  <c r="B7" i="240" s="1"/>
  <c r="B8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3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225" i="249" l="1"/>
  <c r="J225" i="249" s="1"/>
  <c r="AA232" i="248"/>
  <c r="AB232" i="248" s="1"/>
  <c r="I290" i="251"/>
  <c r="J290" i="251" s="1"/>
  <c r="S334" i="249"/>
  <c r="D6" i="240"/>
  <c r="Z160" i="248"/>
  <c r="AA160" i="248" s="1"/>
  <c r="C149" i="251"/>
  <c r="O334" i="249"/>
  <c r="I56" i="251"/>
  <c r="J56" i="251" s="1"/>
  <c r="AA190" i="248"/>
  <c r="AB190" i="248" s="1"/>
  <c r="X46" i="248"/>
  <c r="Y46" i="248" s="1"/>
  <c r="E64" i="250"/>
  <c r="V345" i="249"/>
  <c r="W345" i="249" s="1"/>
  <c r="I69" i="249"/>
  <c r="J69" i="249" s="1"/>
  <c r="I108" i="249"/>
  <c r="J108" i="249" s="1"/>
  <c r="Z5" i="234"/>
  <c r="I30" i="249"/>
  <c r="J30" i="249" s="1"/>
  <c r="J191" i="250"/>
  <c r="K191" i="250" s="1"/>
  <c r="R334" i="249"/>
  <c r="W5" i="233"/>
  <c r="I69" i="251"/>
  <c r="J69" i="251" s="1"/>
  <c r="M291" i="248"/>
  <c r="D4" i="240"/>
  <c r="B176" i="248"/>
  <c r="J134" i="250"/>
  <c r="K134" i="250" s="1"/>
  <c r="B177" i="250"/>
  <c r="B178" i="250" s="1"/>
  <c r="D176" i="248"/>
  <c r="B136" i="250"/>
  <c r="J219" i="250"/>
  <c r="K219" i="250" s="1"/>
  <c r="I251" i="249"/>
  <c r="J251" i="249" s="1"/>
  <c r="AA218" i="248"/>
  <c r="AB218" i="248" s="1"/>
  <c r="G4" i="237"/>
  <c r="H4" i="237" s="1"/>
  <c r="Z118" i="248"/>
  <c r="AA118" i="248" s="1"/>
  <c r="J261" i="250"/>
  <c r="K261" i="250" s="1"/>
  <c r="I238" i="251"/>
  <c r="J238" i="251" s="1"/>
  <c r="I334" i="249"/>
  <c r="I82" i="249"/>
  <c r="J82" i="249" s="1"/>
  <c r="I95" i="251"/>
  <c r="J95" i="251" s="1"/>
  <c r="B4" i="238"/>
  <c r="I43" i="251"/>
  <c r="J43" i="251" s="1"/>
  <c r="Z62" i="248"/>
  <c r="AA62" i="248" s="1"/>
  <c r="I56" i="249"/>
  <c r="J56" i="249" s="1"/>
  <c r="I134" i="249"/>
  <c r="J134" i="249" s="1"/>
  <c r="I186" i="251"/>
  <c r="J186" i="251" s="1"/>
  <c r="J205" i="250"/>
  <c r="K205" i="250" s="1"/>
  <c r="I212" i="251"/>
  <c r="J212" i="251" s="1"/>
  <c r="P291" i="248"/>
  <c r="J331" i="251"/>
  <c r="K331" i="251" s="1"/>
  <c r="G320" i="251"/>
  <c r="Z90" i="248"/>
  <c r="AA90" i="248" s="1"/>
  <c r="B123" i="249"/>
  <c r="I160" i="249"/>
  <c r="J160" i="249" s="1"/>
  <c r="J176" i="250"/>
  <c r="K176" i="250" s="1"/>
  <c r="AA204" i="248"/>
  <c r="AB204" i="248" s="1"/>
  <c r="AA246" i="248"/>
  <c r="AB246" i="248" s="1"/>
  <c r="I238" i="249"/>
  <c r="J238" i="249" s="1"/>
  <c r="F291" i="248"/>
  <c r="Q291" i="248"/>
  <c r="G136" i="250"/>
  <c r="D123" i="249"/>
  <c r="J318" i="250"/>
  <c r="K318" i="250" s="1"/>
  <c r="V373" i="248"/>
  <c r="W373" i="248" s="1"/>
  <c r="H334" i="249"/>
  <c r="J46" i="250"/>
  <c r="K46" i="250" s="1"/>
  <c r="I134" i="251"/>
  <c r="J134" i="251" s="1"/>
  <c r="Z132" i="248"/>
  <c r="AA132" i="248" s="1"/>
  <c r="P162" i="248"/>
  <c r="I264" i="251"/>
  <c r="J264" i="251" s="1"/>
  <c r="I277" i="249"/>
  <c r="J277" i="249" s="1"/>
  <c r="B162" i="251"/>
  <c r="C149" i="249"/>
  <c r="C161" i="249"/>
  <c r="AA317" i="248"/>
  <c r="AB317" i="248" s="1"/>
  <c r="D5" i="240"/>
  <c r="D3" i="240"/>
  <c r="C162" i="248"/>
  <c r="I199" i="249"/>
  <c r="J199" i="249" s="1"/>
  <c r="J247" i="250"/>
  <c r="K247" i="250" s="1"/>
  <c r="AA275" i="248"/>
  <c r="AB275" i="248" s="1"/>
  <c r="I264" i="249"/>
  <c r="J264" i="249" s="1"/>
  <c r="G291" i="248"/>
  <c r="V399" i="248"/>
  <c r="W399" i="248" s="1"/>
  <c r="I17" i="249"/>
  <c r="J17" i="249" s="1"/>
  <c r="J62" i="250"/>
  <c r="K62" i="250" s="1"/>
  <c r="I147" i="249"/>
  <c r="J147" i="249" s="1"/>
  <c r="E162" i="248"/>
  <c r="I173" i="251"/>
  <c r="J173" i="251" s="1"/>
  <c r="AA303" i="248"/>
  <c r="AB303" i="248" s="1"/>
  <c r="I291" i="248"/>
  <c r="J370" i="251"/>
  <c r="K370" i="251" s="1"/>
  <c r="G4" i="239"/>
  <c r="H4" i="239" s="1"/>
  <c r="I82" i="251"/>
  <c r="J82" i="251" s="1"/>
  <c r="E136" i="250"/>
  <c r="F148" i="249"/>
  <c r="F149" i="249" s="1"/>
  <c r="C136" i="249"/>
  <c r="J162" i="250"/>
  <c r="K162" i="250" s="1"/>
  <c r="D164" i="250"/>
  <c r="I173" i="249"/>
  <c r="J173" i="249" s="1"/>
  <c r="J291" i="248"/>
  <c r="J347" i="249"/>
  <c r="V371" i="249"/>
  <c r="W371" i="249" s="1"/>
  <c r="Z5" i="236"/>
  <c r="H3" i="238"/>
  <c r="Z5" i="235"/>
  <c r="Z146" i="248"/>
  <c r="AA146" i="248" s="1"/>
  <c r="I160" i="251"/>
  <c r="J160" i="251" s="1"/>
  <c r="I303" i="251"/>
  <c r="J303" i="251" s="1"/>
  <c r="N347" i="249"/>
  <c r="J399" i="250"/>
  <c r="K399" i="250" s="1"/>
  <c r="G5" i="238"/>
  <c r="H4" i="238"/>
  <c r="J18" i="250"/>
  <c r="K18" i="250" s="1"/>
  <c r="J32" i="250"/>
  <c r="K32" i="250" s="1"/>
  <c r="Z104" i="248"/>
  <c r="AA104" i="248" s="1"/>
  <c r="B162" i="249"/>
  <c r="I212" i="249"/>
  <c r="J212" i="249" s="1"/>
  <c r="J276" i="250"/>
  <c r="K276" i="250" s="1"/>
  <c r="J290" i="250"/>
  <c r="K290" i="250" s="1"/>
  <c r="V291" i="248"/>
  <c r="K347" i="249"/>
  <c r="K334" i="249"/>
  <c r="I121" i="249"/>
  <c r="J121" i="249" s="1"/>
  <c r="D3" i="237"/>
  <c r="B4" i="237"/>
  <c r="G4" i="240"/>
  <c r="H3" i="240"/>
  <c r="E136" i="249"/>
  <c r="E148" i="249"/>
  <c r="C240" i="251"/>
  <c r="V319" i="249"/>
  <c r="W319" i="249" s="1"/>
  <c r="D136" i="249"/>
  <c r="D149" i="249"/>
  <c r="I43" i="249"/>
  <c r="J43" i="249" s="1"/>
  <c r="J104" i="250"/>
  <c r="K104" i="250" s="1"/>
  <c r="J90" i="250"/>
  <c r="K90" i="250" s="1"/>
  <c r="J148" i="250"/>
  <c r="K148" i="250" s="1"/>
  <c r="C162" i="251"/>
  <c r="C175" i="251"/>
  <c r="AA289" i="248"/>
  <c r="AB289" i="248" s="1"/>
  <c r="D3" i="239"/>
  <c r="B4" i="239"/>
  <c r="D162" i="251"/>
  <c r="D175" i="251"/>
  <c r="V176" i="248"/>
  <c r="D175" i="249"/>
  <c r="G321" i="249"/>
  <c r="D8" i="240"/>
  <c r="B9" i="240"/>
  <c r="I95" i="249"/>
  <c r="J95" i="249" s="1"/>
  <c r="J233" i="250"/>
  <c r="K233" i="250" s="1"/>
  <c r="V358" i="249"/>
  <c r="W358" i="249" s="1"/>
  <c r="D7" i="240"/>
  <c r="I30" i="251"/>
  <c r="J30" i="251" s="1"/>
  <c r="X32" i="248"/>
  <c r="Y32" i="248" s="1"/>
  <c r="I108" i="251"/>
  <c r="J108" i="251" s="1"/>
  <c r="J357" i="251"/>
  <c r="K357" i="251" s="1"/>
  <c r="D308" i="249"/>
  <c r="L308" i="249"/>
  <c r="P347" i="249"/>
  <c r="I251" i="251"/>
  <c r="J251" i="251" s="1"/>
  <c r="P321" i="249"/>
  <c r="G48" i="250"/>
  <c r="G5" i="237" l="1"/>
  <c r="H5" i="237" s="1"/>
  <c r="G5" i="239"/>
  <c r="G6" i="239" s="1"/>
  <c r="G6" i="237"/>
  <c r="B5" i="238"/>
  <c r="D4" i="238"/>
  <c r="F161" i="249"/>
  <c r="F162" i="249" s="1"/>
  <c r="C175" i="249"/>
  <c r="C162" i="249"/>
  <c r="D4" i="239"/>
  <c r="B5" i="239"/>
  <c r="D9" i="240"/>
  <c r="B10" i="240"/>
  <c r="E162" i="249"/>
  <c r="E149" i="249"/>
  <c r="H4" i="240"/>
  <c r="G5" i="240"/>
  <c r="B5" i="237"/>
  <c r="D4" i="237"/>
  <c r="G6" i="238"/>
  <c r="H5" i="238"/>
  <c r="H5" i="239" l="1"/>
  <c r="B6" i="238"/>
  <c r="D5" i="238"/>
  <c r="F175" i="249"/>
  <c r="G7" i="237"/>
  <c r="H6" i="237"/>
  <c r="H5" i="240"/>
  <c r="G6" i="240"/>
  <c r="D10" i="240"/>
  <c r="B11" i="240"/>
  <c r="G7" i="239"/>
  <c r="H6" i="239"/>
  <c r="D5" i="239"/>
  <c r="B6" i="239"/>
  <c r="H6" i="238"/>
  <c r="G7" i="238"/>
  <c r="D5" i="237"/>
  <c r="B6" i="237"/>
  <c r="G8" i="237" l="1"/>
  <c r="H7" i="237"/>
  <c r="B7" i="238"/>
  <c r="D6" i="238"/>
  <c r="D11" i="240"/>
  <c r="B12" i="240"/>
  <c r="G8" i="239"/>
  <c r="H7" i="239"/>
  <c r="G7" i="240"/>
  <c r="H6" i="240"/>
  <c r="B7" i="237"/>
  <c r="D6" i="237"/>
  <c r="G8" i="238"/>
  <c r="H7" i="238"/>
  <c r="D6" i="239"/>
  <c r="B7" i="239"/>
  <c r="G9" i="237" l="1"/>
  <c r="H8" i="237"/>
  <c r="B8" i="238"/>
  <c r="D7" i="238"/>
  <c r="H8" i="239"/>
  <c r="G9" i="239"/>
  <c r="D7" i="239"/>
  <c r="B8" i="239"/>
  <c r="G8" i="240"/>
  <c r="H7" i="240"/>
  <c r="G9" i="238"/>
  <c r="H8" i="238"/>
  <c r="B13" i="240"/>
  <c r="D12" i="240"/>
  <c r="B8" i="237"/>
  <c r="D7" i="237"/>
  <c r="B9" i="238" l="1"/>
  <c r="D8" i="238"/>
  <c r="H9" i="237"/>
  <c r="G10" i="237"/>
  <c r="D8" i="239"/>
  <c r="B9" i="239"/>
  <c r="D13" i="240"/>
  <c r="B14" i="240"/>
  <c r="G10" i="238"/>
  <c r="H9" i="238"/>
  <c r="B9" i="237"/>
  <c r="D8" i="237"/>
  <c r="H9" i="239"/>
  <c r="G10" i="239"/>
  <c r="H8" i="240"/>
  <c r="G9" i="240"/>
  <c r="H10" i="237" l="1"/>
  <c r="G11" i="237"/>
  <c r="D9" i="238"/>
  <c r="B10" i="238"/>
  <c r="B15" i="240"/>
  <c r="D14" i="240"/>
  <c r="G11" i="239"/>
  <c r="H10" i="239"/>
  <c r="D9" i="237"/>
  <c r="B10" i="237"/>
  <c r="G10" i="240"/>
  <c r="H9" i="240"/>
  <c r="G11" i="238"/>
  <c r="H10" i="238"/>
  <c r="B10" i="239"/>
  <c r="D9" i="239"/>
  <c r="B11" i="238" l="1"/>
  <c r="D10" i="238"/>
  <c r="G12" i="237"/>
  <c r="H11" i="237"/>
  <c r="B16" i="240"/>
  <c r="D15" i="240"/>
  <c r="B11" i="239"/>
  <c r="D10" i="239"/>
  <c r="G11" i="240"/>
  <c r="H10" i="240"/>
  <c r="B11" i="237"/>
  <c r="D10" i="237"/>
  <c r="G12" i="239"/>
  <c r="H11" i="239"/>
  <c r="G12" i="238"/>
  <c r="H11" i="238"/>
  <c r="G13" i="237" l="1"/>
  <c r="H12" i="237"/>
  <c r="B12" i="238"/>
  <c r="D11" i="238"/>
  <c r="G13" i="238"/>
  <c r="H12" i="238"/>
  <c r="H12" i="239"/>
  <c r="G13" i="239"/>
  <c r="D11" i="239"/>
  <c r="B12" i="239"/>
  <c r="D11" i="237"/>
  <c r="B12" i="237"/>
  <c r="D16" i="240"/>
  <c r="B17" i="240"/>
  <c r="H11" i="240"/>
  <c r="G12" i="240"/>
  <c r="B13" i="238" l="1"/>
  <c r="D12" i="238"/>
  <c r="G14" i="237"/>
  <c r="H13" i="237"/>
  <c r="B13" i="239"/>
  <c r="D12" i="239"/>
  <c r="B18" i="240"/>
  <c r="D17" i="240"/>
  <c r="H13" i="238"/>
  <c r="G14" i="238"/>
  <c r="H12" i="240"/>
  <c r="G13" i="240"/>
  <c r="H13" i="239"/>
  <c r="G14" i="239"/>
  <c r="B13" i="237"/>
  <c r="D12" i="237"/>
  <c r="H14" i="237" l="1"/>
  <c r="G15" i="237"/>
  <c r="D13" i="238"/>
  <c r="B14" i="238"/>
  <c r="B19" i="240"/>
  <c r="D18" i="240"/>
  <c r="B14" i="237"/>
  <c r="D13" i="237"/>
  <c r="G15" i="239"/>
  <c r="H14" i="239"/>
  <c r="H13" i="240"/>
  <c r="G14" i="240"/>
  <c r="G15" i="238"/>
  <c r="H14" i="238"/>
  <c r="B14" i="239"/>
  <c r="D13" i="239"/>
  <c r="B15" i="238" l="1"/>
  <c r="D14" i="238"/>
  <c r="G16" i="237"/>
  <c r="H15" i="237"/>
  <c r="G16" i="238"/>
  <c r="H15" i="238"/>
  <c r="G15" i="240"/>
  <c r="H14" i="240"/>
  <c r="D14" i="237"/>
  <c r="B15" i="237"/>
  <c r="D14" i="239"/>
  <c r="B15" i="239"/>
  <c r="G16" i="239"/>
  <c r="H15" i="239"/>
  <c r="B20" i="240"/>
  <c r="D19" i="240"/>
  <c r="H16" i="237" l="1"/>
  <c r="G17" i="237"/>
  <c r="D15" i="238"/>
  <c r="B16" i="238"/>
  <c r="B21" i="240"/>
  <c r="D20" i="240"/>
  <c r="G17" i="238"/>
  <c r="H16" i="238"/>
  <c r="B16" i="237"/>
  <c r="D15" i="237"/>
  <c r="H15" i="240"/>
  <c r="G16" i="240"/>
  <c r="H16" i="239"/>
  <c r="G17" i="239"/>
  <c r="B16" i="239"/>
  <c r="D15" i="239"/>
  <c r="D16" i="238" l="1"/>
  <c r="B17" i="238"/>
  <c r="G18" i="237"/>
  <c r="H17" i="237"/>
  <c r="B17" i="237"/>
  <c r="D16" i="237"/>
  <c r="D16" i="239"/>
  <c r="B17" i="239"/>
  <c r="H17" i="239"/>
  <c r="G18" i="239"/>
  <c r="H17" i="238"/>
  <c r="G18" i="238"/>
  <c r="H16" i="240"/>
  <c r="G17" i="240"/>
  <c r="D21" i="240"/>
  <c r="B22" i="240"/>
  <c r="H18" i="237" l="1"/>
  <c r="G19" i="237"/>
  <c r="B18" i="238"/>
  <c r="D17" i="238"/>
  <c r="D17" i="239"/>
  <c r="B18" i="239"/>
  <c r="B23" i="240"/>
  <c r="D22" i="240"/>
  <c r="H17" i="240"/>
  <c r="G18" i="240"/>
  <c r="G19" i="239"/>
  <c r="H18" i="239"/>
  <c r="D17" i="237"/>
  <c r="B18" i="237"/>
  <c r="H18" i="238"/>
  <c r="G19" i="238"/>
  <c r="B19" i="238" l="1"/>
  <c r="D18" i="238"/>
  <c r="G20" i="237"/>
  <c r="H19" i="237"/>
  <c r="G19" i="240"/>
  <c r="H18" i="240"/>
  <c r="G20" i="238"/>
  <c r="H19" i="238"/>
  <c r="D18" i="237"/>
  <c r="B19" i="237"/>
  <c r="D23" i="240"/>
  <c r="B24" i="240"/>
  <c r="B19" i="239"/>
  <c r="D18" i="239"/>
  <c r="G20" i="239"/>
  <c r="H19" i="239"/>
  <c r="H20" i="237" l="1"/>
  <c r="G21" i="237"/>
  <c r="B20" i="238"/>
  <c r="D19" i="238"/>
  <c r="G21" i="238"/>
  <c r="H20" i="238"/>
  <c r="G20" i="240"/>
  <c r="H19" i="240"/>
  <c r="H20" i="239"/>
  <c r="G21" i="239"/>
  <c r="D19" i="239"/>
  <c r="B20" i="239"/>
  <c r="D24" i="240"/>
  <c r="B25" i="240"/>
  <c r="D19" i="237"/>
  <c r="B20" i="237"/>
  <c r="B21" i="238" l="1"/>
  <c r="D20" i="238"/>
  <c r="H21" i="237"/>
  <c r="G22" i="237"/>
  <c r="B21" i="237"/>
  <c r="D20" i="237"/>
  <c r="G21" i="240"/>
  <c r="H20" i="240"/>
  <c r="H21" i="239"/>
  <c r="G22" i="239"/>
  <c r="D25" i="240"/>
  <c r="B26" i="240"/>
  <c r="D26" i="240" s="1"/>
  <c r="H21" i="238"/>
  <c r="G22" i="238"/>
  <c r="D20" i="239"/>
  <c r="B21" i="239"/>
  <c r="H22" i="237" l="1"/>
  <c r="G23" i="237"/>
  <c r="D21" i="238"/>
  <c r="B22" i="238"/>
  <c r="B22" i="239"/>
  <c r="D21" i="239"/>
  <c r="H22" i="239"/>
  <c r="G23" i="239"/>
  <c r="H21" i="240"/>
  <c r="G22" i="240"/>
  <c r="G23" i="238"/>
  <c r="H22" i="238"/>
  <c r="D21" i="237"/>
  <c r="B22" i="237"/>
  <c r="B23" i="238" l="1"/>
  <c r="D22" i="238"/>
  <c r="H23" i="237"/>
  <c r="G24" i="237"/>
  <c r="H22" i="240"/>
  <c r="G23" i="240"/>
  <c r="G24" i="238"/>
  <c r="H23" i="238"/>
  <c r="H23" i="239"/>
  <c r="G24" i="239"/>
  <c r="D22" i="237"/>
  <c r="B23" i="237"/>
  <c r="D22" i="239"/>
  <c r="B23" i="239"/>
  <c r="G25" i="237" l="1"/>
  <c r="H24" i="237"/>
  <c r="D23" i="238"/>
  <c r="B24" i="238"/>
  <c r="D23" i="237"/>
  <c r="B24" i="237"/>
  <c r="G25" i="239"/>
  <c r="H24" i="239"/>
  <c r="H24" i="238"/>
  <c r="G25" i="238"/>
  <c r="H23" i="240"/>
  <c r="G24" i="240"/>
  <c r="D23" i="239"/>
  <c r="B24" i="239"/>
  <c r="D24" i="238" l="1"/>
  <c r="B25" i="238"/>
  <c r="H25" i="237"/>
  <c r="G26" i="237"/>
  <c r="H26" i="237" s="1"/>
  <c r="G26" i="238"/>
  <c r="H26" i="238" s="1"/>
  <c r="H25" i="238"/>
  <c r="H25" i="239"/>
  <c r="G26" i="239"/>
  <c r="H26" i="239" s="1"/>
  <c r="H24" i="240"/>
  <c r="G25" i="240"/>
  <c r="D24" i="239"/>
  <c r="B25" i="239"/>
  <c r="B25" i="237"/>
  <c r="D24" i="237"/>
  <c r="D25" i="238" l="1"/>
  <c r="B26" i="238"/>
  <c r="D26" i="238" s="1"/>
  <c r="H25" i="240"/>
  <c r="G26" i="240"/>
  <c r="H26" i="240" s="1"/>
  <c r="D25" i="237"/>
  <c r="B26" i="237"/>
  <c r="D26" i="237" s="1"/>
  <c r="B26" i="239"/>
  <c r="D26" i="239" s="1"/>
  <c r="D25" i="239"/>
</calcChain>
</file>

<file path=xl/sharedStrings.xml><?xml version="1.0" encoding="utf-8"?>
<sst xmlns="http://schemas.openxmlformats.org/spreadsheetml/2006/main" count="2970" uniqueCount="144">
  <si>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</si>
  <si>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</si>
  <si>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</si>
  <si>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</si>
  <si>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</si>
  <si>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</si>
  <si>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</si>
  <si>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</si>
  <si>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</si>
  <si>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</si>
  <si>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</si>
  <si>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</si>
  <si>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</si>
  <si>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</si>
  <si>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</si>
  <si>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</si>
  <si>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</si>
  <si>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</si>
  <si>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</si>
  <si>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</si>
  <si>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</si>
  <si>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</si>
  <si>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</si>
  <si>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</si>
  <si>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</si>
  <si>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</si>
  <si>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</si>
  <si>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</si>
  <si>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</si>
  <si>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</si>
  <si>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</si>
  <si>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</si>
  <si>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</si>
  <si>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</si>
  <si>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</si>
  <si>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</si>
  <si>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</si>
  <si>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</si>
  <si>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</si>
  <si>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</si>
  <si>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</si>
  <si>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</si>
  <si>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</si>
  <si>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</si>
  <si>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</si>
  <si>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</si>
  <si>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</si>
  <si>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</si>
  <si>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</si>
  <si>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</si>
  <si>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</si>
  <si>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</si>
  <si>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</si>
  <si>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</si>
  <si>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</si>
  <si>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</si>
  <si>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</si>
  <si>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</si>
  <si>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</si>
  <si>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</si>
  <si>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</si>
  <si>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</si>
  <si>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</si>
  <si>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</si>
  <si>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</si>
  <si>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</si>
  <si>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</si>
  <si>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</si>
  <si>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</si>
  <si>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</si>
  <si>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</si>
  <si>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</si>
  <si>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</si>
  <si>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</si>
  <si>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</si>
  <si>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</si>
  <si>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</si>
  <si>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</si>
  <si>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</si>
  <si>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</si>
  <si>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</si>
  <si>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</si>
  <si>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</si>
  <si>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</si>
  <si>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</si>
  <si>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</si>
  <si>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</si>
  <si>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</si>
  <si>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</si>
  <si>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</si>
  <si>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</si>
  <si>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</si>
  <si>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</si>
  <si>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</si>
  <si>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</si>
  <si>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</si>
  <si>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</si>
  <si>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</si>
  <si>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</si>
  <si>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</si>
  <si>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</si>
  <si>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</si>
  <si>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</si>
  <si>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</si>
  <si>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</si>
  <si>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</si>
  <si>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</si>
  <si>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</si>
  <si>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</si>
  <si>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</si>
  <si>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</si>
  <si>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</si>
  <si>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</si>
  <si>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</si>
  <si>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</si>
  <si>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</si>
  <si>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</si>
  <si>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</si>
  <si>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</si>
  <si>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</si>
  <si>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</si>
  <si>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</si>
  <si>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</si>
  <si>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</si>
  <si>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</si>
  <si>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</si>
  <si>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</si>
  <si>
    <t>Semana 25</t>
  </si>
  <si>
    <t>% Prod</t>
  </si>
  <si>
    <t>Semana 26</t>
  </si>
  <si>
    <t>Produccion dia</t>
  </si>
  <si>
    <t>Semana 27</t>
  </si>
  <si>
    <t>Semana 28</t>
  </si>
  <si>
    <t>Gran perdida de uniformidad!!!!</t>
  </si>
  <si>
    <t>Semana 29</t>
  </si>
  <si>
    <t>Realizaremos manejo de machos esta semana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</si>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</sst>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6" xfId="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8" fillId="0" borderId="57" xfId="0" applyFont="1" applyFill="1" applyBorder="1" applyAlignment="1">
      <alignment horizontal="center" vertical="center"/>
    </xf>
    <xf numFmtId="1" fontId="12" fillId="0" borderId="58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1" fontId="12" fillId="0" borderId="17" xfId="0" applyNumberFormat="1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2" fontId="19" fillId="14" borderId="0" xfId="10" applyNumberFormat="1" applyFont="1" applyFill="1" applyBorder="1" applyAlignment="1">
      <alignment horizontal="left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" fillId="14" borderId="5" xfId="10" applyNumberFormat="1" applyFont="1" applyFill="1" applyBorder="1" applyAlignment="1">
      <alignment horizontal="center" vertical="center"/>
    </xf>
    <xf numFmtId="2" fontId="1" fillId="14" borderId="17" xfId="10" applyNumberFormat="1" applyFont="1" applyFill="1" applyBorder="1" applyAlignment="1">
      <alignment horizontal="center" vertical="center"/>
    </xf>
    <xf numFmtId="2" fontId="1" fillId="1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6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23" t="s">
        <v>18</v>
      </c>
      <c r="C4" s="524"/>
      <c r="D4" s="524"/>
      <c r="E4" s="524"/>
      <c r="F4" s="524"/>
      <c r="G4" s="524"/>
      <c r="H4" s="524"/>
      <c r="I4" s="524"/>
      <c r="J4" s="525"/>
      <c r="K4" s="523" t="s">
        <v>21</v>
      </c>
      <c r="L4" s="524"/>
      <c r="M4" s="524"/>
      <c r="N4" s="524"/>
      <c r="O4" s="524"/>
      <c r="P4" s="524"/>
      <c r="Q4" s="524"/>
      <c r="R4" s="524"/>
      <c r="S4" s="524"/>
      <c r="T4" s="52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23" t="s">
        <v>23</v>
      </c>
      <c r="C17" s="524"/>
      <c r="D17" s="524"/>
      <c r="E17" s="524"/>
      <c r="F17" s="525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490"/>
  <sheetViews>
    <sheetView showGridLines="0" topLeftCell="A459" zoomScale="73" zoomScaleNormal="73" workbookViewId="0">
      <selection activeCell="T482" sqref="T482:T484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28" t="s">
        <v>53</v>
      </c>
      <c r="C9" s="529"/>
      <c r="D9" s="529"/>
      <c r="E9" s="529"/>
      <c r="F9" s="530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28" t="s">
        <v>72</v>
      </c>
      <c r="C22" s="529"/>
      <c r="D22" s="529"/>
      <c r="E22" s="529"/>
      <c r="F22" s="530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28" t="s">
        <v>72</v>
      </c>
      <c r="C35" s="529"/>
      <c r="D35" s="529"/>
      <c r="E35" s="529"/>
      <c r="F35" s="530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28" t="s">
        <v>72</v>
      </c>
      <c r="C48" s="529"/>
      <c r="D48" s="529"/>
      <c r="E48" s="529"/>
      <c r="F48" s="530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28" t="s">
        <v>72</v>
      </c>
      <c r="C61" s="529"/>
      <c r="D61" s="529"/>
      <c r="E61" s="529"/>
      <c r="F61" s="530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28" t="s">
        <v>72</v>
      </c>
      <c r="C74" s="529"/>
      <c r="D74" s="529"/>
      <c r="E74" s="529"/>
      <c r="F74" s="530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528" t="s">
        <v>72</v>
      </c>
      <c r="C87" s="529"/>
      <c r="D87" s="529"/>
      <c r="E87" s="529"/>
      <c r="F87" s="530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528" t="s">
        <v>72</v>
      </c>
      <c r="C100" s="529"/>
      <c r="D100" s="529"/>
      <c r="E100" s="529"/>
      <c r="F100" s="530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528" t="s">
        <v>72</v>
      </c>
      <c r="C113" s="529"/>
      <c r="D113" s="529"/>
      <c r="E113" s="529"/>
      <c r="F113" s="530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528" t="s">
        <v>72</v>
      </c>
      <c r="C126" s="529"/>
      <c r="D126" s="529"/>
      <c r="E126" s="529"/>
      <c r="F126" s="530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28" t="s">
        <v>72</v>
      </c>
      <c r="C139" s="529"/>
      <c r="D139" s="529"/>
      <c r="E139" s="529"/>
      <c r="F139" s="530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28" t="s">
        <v>72</v>
      </c>
      <c r="C152" s="529"/>
      <c r="D152" s="529"/>
      <c r="E152" s="529"/>
      <c r="F152" s="530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528" t="s">
        <v>72</v>
      </c>
      <c r="C165" s="529"/>
      <c r="D165" s="529"/>
      <c r="E165" s="529"/>
      <c r="F165" s="530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28" t="s">
        <v>72</v>
      </c>
      <c r="C178" s="529"/>
      <c r="D178" s="529"/>
      <c r="E178" s="529"/>
      <c r="F178" s="530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28" t="s">
        <v>72</v>
      </c>
      <c r="C191" s="529"/>
      <c r="D191" s="529"/>
      <c r="E191" s="529"/>
      <c r="F191" s="530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28" t="s">
        <v>72</v>
      </c>
      <c r="C204" s="529"/>
      <c r="D204" s="529"/>
      <c r="E204" s="529"/>
      <c r="F204" s="530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528" t="s">
        <v>72</v>
      </c>
      <c r="C217" s="529"/>
      <c r="D217" s="529"/>
      <c r="E217" s="529"/>
      <c r="F217" s="530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528" t="s">
        <v>72</v>
      </c>
      <c r="C230" s="529"/>
      <c r="D230" s="529"/>
      <c r="E230" s="529"/>
      <c r="F230" s="530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28" t="s">
        <v>72</v>
      </c>
      <c r="C243" s="529"/>
      <c r="D243" s="529"/>
      <c r="E243" s="529"/>
      <c r="F243" s="530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528" t="s">
        <v>72</v>
      </c>
      <c r="C256" s="529"/>
      <c r="D256" s="529"/>
      <c r="E256" s="529"/>
      <c r="F256" s="530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28" t="s">
        <v>72</v>
      </c>
      <c r="C269" s="529"/>
      <c r="D269" s="529"/>
      <c r="E269" s="529"/>
      <c r="F269" s="530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528" t="s">
        <v>72</v>
      </c>
      <c r="C282" s="529"/>
      <c r="D282" s="529"/>
      <c r="E282" s="529"/>
      <c r="F282" s="530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528" t="s">
        <v>53</v>
      </c>
      <c r="C298" s="529"/>
      <c r="D298" s="529"/>
      <c r="E298" s="529"/>
      <c r="F298" s="529"/>
      <c r="G298" s="530"/>
      <c r="H298" s="528" t="s">
        <v>72</v>
      </c>
      <c r="I298" s="529"/>
      <c r="J298" s="529"/>
      <c r="K298" s="529"/>
      <c r="L298" s="529"/>
      <c r="M298" s="530"/>
      <c r="N298" s="528" t="s">
        <v>63</v>
      </c>
      <c r="O298" s="529"/>
      <c r="P298" s="529"/>
      <c r="Q298" s="529"/>
      <c r="R298" s="529"/>
      <c r="S298" s="530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ht="13.5" thickBot="1" x14ac:dyDescent="0.25"/>
    <row r="311" spans="1:23" ht="13.5" thickBot="1" x14ac:dyDescent="0.25">
      <c r="A311" s="468" t="s">
        <v>126</v>
      </c>
      <c r="B311" s="528" t="s">
        <v>53</v>
      </c>
      <c r="C311" s="529"/>
      <c r="D311" s="529"/>
      <c r="E311" s="529"/>
      <c r="F311" s="529"/>
      <c r="G311" s="530"/>
      <c r="H311" s="528" t="s">
        <v>72</v>
      </c>
      <c r="I311" s="529"/>
      <c r="J311" s="529"/>
      <c r="K311" s="529"/>
      <c r="L311" s="529"/>
      <c r="M311" s="530"/>
      <c r="N311" s="528" t="s">
        <v>63</v>
      </c>
      <c r="O311" s="529"/>
      <c r="P311" s="529"/>
      <c r="Q311" s="529"/>
      <c r="R311" s="529"/>
      <c r="S311" s="530"/>
      <c r="T311" s="338" t="s">
        <v>55</v>
      </c>
      <c r="U311" s="479"/>
      <c r="V311" s="479"/>
      <c r="W311" s="479"/>
    </row>
    <row r="312" spans="1:23" x14ac:dyDescent="0.2">
      <c r="A312" s="469" t="s">
        <v>54</v>
      </c>
      <c r="B312" s="448">
        <v>1</v>
      </c>
      <c r="C312" s="449">
        <v>2</v>
      </c>
      <c r="D312" s="449">
        <v>3</v>
      </c>
      <c r="E312" s="449">
        <v>4</v>
      </c>
      <c r="F312" s="449">
        <v>5</v>
      </c>
      <c r="G312" s="450">
        <v>6</v>
      </c>
      <c r="H312" s="448">
        <v>7</v>
      </c>
      <c r="I312" s="449">
        <v>8</v>
      </c>
      <c r="J312" s="449">
        <v>9</v>
      </c>
      <c r="K312" s="449">
        <v>10</v>
      </c>
      <c r="L312" s="449">
        <v>11</v>
      </c>
      <c r="M312" s="451">
        <v>12</v>
      </c>
      <c r="N312" s="448">
        <v>13</v>
      </c>
      <c r="O312" s="449">
        <v>14</v>
      </c>
      <c r="P312" s="449">
        <v>15</v>
      </c>
      <c r="Q312" s="449">
        <v>16</v>
      </c>
      <c r="R312" s="449">
        <v>17</v>
      </c>
      <c r="S312" s="451">
        <v>18</v>
      </c>
      <c r="T312" s="459">
        <v>247</v>
      </c>
      <c r="U312" s="479"/>
      <c r="V312" s="479"/>
      <c r="W312" s="479"/>
    </row>
    <row r="313" spans="1:23" x14ac:dyDescent="0.2">
      <c r="A313" s="470" t="s">
        <v>3</v>
      </c>
      <c r="B313" s="473">
        <v>3720</v>
      </c>
      <c r="C313" s="254">
        <v>3720</v>
      </c>
      <c r="D313" s="254">
        <v>3720</v>
      </c>
      <c r="E313" s="254">
        <v>3720</v>
      </c>
      <c r="F313" s="254">
        <v>3720</v>
      </c>
      <c r="G313" s="404">
        <v>3720</v>
      </c>
      <c r="H313" s="253">
        <v>3720</v>
      </c>
      <c r="I313" s="254">
        <v>3720</v>
      </c>
      <c r="J313" s="254">
        <v>3720</v>
      </c>
      <c r="K313" s="254">
        <v>3720</v>
      </c>
      <c r="L313" s="254">
        <v>3720</v>
      </c>
      <c r="M313" s="255">
        <v>3720</v>
      </c>
      <c r="N313" s="253">
        <v>3720</v>
      </c>
      <c r="O313" s="254">
        <v>3720</v>
      </c>
      <c r="P313" s="254">
        <v>3720</v>
      </c>
      <c r="Q313" s="254">
        <v>3720</v>
      </c>
      <c r="R313" s="254">
        <v>3720</v>
      </c>
      <c r="S313" s="255">
        <v>3720</v>
      </c>
      <c r="T313" s="341">
        <v>3720</v>
      </c>
      <c r="U313" s="479"/>
      <c r="V313" s="479"/>
      <c r="W313" s="479"/>
    </row>
    <row r="314" spans="1:23" x14ac:dyDescent="0.2">
      <c r="A314" s="471" t="s">
        <v>6</v>
      </c>
      <c r="B314" s="256">
        <v>3540</v>
      </c>
      <c r="C314" s="257">
        <v>3612</v>
      </c>
      <c r="D314" s="257">
        <v>3675</v>
      </c>
      <c r="E314" s="257">
        <v>3636.6666666666665</v>
      </c>
      <c r="F314" s="257">
        <v>3765</v>
      </c>
      <c r="G314" s="296">
        <v>3730.3571428571427</v>
      </c>
      <c r="H314" s="256">
        <v>3566.6666666666665</v>
      </c>
      <c r="I314" s="257">
        <v>3566.6666666666665</v>
      </c>
      <c r="J314" s="257">
        <v>3700</v>
      </c>
      <c r="K314" s="257">
        <v>3526.6666666666665</v>
      </c>
      <c r="L314" s="257">
        <v>3838.3333333333335</v>
      </c>
      <c r="M314" s="258">
        <v>3814.6666666666665</v>
      </c>
      <c r="N314" s="256">
        <v>3637.6470588235293</v>
      </c>
      <c r="O314" s="257">
        <v>3723.5294117647059</v>
      </c>
      <c r="P314" s="257">
        <v>3730</v>
      </c>
      <c r="Q314" s="257">
        <v>3627.1428571428573</v>
      </c>
      <c r="R314" s="257">
        <v>3882.9411764705883</v>
      </c>
      <c r="S314" s="258">
        <v>3907.1428571428573</v>
      </c>
      <c r="T314" s="342">
        <v>3706.6801619433199</v>
      </c>
      <c r="U314" s="479"/>
      <c r="V314" s="479"/>
      <c r="W314" s="479"/>
    </row>
    <row r="315" spans="1:23" x14ac:dyDescent="0.2">
      <c r="A315" s="469" t="s">
        <v>7</v>
      </c>
      <c r="B315" s="260">
        <v>100</v>
      </c>
      <c r="C315" s="261">
        <v>100</v>
      </c>
      <c r="D315" s="261">
        <v>100</v>
      </c>
      <c r="E315" s="261">
        <v>66.666666666666671</v>
      </c>
      <c r="F315" s="261">
        <v>91.666666666666671</v>
      </c>
      <c r="G315" s="299">
        <v>78.571428571428569</v>
      </c>
      <c r="H315" s="260">
        <v>100</v>
      </c>
      <c r="I315" s="261">
        <v>100</v>
      </c>
      <c r="J315" s="261">
        <v>93.333333333333329</v>
      </c>
      <c r="K315" s="261">
        <v>100</v>
      </c>
      <c r="L315" s="261">
        <v>100</v>
      </c>
      <c r="M315" s="262">
        <v>100</v>
      </c>
      <c r="N315" s="260">
        <v>100</v>
      </c>
      <c r="O315" s="261">
        <v>100</v>
      </c>
      <c r="P315" s="261">
        <v>93.75</v>
      </c>
      <c r="Q315" s="261">
        <v>100</v>
      </c>
      <c r="R315" s="261">
        <v>94.117647058823536</v>
      </c>
      <c r="S315" s="262">
        <v>100</v>
      </c>
      <c r="T315" s="343">
        <v>90.283400809716596</v>
      </c>
      <c r="U315" s="479"/>
      <c r="V315" s="227"/>
      <c r="W315" s="479"/>
    </row>
    <row r="316" spans="1:23" x14ac:dyDescent="0.2">
      <c r="A316" s="469" t="s">
        <v>8</v>
      </c>
      <c r="B316" s="263">
        <v>4.2798098232456075E-2</v>
      </c>
      <c r="C316" s="264">
        <v>2.9658387022906043E-2</v>
      </c>
      <c r="D316" s="264">
        <v>3.4624892510886879E-2</v>
      </c>
      <c r="E316" s="264">
        <v>7.1170151669309054E-2</v>
      </c>
      <c r="F316" s="264">
        <v>6.2322741598158593E-2</v>
      </c>
      <c r="G316" s="302">
        <v>7.92494237419617E-2</v>
      </c>
      <c r="H316" s="263">
        <v>3.5958847219227083E-2</v>
      </c>
      <c r="I316" s="264">
        <v>3.5958847219227083E-2</v>
      </c>
      <c r="J316" s="264">
        <v>5.6786778846535033E-2</v>
      </c>
      <c r="K316" s="264">
        <v>6.0874261580735251E-2</v>
      </c>
      <c r="L316" s="264">
        <v>4.3774079752292132E-2</v>
      </c>
      <c r="M316" s="265">
        <v>3.8880979570039102E-2</v>
      </c>
      <c r="N316" s="263">
        <v>4.072593163093035E-2</v>
      </c>
      <c r="O316" s="264">
        <v>3.6475447709424888E-2</v>
      </c>
      <c r="P316" s="264">
        <v>5.7703065013487626E-2</v>
      </c>
      <c r="Q316" s="264">
        <v>4.7950230985471284E-2</v>
      </c>
      <c r="R316" s="264">
        <v>6.6449320433197887E-2</v>
      </c>
      <c r="S316" s="265">
        <v>4.3288267633957843E-2</v>
      </c>
      <c r="T316" s="344">
        <v>6.0287433003849686E-2</v>
      </c>
      <c r="U316" s="479"/>
      <c r="V316" s="227"/>
      <c r="W316" s="479"/>
    </row>
    <row r="317" spans="1:23" x14ac:dyDescent="0.2">
      <c r="A317" s="471" t="s">
        <v>1</v>
      </c>
      <c r="B317" s="266">
        <f>B314/B313*100-100</f>
        <v>-4.8387096774193452</v>
      </c>
      <c r="C317" s="267">
        <f t="shared" ref="C317:T317" si="70">C314/C313*100-100</f>
        <v>-2.9032258064516157</v>
      </c>
      <c r="D317" s="267">
        <f t="shared" si="70"/>
        <v>-1.2096774193548328</v>
      </c>
      <c r="E317" s="267">
        <f t="shared" si="70"/>
        <v>-2.2401433691756267</v>
      </c>
      <c r="F317" s="267">
        <f t="shared" si="70"/>
        <v>1.209677419354847</v>
      </c>
      <c r="G317" s="405">
        <f t="shared" si="70"/>
        <v>0.27841781874037963</v>
      </c>
      <c r="H317" s="266">
        <f t="shared" si="70"/>
        <v>-4.1218637992831475</v>
      </c>
      <c r="I317" s="267">
        <f t="shared" si="70"/>
        <v>-4.1218637992831475</v>
      </c>
      <c r="J317" s="267">
        <f t="shared" si="70"/>
        <v>-0.53763440860214473</v>
      </c>
      <c r="K317" s="267">
        <f t="shared" si="70"/>
        <v>-5.1971326164874512</v>
      </c>
      <c r="L317" s="267">
        <f t="shared" si="70"/>
        <v>3.1810035842293871</v>
      </c>
      <c r="M317" s="268">
        <f t="shared" si="70"/>
        <v>2.5448028673834955</v>
      </c>
      <c r="N317" s="266">
        <f t="shared" si="70"/>
        <v>-2.2137887413029773</v>
      </c>
      <c r="O317" s="267">
        <f t="shared" si="70"/>
        <v>9.4876660341554953E-2</v>
      </c>
      <c r="P317" s="267">
        <f t="shared" si="70"/>
        <v>0.26881720430107237</v>
      </c>
      <c r="Q317" s="267">
        <f t="shared" si="70"/>
        <v>-2.4961597542242657</v>
      </c>
      <c r="R317" s="267">
        <f t="shared" si="70"/>
        <v>4.3801391524351629</v>
      </c>
      <c r="S317" s="268">
        <f t="shared" si="70"/>
        <v>5.0307219662058458</v>
      </c>
      <c r="T317" s="345">
        <f t="shared" si="70"/>
        <v>-0.35806016281398456</v>
      </c>
      <c r="U317" s="479"/>
      <c r="V317" s="227"/>
      <c r="W317" s="479"/>
    </row>
    <row r="318" spans="1:23" ht="13.5" thickBot="1" x14ac:dyDescent="0.25">
      <c r="A318" s="472" t="s">
        <v>27</v>
      </c>
      <c r="B318" s="474">
        <f t="shared" ref="B318:S318" si="71">B314-B301</f>
        <v>140.66666666666652</v>
      </c>
      <c r="C318" s="475">
        <f t="shared" si="71"/>
        <v>124</v>
      </c>
      <c r="D318" s="475">
        <f t="shared" si="71"/>
        <v>112.85714285714266</v>
      </c>
      <c r="E318" s="475">
        <f t="shared" si="71"/>
        <v>286.66666666666652</v>
      </c>
      <c r="F318" s="475">
        <f t="shared" si="71"/>
        <v>167.85714285714266</v>
      </c>
      <c r="G318" s="476">
        <f t="shared" si="71"/>
        <v>-18.214285714285779</v>
      </c>
      <c r="H318" s="474">
        <f t="shared" si="71"/>
        <v>183.58974358974365</v>
      </c>
      <c r="I318" s="475">
        <f t="shared" si="71"/>
        <v>234.16666666666652</v>
      </c>
      <c r="J318" s="475">
        <f t="shared" si="71"/>
        <v>221.81818181818198</v>
      </c>
      <c r="K318" s="475">
        <f t="shared" si="71"/>
        <v>215.23809523809496</v>
      </c>
      <c r="L318" s="475">
        <f t="shared" si="71"/>
        <v>239.50980392156862</v>
      </c>
      <c r="M318" s="477">
        <f t="shared" si="71"/>
        <v>97.166666666666515</v>
      </c>
      <c r="N318" s="474">
        <f t="shared" si="71"/>
        <v>311.28342245989279</v>
      </c>
      <c r="O318" s="475">
        <f t="shared" si="71"/>
        <v>264.36274509803934</v>
      </c>
      <c r="P318" s="475">
        <f t="shared" si="71"/>
        <v>136.66666666666652</v>
      </c>
      <c r="Q318" s="475">
        <f t="shared" si="71"/>
        <v>288.80952380952385</v>
      </c>
      <c r="R318" s="475">
        <f t="shared" si="71"/>
        <v>324.75935828877027</v>
      </c>
      <c r="S318" s="477">
        <f t="shared" si="71"/>
        <v>170.47619047619082</v>
      </c>
      <c r="T318" s="478">
        <f>T314-T301</f>
        <v>190.86620845494781</v>
      </c>
      <c r="U318" s="479"/>
      <c r="V318" s="227"/>
      <c r="W318" s="479"/>
    </row>
    <row r="319" spans="1:23" x14ac:dyDescent="0.2">
      <c r="A319" s="370" t="s">
        <v>51</v>
      </c>
      <c r="B319" s="274">
        <v>72</v>
      </c>
      <c r="C319" s="275">
        <v>73</v>
      </c>
      <c r="D319" s="275">
        <v>73</v>
      </c>
      <c r="E319" s="275">
        <v>18</v>
      </c>
      <c r="F319" s="275">
        <v>73</v>
      </c>
      <c r="G319" s="407">
        <v>74</v>
      </c>
      <c r="H319" s="274">
        <v>73</v>
      </c>
      <c r="I319" s="275">
        <v>73</v>
      </c>
      <c r="J319" s="275">
        <v>73</v>
      </c>
      <c r="K319" s="275">
        <v>20</v>
      </c>
      <c r="L319" s="275">
        <v>74</v>
      </c>
      <c r="M319" s="276">
        <v>74</v>
      </c>
      <c r="N319" s="274">
        <v>73</v>
      </c>
      <c r="O319" s="275">
        <v>73</v>
      </c>
      <c r="P319" s="275">
        <v>73</v>
      </c>
      <c r="Q319" s="275">
        <v>19</v>
      </c>
      <c r="R319" s="275">
        <v>74</v>
      </c>
      <c r="S319" s="276">
        <v>74</v>
      </c>
      <c r="T319" s="347">
        <f>SUM(B319:S319)</f>
        <v>1156</v>
      </c>
      <c r="U319" s="227" t="s">
        <v>56</v>
      </c>
      <c r="V319" s="278">
        <f>T306-T319</f>
        <v>3</v>
      </c>
      <c r="W319" s="279">
        <f>V319/T306</f>
        <v>2.5884383088869713E-3</v>
      </c>
    </row>
    <row r="320" spans="1:23" x14ac:dyDescent="0.2">
      <c r="A320" s="371" t="s">
        <v>28</v>
      </c>
      <c r="B320" s="323">
        <v>135.5</v>
      </c>
      <c r="C320" s="240">
        <v>134</v>
      </c>
      <c r="D320" s="240">
        <v>133.5</v>
      </c>
      <c r="E320" s="240">
        <v>135.5</v>
      </c>
      <c r="F320" s="240">
        <v>132.5</v>
      </c>
      <c r="G320" s="408">
        <v>133</v>
      </c>
      <c r="H320" s="242">
        <v>135.5</v>
      </c>
      <c r="I320" s="240">
        <v>135</v>
      </c>
      <c r="J320" s="240">
        <v>134.5</v>
      </c>
      <c r="K320" s="240">
        <v>135.5</v>
      </c>
      <c r="L320" s="240">
        <v>132.5</v>
      </c>
      <c r="M320" s="243">
        <v>132.5</v>
      </c>
      <c r="N320" s="242">
        <v>135.5</v>
      </c>
      <c r="O320" s="240">
        <v>134</v>
      </c>
      <c r="P320" s="240">
        <v>133</v>
      </c>
      <c r="Q320" s="240">
        <v>135.5</v>
      </c>
      <c r="R320" s="240">
        <v>133</v>
      </c>
      <c r="S320" s="243">
        <v>132</v>
      </c>
      <c r="T320" s="339"/>
      <c r="U320" s="227" t="s">
        <v>57</v>
      </c>
      <c r="V320" s="362">
        <v>130.18</v>
      </c>
      <c r="W320" s="479"/>
    </row>
    <row r="321" spans="1:23" ht="13.5" thickBot="1" x14ac:dyDescent="0.25">
      <c r="A321" s="372" t="s">
        <v>26</v>
      </c>
      <c r="B321" s="410">
        <f t="shared" ref="B321:S321" si="72">B320-B307</f>
        <v>4</v>
      </c>
      <c r="C321" s="415">
        <f t="shared" si="72"/>
        <v>4</v>
      </c>
      <c r="D321" s="415">
        <f t="shared" si="72"/>
        <v>4</v>
      </c>
      <c r="E321" s="415">
        <f t="shared" si="72"/>
        <v>4</v>
      </c>
      <c r="F321" s="415">
        <f t="shared" si="72"/>
        <v>3.5</v>
      </c>
      <c r="G321" s="416">
        <f t="shared" si="72"/>
        <v>4.5</v>
      </c>
      <c r="H321" s="410">
        <f t="shared" si="72"/>
        <v>4</v>
      </c>
      <c r="I321" s="415">
        <f t="shared" si="72"/>
        <v>4</v>
      </c>
      <c r="J321" s="415">
        <f t="shared" si="72"/>
        <v>4</v>
      </c>
      <c r="K321" s="415">
        <f t="shared" si="72"/>
        <v>4</v>
      </c>
      <c r="L321" s="415">
        <f t="shared" si="72"/>
        <v>3.5</v>
      </c>
      <c r="M321" s="417">
        <f t="shared" si="72"/>
        <v>4</v>
      </c>
      <c r="N321" s="410">
        <f t="shared" si="72"/>
        <v>4</v>
      </c>
      <c r="O321" s="415">
        <f t="shared" si="72"/>
        <v>3.5</v>
      </c>
      <c r="P321" s="415">
        <f t="shared" si="72"/>
        <v>4</v>
      </c>
      <c r="Q321" s="415">
        <f t="shared" si="72"/>
        <v>4</v>
      </c>
      <c r="R321" s="415">
        <f t="shared" si="72"/>
        <v>3.5</v>
      </c>
      <c r="S321" s="417">
        <f t="shared" si="72"/>
        <v>3.5</v>
      </c>
      <c r="T321" s="348"/>
      <c r="U321" s="227" t="s">
        <v>26</v>
      </c>
      <c r="V321" s="227">
        <f>V320-V307</f>
        <v>5.4300000000000068</v>
      </c>
      <c r="W321" s="479"/>
    </row>
    <row r="323" spans="1:23" ht="13.5" thickBot="1" x14ac:dyDescent="0.25"/>
    <row r="324" spans="1:23" ht="13.5" thickBot="1" x14ac:dyDescent="0.25">
      <c r="A324" s="468" t="s">
        <v>127</v>
      </c>
      <c r="B324" s="531" t="s">
        <v>53</v>
      </c>
      <c r="C324" s="532"/>
      <c r="D324" s="532"/>
      <c r="E324" s="532"/>
      <c r="F324" s="532"/>
      <c r="G324" s="533"/>
      <c r="H324" s="531" t="s">
        <v>72</v>
      </c>
      <c r="I324" s="532"/>
      <c r="J324" s="532"/>
      <c r="K324" s="532"/>
      <c r="L324" s="532"/>
      <c r="M324" s="533"/>
      <c r="N324" s="531" t="s">
        <v>63</v>
      </c>
      <c r="O324" s="532"/>
      <c r="P324" s="532"/>
      <c r="Q324" s="532"/>
      <c r="R324" s="532"/>
      <c r="S324" s="533"/>
      <c r="T324" s="338" t="s">
        <v>55</v>
      </c>
      <c r="U324" s="481"/>
      <c r="V324" s="481"/>
      <c r="W324" s="481"/>
    </row>
    <row r="325" spans="1:23" x14ac:dyDescent="0.2">
      <c r="A325" s="469" t="s">
        <v>54</v>
      </c>
      <c r="B325" s="490">
        <v>1</v>
      </c>
      <c r="C325" s="329">
        <v>2</v>
      </c>
      <c r="D325" s="329">
        <v>3</v>
      </c>
      <c r="E325" s="329">
        <v>4</v>
      </c>
      <c r="F325" s="329">
        <v>5</v>
      </c>
      <c r="G325" s="483">
        <v>6</v>
      </c>
      <c r="H325" s="490">
        <v>7</v>
      </c>
      <c r="I325" s="329">
        <v>8</v>
      </c>
      <c r="J325" s="329">
        <v>9</v>
      </c>
      <c r="K325" s="329">
        <v>10</v>
      </c>
      <c r="L325" s="329">
        <v>11</v>
      </c>
      <c r="M325" s="483">
        <v>12</v>
      </c>
      <c r="N325" s="490">
        <v>13</v>
      </c>
      <c r="O325" s="329">
        <v>14</v>
      </c>
      <c r="P325" s="329">
        <v>15</v>
      </c>
      <c r="Q325" s="329">
        <v>16</v>
      </c>
      <c r="R325" s="329">
        <v>17</v>
      </c>
      <c r="S325" s="483">
        <v>18</v>
      </c>
      <c r="T325" s="459">
        <v>263</v>
      </c>
      <c r="U325" s="481"/>
      <c r="V325" s="481"/>
      <c r="W325" s="481"/>
    </row>
    <row r="326" spans="1:23" x14ac:dyDescent="0.2">
      <c r="A326" s="470" t="s">
        <v>3</v>
      </c>
      <c r="B326" s="473">
        <v>3850</v>
      </c>
      <c r="C326" s="254">
        <v>3850</v>
      </c>
      <c r="D326" s="254">
        <v>3850</v>
      </c>
      <c r="E326" s="254">
        <v>3850</v>
      </c>
      <c r="F326" s="254">
        <v>3850</v>
      </c>
      <c r="G326" s="255">
        <v>3850</v>
      </c>
      <c r="H326" s="253">
        <v>3850</v>
      </c>
      <c r="I326" s="254">
        <v>3850</v>
      </c>
      <c r="J326" s="254">
        <v>3850</v>
      </c>
      <c r="K326" s="254">
        <v>3850</v>
      </c>
      <c r="L326" s="254">
        <v>3850</v>
      </c>
      <c r="M326" s="255">
        <v>3850</v>
      </c>
      <c r="N326" s="253">
        <v>3850</v>
      </c>
      <c r="O326" s="254">
        <v>3850</v>
      </c>
      <c r="P326" s="254">
        <v>3850</v>
      </c>
      <c r="Q326" s="254">
        <v>3850</v>
      </c>
      <c r="R326" s="254">
        <v>3850</v>
      </c>
      <c r="S326" s="255">
        <v>3850</v>
      </c>
      <c r="T326" s="341">
        <v>3850</v>
      </c>
      <c r="U326" s="481"/>
      <c r="V326" s="481"/>
      <c r="W326" s="481"/>
    </row>
    <row r="327" spans="1:23" x14ac:dyDescent="0.2">
      <c r="A327" s="471" t="s">
        <v>6</v>
      </c>
      <c r="B327" s="256">
        <v>3789.3333333333335</v>
      </c>
      <c r="C327" s="257">
        <v>3843.75</v>
      </c>
      <c r="D327" s="257">
        <v>3915.625</v>
      </c>
      <c r="E327" s="257">
        <v>3670</v>
      </c>
      <c r="F327" s="257">
        <v>3913.75</v>
      </c>
      <c r="G327" s="258">
        <v>4030.5882352941176</v>
      </c>
      <c r="H327" s="256">
        <v>3626.6666666666665</v>
      </c>
      <c r="I327" s="257">
        <v>3616.6666666666665</v>
      </c>
      <c r="J327" s="257">
        <v>3771.3333333333335</v>
      </c>
      <c r="K327" s="257">
        <v>3658.8888888888887</v>
      </c>
      <c r="L327" s="257">
        <v>3864.1176470588234</v>
      </c>
      <c r="M327" s="258">
        <v>4048.125</v>
      </c>
      <c r="N327" s="256">
        <v>3688</v>
      </c>
      <c r="O327" s="257">
        <v>3724.375</v>
      </c>
      <c r="P327" s="257">
        <v>3864.705882352941</v>
      </c>
      <c r="Q327" s="257">
        <v>3796</v>
      </c>
      <c r="R327" s="257">
        <v>3776.875</v>
      </c>
      <c r="S327" s="258">
        <v>3926</v>
      </c>
      <c r="T327" s="342">
        <v>3818.7072243346006</v>
      </c>
      <c r="U327" s="481"/>
      <c r="V327" s="481"/>
      <c r="W327" s="481"/>
    </row>
    <row r="328" spans="1:23" x14ac:dyDescent="0.2">
      <c r="A328" s="469" t="s">
        <v>7</v>
      </c>
      <c r="B328" s="260">
        <v>80</v>
      </c>
      <c r="C328" s="261">
        <v>100</v>
      </c>
      <c r="D328" s="261">
        <v>100</v>
      </c>
      <c r="E328" s="261">
        <v>100</v>
      </c>
      <c r="F328" s="261">
        <v>93.75</v>
      </c>
      <c r="G328" s="262">
        <v>94.117647058823536</v>
      </c>
      <c r="H328" s="260">
        <v>93.333333333333329</v>
      </c>
      <c r="I328" s="261">
        <v>100</v>
      </c>
      <c r="J328" s="261">
        <v>100</v>
      </c>
      <c r="K328" s="261">
        <v>100</v>
      </c>
      <c r="L328" s="261">
        <v>94.117647058823536</v>
      </c>
      <c r="M328" s="262">
        <v>100</v>
      </c>
      <c r="N328" s="260">
        <v>100</v>
      </c>
      <c r="O328" s="261">
        <v>100</v>
      </c>
      <c r="P328" s="261">
        <v>94.117647058823536</v>
      </c>
      <c r="Q328" s="261">
        <v>100</v>
      </c>
      <c r="R328" s="261">
        <v>100</v>
      </c>
      <c r="S328" s="262">
        <v>100</v>
      </c>
      <c r="T328" s="343">
        <v>92.395437262357419</v>
      </c>
      <c r="U328" s="481"/>
      <c r="V328" s="227"/>
      <c r="W328" s="481"/>
    </row>
    <row r="329" spans="1:23" x14ac:dyDescent="0.2">
      <c r="A329" s="469" t="s">
        <v>8</v>
      </c>
      <c r="B329" s="263">
        <v>7.856009023501917E-2</v>
      </c>
      <c r="C329" s="264">
        <v>3.7890016903190389E-2</v>
      </c>
      <c r="D329" s="264">
        <v>3.8909550302302712E-2</v>
      </c>
      <c r="E329" s="264">
        <v>4.1426111940485823E-2</v>
      </c>
      <c r="F329" s="264">
        <v>4.4520958756265508E-2</v>
      </c>
      <c r="G329" s="265">
        <v>4.0253233434569852E-2</v>
      </c>
      <c r="H329" s="263">
        <v>4.8156853139769321E-2</v>
      </c>
      <c r="I329" s="264">
        <v>4.4602962700693145E-2</v>
      </c>
      <c r="J329" s="264">
        <v>4.387938903051198E-2</v>
      </c>
      <c r="K329" s="264">
        <v>5.8595795178584556E-2</v>
      </c>
      <c r="L329" s="264">
        <v>4.6684305508915662E-2</v>
      </c>
      <c r="M329" s="265">
        <v>4.8487838125508637E-2</v>
      </c>
      <c r="N329" s="263">
        <v>3.7639377512874973E-2</v>
      </c>
      <c r="O329" s="264">
        <v>3.6209992638990385E-2</v>
      </c>
      <c r="P329" s="264">
        <v>4.9471256133012786E-2</v>
      </c>
      <c r="Q329" s="264">
        <v>4.7771196175129246E-2</v>
      </c>
      <c r="R329" s="264">
        <v>3.1616346672669896E-2</v>
      </c>
      <c r="S329" s="265">
        <v>3.7570981220242071E-2</v>
      </c>
      <c r="T329" s="344">
        <v>5.6503300396139926E-2</v>
      </c>
      <c r="U329" s="481"/>
      <c r="V329" s="227"/>
      <c r="W329" s="481"/>
    </row>
    <row r="330" spans="1:23" x14ac:dyDescent="0.2">
      <c r="A330" s="471" t="s">
        <v>1</v>
      </c>
      <c r="B330" s="266">
        <f>B327/B326*100-100</f>
        <v>-1.5757575757575779</v>
      </c>
      <c r="C330" s="267">
        <f t="shared" ref="C330:T330" si="73">C327/C326*100-100</f>
        <v>-0.16233766233766289</v>
      </c>
      <c r="D330" s="267">
        <f t="shared" si="73"/>
        <v>1.7045454545454533</v>
      </c>
      <c r="E330" s="267">
        <f t="shared" si="73"/>
        <v>-4.6753246753246742</v>
      </c>
      <c r="F330" s="267">
        <f t="shared" si="73"/>
        <v>1.6558441558441643</v>
      </c>
      <c r="G330" s="268">
        <f t="shared" si="73"/>
        <v>4.6906035141329312</v>
      </c>
      <c r="H330" s="266">
        <f t="shared" si="73"/>
        <v>-5.8008658008658074</v>
      </c>
      <c r="I330" s="267">
        <f t="shared" si="73"/>
        <v>-6.0606060606060623</v>
      </c>
      <c r="J330" s="267">
        <f t="shared" si="73"/>
        <v>-2.0432900432900425</v>
      </c>
      <c r="K330" s="267">
        <f t="shared" si="73"/>
        <v>-4.963924963924967</v>
      </c>
      <c r="L330" s="267">
        <f t="shared" si="73"/>
        <v>0.36669213139801116</v>
      </c>
      <c r="M330" s="268">
        <f t="shared" si="73"/>
        <v>5.1461038961039094</v>
      </c>
      <c r="N330" s="266">
        <f t="shared" si="73"/>
        <v>-4.2077922077922096</v>
      </c>
      <c r="O330" s="267">
        <f t="shared" si="73"/>
        <v>-3.2629870129870113</v>
      </c>
      <c r="P330" s="267">
        <f t="shared" si="73"/>
        <v>0.38197097020626813</v>
      </c>
      <c r="Q330" s="267">
        <f t="shared" si="73"/>
        <v>-1.4025974025974079</v>
      </c>
      <c r="R330" s="267">
        <f t="shared" si="73"/>
        <v>-1.8993506493506516</v>
      </c>
      <c r="S330" s="268">
        <f t="shared" si="73"/>
        <v>1.9740259740259773</v>
      </c>
      <c r="T330" s="345">
        <f t="shared" si="73"/>
        <v>-0.8127993679324419</v>
      </c>
      <c r="U330" s="481"/>
      <c r="V330" s="227"/>
      <c r="W330" s="481"/>
    </row>
    <row r="331" spans="1:23" ht="13.5" thickBot="1" x14ac:dyDescent="0.25">
      <c r="A331" s="472" t="s">
        <v>27</v>
      </c>
      <c r="B331" s="410">
        <f>B327-B314</f>
        <v>249.33333333333348</v>
      </c>
      <c r="C331" s="415">
        <f t="shared" ref="C331:S331" si="74">C327-C314</f>
        <v>231.75</v>
      </c>
      <c r="D331" s="415">
        <f t="shared" si="74"/>
        <v>240.625</v>
      </c>
      <c r="E331" s="415">
        <f t="shared" si="74"/>
        <v>33.333333333333485</v>
      </c>
      <c r="F331" s="415">
        <f t="shared" si="74"/>
        <v>148.75</v>
      </c>
      <c r="G331" s="417">
        <f t="shared" si="74"/>
        <v>300.2310924369749</v>
      </c>
      <c r="H331" s="410">
        <f t="shared" si="74"/>
        <v>60</v>
      </c>
      <c r="I331" s="415">
        <f t="shared" si="74"/>
        <v>50</v>
      </c>
      <c r="J331" s="415">
        <f t="shared" si="74"/>
        <v>71.333333333333485</v>
      </c>
      <c r="K331" s="415">
        <f t="shared" si="74"/>
        <v>132.22222222222217</v>
      </c>
      <c r="L331" s="415">
        <f t="shared" si="74"/>
        <v>25.784313725489937</v>
      </c>
      <c r="M331" s="417">
        <f t="shared" si="74"/>
        <v>233.45833333333348</v>
      </c>
      <c r="N331" s="410">
        <f t="shared" si="74"/>
        <v>50.352941176470722</v>
      </c>
      <c r="O331" s="415">
        <f t="shared" si="74"/>
        <v>0.8455882352941444</v>
      </c>
      <c r="P331" s="415">
        <f t="shared" si="74"/>
        <v>134.70588235294099</v>
      </c>
      <c r="Q331" s="415">
        <f t="shared" si="74"/>
        <v>168.85714285714266</v>
      </c>
      <c r="R331" s="415">
        <f t="shared" si="74"/>
        <v>-106.06617647058829</v>
      </c>
      <c r="S331" s="417">
        <f t="shared" si="74"/>
        <v>18.857142857142662</v>
      </c>
      <c r="T331" s="478">
        <f>T327-T314</f>
        <v>112.02706239128065</v>
      </c>
      <c r="U331" s="481"/>
      <c r="V331" s="227"/>
      <c r="W331" s="481"/>
    </row>
    <row r="332" spans="1:23" x14ac:dyDescent="0.2">
      <c r="A332" s="370" t="s">
        <v>51</v>
      </c>
      <c r="B332" s="486">
        <v>72</v>
      </c>
      <c r="C332" s="487">
        <v>73</v>
      </c>
      <c r="D332" s="487">
        <v>73</v>
      </c>
      <c r="E332" s="487">
        <v>18</v>
      </c>
      <c r="F332" s="487">
        <v>73</v>
      </c>
      <c r="G332" s="489">
        <v>74</v>
      </c>
      <c r="H332" s="486">
        <v>73</v>
      </c>
      <c r="I332" s="487">
        <v>73</v>
      </c>
      <c r="J332" s="487">
        <v>73</v>
      </c>
      <c r="K332" s="487">
        <v>20</v>
      </c>
      <c r="L332" s="487">
        <v>74</v>
      </c>
      <c r="M332" s="489">
        <v>74</v>
      </c>
      <c r="N332" s="486">
        <v>73</v>
      </c>
      <c r="O332" s="487">
        <v>73</v>
      </c>
      <c r="P332" s="487">
        <v>73</v>
      </c>
      <c r="Q332" s="487">
        <v>19</v>
      </c>
      <c r="R332" s="487">
        <v>74</v>
      </c>
      <c r="S332" s="489">
        <v>74</v>
      </c>
      <c r="T332" s="347">
        <f>SUM(B332:S332)</f>
        <v>1156</v>
      </c>
      <c r="U332" s="227" t="s">
        <v>56</v>
      </c>
      <c r="V332" s="278">
        <f>T319-T332</f>
        <v>0</v>
      </c>
      <c r="W332" s="279">
        <f>V332/T319</f>
        <v>0</v>
      </c>
    </row>
    <row r="333" spans="1:23" x14ac:dyDescent="0.2">
      <c r="A333" s="371" t="s">
        <v>28</v>
      </c>
      <c r="B333" s="323">
        <v>138</v>
      </c>
      <c r="C333" s="240">
        <v>136.5</v>
      </c>
      <c r="D333" s="240">
        <v>136</v>
      </c>
      <c r="E333" s="240">
        <f t="shared" ref="E333:S333" si="75">E320+3</f>
        <v>138.5</v>
      </c>
      <c r="F333" s="240">
        <v>135</v>
      </c>
      <c r="G333" s="243">
        <v>135.5</v>
      </c>
      <c r="H333" s="242">
        <f t="shared" si="75"/>
        <v>138.5</v>
      </c>
      <c r="I333" s="240">
        <f t="shared" si="75"/>
        <v>138</v>
      </c>
      <c r="J333" s="240">
        <f t="shared" si="75"/>
        <v>137.5</v>
      </c>
      <c r="K333" s="240">
        <f t="shared" si="75"/>
        <v>138.5</v>
      </c>
      <c r="L333" s="240">
        <f t="shared" si="75"/>
        <v>135.5</v>
      </c>
      <c r="M333" s="243">
        <v>135</v>
      </c>
      <c r="N333" s="242">
        <f t="shared" si="75"/>
        <v>138.5</v>
      </c>
      <c r="O333" s="240">
        <f t="shared" si="75"/>
        <v>137</v>
      </c>
      <c r="P333" s="240">
        <f t="shared" si="75"/>
        <v>136</v>
      </c>
      <c r="Q333" s="240">
        <v>138</v>
      </c>
      <c r="R333" s="240">
        <f t="shared" si="75"/>
        <v>136</v>
      </c>
      <c r="S333" s="243">
        <f t="shared" si="75"/>
        <v>135</v>
      </c>
      <c r="T333" s="339"/>
      <c r="U333" s="227" t="s">
        <v>57</v>
      </c>
      <c r="V333" s="362">
        <v>133.69</v>
      </c>
      <c r="W333" s="481"/>
    </row>
    <row r="334" spans="1:23" ht="13.5" thickBot="1" x14ac:dyDescent="0.25">
      <c r="A334" s="372" t="s">
        <v>26</v>
      </c>
      <c r="B334" s="410">
        <f>B333-B320</f>
        <v>2.5</v>
      </c>
      <c r="C334" s="415">
        <f t="shared" ref="C334:S334" si="76">C333-C320</f>
        <v>2.5</v>
      </c>
      <c r="D334" s="415">
        <f t="shared" si="76"/>
        <v>2.5</v>
      </c>
      <c r="E334" s="415">
        <f t="shared" si="76"/>
        <v>3</v>
      </c>
      <c r="F334" s="415">
        <f t="shared" si="76"/>
        <v>2.5</v>
      </c>
      <c r="G334" s="417">
        <f t="shared" si="76"/>
        <v>2.5</v>
      </c>
      <c r="H334" s="410">
        <f t="shared" si="76"/>
        <v>3</v>
      </c>
      <c r="I334" s="415">
        <f t="shared" si="76"/>
        <v>3</v>
      </c>
      <c r="J334" s="415">
        <f t="shared" si="76"/>
        <v>3</v>
      </c>
      <c r="K334" s="415">
        <f t="shared" si="76"/>
        <v>3</v>
      </c>
      <c r="L334" s="415">
        <f t="shared" si="76"/>
        <v>3</v>
      </c>
      <c r="M334" s="417">
        <f t="shared" si="76"/>
        <v>2.5</v>
      </c>
      <c r="N334" s="410">
        <f t="shared" si="76"/>
        <v>3</v>
      </c>
      <c r="O334" s="415">
        <f t="shared" si="76"/>
        <v>3</v>
      </c>
      <c r="P334" s="415">
        <f t="shared" si="76"/>
        <v>3</v>
      </c>
      <c r="Q334" s="415">
        <f t="shared" si="76"/>
        <v>2.5</v>
      </c>
      <c r="R334" s="415">
        <f t="shared" si="76"/>
        <v>3</v>
      </c>
      <c r="S334" s="417">
        <f t="shared" si="76"/>
        <v>3</v>
      </c>
      <c r="T334" s="348"/>
      <c r="U334" s="227" t="s">
        <v>26</v>
      </c>
      <c r="V334" s="395">
        <f>V333-V320</f>
        <v>3.5099999999999909</v>
      </c>
      <c r="W334" s="481"/>
    </row>
    <row r="336" spans="1:23" ht="13.5" thickBot="1" x14ac:dyDescent="0.25"/>
    <row r="337" spans="1:23" ht="13.5" thickBot="1" x14ac:dyDescent="0.25">
      <c r="A337" s="468" t="s">
        <v>129</v>
      </c>
      <c r="B337" s="531" t="s">
        <v>53</v>
      </c>
      <c r="C337" s="532"/>
      <c r="D337" s="532"/>
      <c r="E337" s="532"/>
      <c r="F337" s="532"/>
      <c r="G337" s="533"/>
      <c r="H337" s="531" t="s">
        <v>72</v>
      </c>
      <c r="I337" s="532"/>
      <c r="J337" s="532"/>
      <c r="K337" s="532"/>
      <c r="L337" s="532"/>
      <c r="M337" s="533"/>
      <c r="N337" s="531" t="s">
        <v>63</v>
      </c>
      <c r="O337" s="532"/>
      <c r="P337" s="532"/>
      <c r="Q337" s="532"/>
      <c r="R337" s="532"/>
      <c r="S337" s="533"/>
      <c r="T337" s="338" t="s">
        <v>55</v>
      </c>
      <c r="U337" s="503"/>
      <c r="V337" s="503"/>
      <c r="W337" s="503"/>
    </row>
    <row r="338" spans="1:23" x14ac:dyDescent="0.2">
      <c r="A338" s="469" t="s">
        <v>54</v>
      </c>
      <c r="B338" s="490">
        <v>1</v>
      </c>
      <c r="C338" s="329">
        <v>2</v>
      </c>
      <c r="D338" s="329">
        <v>3</v>
      </c>
      <c r="E338" s="329">
        <v>4</v>
      </c>
      <c r="F338" s="329">
        <v>5</v>
      </c>
      <c r="G338" s="483">
        <v>6</v>
      </c>
      <c r="H338" s="490">
        <v>7</v>
      </c>
      <c r="I338" s="329">
        <v>8</v>
      </c>
      <c r="J338" s="329">
        <v>9</v>
      </c>
      <c r="K338" s="329">
        <v>10</v>
      </c>
      <c r="L338" s="329">
        <v>11</v>
      </c>
      <c r="M338" s="483">
        <v>12</v>
      </c>
      <c r="N338" s="490">
        <v>13</v>
      </c>
      <c r="O338" s="329">
        <v>14</v>
      </c>
      <c r="P338" s="329">
        <v>15</v>
      </c>
      <c r="Q338" s="329">
        <v>16</v>
      </c>
      <c r="R338" s="329">
        <v>17</v>
      </c>
      <c r="S338" s="483">
        <v>18</v>
      </c>
      <c r="T338" s="459">
        <v>250</v>
      </c>
      <c r="U338" s="503"/>
      <c r="V338" s="503"/>
      <c r="W338" s="503"/>
    </row>
    <row r="339" spans="1:23" x14ac:dyDescent="0.2">
      <c r="A339" s="470" t="s">
        <v>3</v>
      </c>
      <c r="B339" s="473">
        <v>3940</v>
      </c>
      <c r="C339" s="254">
        <v>3940</v>
      </c>
      <c r="D339" s="254">
        <v>3940</v>
      </c>
      <c r="E339" s="254">
        <v>3940</v>
      </c>
      <c r="F339" s="254">
        <v>3940</v>
      </c>
      <c r="G339" s="255">
        <v>3940</v>
      </c>
      <c r="H339" s="253">
        <v>3940</v>
      </c>
      <c r="I339" s="254">
        <v>3940</v>
      </c>
      <c r="J339" s="254">
        <v>3940</v>
      </c>
      <c r="K339" s="254">
        <v>3940</v>
      </c>
      <c r="L339" s="254">
        <v>3940</v>
      </c>
      <c r="M339" s="255">
        <v>3940</v>
      </c>
      <c r="N339" s="253">
        <v>3940</v>
      </c>
      <c r="O339" s="254">
        <v>3940</v>
      </c>
      <c r="P339" s="254">
        <v>3940</v>
      </c>
      <c r="Q339" s="254">
        <v>3940</v>
      </c>
      <c r="R339" s="254">
        <v>3940</v>
      </c>
      <c r="S339" s="255">
        <v>3940</v>
      </c>
      <c r="T339" s="341">
        <v>3940</v>
      </c>
      <c r="U339" s="503"/>
      <c r="V339" s="503"/>
      <c r="W339" s="503"/>
    </row>
    <row r="340" spans="1:23" x14ac:dyDescent="0.2">
      <c r="A340" s="471" t="s">
        <v>6</v>
      </c>
      <c r="B340" s="256">
        <v>3695.3333333333335</v>
      </c>
      <c r="C340" s="257">
        <v>3854.6666666666665</v>
      </c>
      <c r="D340" s="257">
        <v>3862.1428571428573</v>
      </c>
      <c r="E340" s="257">
        <v>3827.1428571428573</v>
      </c>
      <c r="F340" s="257">
        <v>4360</v>
      </c>
      <c r="G340" s="258">
        <v>4150</v>
      </c>
      <c r="H340" s="256">
        <v>3767.3333333333335</v>
      </c>
      <c r="I340" s="257">
        <v>3720</v>
      </c>
      <c r="J340" s="257">
        <v>3782.1428571428573</v>
      </c>
      <c r="K340" s="257">
        <v>3738.3333333333335</v>
      </c>
      <c r="L340" s="257">
        <v>3949.3333333333335</v>
      </c>
      <c r="M340" s="258">
        <v>4124</v>
      </c>
      <c r="N340" s="256">
        <v>3832.9166666666665</v>
      </c>
      <c r="O340" s="257">
        <v>3874.6666666666665</v>
      </c>
      <c r="P340" s="257">
        <v>3936</v>
      </c>
      <c r="Q340" s="257">
        <v>3980</v>
      </c>
      <c r="R340" s="257">
        <v>3922.1428571428573</v>
      </c>
      <c r="S340" s="258">
        <v>3941.3333333333335</v>
      </c>
      <c r="T340" s="342">
        <v>3911.48</v>
      </c>
      <c r="U340" s="503"/>
      <c r="V340" s="503"/>
      <c r="W340" s="503"/>
    </row>
    <row r="341" spans="1:23" x14ac:dyDescent="0.2">
      <c r="A341" s="469" t="s">
        <v>7</v>
      </c>
      <c r="B341" s="260">
        <v>86.666666666666671</v>
      </c>
      <c r="C341" s="261">
        <v>100</v>
      </c>
      <c r="D341" s="261">
        <v>100</v>
      </c>
      <c r="E341" s="261">
        <v>85.714285714285708</v>
      </c>
      <c r="F341" s="261">
        <v>60</v>
      </c>
      <c r="G341" s="262">
        <v>100</v>
      </c>
      <c r="H341" s="260">
        <v>100</v>
      </c>
      <c r="I341" s="261">
        <v>100</v>
      </c>
      <c r="J341" s="261">
        <v>85.714285714285708</v>
      </c>
      <c r="K341" s="261">
        <v>100</v>
      </c>
      <c r="L341" s="261">
        <v>100</v>
      </c>
      <c r="M341" s="262">
        <v>93.333333333333329</v>
      </c>
      <c r="N341" s="260">
        <v>95.833333333333329</v>
      </c>
      <c r="O341" s="261">
        <v>100</v>
      </c>
      <c r="P341" s="261">
        <v>100</v>
      </c>
      <c r="Q341" s="261">
        <v>85.714285714285708</v>
      </c>
      <c r="R341" s="261">
        <v>92.857142857142861</v>
      </c>
      <c r="S341" s="262">
        <v>100</v>
      </c>
      <c r="T341" s="343">
        <v>88.8</v>
      </c>
      <c r="U341" s="503"/>
      <c r="V341" s="227"/>
      <c r="W341" s="503"/>
    </row>
    <row r="342" spans="1:23" x14ac:dyDescent="0.2">
      <c r="A342" s="469" t="s">
        <v>8</v>
      </c>
      <c r="B342" s="263">
        <v>5.9933932273011144E-2</v>
      </c>
      <c r="C342" s="264">
        <v>3.7676233287278635E-2</v>
      </c>
      <c r="D342" s="264">
        <v>4.0102466787201807E-2</v>
      </c>
      <c r="E342" s="264">
        <v>6.0359623831868561E-2</v>
      </c>
      <c r="F342" s="264">
        <v>9.1949309580673821E-2</v>
      </c>
      <c r="G342" s="265">
        <v>3.6628619681138515E-2</v>
      </c>
      <c r="H342" s="263">
        <v>4.4283821821602509E-2</v>
      </c>
      <c r="I342" s="264">
        <v>4.3594824570502302E-2</v>
      </c>
      <c r="J342" s="264">
        <v>5.3079685313327928E-2</v>
      </c>
      <c r="K342" s="264">
        <v>4.1796552236322997E-2</v>
      </c>
      <c r="L342" s="264">
        <v>3.4895684603932546E-2</v>
      </c>
      <c r="M342" s="265">
        <v>4.9795096317714289E-2</v>
      </c>
      <c r="N342" s="263">
        <v>4.5653901189332366E-2</v>
      </c>
      <c r="O342" s="264">
        <v>4.16990900473539E-2</v>
      </c>
      <c r="P342" s="264">
        <v>3.5103907182378019E-2</v>
      </c>
      <c r="Q342" s="264">
        <v>5.8986009926757003E-2</v>
      </c>
      <c r="R342" s="264">
        <v>4.5406865741358882E-2</v>
      </c>
      <c r="S342" s="265">
        <v>2.9397620800509103E-2</v>
      </c>
      <c r="T342" s="344">
        <v>6.5168452658228168E-2</v>
      </c>
      <c r="U342" s="503"/>
      <c r="V342" s="227"/>
      <c r="W342" s="503"/>
    </row>
    <row r="343" spans="1:23" x14ac:dyDescent="0.2">
      <c r="A343" s="471" t="s">
        <v>1</v>
      </c>
      <c r="B343" s="266">
        <f>B340/B339*100-100</f>
        <v>-6.2098138747884946</v>
      </c>
      <c r="C343" s="267">
        <f t="shared" ref="C343:T343" si="77">C340/C339*100-100</f>
        <v>-2.1658206429780051</v>
      </c>
      <c r="D343" s="267">
        <f t="shared" si="77"/>
        <v>-1.9760696156635191</v>
      </c>
      <c r="E343" s="267">
        <f t="shared" si="77"/>
        <v>-2.8643944887599702</v>
      </c>
      <c r="F343" s="267">
        <f t="shared" si="77"/>
        <v>10.659898477157356</v>
      </c>
      <c r="G343" s="268">
        <f t="shared" si="77"/>
        <v>5.3299492385786778</v>
      </c>
      <c r="H343" s="266">
        <f t="shared" si="77"/>
        <v>-4.3824027072758014</v>
      </c>
      <c r="I343" s="267">
        <f t="shared" si="77"/>
        <v>-5.5837563451776617</v>
      </c>
      <c r="J343" s="267">
        <f t="shared" si="77"/>
        <v>-4.006526468455391</v>
      </c>
      <c r="K343" s="267">
        <f t="shared" si="77"/>
        <v>-5.1184433164128507</v>
      </c>
      <c r="L343" s="267">
        <f t="shared" si="77"/>
        <v>0.23688663282572975</v>
      </c>
      <c r="M343" s="268">
        <f t="shared" si="77"/>
        <v>4.6700507614213222</v>
      </c>
      <c r="N343" s="266">
        <f t="shared" si="77"/>
        <v>-2.7178510998308099</v>
      </c>
      <c r="O343" s="267">
        <f t="shared" si="77"/>
        <v>-1.6582064297800372</v>
      </c>
      <c r="P343" s="267">
        <f t="shared" si="77"/>
        <v>-0.10152284263959643</v>
      </c>
      <c r="Q343" s="267">
        <f t="shared" si="77"/>
        <v>1.0152284263959359</v>
      </c>
      <c r="R343" s="267">
        <f t="shared" si="77"/>
        <v>-0.45322697606961526</v>
      </c>
      <c r="S343" s="268">
        <f t="shared" si="77"/>
        <v>3.3840947546522671E-2</v>
      </c>
      <c r="T343" s="345">
        <f t="shared" si="77"/>
        <v>-0.72385786802030339</v>
      </c>
      <c r="U343" s="503"/>
      <c r="V343" s="227"/>
      <c r="W343" s="503"/>
    </row>
    <row r="344" spans="1:23" ht="13.5" thickBot="1" x14ac:dyDescent="0.25">
      <c r="A344" s="472" t="s">
        <v>27</v>
      </c>
      <c r="B344" s="410">
        <f>B340-B327</f>
        <v>-94</v>
      </c>
      <c r="C344" s="415">
        <f t="shared" ref="C344:S344" si="78">C340-C327</f>
        <v>10.916666666666515</v>
      </c>
      <c r="D344" s="415">
        <f t="shared" si="78"/>
        <v>-53.482142857142662</v>
      </c>
      <c r="E344" s="415">
        <f t="shared" si="78"/>
        <v>157.14285714285734</v>
      </c>
      <c r="F344" s="415">
        <f t="shared" si="78"/>
        <v>446.25</v>
      </c>
      <c r="G344" s="417">
        <f t="shared" si="78"/>
        <v>119.41176470588243</v>
      </c>
      <c r="H344" s="410">
        <f t="shared" si="78"/>
        <v>140.66666666666697</v>
      </c>
      <c r="I344" s="415">
        <f t="shared" si="78"/>
        <v>103.33333333333348</v>
      </c>
      <c r="J344" s="415">
        <f t="shared" si="78"/>
        <v>10.809523809523853</v>
      </c>
      <c r="K344" s="415">
        <f t="shared" si="78"/>
        <v>79.444444444444798</v>
      </c>
      <c r="L344" s="415">
        <f t="shared" si="78"/>
        <v>85.215686274510063</v>
      </c>
      <c r="M344" s="417">
        <f t="shared" si="78"/>
        <v>75.875</v>
      </c>
      <c r="N344" s="410">
        <f t="shared" si="78"/>
        <v>144.91666666666652</v>
      </c>
      <c r="O344" s="415">
        <f t="shared" si="78"/>
        <v>150.29166666666652</v>
      </c>
      <c r="P344" s="415">
        <f t="shared" si="78"/>
        <v>71.294117647059011</v>
      </c>
      <c r="Q344" s="415">
        <f t="shared" si="78"/>
        <v>184</v>
      </c>
      <c r="R344" s="415">
        <f t="shared" si="78"/>
        <v>145.26785714285734</v>
      </c>
      <c r="S344" s="417">
        <f t="shared" si="78"/>
        <v>15.333333333333485</v>
      </c>
      <c r="T344" s="478">
        <f>T340-T327</f>
        <v>92.772775665399422</v>
      </c>
      <c r="U344" s="503"/>
      <c r="V344" s="227"/>
      <c r="W344" s="503"/>
    </row>
    <row r="345" spans="1:23" x14ac:dyDescent="0.2">
      <c r="A345" s="370" t="s">
        <v>51</v>
      </c>
      <c r="B345" s="486">
        <v>71</v>
      </c>
      <c r="C345" s="487">
        <v>73</v>
      </c>
      <c r="D345" s="487">
        <v>73</v>
      </c>
      <c r="E345" s="487">
        <v>17</v>
      </c>
      <c r="F345" s="487">
        <v>73</v>
      </c>
      <c r="G345" s="489">
        <v>74</v>
      </c>
      <c r="H345" s="486">
        <v>73</v>
      </c>
      <c r="I345" s="487">
        <v>73</v>
      </c>
      <c r="J345" s="487">
        <v>73</v>
      </c>
      <c r="K345" s="487">
        <v>20</v>
      </c>
      <c r="L345" s="487">
        <v>74</v>
      </c>
      <c r="M345" s="489">
        <v>74</v>
      </c>
      <c r="N345" s="486">
        <v>73</v>
      </c>
      <c r="O345" s="487">
        <v>73</v>
      </c>
      <c r="P345" s="487">
        <v>73</v>
      </c>
      <c r="Q345" s="487">
        <v>19</v>
      </c>
      <c r="R345" s="487">
        <v>74</v>
      </c>
      <c r="S345" s="489">
        <v>74</v>
      </c>
      <c r="T345" s="347">
        <f>SUM(B345:S345)</f>
        <v>1154</v>
      </c>
      <c r="U345" s="227" t="s">
        <v>56</v>
      </c>
      <c r="V345" s="278">
        <f>T332-T345</f>
        <v>2</v>
      </c>
      <c r="W345" s="279">
        <f>V345/T332</f>
        <v>1.7301038062283738E-3</v>
      </c>
    </row>
    <row r="346" spans="1:23" x14ac:dyDescent="0.2">
      <c r="A346" s="371" t="s">
        <v>28</v>
      </c>
      <c r="B346" s="323">
        <v>141</v>
      </c>
      <c r="C346" s="240">
        <v>139.5</v>
      </c>
      <c r="D346" s="240">
        <v>139</v>
      </c>
      <c r="E346" s="240">
        <v>141.5</v>
      </c>
      <c r="F346" s="240">
        <v>137.5</v>
      </c>
      <c r="G346" s="243">
        <v>137.5</v>
      </c>
      <c r="H346" s="242">
        <v>141.5</v>
      </c>
      <c r="I346" s="240">
        <v>141</v>
      </c>
      <c r="J346" s="240">
        <v>140.5</v>
      </c>
      <c r="K346" s="240">
        <v>141.5</v>
      </c>
      <c r="L346" s="240">
        <v>138</v>
      </c>
      <c r="M346" s="243">
        <v>137.5</v>
      </c>
      <c r="N346" s="242">
        <v>141.5</v>
      </c>
      <c r="O346" s="240">
        <v>140</v>
      </c>
      <c r="P346" s="240">
        <v>139</v>
      </c>
      <c r="Q346" s="240">
        <v>140.5</v>
      </c>
      <c r="R346" s="240">
        <v>139</v>
      </c>
      <c r="S346" s="243">
        <v>138</v>
      </c>
      <c r="T346" s="339"/>
      <c r="U346" s="227" t="s">
        <v>57</v>
      </c>
      <c r="V346" s="362">
        <v>136.87</v>
      </c>
      <c r="W346" s="503"/>
    </row>
    <row r="347" spans="1:23" ht="13.5" thickBot="1" x14ac:dyDescent="0.25">
      <c r="A347" s="372" t="s">
        <v>26</v>
      </c>
      <c r="B347" s="410">
        <f>B346-B333</f>
        <v>3</v>
      </c>
      <c r="C347" s="415">
        <f t="shared" ref="C347:S347" si="79">C346-C333</f>
        <v>3</v>
      </c>
      <c r="D347" s="415">
        <f t="shared" si="79"/>
        <v>3</v>
      </c>
      <c r="E347" s="415">
        <f t="shared" si="79"/>
        <v>3</v>
      </c>
      <c r="F347" s="415">
        <f t="shared" si="79"/>
        <v>2.5</v>
      </c>
      <c r="G347" s="417">
        <f t="shared" si="79"/>
        <v>2</v>
      </c>
      <c r="H347" s="410">
        <f t="shared" si="79"/>
        <v>3</v>
      </c>
      <c r="I347" s="415">
        <f t="shared" si="79"/>
        <v>3</v>
      </c>
      <c r="J347" s="415">
        <f t="shared" si="79"/>
        <v>3</v>
      </c>
      <c r="K347" s="415">
        <f t="shared" si="79"/>
        <v>3</v>
      </c>
      <c r="L347" s="415">
        <f t="shared" si="79"/>
        <v>2.5</v>
      </c>
      <c r="M347" s="417">
        <f t="shared" si="79"/>
        <v>2.5</v>
      </c>
      <c r="N347" s="410">
        <f t="shared" si="79"/>
        <v>3</v>
      </c>
      <c r="O347" s="415">
        <f t="shared" si="79"/>
        <v>3</v>
      </c>
      <c r="P347" s="415">
        <f t="shared" si="79"/>
        <v>3</v>
      </c>
      <c r="Q347" s="415">
        <f t="shared" si="79"/>
        <v>2.5</v>
      </c>
      <c r="R347" s="415">
        <f t="shared" si="79"/>
        <v>3</v>
      </c>
      <c r="S347" s="417">
        <f t="shared" si="79"/>
        <v>3</v>
      </c>
      <c r="T347" s="348"/>
      <c r="U347" s="227" t="s">
        <v>26</v>
      </c>
      <c r="V347" s="395">
        <f>V346-V333</f>
        <v>3.1800000000000068</v>
      </c>
      <c r="W347" s="503"/>
    </row>
    <row r="348" spans="1:23" x14ac:dyDescent="0.2">
      <c r="F348" s="280" t="s">
        <v>79</v>
      </c>
      <c r="G348" s="280">
        <v>137.5</v>
      </c>
      <c r="L348" s="280">
        <v>138</v>
      </c>
    </row>
    <row r="349" spans="1:23" ht="13.5" thickBot="1" x14ac:dyDescent="0.25"/>
    <row r="350" spans="1:23" s="504" customFormat="1" ht="13.5" thickBot="1" x14ac:dyDescent="0.25">
      <c r="A350" s="468" t="s">
        <v>131</v>
      </c>
      <c r="B350" s="531" t="s">
        <v>53</v>
      </c>
      <c r="C350" s="532"/>
      <c r="D350" s="532"/>
      <c r="E350" s="532"/>
      <c r="F350" s="532"/>
      <c r="G350" s="533"/>
      <c r="H350" s="531" t="s">
        <v>72</v>
      </c>
      <c r="I350" s="532"/>
      <c r="J350" s="532"/>
      <c r="K350" s="532"/>
      <c r="L350" s="532"/>
      <c r="M350" s="533"/>
      <c r="N350" s="531" t="s">
        <v>63</v>
      </c>
      <c r="O350" s="532"/>
      <c r="P350" s="532"/>
      <c r="Q350" s="532"/>
      <c r="R350" s="532"/>
      <c r="S350" s="533"/>
      <c r="T350" s="338" t="s">
        <v>55</v>
      </c>
    </row>
    <row r="351" spans="1:23" s="504" customFormat="1" x14ac:dyDescent="0.2">
      <c r="A351" s="469" t="s">
        <v>54</v>
      </c>
      <c r="B351" s="490">
        <v>1</v>
      </c>
      <c r="C351" s="329">
        <v>2</v>
      </c>
      <c r="D351" s="329">
        <v>3</v>
      </c>
      <c r="E351" s="329">
        <v>4</v>
      </c>
      <c r="F351" s="329">
        <v>5</v>
      </c>
      <c r="G351" s="483">
        <v>6</v>
      </c>
      <c r="H351" s="490">
        <v>7</v>
      </c>
      <c r="I351" s="329">
        <v>8</v>
      </c>
      <c r="J351" s="329">
        <v>9</v>
      </c>
      <c r="K351" s="329">
        <v>10</v>
      </c>
      <c r="L351" s="329">
        <v>11</v>
      </c>
      <c r="M351" s="483">
        <v>12</v>
      </c>
      <c r="N351" s="490">
        <v>13</v>
      </c>
      <c r="O351" s="329">
        <v>14</v>
      </c>
      <c r="P351" s="329">
        <v>15</v>
      </c>
      <c r="Q351" s="329">
        <v>16</v>
      </c>
      <c r="R351" s="329">
        <v>17</v>
      </c>
      <c r="S351" s="483">
        <v>18</v>
      </c>
      <c r="T351" s="459">
        <v>263</v>
      </c>
    </row>
    <row r="352" spans="1:23" s="504" customFormat="1" x14ac:dyDescent="0.2">
      <c r="A352" s="470" t="s">
        <v>3</v>
      </c>
      <c r="B352" s="473">
        <v>4010</v>
      </c>
      <c r="C352" s="254">
        <v>4010</v>
      </c>
      <c r="D352" s="254">
        <v>4010</v>
      </c>
      <c r="E352" s="254">
        <v>4010</v>
      </c>
      <c r="F352" s="254">
        <v>4010</v>
      </c>
      <c r="G352" s="255">
        <v>4010</v>
      </c>
      <c r="H352" s="253">
        <v>4010</v>
      </c>
      <c r="I352" s="254">
        <v>4010</v>
      </c>
      <c r="J352" s="254">
        <v>4010</v>
      </c>
      <c r="K352" s="254">
        <v>4010</v>
      </c>
      <c r="L352" s="254">
        <v>4010</v>
      </c>
      <c r="M352" s="255">
        <v>4010</v>
      </c>
      <c r="N352" s="253">
        <v>4010</v>
      </c>
      <c r="O352" s="254">
        <v>4010</v>
      </c>
      <c r="P352" s="254">
        <v>4010</v>
      </c>
      <c r="Q352" s="254">
        <v>4010</v>
      </c>
      <c r="R352" s="254">
        <v>4010</v>
      </c>
      <c r="S352" s="255">
        <v>4010</v>
      </c>
      <c r="T352" s="341">
        <v>4010</v>
      </c>
    </row>
    <row r="353" spans="1:23" s="504" customFormat="1" x14ac:dyDescent="0.2">
      <c r="A353" s="471" t="s">
        <v>6</v>
      </c>
      <c r="B353" s="256">
        <v>3722.9411764705883</v>
      </c>
      <c r="C353" s="257">
        <v>3748.2352941176468</v>
      </c>
      <c r="D353" s="257">
        <v>3889.375</v>
      </c>
      <c r="E353" s="257">
        <v>3747.1428571428573</v>
      </c>
      <c r="F353" s="257">
        <v>3935.294117647059</v>
      </c>
      <c r="G353" s="258">
        <v>3902.9411764705883</v>
      </c>
      <c r="H353" s="256">
        <v>3676</v>
      </c>
      <c r="I353" s="257">
        <v>3709.375</v>
      </c>
      <c r="J353" s="257">
        <v>3806.6666666666665</v>
      </c>
      <c r="K353" s="257">
        <v>3747.1428571428573</v>
      </c>
      <c r="L353" s="257">
        <v>3972.9411764705883</v>
      </c>
      <c r="M353" s="258">
        <v>4065.5555555555557</v>
      </c>
      <c r="N353" s="256">
        <v>3780.5882352941176</v>
      </c>
      <c r="O353" s="257">
        <v>3963.3333333333335</v>
      </c>
      <c r="P353" s="257">
        <v>3990.6666666666665</v>
      </c>
      <c r="Q353" s="257">
        <v>3845</v>
      </c>
      <c r="R353" s="257">
        <v>3905.8823529411766</v>
      </c>
      <c r="S353" s="258">
        <v>3960.5882352941176</v>
      </c>
      <c r="T353" s="342">
        <v>3862.167300380228</v>
      </c>
    </row>
    <row r="354" spans="1:23" s="504" customFormat="1" x14ac:dyDescent="0.2">
      <c r="A354" s="469" t="s">
        <v>7</v>
      </c>
      <c r="B354" s="260">
        <v>94.117647058823536</v>
      </c>
      <c r="C354" s="261">
        <v>88.235294117647058</v>
      </c>
      <c r="D354" s="261">
        <v>93.75</v>
      </c>
      <c r="E354" s="261">
        <v>85.714285714285708</v>
      </c>
      <c r="F354" s="261">
        <v>100</v>
      </c>
      <c r="G354" s="262">
        <v>94.117647058823536</v>
      </c>
      <c r="H354" s="260">
        <v>93.333333333333329</v>
      </c>
      <c r="I354" s="261">
        <v>68.75</v>
      </c>
      <c r="J354" s="261">
        <v>86.666666666666671</v>
      </c>
      <c r="K354" s="261">
        <v>85.714285714285708</v>
      </c>
      <c r="L354" s="261">
        <v>100</v>
      </c>
      <c r="M354" s="262">
        <v>100</v>
      </c>
      <c r="N354" s="260">
        <v>88.235294117647058</v>
      </c>
      <c r="O354" s="261">
        <v>100</v>
      </c>
      <c r="P354" s="261">
        <v>100</v>
      </c>
      <c r="Q354" s="261">
        <v>100</v>
      </c>
      <c r="R354" s="261">
        <v>100</v>
      </c>
      <c r="S354" s="262">
        <v>94.117647058823536</v>
      </c>
      <c r="T354" s="343">
        <v>89.733840304182507</v>
      </c>
      <c r="V354" s="227"/>
    </row>
    <row r="355" spans="1:23" s="504" customFormat="1" x14ac:dyDescent="0.2">
      <c r="A355" s="469" t="s">
        <v>8</v>
      </c>
      <c r="B355" s="263">
        <v>5.1886555858489745E-2</v>
      </c>
      <c r="C355" s="264">
        <v>7.1161013515110838E-2</v>
      </c>
      <c r="D355" s="264">
        <v>5.0477166004956213E-2</v>
      </c>
      <c r="E355" s="264">
        <v>6.1184429881233696E-2</v>
      </c>
      <c r="F355" s="264">
        <v>3.111129624095103E-2</v>
      </c>
      <c r="G355" s="265">
        <v>5.1444704140401178E-2</v>
      </c>
      <c r="H355" s="263">
        <v>4.823334120449102E-2</v>
      </c>
      <c r="I355" s="264">
        <v>8.3171411165117809E-2</v>
      </c>
      <c r="J355" s="264">
        <v>6.0649581519774134E-2</v>
      </c>
      <c r="K355" s="264">
        <v>7.2297557902424273E-2</v>
      </c>
      <c r="L355" s="264">
        <v>2.8979775695420075E-2</v>
      </c>
      <c r="M355" s="265">
        <v>3.4428045684508864E-2</v>
      </c>
      <c r="N355" s="263">
        <v>6.0477288808847396E-2</v>
      </c>
      <c r="O355" s="264">
        <v>4.1039101425586748E-2</v>
      </c>
      <c r="P355" s="264">
        <v>4.0410402966204233E-2</v>
      </c>
      <c r="Q355" s="264">
        <v>5.3358267149816486E-2</v>
      </c>
      <c r="R355" s="264">
        <v>4.6426597384414195E-2</v>
      </c>
      <c r="S355" s="265">
        <v>5.4707000173775139E-2</v>
      </c>
      <c r="T355" s="344">
        <v>6.0379625012005035E-2</v>
      </c>
      <c r="V355" s="227"/>
    </row>
    <row r="356" spans="1:23" s="504" customFormat="1" x14ac:dyDescent="0.2">
      <c r="A356" s="471" t="s">
        <v>1</v>
      </c>
      <c r="B356" s="266">
        <f>B353/B352*100-100</f>
        <v>-7.1585741528531628</v>
      </c>
      <c r="C356" s="267">
        <f t="shared" ref="C356:T356" si="80">C353/C352*100-100</f>
        <v>-6.5277981516796331</v>
      </c>
      <c r="D356" s="267">
        <f t="shared" si="80"/>
        <v>-3.0081047381546142</v>
      </c>
      <c r="E356" s="267">
        <f t="shared" si="80"/>
        <v>-6.5550409690060576</v>
      </c>
      <c r="F356" s="267">
        <f t="shared" si="80"/>
        <v>-1.8629895848613671</v>
      </c>
      <c r="G356" s="268">
        <f t="shared" si="80"/>
        <v>-2.6697960979903144</v>
      </c>
      <c r="H356" s="266">
        <f t="shared" si="80"/>
        <v>-8.3291770573566026</v>
      </c>
      <c r="I356" s="267">
        <f t="shared" si="80"/>
        <v>-7.4968827930174626</v>
      </c>
      <c r="J356" s="267">
        <f t="shared" si="80"/>
        <v>-5.0706566916043272</v>
      </c>
      <c r="K356" s="267">
        <f t="shared" si="80"/>
        <v>-6.5550409690060576</v>
      </c>
      <c r="L356" s="267">
        <f t="shared" si="80"/>
        <v>-0.92416018776587805</v>
      </c>
      <c r="M356" s="268">
        <f t="shared" si="80"/>
        <v>1.3854253255749569</v>
      </c>
      <c r="N356" s="266">
        <f t="shared" si="80"/>
        <v>-5.7209916385506858</v>
      </c>
      <c r="O356" s="267">
        <f t="shared" si="80"/>
        <v>-1.1637572734829575</v>
      </c>
      <c r="P356" s="267">
        <f t="shared" si="80"/>
        <v>-0.48212801330008404</v>
      </c>
      <c r="Q356" s="267">
        <f t="shared" si="80"/>
        <v>-4.1147132169576111</v>
      </c>
      <c r="R356" s="267">
        <f t="shared" si="80"/>
        <v>-2.5964500513422308</v>
      </c>
      <c r="S356" s="268">
        <f t="shared" si="80"/>
        <v>-1.2322135836878516</v>
      </c>
      <c r="T356" s="345">
        <f t="shared" si="80"/>
        <v>-3.6866009880242387</v>
      </c>
      <c r="V356" s="227"/>
    </row>
    <row r="357" spans="1:23" s="504" customFormat="1" ht="13.5" thickBot="1" x14ac:dyDescent="0.25">
      <c r="A357" s="472" t="s">
        <v>27</v>
      </c>
      <c r="B357" s="410">
        <f>B353-B340</f>
        <v>27.607843137254804</v>
      </c>
      <c r="C357" s="415">
        <f t="shared" ref="C357:S357" si="81">C353-C340</f>
        <v>-106.43137254901967</v>
      </c>
      <c r="D357" s="415">
        <f t="shared" si="81"/>
        <v>27.232142857142662</v>
      </c>
      <c r="E357" s="415">
        <f t="shared" si="81"/>
        <v>-80</v>
      </c>
      <c r="F357" s="415">
        <f t="shared" si="81"/>
        <v>-424.70588235294099</v>
      </c>
      <c r="G357" s="417">
        <f t="shared" si="81"/>
        <v>-247.05882352941171</v>
      </c>
      <c r="H357" s="410">
        <f t="shared" si="81"/>
        <v>-91.333333333333485</v>
      </c>
      <c r="I357" s="415">
        <f t="shared" si="81"/>
        <v>-10.625</v>
      </c>
      <c r="J357" s="415">
        <f t="shared" si="81"/>
        <v>24.523809523809177</v>
      </c>
      <c r="K357" s="415">
        <f t="shared" si="81"/>
        <v>8.8095238095238528</v>
      </c>
      <c r="L357" s="415">
        <f t="shared" si="81"/>
        <v>23.607843137254804</v>
      </c>
      <c r="M357" s="417">
        <f t="shared" si="81"/>
        <v>-58.444444444444343</v>
      </c>
      <c r="N357" s="410">
        <f t="shared" si="81"/>
        <v>-52.328431372548948</v>
      </c>
      <c r="O357" s="415">
        <f t="shared" si="81"/>
        <v>88.66666666666697</v>
      </c>
      <c r="P357" s="415">
        <f t="shared" si="81"/>
        <v>54.666666666666515</v>
      </c>
      <c r="Q357" s="415">
        <f t="shared" si="81"/>
        <v>-135</v>
      </c>
      <c r="R357" s="415">
        <f t="shared" si="81"/>
        <v>-16.26050420168076</v>
      </c>
      <c r="S357" s="417">
        <f t="shared" si="81"/>
        <v>19.254901960784082</v>
      </c>
      <c r="T357" s="478">
        <f>T353-T340</f>
        <v>-49.312699619772047</v>
      </c>
      <c r="V357" s="227"/>
    </row>
    <row r="358" spans="1:23" s="504" customFormat="1" x14ac:dyDescent="0.2">
      <c r="A358" s="370" t="s">
        <v>51</v>
      </c>
      <c r="B358" s="486">
        <v>71</v>
      </c>
      <c r="C358" s="487">
        <v>71</v>
      </c>
      <c r="D358" s="487">
        <v>73</v>
      </c>
      <c r="E358" s="487">
        <v>16</v>
      </c>
      <c r="F358" s="487">
        <v>73</v>
      </c>
      <c r="G358" s="489">
        <v>74</v>
      </c>
      <c r="H358" s="486">
        <v>73</v>
      </c>
      <c r="I358" s="487">
        <v>73</v>
      </c>
      <c r="J358" s="487">
        <v>73</v>
      </c>
      <c r="K358" s="487">
        <v>20</v>
      </c>
      <c r="L358" s="487">
        <v>73</v>
      </c>
      <c r="M358" s="489">
        <v>74</v>
      </c>
      <c r="N358" s="486">
        <v>73</v>
      </c>
      <c r="O358" s="487">
        <v>73</v>
      </c>
      <c r="P358" s="487">
        <v>73</v>
      </c>
      <c r="Q358" s="487">
        <v>19</v>
      </c>
      <c r="R358" s="487">
        <v>74</v>
      </c>
      <c r="S358" s="489">
        <v>74</v>
      </c>
      <c r="T358" s="347">
        <f>SUM(B358:S358)</f>
        <v>1150</v>
      </c>
      <c r="U358" s="227" t="s">
        <v>56</v>
      </c>
      <c r="V358" s="278">
        <f>T345-T358</f>
        <v>4</v>
      </c>
      <c r="W358" s="279">
        <f>V358/T345</f>
        <v>3.4662045060658577E-3</v>
      </c>
    </row>
    <row r="359" spans="1:23" s="504" customFormat="1" x14ac:dyDescent="0.2">
      <c r="A359" s="371" t="s">
        <v>28</v>
      </c>
      <c r="B359" s="323">
        <v>144</v>
      </c>
      <c r="C359" s="240">
        <v>142.5</v>
      </c>
      <c r="D359" s="240">
        <v>142</v>
      </c>
      <c r="E359" s="240">
        <v>144.5</v>
      </c>
      <c r="F359" s="240">
        <v>141</v>
      </c>
      <c r="G359" s="243">
        <v>141</v>
      </c>
      <c r="H359" s="242">
        <v>144.5</v>
      </c>
      <c r="I359" s="240">
        <v>144</v>
      </c>
      <c r="J359" s="240">
        <v>143.5</v>
      </c>
      <c r="K359" s="240">
        <v>144.5</v>
      </c>
      <c r="L359" s="240">
        <v>141</v>
      </c>
      <c r="M359" s="243">
        <v>141</v>
      </c>
      <c r="N359" s="242">
        <v>144.5</v>
      </c>
      <c r="O359" s="240">
        <v>143</v>
      </c>
      <c r="P359" s="240">
        <v>142</v>
      </c>
      <c r="Q359" s="240">
        <v>143.5</v>
      </c>
      <c r="R359" s="240">
        <v>142</v>
      </c>
      <c r="S359" s="243">
        <v>141.5</v>
      </c>
      <c r="T359" s="339"/>
      <c r="U359" s="227" t="s">
        <v>57</v>
      </c>
      <c r="V359" s="362">
        <v>139.88</v>
      </c>
    </row>
    <row r="360" spans="1:23" s="504" customFormat="1" ht="13.5" thickBot="1" x14ac:dyDescent="0.25">
      <c r="A360" s="372" t="s">
        <v>26</v>
      </c>
      <c r="B360" s="410">
        <f>B359-B346</f>
        <v>3</v>
      </c>
      <c r="C360" s="415">
        <f t="shared" ref="C360:S360" si="82">C359-C346</f>
        <v>3</v>
      </c>
      <c r="D360" s="415">
        <f t="shared" si="82"/>
        <v>3</v>
      </c>
      <c r="E360" s="415">
        <f t="shared" si="82"/>
        <v>3</v>
      </c>
      <c r="F360" s="415">
        <f t="shared" si="82"/>
        <v>3.5</v>
      </c>
      <c r="G360" s="417">
        <f t="shared" si="82"/>
        <v>3.5</v>
      </c>
      <c r="H360" s="410">
        <f t="shared" si="82"/>
        <v>3</v>
      </c>
      <c r="I360" s="415">
        <f t="shared" si="82"/>
        <v>3</v>
      </c>
      <c r="J360" s="415">
        <f t="shared" si="82"/>
        <v>3</v>
      </c>
      <c r="K360" s="415">
        <f t="shared" si="82"/>
        <v>3</v>
      </c>
      <c r="L360" s="415">
        <f t="shared" si="82"/>
        <v>3</v>
      </c>
      <c r="M360" s="417">
        <f t="shared" si="82"/>
        <v>3.5</v>
      </c>
      <c r="N360" s="410">
        <f t="shared" si="82"/>
        <v>3</v>
      </c>
      <c r="O360" s="415">
        <f t="shared" si="82"/>
        <v>3</v>
      </c>
      <c r="P360" s="415">
        <f t="shared" si="82"/>
        <v>3</v>
      </c>
      <c r="Q360" s="415">
        <f t="shared" si="82"/>
        <v>3</v>
      </c>
      <c r="R360" s="415">
        <f t="shared" si="82"/>
        <v>3</v>
      </c>
      <c r="S360" s="417">
        <f t="shared" si="82"/>
        <v>3.5</v>
      </c>
      <c r="T360" s="348"/>
      <c r="U360" s="227" t="s">
        <v>26</v>
      </c>
      <c r="V360" s="395">
        <f>V359-V346</f>
        <v>3.0099999999999909</v>
      </c>
    </row>
    <row r="362" spans="1:23" ht="13.5" thickBot="1" x14ac:dyDescent="0.25"/>
    <row r="363" spans="1:23" ht="13.5" thickBot="1" x14ac:dyDescent="0.25">
      <c r="A363" s="468" t="s">
        <v>132</v>
      </c>
      <c r="B363" s="531" t="s">
        <v>53</v>
      </c>
      <c r="C363" s="532"/>
      <c r="D363" s="532"/>
      <c r="E363" s="532"/>
      <c r="F363" s="532"/>
      <c r="G363" s="533"/>
      <c r="H363" s="531" t="s">
        <v>72</v>
      </c>
      <c r="I363" s="532"/>
      <c r="J363" s="532"/>
      <c r="K363" s="532"/>
      <c r="L363" s="532"/>
      <c r="M363" s="533"/>
      <c r="N363" s="531" t="s">
        <v>63</v>
      </c>
      <c r="O363" s="532"/>
      <c r="P363" s="532"/>
      <c r="Q363" s="532"/>
      <c r="R363" s="532"/>
      <c r="S363" s="533"/>
      <c r="T363" s="338" t="s">
        <v>55</v>
      </c>
      <c r="U363" s="505"/>
      <c r="V363" s="505"/>
      <c r="W363" s="505"/>
    </row>
    <row r="364" spans="1:23" x14ac:dyDescent="0.2">
      <c r="A364" s="469" t="s">
        <v>54</v>
      </c>
      <c r="B364" s="490">
        <v>1</v>
      </c>
      <c r="C364" s="329">
        <v>2</v>
      </c>
      <c r="D364" s="329">
        <v>3</v>
      </c>
      <c r="E364" s="329">
        <v>4</v>
      </c>
      <c r="F364" s="329">
        <v>5</v>
      </c>
      <c r="G364" s="483">
        <v>6</v>
      </c>
      <c r="H364" s="490">
        <v>7</v>
      </c>
      <c r="I364" s="329">
        <v>8</v>
      </c>
      <c r="J364" s="329">
        <v>9</v>
      </c>
      <c r="K364" s="329">
        <v>10</v>
      </c>
      <c r="L364" s="329">
        <v>11</v>
      </c>
      <c r="M364" s="483">
        <v>12</v>
      </c>
      <c r="N364" s="490">
        <v>13</v>
      </c>
      <c r="O364" s="329">
        <v>14</v>
      </c>
      <c r="P364" s="329">
        <v>15</v>
      </c>
      <c r="Q364" s="329">
        <v>16</v>
      </c>
      <c r="R364" s="329">
        <v>17</v>
      </c>
      <c r="S364" s="483">
        <v>18</v>
      </c>
      <c r="T364" s="459">
        <v>251</v>
      </c>
      <c r="U364" s="505"/>
      <c r="V364" s="505"/>
      <c r="W364" s="505"/>
    </row>
    <row r="365" spans="1:23" x14ac:dyDescent="0.2">
      <c r="A365" s="470" t="s">
        <v>3</v>
      </c>
      <c r="B365" s="473">
        <v>4070</v>
      </c>
      <c r="C365" s="254">
        <v>4070</v>
      </c>
      <c r="D365" s="254">
        <v>4070</v>
      </c>
      <c r="E365" s="254">
        <v>4070</v>
      </c>
      <c r="F365" s="254">
        <v>4070</v>
      </c>
      <c r="G365" s="255">
        <v>4070</v>
      </c>
      <c r="H365" s="253">
        <v>4070</v>
      </c>
      <c r="I365" s="254">
        <v>4070</v>
      </c>
      <c r="J365" s="254">
        <v>4070</v>
      </c>
      <c r="K365" s="254">
        <v>4070</v>
      </c>
      <c r="L365" s="254">
        <v>4070</v>
      </c>
      <c r="M365" s="255">
        <v>4070</v>
      </c>
      <c r="N365" s="253">
        <v>4070</v>
      </c>
      <c r="O365" s="254">
        <v>4070</v>
      </c>
      <c r="P365" s="254">
        <v>4070</v>
      </c>
      <c r="Q365" s="254">
        <v>4070</v>
      </c>
      <c r="R365" s="254">
        <v>4070</v>
      </c>
      <c r="S365" s="255">
        <v>4070</v>
      </c>
      <c r="T365" s="341">
        <v>4070</v>
      </c>
      <c r="U365" s="505"/>
      <c r="V365" s="505"/>
      <c r="W365" s="505"/>
    </row>
    <row r="366" spans="1:23" x14ac:dyDescent="0.2">
      <c r="A366" s="471" t="s">
        <v>6</v>
      </c>
      <c r="B366" s="256">
        <v>3954</v>
      </c>
      <c r="C366" s="257">
        <v>4046.25</v>
      </c>
      <c r="D366" s="257">
        <v>3935.625</v>
      </c>
      <c r="E366" s="257">
        <v>3817.1428571428573</v>
      </c>
      <c r="F366" s="257">
        <v>4026.6666666666665</v>
      </c>
      <c r="G366" s="258">
        <v>4015.3333333333335</v>
      </c>
      <c r="H366" s="256">
        <v>3890.6666666666665</v>
      </c>
      <c r="I366" s="257">
        <v>4033.3333333333335</v>
      </c>
      <c r="J366" s="257">
        <v>3996.6666666666665</v>
      </c>
      <c r="K366" s="257">
        <v>4004.2857142857142</v>
      </c>
      <c r="L366" s="257">
        <v>4016.4285714285716</v>
      </c>
      <c r="M366" s="258">
        <v>4083.3333333333335</v>
      </c>
      <c r="N366" s="256">
        <v>3919.375</v>
      </c>
      <c r="O366" s="257">
        <v>4012</v>
      </c>
      <c r="P366" s="257">
        <v>4017.3333333333335</v>
      </c>
      <c r="Q366" s="257">
        <v>3911.4285714285716</v>
      </c>
      <c r="R366" s="257">
        <v>4008.6666666666665</v>
      </c>
      <c r="S366" s="258">
        <v>4152.7777777777774</v>
      </c>
      <c r="T366" s="342">
        <v>4000.398406374502</v>
      </c>
      <c r="U366" s="505"/>
      <c r="V366" s="505"/>
      <c r="W366" s="505"/>
    </row>
    <row r="367" spans="1:23" x14ac:dyDescent="0.2">
      <c r="A367" s="469" t="s">
        <v>7</v>
      </c>
      <c r="B367" s="260">
        <v>80</v>
      </c>
      <c r="C367" s="261">
        <v>100</v>
      </c>
      <c r="D367" s="261">
        <v>87.5</v>
      </c>
      <c r="E367" s="261">
        <v>100</v>
      </c>
      <c r="F367" s="261">
        <v>100</v>
      </c>
      <c r="G367" s="262">
        <v>60</v>
      </c>
      <c r="H367" s="260">
        <v>100</v>
      </c>
      <c r="I367" s="261">
        <v>100</v>
      </c>
      <c r="J367" s="261">
        <v>66.666666666666671</v>
      </c>
      <c r="K367" s="261">
        <v>85.714285714285708</v>
      </c>
      <c r="L367" s="261">
        <v>78.571428571428569</v>
      </c>
      <c r="M367" s="262">
        <v>86.666666666666671</v>
      </c>
      <c r="N367" s="260">
        <v>100</v>
      </c>
      <c r="O367" s="261">
        <v>73.333333333333329</v>
      </c>
      <c r="P367" s="261">
        <v>80</v>
      </c>
      <c r="Q367" s="261">
        <v>100</v>
      </c>
      <c r="R367" s="261">
        <v>100</v>
      </c>
      <c r="S367" s="262">
        <v>100</v>
      </c>
      <c r="T367" s="343">
        <v>86.055776892430274</v>
      </c>
      <c r="U367" s="505"/>
      <c r="V367" s="227"/>
      <c r="W367" s="505"/>
    </row>
    <row r="368" spans="1:23" x14ac:dyDescent="0.2">
      <c r="A368" s="469" t="s">
        <v>8</v>
      </c>
      <c r="B368" s="263">
        <v>8.0781982726592802E-2</v>
      </c>
      <c r="C368" s="264">
        <v>4.1344449866858181E-2</v>
      </c>
      <c r="D368" s="264">
        <v>6.5529469186431169E-2</v>
      </c>
      <c r="E368" s="264">
        <v>5.2744239524035695E-2</v>
      </c>
      <c r="F368" s="264">
        <v>3.4155753531729414E-2</v>
      </c>
      <c r="G368" s="265">
        <v>8.43616510480516E-2</v>
      </c>
      <c r="H368" s="263">
        <v>4.6667073467219516E-2</v>
      </c>
      <c r="I368" s="264">
        <v>3.643494135918969E-2</v>
      </c>
      <c r="J368" s="264">
        <v>7.7317622584332474E-2</v>
      </c>
      <c r="K368" s="264">
        <v>8.2922095902217871E-2</v>
      </c>
      <c r="L368" s="264">
        <v>6.6924244638663449E-2</v>
      </c>
      <c r="M368" s="265">
        <v>6.8964857742901078E-2</v>
      </c>
      <c r="N368" s="263">
        <v>4.9346118837380784E-2</v>
      </c>
      <c r="O368" s="264">
        <v>8.36844377894225E-2</v>
      </c>
      <c r="P368" s="264">
        <v>8.2440035699576961E-2</v>
      </c>
      <c r="Q368" s="264">
        <v>4.2811448537889506E-2</v>
      </c>
      <c r="R368" s="264">
        <v>5.265795423825298E-2</v>
      </c>
      <c r="S368" s="265">
        <v>2.6583054042118977E-2</v>
      </c>
      <c r="T368" s="344">
        <v>6.4757833308240143E-2</v>
      </c>
      <c r="U368" s="505"/>
      <c r="V368" s="227"/>
      <c r="W368" s="505"/>
    </row>
    <row r="369" spans="1:23" x14ac:dyDescent="0.2">
      <c r="A369" s="471" t="s">
        <v>1</v>
      </c>
      <c r="B369" s="266">
        <f>B366/B365*100-100</f>
        <v>-2.8501228501228439</v>
      </c>
      <c r="C369" s="267">
        <f t="shared" ref="C369:T369" si="83">C366/C365*100-100</f>
        <v>-0.58353808353808745</v>
      </c>
      <c r="D369" s="267">
        <f t="shared" si="83"/>
        <v>-3.3015970515970423</v>
      </c>
      <c r="E369" s="267">
        <f t="shared" si="83"/>
        <v>-6.2127062127062089</v>
      </c>
      <c r="F369" s="267">
        <f t="shared" si="83"/>
        <v>-1.0647010647010688</v>
      </c>
      <c r="G369" s="268">
        <f t="shared" si="83"/>
        <v>-1.3431613431613414</v>
      </c>
      <c r="H369" s="266">
        <f t="shared" si="83"/>
        <v>-4.4062244062244105</v>
      </c>
      <c r="I369" s="267">
        <f t="shared" si="83"/>
        <v>-0.90090090090089348</v>
      </c>
      <c r="J369" s="267">
        <f t="shared" si="83"/>
        <v>-1.8018018018018012</v>
      </c>
      <c r="K369" s="267">
        <f t="shared" si="83"/>
        <v>-1.6146016146016251</v>
      </c>
      <c r="L369" s="267">
        <f t="shared" si="83"/>
        <v>-1.3162513162513108</v>
      </c>
      <c r="M369" s="268">
        <f t="shared" si="83"/>
        <v>0.32760032760033653</v>
      </c>
      <c r="N369" s="266">
        <f t="shared" si="83"/>
        <v>-3.7008599508599502</v>
      </c>
      <c r="O369" s="267">
        <f t="shared" si="83"/>
        <v>-1.4250614250614291</v>
      </c>
      <c r="P369" s="267">
        <f t="shared" si="83"/>
        <v>-1.2940212940212916</v>
      </c>
      <c r="Q369" s="267">
        <f t="shared" si="83"/>
        <v>-3.8961038961038952</v>
      </c>
      <c r="R369" s="267">
        <f t="shared" si="83"/>
        <v>-1.5069615069615168</v>
      </c>
      <c r="S369" s="268">
        <f t="shared" si="83"/>
        <v>2.0338520338520283</v>
      </c>
      <c r="T369" s="345">
        <f t="shared" si="83"/>
        <v>-1.7101128654913538</v>
      </c>
      <c r="U369" s="505"/>
      <c r="V369" s="227"/>
      <c r="W369" s="505"/>
    </row>
    <row r="370" spans="1:23" ht="13.5" thickBot="1" x14ac:dyDescent="0.25">
      <c r="A370" s="472" t="s">
        <v>27</v>
      </c>
      <c r="B370" s="410">
        <f>B366-B353</f>
        <v>231.05882352941171</v>
      </c>
      <c r="C370" s="415">
        <f t="shared" ref="C370:S370" si="84">C366-C353</f>
        <v>298.01470588235316</v>
      </c>
      <c r="D370" s="415">
        <f t="shared" si="84"/>
        <v>46.25</v>
      </c>
      <c r="E370" s="415">
        <f t="shared" si="84"/>
        <v>70</v>
      </c>
      <c r="F370" s="415">
        <f t="shared" si="84"/>
        <v>91.372549019607504</v>
      </c>
      <c r="G370" s="417">
        <f t="shared" si="84"/>
        <v>112.3921568627452</v>
      </c>
      <c r="H370" s="410">
        <f t="shared" si="84"/>
        <v>214.66666666666652</v>
      </c>
      <c r="I370" s="415">
        <f t="shared" si="84"/>
        <v>323.95833333333348</v>
      </c>
      <c r="J370" s="415">
        <f t="shared" si="84"/>
        <v>190</v>
      </c>
      <c r="K370" s="415">
        <f t="shared" si="84"/>
        <v>257.14285714285688</v>
      </c>
      <c r="L370" s="415">
        <f t="shared" si="84"/>
        <v>43.48739495798327</v>
      </c>
      <c r="M370" s="417">
        <f t="shared" si="84"/>
        <v>17.777777777777828</v>
      </c>
      <c r="N370" s="410">
        <f t="shared" si="84"/>
        <v>138.78676470588243</v>
      </c>
      <c r="O370" s="415">
        <f t="shared" si="84"/>
        <v>48.666666666666515</v>
      </c>
      <c r="P370" s="415">
        <f t="shared" si="84"/>
        <v>26.66666666666697</v>
      </c>
      <c r="Q370" s="415">
        <f t="shared" si="84"/>
        <v>66.428571428571558</v>
      </c>
      <c r="R370" s="415">
        <f t="shared" si="84"/>
        <v>102.78431372548994</v>
      </c>
      <c r="S370" s="417">
        <f t="shared" si="84"/>
        <v>192.18954248365981</v>
      </c>
      <c r="T370" s="478">
        <f>T366-T353</f>
        <v>138.231105994274</v>
      </c>
      <c r="U370" s="505"/>
      <c r="V370" s="227"/>
      <c r="W370" s="505"/>
    </row>
    <row r="371" spans="1:23" x14ac:dyDescent="0.2">
      <c r="A371" s="370" t="s">
        <v>51</v>
      </c>
      <c r="B371" s="486">
        <v>71</v>
      </c>
      <c r="C371" s="487">
        <v>71</v>
      </c>
      <c r="D371" s="487">
        <v>73</v>
      </c>
      <c r="E371" s="487">
        <v>16</v>
      </c>
      <c r="F371" s="487">
        <v>73</v>
      </c>
      <c r="G371" s="489">
        <v>74</v>
      </c>
      <c r="H371" s="486">
        <v>73</v>
      </c>
      <c r="I371" s="487">
        <v>73</v>
      </c>
      <c r="J371" s="487">
        <v>73</v>
      </c>
      <c r="K371" s="487">
        <v>20</v>
      </c>
      <c r="L371" s="487">
        <v>73</v>
      </c>
      <c r="M371" s="489">
        <v>74</v>
      </c>
      <c r="N371" s="486">
        <v>73</v>
      </c>
      <c r="O371" s="487">
        <v>73</v>
      </c>
      <c r="P371" s="487">
        <v>73</v>
      </c>
      <c r="Q371" s="487">
        <v>19</v>
      </c>
      <c r="R371" s="487">
        <v>74</v>
      </c>
      <c r="S371" s="489">
        <v>74</v>
      </c>
      <c r="T371" s="347">
        <f>SUM(B371:S371)</f>
        <v>1150</v>
      </c>
      <c r="U371" s="227" t="s">
        <v>56</v>
      </c>
      <c r="V371" s="278">
        <f>T358-T371</f>
        <v>0</v>
      </c>
      <c r="W371" s="279">
        <f>V371/T358</f>
        <v>0</v>
      </c>
    </row>
    <row r="372" spans="1:23" x14ac:dyDescent="0.2">
      <c r="A372" s="371" t="s">
        <v>28</v>
      </c>
      <c r="B372" s="323">
        <v>145.5</v>
      </c>
      <c r="C372" s="240">
        <v>144</v>
      </c>
      <c r="D372" s="240">
        <v>144</v>
      </c>
      <c r="E372" s="240">
        <v>146.5</v>
      </c>
      <c r="F372" s="240">
        <v>143</v>
      </c>
      <c r="G372" s="243">
        <v>143</v>
      </c>
      <c r="H372" s="242">
        <v>146.5</v>
      </c>
      <c r="I372" s="240">
        <v>145.5</v>
      </c>
      <c r="J372" s="240">
        <v>145</v>
      </c>
      <c r="K372" s="240">
        <v>146</v>
      </c>
      <c r="L372" s="240">
        <v>143</v>
      </c>
      <c r="M372" s="243">
        <v>143</v>
      </c>
      <c r="N372" s="242">
        <v>146.5</v>
      </c>
      <c r="O372" s="240">
        <v>145</v>
      </c>
      <c r="P372" s="240">
        <v>144</v>
      </c>
      <c r="Q372" s="240">
        <v>145.5</v>
      </c>
      <c r="R372" s="240">
        <v>144</v>
      </c>
      <c r="S372" s="243">
        <v>143</v>
      </c>
      <c r="T372" s="339"/>
      <c r="U372" s="227" t="s">
        <v>57</v>
      </c>
      <c r="V372" s="362">
        <v>142.55000000000001</v>
      </c>
      <c r="W372" s="505"/>
    </row>
    <row r="373" spans="1:23" ht="13.5" thickBot="1" x14ac:dyDescent="0.25">
      <c r="A373" s="372" t="s">
        <v>26</v>
      </c>
      <c r="B373" s="410">
        <f>B372-B359</f>
        <v>1.5</v>
      </c>
      <c r="C373" s="415">
        <f t="shared" ref="C373:S373" si="85">C372-C359</f>
        <v>1.5</v>
      </c>
      <c r="D373" s="415">
        <f t="shared" si="85"/>
        <v>2</v>
      </c>
      <c r="E373" s="415">
        <f t="shared" si="85"/>
        <v>2</v>
      </c>
      <c r="F373" s="415">
        <f t="shared" si="85"/>
        <v>2</v>
      </c>
      <c r="G373" s="417">
        <f t="shared" si="85"/>
        <v>2</v>
      </c>
      <c r="H373" s="410">
        <f t="shared" si="85"/>
        <v>2</v>
      </c>
      <c r="I373" s="415">
        <f t="shared" si="85"/>
        <v>1.5</v>
      </c>
      <c r="J373" s="415">
        <f t="shared" si="85"/>
        <v>1.5</v>
      </c>
      <c r="K373" s="415">
        <f t="shared" si="85"/>
        <v>1.5</v>
      </c>
      <c r="L373" s="415">
        <f t="shared" si="85"/>
        <v>2</v>
      </c>
      <c r="M373" s="417">
        <f t="shared" si="85"/>
        <v>2</v>
      </c>
      <c r="N373" s="410">
        <f t="shared" si="85"/>
        <v>2</v>
      </c>
      <c r="O373" s="415">
        <f t="shared" si="85"/>
        <v>2</v>
      </c>
      <c r="P373" s="415">
        <f t="shared" si="85"/>
        <v>2</v>
      </c>
      <c r="Q373" s="415">
        <f t="shared" si="85"/>
        <v>2</v>
      </c>
      <c r="R373" s="415">
        <f t="shared" si="85"/>
        <v>2</v>
      </c>
      <c r="S373" s="417">
        <f t="shared" si="85"/>
        <v>1.5</v>
      </c>
      <c r="T373" s="348"/>
      <c r="U373" s="227" t="s">
        <v>26</v>
      </c>
      <c r="V373" s="395">
        <f>V372-V359</f>
        <v>2.6700000000000159</v>
      </c>
      <c r="W373" s="505"/>
    </row>
    <row r="374" spans="1:23" x14ac:dyDescent="0.2">
      <c r="S374" s="280">
        <v>143</v>
      </c>
    </row>
    <row r="375" spans="1:23" ht="13.5" thickBot="1" x14ac:dyDescent="0.25"/>
    <row r="376" spans="1:23" ht="13.5" thickBot="1" x14ac:dyDescent="0.25">
      <c r="A376" s="468" t="s">
        <v>134</v>
      </c>
      <c r="B376" s="531" t="s">
        <v>53</v>
      </c>
      <c r="C376" s="532"/>
      <c r="D376" s="532"/>
      <c r="E376" s="532"/>
      <c r="F376" s="532"/>
      <c r="G376" s="533"/>
      <c r="H376" s="531" t="s">
        <v>72</v>
      </c>
      <c r="I376" s="532"/>
      <c r="J376" s="532"/>
      <c r="K376" s="532"/>
      <c r="L376" s="532"/>
      <c r="M376" s="533"/>
      <c r="N376" s="531" t="s">
        <v>63</v>
      </c>
      <c r="O376" s="532"/>
      <c r="P376" s="532"/>
      <c r="Q376" s="532"/>
      <c r="R376" s="532"/>
      <c r="S376" s="533"/>
      <c r="T376" s="338" t="s">
        <v>55</v>
      </c>
      <c r="U376" s="513"/>
      <c r="V376" s="513"/>
      <c r="W376" s="513"/>
    </row>
    <row r="377" spans="1:23" x14ac:dyDescent="0.2">
      <c r="A377" s="469" t="s">
        <v>54</v>
      </c>
      <c r="B377" s="490">
        <v>1</v>
      </c>
      <c r="C377" s="329">
        <v>2</v>
      </c>
      <c r="D377" s="329">
        <v>3</v>
      </c>
      <c r="E377" s="329">
        <v>4</v>
      </c>
      <c r="F377" s="329">
        <v>5</v>
      </c>
      <c r="G377" s="483">
        <v>6</v>
      </c>
      <c r="H377" s="490">
        <v>7</v>
      </c>
      <c r="I377" s="329">
        <v>8</v>
      </c>
      <c r="J377" s="329">
        <v>9</v>
      </c>
      <c r="K377" s="329">
        <v>10</v>
      </c>
      <c r="L377" s="329">
        <v>11</v>
      </c>
      <c r="M377" s="483">
        <v>12</v>
      </c>
      <c r="N377" s="490">
        <v>13</v>
      </c>
      <c r="O377" s="329">
        <v>14</v>
      </c>
      <c r="P377" s="329">
        <v>15</v>
      </c>
      <c r="Q377" s="329">
        <v>16</v>
      </c>
      <c r="R377" s="329">
        <v>17</v>
      </c>
      <c r="S377" s="483">
        <v>18</v>
      </c>
      <c r="T377" s="459">
        <v>256</v>
      </c>
      <c r="U377" s="513"/>
      <c r="V377" s="513"/>
      <c r="W377" s="513"/>
    </row>
    <row r="378" spans="1:23" x14ac:dyDescent="0.2">
      <c r="A378" s="470" t="s">
        <v>3</v>
      </c>
      <c r="B378" s="473">
        <v>4120</v>
      </c>
      <c r="C378" s="254">
        <v>4120</v>
      </c>
      <c r="D378" s="254">
        <v>4120</v>
      </c>
      <c r="E378" s="254">
        <v>4120</v>
      </c>
      <c r="F378" s="254">
        <v>4120</v>
      </c>
      <c r="G378" s="255">
        <v>4120</v>
      </c>
      <c r="H378" s="253">
        <v>4120</v>
      </c>
      <c r="I378" s="254">
        <v>4120</v>
      </c>
      <c r="J378" s="254">
        <v>4120</v>
      </c>
      <c r="K378" s="254">
        <v>4120</v>
      </c>
      <c r="L378" s="254">
        <v>4120</v>
      </c>
      <c r="M378" s="255">
        <v>4120</v>
      </c>
      <c r="N378" s="253">
        <v>4120</v>
      </c>
      <c r="O378" s="254">
        <v>4120</v>
      </c>
      <c r="P378" s="254">
        <v>4120</v>
      </c>
      <c r="Q378" s="254">
        <v>4120</v>
      </c>
      <c r="R378" s="254">
        <v>4120</v>
      </c>
      <c r="S378" s="255">
        <v>4120</v>
      </c>
      <c r="T378" s="341">
        <v>4120</v>
      </c>
      <c r="U378" s="513"/>
      <c r="V378" s="513"/>
      <c r="W378" s="513"/>
    </row>
    <row r="379" spans="1:23" x14ac:dyDescent="0.2">
      <c r="A379" s="471" t="s">
        <v>6</v>
      </c>
      <c r="B379" s="256">
        <v>4048</v>
      </c>
      <c r="C379" s="257">
        <v>4031.3333333333335</v>
      </c>
      <c r="D379" s="257">
        <v>4087.8571428571427</v>
      </c>
      <c r="E379" s="257">
        <v>3928.5714285714284</v>
      </c>
      <c r="F379" s="257">
        <v>4022</v>
      </c>
      <c r="G379" s="258">
        <v>3988.6666666666665</v>
      </c>
      <c r="H379" s="256">
        <v>3977.3333333333335</v>
      </c>
      <c r="I379" s="257">
        <v>4077.5</v>
      </c>
      <c r="J379" s="257">
        <v>4070.6666666666665</v>
      </c>
      <c r="K379" s="257">
        <v>4062.5</v>
      </c>
      <c r="L379" s="257">
        <v>4048.125</v>
      </c>
      <c r="M379" s="258">
        <v>4180.666666666667</v>
      </c>
      <c r="N379" s="256">
        <v>3973.5294117647059</v>
      </c>
      <c r="O379" s="257">
        <v>4097.6470588235297</v>
      </c>
      <c r="P379" s="257">
        <v>4125.2941176470586</v>
      </c>
      <c r="Q379" s="257">
        <v>4150</v>
      </c>
      <c r="R379" s="257">
        <v>4163.333333333333</v>
      </c>
      <c r="S379" s="258">
        <v>4122.5</v>
      </c>
      <c r="T379" s="342">
        <v>4066.2890625</v>
      </c>
      <c r="U379" s="513"/>
      <c r="V379" s="513"/>
      <c r="W379" s="513"/>
    </row>
    <row r="380" spans="1:23" x14ac:dyDescent="0.2">
      <c r="A380" s="469" t="s">
        <v>7</v>
      </c>
      <c r="B380" s="260">
        <v>80</v>
      </c>
      <c r="C380" s="261">
        <v>80</v>
      </c>
      <c r="D380" s="261">
        <v>100</v>
      </c>
      <c r="E380" s="261">
        <v>100</v>
      </c>
      <c r="F380" s="261">
        <v>93.333333333333329</v>
      </c>
      <c r="G380" s="262">
        <v>93.333333333333329</v>
      </c>
      <c r="H380" s="260">
        <v>100</v>
      </c>
      <c r="I380" s="261">
        <v>87.5</v>
      </c>
      <c r="J380" s="261">
        <v>93.333333333333329</v>
      </c>
      <c r="K380" s="261">
        <v>87.5</v>
      </c>
      <c r="L380" s="261">
        <v>93.75</v>
      </c>
      <c r="M380" s="262">
        <v>93.333333333333329</v>
      </c>
      <c r="N380" s="260">
        <v>100</v>
      </c>
      <c r="O380" s="261">
        <v>100</v>
      </c>
      <c r="P380" s="261">
        <v>94.117647058823536</v>
      </c>
      <c r="Q380" s="261">
        <v>100</v>
      </c>
      <c r="R380" s="261">
        <v>86.666666666666671</v>
      </c>
      <c r="S380" s="262">
        <v>100</v>
      </c>
      <c r="T380" s="343">
        <v>91.796875</v>
      </c>
      <c r="U380" s="513"/>
      <c r="V380" s="227"/>
      <c r="W380" s="513"/>
    </row>
    <row r="381" spans="1:23" x14ac:dyDescent="0.2">
      <c r="A381" s="469" t="s">
        <v>8</v>
      </c>
      <c r="B381" s="263">
        <v>8.9239698852771832E-2</v>
      </c>
      <c r="C381" s="264">
        <v>5.7156287950330627E-2</v>
      </c>
      <c r="D381" s="264">
        <v>3.7377050340131855E-2</v>
      </c>
      <c r="E381" s="264">
        <v>4.474352993533702E-2</v>
      </c>
      <c r="F381" s="264">
        <v>5.1830190833596745E-2</v>
      </c>
      <c r="G381" s="265">
        <v>5.1930875812682832E-2</v>
      </c>
      <c r="H381" s="263">
        <v>4.7779227732582502E-2</v>
      </c>
      <c r="I381" s="264">
        <v>5.7987743794730214E-2</v>
      </c>
      <c r="J381" s="264">
        <v>4.9738046244947813E-2</v>
      </c>
      <c r="K381" s="264">
        <v>6.7296746362702539E-2</v>
      </c>
      <c r="L381" s="264">
        <v>5.8210464194815979E-2</v>
      </c>
      <c r="M381" s="265">
        <v>5.0253745523429517E-2</v>
      </c>
      <c r="N381" s="263">
        <v>4.6412368594165511E-2</v>
      </c>
      <c r="O381" s="264">
        <v>4.8682937921080693E-2</v>
      </c>
      <c r="P381" s="264">
        <v>5.4025747548677325E-2</v>
      </c>
      <c r="Q381" s="264">
        <v>3.6623335309808831E-2</v>
      </c>
      <c r="R381" s="264">
        <v>7.6070118688400731E-2</v>
      </c>
      <c r="S381" s="265">
        <v>3.9603982698012602E-2</v>
      </c>
      <c r="T381" s="344">
        <v>5.7678445545483806E-2</v>
      </c>
      <c r="U381" s="513"/>
      <c r="V381" s="227"/>
      <c r="W381" s="513"/>
    </row>
    <row r="382" spans="1:23" x14ac:dyDescent="0.2">
      <c r="A382" s="471" t="s">
        <v>1</v>
      </c>
      <c r="B382" s="266">
        <f>B379/B378*100-100</f>
        <v>-1.7475728155339851</v>
      </c>
      <c r="C382" s="267">
        <f t="shared" ref="C382:T382" si="86">C379/C378*100-100</f>
        <v>-2.1521035598705396</v>
      </c>
      <c r="D382" s="267">
        <f t="shared" si="86"/>
        <v>-0.78016643550624565</v>
      </c>
      <c r="E382" s="267">
        <f t="shared" si="86"/>
        <v>-4.6463245492371641</v>
      </c>
      <c r="F382" s="267">
        <f t="shared" si="86"/>
        <v>-2.3786407766990294</v>
      </c>
      <c r="G382" s="268">
        <f t="shared" si="86"/>
        <v>-3.1877022653721667</v>
      </c>
      <c r="H382" s="266">
        <f t="shared" si="86"/>
        <v>-3.4627831715210391</v>
      </c>
      <c r="I382" s="267">
        <f t="shared" si="86"/>
        <v>-1.0315533980582501</v>
      </c>
      <c r="J382" s="267">
        <f t="shared" si="86"/>
        <v>-1.1974110032362546</v>
      </c>
      <c r="K382" s="267">
        <f t="shared" si="86"/>
        <v>-1.3956310679611619</v>
      </c>
      <c r="L382" s="267">
        <f t="shared" si="86"/>
        <v>-1.7445388349514559</v>
      </c>
      <c r="M382" s="268">
        <f t="shared" si="86"/>
        <v>1.472491909385127</v>
      </c>
      <c r="N382" s="266">
        <f t="shared" si="86"/>
        <v>-3.5551113649343336</v>
      </c>
      <c r="O382" s="267">
        <f t="shared" si="86"/>
        <v>-0.54254711593374338</v>
      </c>
      <c r="P382" s="267">
        <f t="shared" si="86"/>
        <v>0.128498001142205</v>
      </c>
      <c r="Q382" s="267">
        <f t="shared" si="86"/>
        <v>0.7281553398058378</v>
      </c>
      <c r="R382" s="267">
        <f t="shared" si="86"/>
        <v>1.0517799352750785</v>
      </c>
      <c r="S382" s="268">
        <f t="shared" si="86"/>
        <v>6.0679611650485299E-2</v>
      </c>
      <c r="T382" s="345">
        <f t="shared" si="86"/>
        <v>-1.3036635315533971</v>
      </c>
      <c r="U382" s="513"/>
      <c r="V382" s="227"/>
      <c r="W382" s="513"/>
    </row>
    <row r="383" spans="1:23" ht="13.5" thickBot="1" x14ac:dyDescent="0.25">
      <c r="A383" s="472" t="s">
        <v>27</v>
      </c>
      <c r="B383" s="410">
        <f>B379-B366</f>
        <v>94</v>
      </c>
      <c r="C383" s="415">
        <f t="shared" ref="C383:S383" si="87">C379-C366</f>
        <v>-14.916666666666515</v>
      </c>
      <c r="D383" s="415">
        <f t="shared" si="87"/>
        <v>152.23214285714266</v>
      </c>
      <c r="E383" s="415">
        <f t="shared" si="87"/>
        <v>111.4285714285711</v>
      </c>
      <c r="F383" s="415">
        <f t="shared" si="87"/>
        <v>-4.6666666666665151</v>
      </c>
      <c r="G383" s="417">
        <f t="shared" si="87"/>
        <v>-26.66666666666697</v>
      </c>
      <c r="H383" s="410">
        <f t="shared" si="87"/>
        <v>86.66666666666697</v>
      </c>
      <c r="I383" s="415">
        <f t="shared" si="87"/>
        <v>44.166666666666515</v>
      </c>
      <c r="J383" s="415">
        <f t="shared" si="87"/>
        <v>74</v>
      </c>
      <c r="K383" s="415">
        <f t="shared" si="87"/>
        <v>58.214285714285779</v>
      </c>
      <c r="L383" s="415">
        <f t="shared" si="87"/>
        <v>31.696428571428442</v>
      </c>
      <c r="M383" s="417">
        <f t="shared" si="87"/>
        <v>97.333333333333485</v>
      </c>
      <c r="N383" s="410">
        <f t="shared" si="87"/>
        <v>54.154411764705856</v>
      </c>
      <c r="O383" s="415">
        <f t="shared" si="87"/>
        <v>85.647058823529733</v>
      </c>
      <c r="P383" s="415">
        <f t="shared" si="87"/>
        <v>107.96078431372507</v>
      </c>
      <c r="Q383" s="415">
        <f t="shared" si="87"/>
        <v>238.57142857142844</v>
      </c>
      <c r="R383" s="415">
        <f t="shared" si="87"/>
        <v>154.66666666666652</v>
      </c>
      <c r="S383" s="417">
        <f t="shared" si="87"/>
        <v>-30.277777777777374</v>
      </c>
      <c r="T383" s="478">
        <f t="shared" ref="T383" si="88">T379-T365</f>
        <v>-3.7109375</v>
      </c>
      <c r="U383" s="513"/>
      <c r="V383" s="227"/>
      <c r="W383" s="513"/>
    </row>
    <row r="384" spans="1:23" x14ac:dyDescent="0.2">
      <c r="A384" s="370" t="s">
        <v>51</v>
      </c>
      <c r="B384" s="486">
        <v>71</v>
      </c>
      <c r="C384" s="487">
        <v>71</v>
      </c>
      <c r="D384" s="487">
        <v>73</v>
      </c>
      <c r="E384" s="487">
        <v>16</v>
      </c>
      <c r="F384" s="487">
        <v>73</v>
      </c>
      <c r="G384" s="489">
        <v>74</v>
      </c>
      <c r="H384" s="486">
        <v>73</v>
      </c>
      <c r="I384" s="487">
        <v>73</v>
      </c>
      <c r="J384" s="487">
        <v>73</v>
      </c>
      <c r="K384" s="487">
        <v>20</v>
      </c>
      <c r="L384" s="487">
        <v>73</v>
      </c>
      <c r="M384" s="489">
        <v>74</v>
      </c>
      <c r="N384" s="486">
        <v>73</v>
      </c>
      <c r="O384" s="487">
        <v>73</v>
      </c>
      <c r="P384" s="487">
        <v>72</v>
      </c>
      <c r="Q384" s="487">
        <v>19</v>
      </c>
      <c r="R384" s="487">
        <v>74</v>
      </c>
      <c r="S384" s="489">
        <v>74</v>
      </c>
      <c r="T384" s="347">
        <f>SUM(B384:S384)</f>
        <v>1149</v>
      </c>
      <c r="U384" s="227" t="s">
        <v>56</v>
      </c>
      <c r="V384" s="278">
        <f>T371-T384</f>
        <v>1</v>
      </c>
      <c r="W384" s="279">
        <f>V384/T371</f>
        <v>8.6956521739130438E-4</v>
      </c>
    </row>
    <row r="385" spans="1:23" x14ac:dyDescent="0.2">
      <c r="A385" s="371" t="s">
        <v>28</v>
      </c>
      <c r="B385" s="323">
        <f>B372+1.5</f>
        <v>147</v>
      </c>
      <c r="C385" s="240">
        <v>146</v>
      </c>
      <c r="D385" s="240">
        <f t="shared" ref="D385:R385" si="89">D372+1.5</f>
        <v>145.5</v>
      </c>
      <c r="E385" s="240">
        <f t="shared" si="89"/>
        <v>148</v>
      </c>
      <c r="F385" s="240">
        <v>145</v>
      </c>
      <c r="G385" s="243">
        <v>145</v>
      </c>
      <c r="H385" s="242">
        <f t="shared" si="89"/>
        <v>148</v>
      </c>
      <c r="I385" s="240">
        <f t="shared" si="89"/>
        <v>147</v>
      </c>
      <c r="J385" s="240">
        <f t="shared" si="89"/>
        <v>146.5</v>
      </c>
      <c r="K385" s="240">
        <f t="shared" si="89"/>
        <v>147.5</v>
      </c>
      <c r="L385" s="240">
        <v>145</v>
      </c>
      <c r="M385" s="243">
        <f t="shared" si="89"/>
        <v>144.5</v>
      </c>
      <c r="N385" s="242">
        <f t="shared" si="89"/>
        <v>148</v>
      </c>
      <c r="O385" s="240">
        <f t="shared" si="89"/>
        <v>146.5</v>
      </c>
      <c r="P385" s="240">
        <f t="shared" si="89"/>
        <v>145.5</v>
      </c>
      <c r="Q385" s="240">
        <f t="shared" si="89"/>
        <v>147</v>
      </c>
      <c r="R385" s="240">
        <f t="shared" si="89"/>
        <v>145.5</v>
      </c>
      <c r="S385" s="243">
        <v>145</v>
      </c>
      <c r="T385" s="339"/>
      <c r="U385" s="227" t="s">
        <v>57</v>
      </c>
      <c r="V385" s="362">
        <v>144.46</v>
      </c>
      <c r="W385" s="513"/>
    </row>
    <row r="386" spans="1:23" ht="13.5" thickBot="1" x14ac:dyDescent="0.25">
      <c r="A386" s="372" t="s">
        <v>26</v>
      </c>
      <c r="B386" s="410">
        <f>B385-B372</f>
        <v>1.5</v>
      </c>
      <c r="C386" s="415">
        <f t="shared" ref="C386:S386" si="90">C385-C372</f>
        <v>2</v>
      </c>
      <c r="D386" s="415">
        <f t="shared" si="90"/>
        <v>1.5</v>
      </c>
      <c r="E386" s="415">
        <f t="shared" si="90"/>
        <v>1.5</v>
      </c>
      <c r="F386" s="415">
        <f t="shared" si="90"/>
        <v>2</v>
      </c>
      <c r="G386" s="417">
        <f t="shared" si="90"/>
        <v>2</v>
      </c>
      <c r="H386" s="410">
        <f t="shared" si="90"/>
        <v>1.5</v>
      </c>
      <c r="I386" s="415">
        <f t="shared" si="90"/>
        <v>1.5</v>
      </c>
      <c r="J386" s="415">
        <f t="shared" si="90"/>
        <v>1.5</v>
      </c>
      <c r="K386" s="415">
        <f t="shared" si="90"/>
        <v>1.5</v>
      </c>
      <c r="L386" s="415">
        <f t="shared" si="90"/>
        <v>2</v>
      </c>
      <c r="M386" s="417">
        <f t="shared" si="90"/>
        <v>1.5</v>
      </c>
      <c r="N386" s="410">
        <f t="shared" si="90"/>
        <v>1.5</v>
      </c>
      <c r="O386" s="415">
        <f t="shared" si="90"/>
        <v>1.5</v>
      </c>
      <c r="P386" s="415">
        <f t="shared" si="90"/>
        <v>1.5</v>
      </c>
      <c r="Q386" s="415">
        <f t="shared" si="90"/>
        <v>1.5</v>
      </c>
      <c r="R386" s="415">
        <f t="shared" si="90"/>
        <v>1.5</v>
      </c>
      <c r="S386" s="417">
        <f t="shared" si="90"/>
        <v>2</v>
      </c>
      <c r="T386" s="348"/>
      <c r="U386" s="227" t="s">
        <v>26</v>
      </c>
      <c r="V386" s="395">
        <f>V385-V372</f>
        <v>1.9099999999999966</v>
      </c>
      <c r="W386" s="513"/>
    </row>
    <row r="388" spans="1:23" ht="13.5" thickBot="1" x14ac:dyDescent="0.25"/>
    <row r="389" spans="1:23" ht="13.5" thickBot="1" x14ac:dyDescent="0.25">
      <c r="A389" s="468" t="s">
        <v>136</v>
      </c>
      <c r="B389" s="531" t="s">
        <v>53</v>
      </c>
      <c r="C389" s="532"/>
      <c r="D389" s="532"/>
      <c r="E389" s="532"/>
      <c r="F389" s="532"/>
      <c r="G389" s="533"/>
      <c r="H389" s="531" t="s">
        <v>72</v>
      </c>
      <c r="I389" s="532"/>
      <c r="J389" s="532"/>
      <c r="K389" s="532"/>
      <c r="L389" s="532"/>
      <c r="M389" s="533"/>
      <c r="N389" s="531" t="s">
        <v>63</v>
      </c>
      <c r="O389" s="532"/>
      <c r="P389" s="532"/>
      <c r="Q389" s="532"/>
      <c r="R389" s="532"/>
      <c r="S389" s="533"/>
      <c r="T389" s="338" t="s">
        <v>55</v>
      </c>
      <c r="U389" s="515"/>
      <c r="V389" s="515"/>
      <c r="W389" s="515"/>
    </row>
    <row r="390" spans="1:23" x14ac:dyDescent="0.2">
      <c r="A390" s="469" t="s">
        <v>54</v>
      </c>
      <c r="B390" s="490">
        <v>1</v>
      </c>
      <c r="C390" s="329">
        <v>2</v>
      </c>
      <c r="D390" s="329">
        <v>3</v>
      </c>
      <c r="E390" s="329">
        <v>4</v>
      </c>
      <c r="F390" s="329">
        <v>5</v>
      </c>
      <c r="G390" s="483">
        <v>6</v>
      </c>
      <c r="H390" s="490">
        <v>7</v>
      </c>
      <c r="I390" s="329">
        <v>8</v>
      </c>
      <c r="J390" s="329">
        <v>9</v>
      </c>
      <c r="K390" s="329">
        <v>10</v>
      </c>
      <c r="L390" s="329">
        <v>11</v>
      </c>
      <c r="M390" s="483">
        <v>12</v>
      </c>
      <c r="N390" s="490">
        <v>13</v>
      </c>
      <c r="O390" s="329">
        <v>14</v>
      </c>
      <c r="P390" s="329">
        <v>15</v>
      </c>
      <c r="Q390" s="329">
        <v>16</v>
      </c>
      <c r="R390" s="329">
        <v>17</v>
      </c>
      <c r="S390" s="483">
        <v>18</v>
      </c>
      <c r="T390" s="459">
        <v>256</v>
      </c>
      <c r="U390" s="515"/>
      <c r="V390" s="515"/>
      <c r="W390" s="515"/>
    </row>
    <row r="391" spans="1:23" x14ac:dyDescent="0.2">
      <c r="A391" s="470" t="s">
        <v>3</v>
      </c>
      <c r="B391" s="473">
        <v>4160</v>
      </c>
      <c r="C391" s="254">
        <v>4160</v>
      </c>
      <c r="D391" s="254">
        <v>4160</v>
      </c>
      <c r="E391" s="254">
        <v>4160</v>
      </c>
      <c r="F391" s="254">
        <v>4160</v>
      </c>
      <c r="G391" s="255">
        <v>4160</v>
      </c>
      <c r="H391" s="253">
        <v>4160</v>
      </c>
      <c r="I391" s="254">
        <v>4160</v>
      </c>
      <c r="J391" s="254">
        <v>4160</v>
      </c>
      <c r="K391" s="254">
        <v>4160</v>
      </c>
      <c r="L391" s="254">
        <v>4160</v>
      </c>
      <c r="M391" s="255">
        <v>4160</v>
      </c>
      <c r="N391" s="253">
        <v>4160</v>
      </c>
      <c r="O391" s="254">
        <v>4160</v>
      </c>
      <c r="P391" s="254">
        <v>4160</v>
      </c>
      <c r="Q391" s="254">
        <v>4160</v>
      </c>
      <c r="R391" s="254">
        <v>4160</v>
      </c>
      <c r="S391" s="255">
        <v>4160</v>
      </c>
      <c r="T391" s="341">
        <v>4160</v>
      </c>
      <c r="U391" s="515"/>
      <c r="V391" s="515"/>
      <c r="W391" s="515"/>
    </row>
    <row r="392" spans="1:23" x14ac:dyDescent="0.2">
      <c r="A392" s="471" t="s">
        <v>6</v>
      </c>
      <c r="B392" s="256">
        <v>4073.5714285714284</v>
      </c>
      <c r="C392" s="257">
        <v>4074</v>
      </c>
      <c r="D392" s="257">
        <v>4127.1428571428569</v>
      </c>
      <c r="E392" s="257">
        <v>3960</v>
      </c>
      <c r="F392" s="257">
        <v>4266.4285714285716</v>
      </c>
      <c r="G392" s="258">
        <v>4368.666666666667</v>
      </c>
      <c r="H392" s="256">
        <v>4170</v>
      </c>
      <c r="I392" s="257">
        <v>4042.5</v>
      </c>
      <c r="J392" s="257">
        <v>4162.5</v>
      </c>
      <c r="K392" s="257">
        <v>4186.25</v>
      </c>
      <c r="L392" s="257">
        <v>4185.625</v>
      </c>
      <c r="M392" s="258">
        <v>4221.333333333333</v>
      </c>
      <c r="N392" s="256">
        <v>4087.6470588235293</v>
      </c>
      <c r="O392" s="257">
        <v>4305.8823529411766</v>
      </c>
      <c r="P392" s="257">
        <v>4116.1538461538457</v>
      </c>
      <c r="Q392" s="257">
        <v>4246.25</v>
      </c>
      <c r="R392" s="257">
        <v>4231.875</v>
      </c>
      <c r="S392" s="258">
        <v>4243.125</v>
      </c>
      <c r="T392" s="342">
        <v>4175.7142857142853</v>
      </c>
      <c r="U392" s="515"/>
      <c r="V392" s="515"/>
      <c r="W392" s="515"/>
    </row>
    <row r="393" spans="1:23" x14ac:dyDescent="0.2">
      <c r="A393" s="469" t="s">
        <v>7</v>
      </c>
      <c r="B393" s="260">
        <v>78.571428571428569</v>
      </c>
      <c r="C393" s="261">
        <v>93.333333333333329</v>
      </c>
      <c r="D393" s="261">
        <v>92.857142857142861</v>
      </c>
      <c r="E393" s="261">
        <v>71.428571428571431</v>
      </c>
      <c r="F393" s="261">
        <v>92.857142857142861</v>
      </c>
      <c r="G393" s="262">
        <v>86.666666666666671</v>
      </c>
      <c r="H393" s="260">
        <v>100</v>
      </c>
      <c r="I393" s="261">
        <v>93.75</v>
      </c>
      <c r="J393" s="261">
        <v>100</v>
      </c>
      <c r="K393" s="261">
        <v>100</v>
      </c>
      <c r="L393" s="261">
        <v>75</v>
      </c>
      <c r="M393" s="262">
        <v>93.333333333333329</v>
      </c>
      <c r="N393" s="260">
        <v>100</v>
      </c>
      <c r="O393" s="261">
        <v>76.470588235294116</v>
      </c>
      <c r="P393" s="261">
        <v>76.92307692307692</v>
      </c>
      <c r="Q393" s="261">
        <v>62.5</v>
      </c>
      <c r="R393" s="261">
        <v>87.5</v>
      </c>
      <c r="S393" s="262">
        <v>93.75</v>
      </c>
      <c r="T393" s="343">
        <v>86.904761904761898</v>
      </c>
      <c r="U393" s="515"/>
      <c r="V393" s="227"/>
      <c r="W393" s="515"/>
    </row>
    <row r="394" spans="1:23" x14ac:dyDescent="0.2">
      <c r="A394" s="469" t="s">
        <v>8</v>
      </c>
      <c r="B394" s="263">
        <v>6.9999204082849945E-2</v>
      </c>
      <c r="C394" s="264">
        <v>5.5568507822531851E-2</v>
      </c>
      <c r="D394" s="264">
        <v>5.4306570571101824E-2</v>
      </c>
      <c r="E394" s="264">
        <v>6.7355096927876418E-2</v>
      </c>
      <c r="F394" s="264">
        <v>5.3047858088349428E-2</v>
      </c>
      <c r="G394" s="265">
        <v>8.4203323390330459E-2</v>
      </c>
      <c r="H394" s="263">
        <v>5.4691683072739201E-2</v>
      </c>
      <c r="I394" s="264">
        <v>6.0898791989925607E-2</v>
      </c>
      <c r="J394" s="264">
        <v>4.6347535425154289E-2</v>
      </c>
      <c r="K394" s="264">
        <v>5.5611962676901799E-2</v>
      </c>
      <c r="L394" s="264">
        <v>7.1043812383838278E-2</v>
      </c>
      <c r="M394" s="265">
        <v>5.6330944145628704E-2</v>
      </c>
      <c r="N394" s="263">
        <v>5.1552360265709446E-2</v>
      </c>
      <c r="O394" s="264">
        <v>7.4270215945286641E-2</v>
      </c>
      <c r="P394" s="264">
        <v>7.7897309270147361E-2</v>
      </c>
      <c r="Q394" s="264">
        <v>8.806903736769052E-2</v>
      </c>
      <c r="R394" s="264">
        <v>7.7080329631966232E-2</v>
      </c>
      <c r="S394" s="265">
        <v>4.7580154823926024E-2</v>
      </c>
      <c r="T394" s="344">
        <v>6.8277585557118922E-2</v>
      </c>
      <c r="U394" s="515"/>
      <c r="V394" s="227"/>
      <c r="W394" s="515"/>
    </row>
    <row r="395" spans="1:23" x14ac:dyDescent="0.2">
      <c r="A395" s="471" t="s">
        <v>1</v>
      </c>
      <c r="B395" s="266">
        <f>B392/B391*100-100</f>
        <v>-2.0776098901098834</v>
      </c>
      <c r="C395" s="267">
        <f t="shared" ref="C395:T395" si="91">C392/C391*100-100</f>
        <v>-2.0673076923076934</v>
      </c>
      <c r="D395" s="267">
        <f t="shared" si="91"/>
        <v>-0.7898351648351678</v>
      </c>
      <c r="E395" s="267">
        <f t="shared" si="91"/>
        <v>-4.8076923076923066</v>
      </c>
      <c r="F395" s="267">
        <f t="shared" si="91"/>
        <v>2.558379120879124</v>
      </c>
      <c r="G395" s="268">
        <f t="shared" si="91"/>
        <v>5.0160256410256636</v>
      </c>
      <c r="H395" s="266">
        <f t="shared" si="91"/>
        <v>0.24038461538462741</v>
      </c>
      <c r="I395" s="267">
        <f t="shared" si="91"/>
        <v>-2.8245192307692264</v>
      </c>
      <c r="J395" s="267">
        <f t="shared" si="91"/>
        <v>6.0096153846146194E-2</v>
      </c>
      <c r="K395" s="267">
        <f t="shared" si="91"/>
        <v>0.63100961538462741</v>
      </c>
      <c r="L395" s="267">
        <f t="shared" si="91"/>
        <v>0.6159855769230802</v>
      </c>
      <c r="M395" s="268">
        <f t="shared" si="91"/>
        <v>1.4743589743589638</v>
      </c>
      <c r="N395" s="266">
        <f t="shared" si="91"/>
        <v>-1.739253393665166</v>
      </c>
      <c r="O395" s="267">
        <f t="shared" si="91"/>
        <v>3.5067873303167545</v>
      </c>
      <c r="P395" s="267">
        <f t="shared" si="91"/>
        <v>-1.0539940828402479</v>
      </c>
      <c r="Q395" s="267">
        <f t="shared" si="91"/>
        <v>2.0733173076923066</v>
      </c>
      <c r="R395" s="267">
        <f t="shared" si="91"/>
        <v>1.7277644230769198</v>
      </c>
      <c r="S395" s="268">
        <f t="shared" si="91"/>
        <v>1.9981971153846274</v>
      </c>
      <c r="T395" s="345">
        <f t="shared" si="91"/>
        <v>0.37774725274724119</v>
      </c>
      <c r="U395" s="515"/>
      <c r="V395" s="227"/>
      <c r="W395" s="515"/>
    </row>
    <row r="396" spans="1:23" ht="13.5" thickBot="1" x14ac:dyDescent="0.25">
      <c r="A396" s="472" t="s">
        <v>27</v>
      </c>
      <c r="B396" s="410">
        <f>B392-B379</f>
        <v>25.571428571428442</v>
      </c>
      <c r="C396" s="415">
        <f t="shared" ref="C396:S396" si="92">C392-C379</f>
        <v>42.666666666666515</v>
      </c>
      <c r="D396" s="415">
        <f t="shared" si="92"/>
        <v>39.285714285714221</v>
      </c>
      <c r="E396" s="415">
        <f t="shared" si="92"/>
        <v>31.428571428571558</v>
      </c>
      <c r="F396" s="415">
        <f t="shared" si="92"/>
        <v>244.42857142857156</v>
      </c>
      <c r="G396" s="417">
        <f t="shared" si="92"/>
        <v>380.00000000000045</v>
      </c>
      <c r="H396" s="410">
        <f t="shared" si="92"/>
        <v>192.66666666666652</v>
      </c>
      <c r="I396" s="415">
        <f t="shared" si="92"/>
        <v>-35</v>
      </c>
      <c r="J396" s="415">
        <f t="shared" si="92"/>
        <v>91.833333333333485</v>
      </c>
      <c r="K396" s="415">
        <f t="shared" si="92"/>
        <v>123.75</v>
      </c>
      <c r="L396" s="415">
        <f t="shared" si="92"/>
        <v>137.5</v>
      </c>
      <c r="M396" s="417">
        <f t="shared" si="92"/>
        <v>40.66666666666606</v>
      </c>
      <c r="N396" s="410">
        <f t="shared" si="92"/>
        <v>114.11764705882342</v>
      </c>
      <c r="O396" s="415">
        <f t="shared" si="92"/>
        <v>208.23529411764684</v>
      </c>
      <c r="P396" s="415">
        <f t="shared" si="92"/>
        <v>-9.140271493212822</v>
      </c>
      <c r="Q396" s="415">
        <f t="shared" si="92"/>
        <v>96.25</v>
      </c>
      <c r="R396" s="415">
        <f t="shared" si="92"/>
        <v>68.54166666666697</v>
      </c>
      <c r="S396" s="417">
        <f t="shared" si="92"/>
        <v>120.625</v>
      </c>
      <c r="T396" s="478">
        <f t="shared" ref="T396" si="93">T392-T378</f>
        <v>55.714285714285325</v>
      </c>
      <c r="U396" s="515"/>
      <c r="V396" s="227"/>
      <c r="W396" s="515"/>
    </row>
    <row r="397" spans="1:23" x14ac:dyDescent="0.2">
      <c r="A397" s="370" t="s">
        <v>51</v>
      </c>
      <c r="B397" s="486">
        <v>71</v>
      </c>
      <c r="C397" s="487">
        <v>71</v>
      </c>
      <c r="D397" s="487">
        <v>73</v>
      </c>
      <c r="E397" s="487">
        <v>16</v>
      </c>
      <c r="F397" s="487">
        <v>73</v>
      </c>
      <c r="G397" s="489">
        <v>74</v>
      </c>
      <c r="H397" s="486">
        <v>72</v>
      </c>
      <c r="I397" s="487">
        <v>73</v>
      </c>
      <c r="J397" s="487">
        <v>73</v>
      </c>
      <c r="K397" s="487">
        <v>20</v>
      </c>
      <c r="L397" s="487">
        <v>73</v>
      </c>
      <c r="M397" s="489">
        <v>74</v>
      </c>
      <c r="N397" s="486">
        <v>73</v>
      </c>
      <c r="O397" s="487">
        <v>73</v>
      </c>
      <c r="P397" s="487">
        <v>72</v>
      </c>
      <c r="Q397" s="487">
        <v>19</v>
      </c>
      <c r="R397" s="487">
        <v>74</v>
      </c>
      <c r="S397" s="489">
        <v>74</v>
      </c>
      <c r="T397" s="347">
        <f>SUM(B397:S397)</f>
        <v>1148</v>
      </c>
      <c r="U397" s="227" t="s">
        <v>56</v>
      </c>
      <c r="V397" s="278">
        <f>T384-T397</f>
        <v>1</v>
      </c>
      <c r="W397" s="279">
        <f>V397/T384</f>
        <v>8.703220191470844E-4</v>
      </c>
    </row>
    <row r="398" spans="1:23" x14ac:dyDescent="0.2">
      <c r="A398" s="371" t="s">
        <v>28</v>
      </c>
      <c r="B398" s="323">
        <v>147</v>
      </c>
      <c r="C398" s="240">
        <v>146</v>
      </c>
      <c r="D398" s="240">
        <v>145.5</v>
      </c>
      <c r="E398" s="240">
        <v>148</v>
      </c>
      <c r="F398" s="240">
        <v>145</v>
      </c>
      <c r="G398" s="243">
        <v>145</v>
      </c>
      <c r="H398" s="242">
        <v>148</v>
      </c>
      <c r="I398" s="240">
        <v>147</v>
      </c>
      <c r="J398" s="240">
        <v>146.5</v>
      </c>
      <c r="K398" s="240">
        <v>147.5</v>
      </c>
      <c r="L398" s="240">
        <v>145</v>
      </c>
      <c r="M398" s="243">
        <v>144.5</v>
      </c>
      <c r="N398" s="242">
        <v>148</v>
      </c>
      <c r="O398" s="240">
        <v>146.5</v>
      </c>
      <c r="P398" s="240">
        <v>145.5</v>
      </c>
      <c r="Q398" s="240">
        <v>147</v>
      </c>
      <c r="R398" s="240">
        <v>145.5</v>
      </c>
      <c r="S398" s="243">
        <v>145</v>
      </c>
      <c r="T398" s="339"/>
      <c r="U398" s="227" t="s">
        <v>57</v>
      </c>
      <c r="V398" s="362">
        <v>146.13</v>
      </c>
      <c r="W398" s="515"/>
    </row>
    <row r="399" spans="1:23" ht="13.5" thickBot="1" x14ac:dyDescent="0.25">
      <c r="A399" s="372" t="s">
        <v>26</v>
      </c>
      <c r="B399" s="410">
        <f>B398-B385</f>
        <v>0</v>
      </c>
      <c r="C399" s="415">
        <f t="shared" ref="C399:S399" si="94">C398-C385</f>
        <v>0</v>
      </c>
      <c r="D399" s="415">
        <f t="shared" si="94"/>
        <v>0</v>
      </c>
      <c r="E399" s="415">
        <f t="shared" si="94"/>
        <v>0</v>
      </c>
      <c r="F399" s="415">
        <f t="shared" si="94"/>
        <v>0</v>
      </c>
      <c r="G399" s="417">
        <f t="shared" si="94"/>
        <v>0</v>
      </c>
      <c r="H399" s="410">
        <f t="shared" si="94"/>
        <v>0</v>
      </c>
      <c r="I399" s="415">
        <f t="shared" si="94"/>
        <v>0</v>
      </c>
      <c r="J399" s="415">
        <f t="shared" si="94"/>
        <v>0</v>
      </c>
      <c r="K399" s="415">
        <f t="shared" si="94"/>
        <v>0</v>
      </c>
      <c r="L399" s="415">
        <f t="shared" si="94"/>
        <v>0</v>
      </c>
      <c r="M399" s="417">
        <f t="shared" si="94"/>
        <v>0</v>
      </c>
      <c r="N399" s="410">
        <f t="shared" si="94"/>
        <v>0</v>
      </c>
      <c r="O399" s="415">
        <f t="shared" si="94"/>
        <v>0</v>
      </c>
      <c r="P399" s="415">
        <f t="shared" si="94"/>
        <v>0</v>
      </c>
      <c r="Q399" s="415">
        <f t="shared" si="94"/>
        <v>0</v>
      </c>
      <c r="R399" s="415">
        <f t="shared" si="94"/>
        <v>0</v>
      </c>
      <c r="S399" s="417">
        <f t="shared" si="94"/>
        <v>0</v>
      </c>
      <c r="T399" s="348"/>
      <c r="U399" s="227" t="s">
        <v>26</v>
      </c>
      <c r="V399" s="395">
        <f>V398-V385</f>
        <v>1.6699999999999875</v>
      </c>
      <c r="W399" s="515"/>
    </row>
    <row r="401" spans="1:23" ht="13.5" thickBot="1" x14ac:dyDescent="0.25"/>
    <row r="402" spans="1:23" ht="13.5" thickBot="1" x14ac:dyDescent="0.25">
      <c r="A402" s="468" t="s">
        <v>137</v>
      </c>
      <c r="B402" s="531" t="s">
        <v>53</v>
      </c>
      <c r="C402" s="532"/>
      <c r="D402" s="532"/>
      <c r="E402" s="532"/>
      <c r="F402" s="532"/>
      <c r="G402" s="533"/>
      <c r="H402" s="531" t="s">
        <v>72</v>
      </c>
      <c r="I402" s="532"/>
      <c r="J402" s="532"/>
      <c r="K402" s="532"/>
      <c r="L402" s="532"/>
      <c r="M402" s="533"/>
      <c r="N402" s="531" t="s">
        <v>63</v>
      </c>
      <c r="O402" s="532"/>
      <c r="P402" s="532"/>
      <c r="Q402" s="532"/>
      <c r="R402" s="532"/>
      <c r="S402" s="533"/>
      <c r="T402" s="338" t="s">
        <v>55</v>
      </c>
      <c r="U402" s="516"/>
      <c r="V402" s="516"/>
      <c r="W402" s="516"/>
    </row>
    <row r="403" spans="1:23" x14ac:dyDescent="0.2">
      <c r="A403" s="469" t="s">
        <v>54</v>
      </c>
      <c r="B403" s="490">
        <v>1</v>
      </c>
      <c r="C403" s="329">
        <v>2</v>
      </c>
      <c r="D403" s="329">
        <v>3</v>
      </c>
      <c r="E403" s="329">
        <v>4</v>
      </c>
      <c r="F403" s="329">
        <v>5</v>
      </c>
      <c r="G403" s="483">
        <v>6</v>
      </c>
      <c r="H403" s="490">
        <v>7</v>
      </c>
      <c r="I403" s="329">
        <v>8</v>
      </c>
      <c r="J403" s="329">
        <v>9</v>
      </c>
      <c r="K403" s="329">
        <v>10</v>
      </c>
      <c r="L403" s="329">
        <v>11</v>
      </c>
      <c r="M403" s="483">
        <v>12</v>
      </c>
      <c r="N403" s="490">
        <v>13</v>
      </c>
      <c r="O403" s="329">
        <v>14</v>
      </c>
      <c r="P403" s="329">
        <v>15</v>
      </c>
      <c r="Q403" s="329">
        <v>16</v>
      </c>
      <c r="R403" s="329">
        <v>17</v>
      </c>
      <c r="S403" s="483">
        <v>18</v>
      </c>
      <c r="T403" s="459">
        <v>249</v>
      </c>
      <c r="U403" s="516"/>
      <c r="V403" s="516"/>
      <c r="W403" s="516"/>
    </row>
    <row r="404" spans="1:23" x14ac:dyDescent="0.2">
      <c r="A404" s="470" t="s">
        <v>3</v>
      </c>
      <c r="B404" s="473">
        <v>4175</v>
      </c>
      <c r="C404" s="254">
        <v>4175</v>
      </c>
      <c r="D404" s="254">
        <v>4175</v>
      </c>
      <c r="E404" s="254">
        <v>4175</v>
      </c>
      <c r="F404" s="254">
        <v>4175</v>
      </c>
      <c r="G404" s="255">
        <v>4175</v>
      </c>
      <c r="H404" s="253">
        <v>4175</v>
      </c>
      <c r="I404" s="254">
        <v>4175</v>
      </c>
      <c r="J404" s="254">
        <v>4175</v>
      </c>
      <c r="K404" s="254">
        <v>4175</v>
      </c>
      <c r="L404" s="254">
        <v>4175</v>
      </c>
      <c r="M404" s="255">
        <v>4175</v>
      </c>
      <c r="N404" s="253">
        <v>4175</v>
      </c>
      <c r="O404" s="254">
        <v>4175</v>
      </c>
      <c r="P404" s="254">
        <v>4175</v>
      </c>
      <c r="Q404" s="254">
        <v>4175</v>
      </c>
      <c r="R404" s="254">
        <v>4175</v>
      </c>
      <c r="S404" s="255">
        <v>4175</v>
      </c>
      <c r="T404" s="341">
        <v>4175</v>
      </c>
      <c r="U404" s="516"/>
      <c r="V404" s="516"/>
      <c r="W404" s="516"/>
    </row>
    <row r="405" spans="1:23" x14ac:dyDescent="0.2">
      <c r="A405" s="471" t="s">
        <v>6</v>
      </c>
      <c r="B405" s="256">
        <v>4219.411764705882</v>
      </c>
      <c r="C405" s="257">
        <v>4221.25</v>
      </c>
      <c r="D405" s="257">
        <v>4124</v>
      </c>
      <c r="E405" s="257">
        <v>4090</v>
      </c>
      <c r="F405" s="257">
        <v>4348.666666666667</v>
      </c>
      <c r="G405" s="258">
        <v>4136</v>
      </c>
      <c r="H405" s="256">
        <v>4202.1428571428569</v>
      </c>
      <c r="I405" s="257">
        <v>4127.5</v>
      </c>
      <c r="J405" s="257">
        <v>4363.333333333333</v>
      </c>
      <c r="K405" s="257">
        <v>4198.5714285714284</v>
      </c>
      <c r="L405" s="257">
        <v>4344.666666666667</v>
      </c>
      <c r="M405" s="258">
        <v>4226</v>
      </c>
      <c r="N405" s="256">
        <v>4157.5</v>
      </c>
      <c r="O405" s="257">
        <v>4294.666666666667</v>
      </c>
      <c r="P405" s="257">
        <v>4436.9230769230771</v>
      </c>
      <c r="Q405" s="257">
        <v>4224.2857142857147</v>
      </c>
      <c r="R405" s="257">
        <v>4411.4285714285716</v>
      </c>
      <c r="S405" s="258">
        <v>4251.1764705882351</v>
      </c>
      <c r="T405" s="342">
        <v>4245.9839357429719</v>
      </c>
      <c r="U405" s="516"/>
      <c r="V405" s="516"/>
      <c r="W405" s="516"/>
    </row>
    <row r="406" spans="1:23" x14ac:dyDescent="0.2">
      <c r="A406" s="469" t="s">
        <v>7</v>
      </c>
      <c r="B406" s="260">
        <v>94.117647058823536</v>
      </c>
      <c r="C406" s="261">
        <v>81.25</v>
      </c>
      <c r="D406" s="261">
        <v>86.666666666666671</v>
      </c>
      <c r="E406" s="261">
        <v>90.909090909090907</v>
      </c>
      <c r="F406" s="261">
        <v>100</v>
      </c>
      <c r="G406" s="262">
        <v>93.333333333333329</v>
      </c>
      <c r="H406" s="260">
        <v>85.714285714285708</v>
      </c>
      <c r="I406" s="261">
        <v>100</v>
      </c>
      <c r="J406" s="261">
        <v>93.333333333333329</v>
      </c>
      <c r="K406" s="261">
        <v>100</v>
      </c>
      <c r="L406" s="261">
        <v>80</v>
      </c>
      <c r="M406" s="262">
        <v>93.333333333333329</v>
      </c>
      <c r="N406" s="260">
        <v>100</v>
      </c>
      <c r="O406" s="261">
        <v>73.333333333333329</v>
      </c>
      <c r="P406" s="261">
        <v>92.307692307692307</v>
      </c>
      <c r="Q406" s="261">
        <v>100</v>
      </c>
      <c r="R406" s="261">
        <v>85.714285714285708</v>
      </c>
      <c r="S406" s="262">
        <v>100</v>
      </c>
      <c r="T406" s="343">
        <v>89.156626506024097</v>
      </c>
      <c r="U406" s="516"/>
      <c r="V406" s="227"/>
      <c r="W406" s="516"/>
    </row>
    <row r="407" spans="1:23" x14ac:dyDescent="0.2">
      <c r="A407" s="469" t="s">
        <v>8</v>
      </c>
      <c r="B407" s="263">
        <v>5.2237912825451212E-2</v>
      </c>
      <c r="C407" s="264">
        <v>6.8699391417700872E-2</v>
      </c>
      <c r="D407" s="264">
        <v>6.2148861617896546E-2</v>
      </c>
      <c r="E407" s="264">
        <v>4.4415408617567112E-2</v>
      </c>
      <c r="F407" s="264">
        <v>4.6440140210625147E-2</v>
      </c>
      <c r="G407" s="265">
        <v>5.511158437287924E-2</v>
      </c>
      <c r="H407" s="263">
        <v>6.3786488641554603E-2</v>
      </c>
      <c r="I407" s="264">
        <v>4.3521513432319067E-2</v>
      </c>
      <c r="J407" s="264">
        <v>5.1011647465718672E-2</v>
      </c>
      <c r="K407" s="264">
        <v>5.6598509387571376E-2</v>
      </c>
      <c r="L407" s="264">
        <v>6.8844595333643732E-2</v>
      </c>
      <c r="M407" s="265">
        <v>4.1857946191036229E-2</v>
      </c>
      <c r="N407" s="263">
        <v>3.3489241566827976E-2</v>
      </c>
      <c r="O407" s="264">
        <v>7.6369379679063557E-2</v>
      </c>
      <c r="P407" s="264">
        <v>5.8734936973376589E-2</v>
      </c>
      <c r="Q407" s="264">
        <v>5.1303232496608418E-2</v>
      </c>
      <c r="R407" s="264">
        <v>7.1133039625934563E-2</v>
      </c>
      <c r="S407" s="265">
        <v>2.5829643460193525E-2</v>
      </c>
      <c r="T407" s="344">
        <v>6.0613444497999804E-2</v>
      </c>
      <c r="U407" s="516"/>
      <c r="V407" s="227"/>
      <c r="W407" s="516"/>
    </row>
    <row r="408" spans="1:23" x14ac:dyDescent="0.2">
      <c r="A408" s="471" t="s">
        <v>1</v>
      </c>
      <c r="B408" s="266">
        <f>B405/B404*100-100</f>
        <v>1.0637548432546566</v>
      </c>
      <c r="C408" s="267">
        <f t="shared" ref="C408:T408" si="95">C405/C404*100-100</f>
        <v>1.1077844311377305</v>
      </c>
      <c r="D408" s="267">
        <f t="shared" si="95"/>
        <v>-1.2215568862275461</v>
      </c>
      <c r="E408" s="267">
        <f t="shared" si="95"/>
        <v>-2.0359281437125674</v>
      </c>
      <c r="F408" s="267">
        <f t="shared" si="95"/>
        <v>4.1596806387225627</v>
      </c>
      <c r="G408" s="268">
        <f t="shared" si="95"/>
        <v>-0.93413173652695036</v>
      </c>
      <c r="H408" s="266">
        <f t="shared" si="95"/>
        <v>0.65012831479896249</v>
      </c>
      <c r="I408" s="267">
        <f t="shared" si="95"/>
        <v>-1.1377245508981986</v>
      </c>
      <c r="J408" s="267">
        <f t="shared" si="95"/>
        <v>4.5109780439121607</v>
      </c>
      <c r="K408" s="267">
        <f t="shared" si="95"/>
        <v>0.56458511548331103</v>
      </c>
      <c r="L408" s="267">
        <f t="shared" si="95"/>
        <v>4.0638722554890307</v>
      </c>
      <c r="M408" s="268">
        <f t="shared" si="95"/>
        <v>1.2215568862275319</v>
      </c>
      <c r="N408" s="266">
        <f t="shared" si="95"/>
        <v>-0.41916167664670922</v>
      </c>
      <c r="O408" s="267">
        <f t="shared" si="95"/>
        <v>2.8662674650698534</v>
      </c>
      <c r="P408" s="267">
        <f t="shared" si="95"/>
        <v>6.2736066328880753</v>
      </c>
      <c r="Q408" s="267">
        <f t="shared" si="95"/>
        <v>1.1804961505560385</v>
      </c>
      <c r="R408" s="267">
        <f t="shared" si="95"/>
        <v>5.6629597946963344</v>
      </c>
      <c r="S408" s="268">
        <f t="shared" si="95"/>
        <v>1.8245861218739066</v>
      </c>
      <c r="T408" s="345">
        <f t="shared" si="95"/>
        <v>1.7002140297717858</v>
      </c>
      <c r="U408" s="516"/>
      <c r="V408" s="227"/>
      <c r="W408" s="516"/>
    </row>
    <row r="409" spans="1:23" ht="13.5" thickBot="1" x14ac:dyDescent="0.25">
      <c r="A409" s="472" t="s">
        <v>27</v>
      </c>
      <c r="B409" s="410">
        <f>B405-B392</f>
        <v>145.84033613445354</v>
      </c>
      <c r="C409" s="415">
        <f t="shared" ref="C409:S409" si="96">C405-C392</f>
        <v>147.25</v>
      </c>
      <c r="D409" s="415">
        <f t="shared" si="96"/>
        <v>-3.142857142856883</v>
      </c>
      <c r="E409" s="415">
        <f t="shared" si="96"/>
        <v>130</v>
      </c>
      <c r="F409" s="415">
        <f t="shared" si="96"/>
        <v>82.238095238095411</v>
      </c>
      <c r="G409" s="417">
        <f t="shared" si="96"/>
        <v>-232.66666666666697</v>
      </c>
      <c r="H409" s="410">
        <f t="shared" si="96"/>
        <v>32.142857142856883</v>
      </c>
      <c r="I409" s="415">
        <f t="shared" si="96"/>
        <v>85</v>
      </c>
      <c r="J409" s="415">
        <f t="shared" si="96"/>
        <v>200.83333333333303</v>
      </c>
      <c r="K409" s="415">
        <f t="shared" si="96"/>
        <v>12.321428571428442</v>
      </c>
      <c r="L409" s="415">
        <f t="shared" si="96"/>
        <v>159.04166666666697</v>
      </c>
      <c r="M409" s="417">
        <f t="shared" si="96"/>
        <v>4.6666666666669698</v>
      </c>
      <c r="N409" s="410">
        <f t="shared" si="96"/>
        <v>69.852941176470722</v>
      </c>
      <c r="O409" s="415">
        <f t="shared" si="96"/>
        <v>-11.215686274509608</v>
      </c>
      <c r="P409" s="415">
        <f t="shared" si="96"/>
        <v>320.7692307692314</v>
      </c>
      <c r="Q409" s="415">
        <f t="shared" si="96"/>
        <v>-21.964285714285325</v>
      </c>
      <c r="R409" s="415">
        <f t="shared" si="96"/>
        <v>179.55357142857156</v>
      </c>
      <c r="S409" s="417">
        <f t="shared" si="96"/>
        <v>8.0514705882351336</v>
      </c>
      <c r="T409" s="478">
        <f t="shared" ref="T409" si="97">T405-T391</f>
        <v>85.98393574297188</v>
      </c>
      <c r="U409" s="516"/>
      <c r="V409" s="227"/>
      <c r="W409" s="516"/>
    </row>
    <row r="410" spans="1:23" x14ac:dyDescent="0.2">
      <c r="A410" s="370" t="s">
        <v>51</v>
      </c>
      <c r="B410" s="486">
        <v>71</v>
      </c>
      <c r="C410" s="487">
        <v>71</v>
      </c>
      <c r="D410" s="487">
        <v>73</v>
      </c>
      <c r="E410" s="487">
        <v>16</v>
      </c>
      <c r="F410" s="487">
        <v>73</v>
      </c>
      <c r="G410" s="489">
        <v>74</v>
      </c>
      <c r="H410" s="486">
        <v>72</v>
      </c>
      <c r="I410" s="487">
        <v>73</v>
      </c>
      <c r="J410" s="487">
        <v>73</v>
      </c>
      <c r="K410" s="487">
        <v>19</v>
      </c>
      <c r="L410" s="487">
        <v>73</v>
      </c>
      <c r="M410" s="489">
        <v>74</v>
      </c>
      <c r="N410" s="486">
        <v>73</v>
      </c>
      <c r="O410" s="487">
        <v>73</v>
      </c>
      <c r="P410" s="487">
        <v>72</v>
      </c>
      <c r="Q410" s="487">
        <v>19</v>
      </c>
      <c r="R410" s="487">
        <v>74</v>
      </c>
      <c r="S410" s="489">
        <v>74</v>
      </c>
      <c r="T410" s="347">
        <f>SUM(B410:S410)</f>
        <v>1147</v>
      </c>
      <c r="U410" s="227" t="s">
        <v>56</v>
      </c>
      <c r="V410" s="278">
        <f>T397-T410</f>
        <v>1</v>
      </c>
      <c r="W410" s="279">
        <f>V410/T397</f>
        <v>8.710801393728223E-4</v>
      </c>
    </row>
    <row r="411" spans="1:23" x14ac:dyDescent="0.2">
      <c r="A411" s="371" t="s">
        <v>28</v>
      </c>
      <c r="B411" s="323">
        <v>147</v>
      </c>
      <c r="C411" s="240">
        <v>146</v>
      </c>
      <c r="D411" s="240">
        <v>145.5</v>
      </c>
      <c r="E411" s="240">
        <v>148</v>
      </c>
      <c r="F411" s="240">
        <v>145</v>
      </c>
      <c r="G411" s="243">
        <v>145</v>
      </c>
      <c r="H411" s="242">
        <v>148</v>
      </c>
      <c r="I411" s="240">
        <v>147</v>
      </c>
      <c r="J411" s="240">
        <v>146.5</v>
      </c>
      <c r="K411" s="240">
        <v>147.5</v>
      </c>
      <c r="L411" s="240">
        <v>145</v>
      </c>
      <c r="M411" s="243">
        <v>144.5</v>
      </c>
      <c r="N411" s="242">
        <v>148</v>
      </c>
      <c r="O411" s="240">
        <v>146.5</v>
      </c>
      <c r="P411" s="240">
        <v>145.5</v>
      </c>
      <c r="Q411" s="240">
        <v>147</v>
      </c>
      <c r="R411" s="240">
        <v>145.5</v>
      </c>
      <c r="S411" s="243">
        <v>145</v>
      </c>
      <c r="T411" s="339"/>
      <c r="U411" s="227" t="s">
        <v>57</v>
      </c>
      <c r="V411" s="362">
        <v>146.11000000000001</v>
      </c>
      <c r="W411" s="516"/>
    </row>
    <row r="412" spans="1:23" ht="13.5" thickBot="1" x14ac:dyDescent="0.25">
      <c r="A412" s="372" t="s">
        <v>26</v>
      </c>
      <c r="B412" s="410">
        <f>B411-B398</f>
        <v>0</v>
      </c>
      <c r="C412" s="415">
        <f t="shared" ref="C412:S412" si="98">C411-C398</f>
        <v>0</v>
      </c>
      <c r="D412" s="415">
        <f t="shared" si="98"/>
        <v>0</v>
      </c>
      <c r="E412" s="415">
        <f t="shared" si="98"/>
        <v>0</v>
      </c>
      <c r="F412" s="415">
        <f t="shared" si="98"/>
        <v>0</v>
      </c>
      <c r="G412" s="417">
        <f t="shared" si="98"/>
        <v>0</v>
      </c>
      <c r="H412" s="410">
        <f t="shared" si="98"/>
        <v>0</v>
      </c>
      <c r="I412" s="415">
        <f t="shared" si="98"/>
        <v>0</v>
      </c>
      <c r="J412" s="415">
        <f t="shared" si="98"/>
        <v>0</v>
      </c>
      <c r="K412" s="415">
        <f t="shared" si="98"/>
        <v>0</v>
      </c>
      <c r="L412" s="415">
        <f t="shared" si="98"/>
        <v>0</v>
      </c>
      <c r="M412" s="417">
        <f t="shared" si="98"/>
        <v>0</v>
      </c>
      <c r="N412" s="410">
        <f t="shared" si="98"/>
        <v>0</v>
      </c>
      <c r="O412" s="415">
        <f t="shared" si="98"/>
        <v>0</v>
      </c>
      <c r="P412" s="415">
        <f t="shared" si="98"/>
        <v>0</v>
      </c>
      <c r="Q412" s="415">
        <f t="shared" si="98"/>
        <v>0</v>
      </c>
      <c r="R412" s="415">
        <f t="shared" si="98"/>
        <v>0</v>
      </c>
      <c r="S412" s="417">
        <f t="shared" si="98"/>
        <v>0</v>
      </c>
      <c r="T412" s="348"/>
      <c r="U412" s="227" t="s">
        <v>26</v>
      </c>
      <c r="V412" s="395">
        <f>V411-V398</f>
        <v>-1.999999999998181E-2</v>
      </c>
      <c r="W412" s="516"/>
    </row>
    <row r="414" spans="1:23" ht="13.5" thickBot="1" x14ac:dyDescent="0.25"/>
    <row r="415" spans="1:23" ht="13.5" thickBot="1" x14ac:dyDescent="0.25">
      <c r="A415" s="468" t="s">
        <v>138</v>
      </c>
      <c r="B415" s="531" t="s">
        <v>53</v>
      </c>
      <c r="C415" s="532"/>
      <c r="D415" s="532"/>
      <c r="E415" s="532"/>
      <c r="F415" s="532"/>
      <c r="G415" s="533"/>
      <c r="H415" s="531" t="s">
        <v>72</v>
      </c>
      <c r="I415" s="532"/>
      <c r="J415" s="532"/>
      <c r="K415" s="532"/>
      <c r="L415" s="532"/>
      <c r="M415" s="533"/>
      <c r="N415" s="531" t="s">
        <v>63</v>
      </c>
      <c r="O415" s="532"/>
      <c r="P415" s="532"/>
      <c r="Q415" s="532"/>
      <c r="R415" s="532"/>
      <c r="S415" s="533"/>
      <c r="T415" s="338" t="s">
        <v>55</v>
      </c>
      <c r="U415" s="517"/>
      <c r="V415" s="517"/>
      <c r="W415" s="517"/>
    </row>
    <row r="416" spans="1:23" x14ac:dyDescent="0.2">
      <c r="A416" s="469" t="s">
        <v>54</v>
      </c>
      <c r="B416" s="490">
        <v>1</v>
      </c>
      <c r="C416" s="329">
        <v>2</v>
      </c>
      <c r="D416" s="329">
        <v>3</v>
      </c>
      <c r="E416" s="329">
        <v>4</v>
      </c>
      <c r="F416" s="329">
        <v>5</v>
      </c>
      <c r="G416" s="483">
        <v>6</v>
      </c>
      <c r="H416" s="490">
        <v>7</v>
      </c>
      <c r="I416" s="329">
        <v>8</v>
      </c>
      <c r="J416" s="329">
        <v>9</v>
      </c>
      <c r="K416" s="329">
        <v>10</v>
      </c>
      <c r="L416" s="329">
        <v>11</v>
      </c>
      <c r="M416" s="483">
        <v>12</v>
      </c>
      <c r="N416" s="490">
        <v>13</v>
      </c>
      <c r="O416" s="329">
        <v>14</v>
      </c>
      <c r="P416" s="329">
        <v>15</v>
      </c>
      <c r="Q416" s="329">
        <v>16</v>
      </c>
      <c r="R416" s="329">
        <v>17</v>
      </c>
      <c r="S416" s="483">
        <v>18</v>
      </c>
      <c r="T416" s="459">
        <v>249</v>
      </c>
      <c r="U416" s="517"/>
      <c r="V416" s="517"/>
      <c r="W416" s="517"/>
    </row>
    <row r="417" spans="1:23" x14ac:dyDescent="0.2">
      <c r="A417" s="470" t="s">
        <v>3</v>
      </c>
      <c r="B417" s="473">
        <v>4190</v>
      </c>
      <c r="C417" s="254">
        <v>4190</v>
      </c>
      <c r="D417" s="254">
        <v>4190</v>
      </c>
      <c r="E417" s="254">
        <v>4190</v>
      </c>
      <c r="F417" s="254">
        <v>4190</v>
      </c>
      <c r="G417" s="255">
        <v>4190</v>
      </c>
      <c r="H417" s="253">
        <v>4190</v>
      </c>
      <c r="I417" s="254">
        <v>4190</v>
      </c>
      <c r="J417" s="254">
        <v>4190</v>
      </c>
      <c r="K417" s="254">
        <v>4190</v>
      </c>
      <c r="L417" s="254">
        <v>4190</v>
      </c>
      <c r="M417" s="255">
        <v>4190</v>
      </c>
      <c r="N417" s="253">
        <v>4190</v>
      </c>
      <c r="O417" s="254">
        <v>4190</v>
      </c>
      <c r="P417" s="254">
        <v>4190</v>
      </c>
      <c r="Q417" s="254">
        <v>4190</v>
      </c>
      <c r="R417" s="254">
        <v>4190</v>
      </c>
      <c r="S417" s="255">
        <v>4190</v>
      </c>
      <c r="T417" s="341">
        <v>4190</v>
      </c>
      <c r="U417" s="517"/>
      <c r="V417" s="517"/>
      <c r="W417" s="517"/>
    </row>
    <row r="418" spans="1:23" x14ac:dyDescent="0.2">
      <c r="A418" s="471" t="s">
        <v>6</v>
      </c>
      <c r="B418" s="256">
        <v>4262.666666666667</v>
      </c>
      <c r="C418" s="257">
        <v>4406.4705882352937</v>
      </c>
      <c r="D418" s="257">
        <v>4432.7777777777774</v>
      </c>
      <c r="E418" s="257">
        <v>4064.2857142857142</v>
      </c>
      <c r="F418" s="257">
        <v>4330.5555555555557</v>
      </c>
      <c r="G418" s="258">
        <v>4369.333333333333</v>
      </c>
      <c r="H418" s="256">
        <v>4437.5</v>
      </c>
      <c r="I418" s="257">
        <v>4275.625</v>
      </c>
      <c r="J418" s="257">
        <v>4194.5</v>
      </c>
      <c r="K418" s="257">
        <v>4486.25</v>
      </c>
      <c r="L418" s="257">
        <v>4363.333333333333</v>
      </c>
      <c r="M418" s="258">
        <v>4292</v>
      </c>
      <c r="N418" s="256">
        <v>4141.333333333333</v>
      </c>
      <c r="O418" s="257">
        <v>4437.1428571428569</v>
      </c>
      <c r="P418" s="257">
        <v>4377.333333333333</v>
      </c>
      <c r="Q418" s="257">
        <v>4482.5</v>
      </c>
      <c r="R418" s="257">
        <v>4355.333333333333</v>
      </c>
      <c r="S418" s="258">
        <v>4360.666666666667</v>
      </c>
      <c r="T418" s="342">
        <v>4336.259541984733</v>
      </c>
      <c r="U418" s="517"/>
      <c r="V418" s="517"/>
      <c r="W418" s="517"/>
    </row>
    <row r="419" spans="1:23" x14ac:dyDescent="0.2">
      <c r="A419" s="469" t="s">
        <v>7</v>
      </c>
      <c r="B419" s="260">
        <v>93.333333333333329</v>
      </c>
      <c r="C419" s="261">
        <v>100</v>
      </c>
      <c r="D419" s="261">
        <v>94.444444444444443</v>
      </c>
      <c r="E419" s="261">
        <v>100</v>
      </c>
      <c r="F419" s="261">
        <v>100</v>
      </c>
      <c r="G419" s="262">
        <v>86.666666666666671</v>
      </c>
      <c r="H419" s="260">
        <v>93.75</v>
      </c>
      <c r="I419" s="261">
        <v>100</v>
      </c>
      <c r="J419" s="261">
        <v>90</v>
      </c>
      <c r="K419" s="261">
        <v>62.5</v>
      </c>
      <c r="L419" s="261">
        <v>73.333333333333329</v>
      </c>
      <c r="M419" s="262">
        <v>93.333333333333329</v>
      </c>
      <c r="N419" s="260">
        <v>80</v>
      </c>
      <c r="O419" s="261">
        <v>78.571428571428569</v>
      </c>
      <c r="P419" s="261">
        <v>86.666666666666671</v>
      </c>
      <c r="Q419" s="261">
        <v>87.5</v>
      </c>
      <c r="R419" s="261">
        <v>73.333333333333329</v>
      </c>
      <c r="S419" s="262">
        <v>93.333333333333329</v>
      </c>
      <c r="T419" s="343">
        <v>86.25954198473282</v>
      </c>
      <c r="U419" s="517"/>
      <c r="V419" s="227"/>
      <c r="W419" s="517"/>
    </row>
    <row r="420" spans="1:23" x14ac:dyDescent="0.2">
      <c r="A420" s="469" t="s">
        <v>8</v>
      </c>
      <c r="B420" s="263">
        <v>5.9953987628843818E-2</v>
      </c>
      <c r="C420" s="264">
        <v>5.2735518614788292E-2</v>
      </c>
      <c r="D420" s="264">
        <v>6.6271072887475732E-2</v>
      </c>
      <c r="E420" s="264">
        <v>4.7380014895619688E-2</v>
      </c>
      <c r="F420" s="264">
        <v>3.9694730719428292E-2</v>
      </c>
      <c r="G420" s="265">
        <v>6.0098143336556123E-2</v>
      </c>
      <c r="H420" s="263">
        <v>5.2762601195390182E-2</v>
      </c>
      <c r="I420" s="264">
        <v>4.8294121348562882E-2</v>
      </c>
      <c r="J420" s="264">
        <v>5.43729703757697E-2</v>
      </c>
      <c r="K420" s="264">
        <v>7.894159161230134E-2</v>
      </c>
      <c r="L420" s="264">
        <v>8.9593161812554278E-2</v>
      </c>
      <c r="M420" s="265">
        <v>5.1807332291976774E-2</v>
      </c>
      <c r="N420" s="263">
        <v>8.0781183848633337E-2</v>
      </c>
      <c r="O420" s="264">
        <v>7.9777924619213958E-2</v>
      </c>
      <c r="P420" s="264">
        <v>6.4196457216735489E-2</v>
      </c>
      <c r="Q420" s="264">
        <v>7.2682007682008276E-2</v>
      </c>
      <c r="R420" s="264">
        <v>7.337676725049494E-2</v>
      </c>
      <c r="S420" s="265">
        <v>4.3587141107191779E-2</v>
      </c>
      <c r="T420" s="344">
        <v>6.6962747479205206E-2</v>
      </c>
      <c r="U420" s="517"/>
      <c r="V420" s="227"/>
      <c r="W420" s="517"/>
    </row>
    <row r="421" spans="1:23" x14ac:dyDescent="0.2">
      <c r="A421" s="471" t="s">
        <v>1</v>
      </c>
      <c r="B421" s="266">
        <f>B418/B417*100-100</f>
        <v>1.7342879872712871</v>
      </c>
      <c r="C421" s="267">
        <f t="shared" ref="C421:T421" si="99">C418/C417*100-100</f>
        <v>5.1663624877158441</v>
      </c>
      <c r="D421" s="267">
        <f t="shared" si="99"/>
        <v>5.7942190400424209</v>
      </c>
      <c r="E421" s="267">
        <f t="shared" si="99"/>
        <v>-3.0003409478349852</v>
      </c>
      <c r="F421" s="267">
        <f t="shared" si="99"/>
        <v>3.3545478652877279</v>
      </c>
      <c r="G421" s="268">
        <f t="shared" si="99"/>
        <v>4.2800318217979196</v>
      </c>
      <c r="H421" s="266">
        <f t="shared" si="99"/>
        <v>5.9069212410501279</v>
      </c>
      <c r="I421" s="267">
        <f t="shared" si="99"/>
        <v>2.0435560859188655</v>
      </c>
      <c r="J421" s="267">
        <f t="shared" si="99"/>
        <v>0.10739856801909298</v>
      </c>
      <c r="K421" s="267">
        <f t="shared" si="99"/>
        <v>7.0704057279236281</v>
      </c>
      <c r="L421" s="267">
        <f t="shared" si="99"/>
        <v>4.1368337311058099</v>
      </c>
      <c r="M421" s="268">
        <f t="shared" si="99"/>
        <v>2.4343675417661075</v>
      </c>
      <c r="N421" s="266">
        <f t="shared" si="99"/>
        <v>-1.1614956245027912</v>
      </c>
      <c r="O421" s="267">
        <f t="shared" si="99"/>
        <v>5.8983975451755839</v>
      </c>
      <c r="P421" s="267">
        <f t="shared" si="99"/>
        <v>4.4709626093874135</v>
      </c>
      <c r="Q421" s="267">
        <f t="shared" si="99"/>
        <v>6.9809069212410435</v>
      </c>
      <c r="R421" s="267">
        <f t="shared" si="99"/>
        <v>3.945902943516316</v>
      </c>
      <c r="S421" s="268">
        <f t="shared" si="99"/>
        <v>4.0731901352426547</v>
      </c>
      <c r="T421" s="345">
        <f t="shared" si="99"/>
        <v>3.4906811929530619</v>
      </c>
      <c r="U421" s="517"/>
      <c r="V421" s="227"/>
      <c r="W421" s="517"/>
    </row>
    <row r="422" spans="1:23" ht="13.5" thickBot="1" x14ac:dyDescent="0.25">
      <c r="A422" s="472" t="s">
        <v>27</v>
      </c>
      <c r="B422" s="410">
        <f>B418-B405</f>
        <v>43.254901960784991</v>
      </c>
      <c r="C422" s="415">
        <f t="shared" ref="C422:S422" si="100">C418-C405</f>
        <v>185.22058823529369</v>
      </c>
      <c r="D422" s="415">
        <f t="shared" si="100"/>
        <v>308.77777777777737</v>
      </c>
      <c r="E422" s="415">
        <f t="shared" si="100"/>
        <v>-25.714285714285779</v>
      </c>
      <c r="F422" s="415">
        <f t="shared" si="100"/>
        <v>-18.111111111111313</v>
      </c>
      <c r="G422" s="417">
        <f t="shared" si="100"/>
        <v>233.33333333333303</v>
      </c>
      <c r="H422" s="410">
        <f t="shared" si="100"/>
        <v>235.35714285714312</v>
      </c>
      <c r="I422" s="415">
        <f t="shared" si="100"/>
        <v>148.125</v>
      </c>
      <c r="J422" s="415">
        <f t="shared" si="100"/>
        <v>-168.83333333333303</v>
      </c>
      <c r="K422" s="415">
        <f t="shared" si="100"/>
        <v>287.67857142857156</v>
      </c>
      <c r="L422" s="415">
        <f t="shared" si="100"/>
        <v>18.66666666666606</v>
      </c>
      <c r="M422" s="417">
        <f t="shared" si="100"/>
        <v>66</v>
      </c>
      <c r="N422" s="410">
        <f t="shared" si="100"/>
        <v>-16.16666666666697</v>
      </c>
      <c r="O422" s="415">
        <f t="shared" si="100"/>
        <v>142.47619047618991</v>
      </c>
      <c r="P422" s="415">
        <f t="shared" si="100"/>
        <v>-59.589743589744103</v>
      </c>
      <c r="Q422" s="415">
        <f t="shared" si="100"/>
        <v>258.21428571428532</v>
      </c>
      <c r="R422" s="415">
        <f t="shared" si="100"/>
        <v>-56.095238095238528</v>
      </c>
      <c r="S422" s="417">
        <f t="shared" si="100"/>
        <v>109.49019607843184</v>
      </c>
      <c r="T422" s="478">
        <f t="shared" ref="T422" si="101">T418-T404</f>
        <v>161.259541984733</v>
      </c>
      <c r="U422" s="517"/>
      <c r="V422" s="227"/>
      <c r="W422" s="517"/>
    </row>
    <row r="423" spans="1:23" x14ac:dyDescent="0.2">
      <c r="A423" s="370" t="s">
        <v>51</v>
      </c>
      <c r="B423" s="486">
        <v>71</v>
      </c>
      <c r="C423" s="487">
        <v>71</v>
      </c>
      <c r="D423" s="487">
        <v>73</v>
      </c>
      <c r="E423" s="487">
        <v>16</v>
      </c>
      <c r="F423" s="487">
        <v>73</v>
      </c>
      <c r="G423" s="489">
        <v>74</v>
      </c>
      <c r="H423" s="486">
        <v>72</v>
      </c>
      <c r="I423" s="487">
        <v>73</v>
      </c>
      <c r="J423" s="487">
        <v>73</v>
      </c>
      <c r="K423" s="487">
        <v>19</v>
      </c>
      <c r="L423" s="487">
        <v>73</v>
      </c>
      <c r="M423" s="489">
        <v>74</v>
      </c>
      <c r="N423" s="486">
        <v>73</v>
      </c>
      <c r="O423" s="487">
        <v>73</v>
      </c>
      <c r="P423" s="487">
        <v>72</v>
      </c>
      <c r="Q423" s="487">
        <v>18</v>
      </c>
      <c r="R423" s="487">
        <v>74</v>
      </c>
      <c r="S423" s="489">
        <v>74</v>
      </c>
      <c r="T423" s="347">
        <f>SUM(B423:S423)</f>
        <v>1146</v>
      </c>
      <c r="U423" s="227" t="s">
        <v>56</v>
      </c>
      <c r="V423" s="278">
        <f>T410-T423</f>
        <v>1</v>
      </c>
      <c r="W423" s="279">
        <f>V423/T410</f>
        <v>8.7183958151700091E-4</v>
      </c>
    </row>
    <row r="424" spans="1:23" x14ac:dyDescent="0.2">
      <c r="A424" s="371" t="s">
        <v>28</v>
      </c>
      <c r="B424" s="323">
        <v>148</v>
      </c>
      <c r="C424" s="240">
        <v>147</v>
      </c>
      <c r="D424" s="240">
        <v>146.5</v>
      </c>
      <c r="E424" s="240">
        <v>149.5</v>
      </c>
      <c r="F424" s="240">
        <v>146.5</v>
      </c>
      <c r="G424" s="243">
        <v>146</v>
      </c>
      <c r="H424" s="242">
        <v>149</v>
      </c>
      <c r="I424" s="240">
        <v>148</v>
      </c>
      <c r="J424" s="240">
        <v>148</v>
      </c>
      <c r="K424" s="240">
        <v>148.5</v>
      </c>
      <c r="L424" s="240">
        <v>146</v>
      </c>
      <c r="M424" s="243">
        <v>146</v>
      </c>
      <c r="N424" s="242">
        <v>149.5</v>
      </c>
      <c r="O424" s="240">
        <v>147.5</v>
      </c>
      <c r="P424" s="240">
        <v>147</v>
      </c>
      <c r="Q424" s="240">
        <v>148</v>
      </c>
      <c r="R424" s="240">
        <v>147</v>
      </c>
      <c r="S424" s="243">
        <v>146</v>
      </c>
      <c r="T424" s="339"/>
      <c r="U424" s="227" t="s">
        <v>57</v>
      </c>
      <c r="V424" s="362">
        <v>146.19</v>
      </c>
      <c r="W424" s="517"/>
    </row>
    <row r="425" spans="1:23" ht="13.5" thickBot="1" x14ac:dyDescent="0.25">
      <c r="A425" s="372" t="s">
        <v>26</v>
      </c>
      <c r="B425" s="410">
        <f>B424-B411</f>
        <v>1</v>
      </c>
      <c r="C425" s="415">
        <f t="shared" ref="C425:S425" si="102">C424-C411</f>
        <v>1</v>
      </c>
      <c r="D425" s="415">
        <f t="shared" si="102"/>
        <v>1</v>
      </c>
      <c r="E425" s="415">
        <f t="shared" si="102"/>
        <v>1.5</v>
      </c>
      <c r="F425" s="415">
        <f t="shared" si="102"/>
        <v>1.5</v>
      </c>
      <c r="G425" s="417">
        <f t="shared" si="102"/>
        <v>1</v>
      </c>
      <c r="H425" s="410">
        <f t="shared" si="102"/>
        <v>1</v>
      </c>
      <c r="I425" s="415">
        <f t="shared" si="102"/>
        <v>1</v>
      </c>
      <c r="J425" s="415">
        <f t="shared" si="102"/>
        <v>1.5</v>
      </c>
      <c r="K425" s="415">
        <f t="shared" si="102"/>
        <v>1</v>
      </c>
      <c r="L425" s="415">
        <f t="shared" si="102"/>
        <v>1</v>
      </c>
      <c r="M425" s="417">
        <f t="shared" si="102"/>
        <v>1.5</v>
      </c>
      <c r="N425" s="410">
        <f t="shared" si="102"/>
        <v>1.5</v>
      </c>
      <c r="O425" s="415">
        <f t="shared" si="102"/>
        <v>1</v>
      </c>
      <c r="P425" s="415">
        <f t="shared" si="102"/>
        <v>1.5</v>
      </c>
      <c r="Q425" s="415">
        <f t="shared" si="102"/>
        <v>1</v>
      </c>
      <c r="R425" s="415">
        <f t="shared" si="102"/>
        <v>1.5</v>
      </c>
      <c r="S425" s="417">
        <f t="shared" si="102"/>
        <v>1</v>
      </c>
      <c r="T425" s="348"/>
      <c r="U425" s="227" t="s">
        <v>26</v>
      </c>
      <c r="V425" s="395">
        <f>V424-V411</f>
        <v>7.9999999999984084E-2</v>
      </c>
      <c r="W425" s="517"/>
    </row>
    <row r="427" spans="1:23" ht="13.5" thickBot="1" x14ac:dyDescent="0.25"/>
    <row r="428" spans="1:23" ht="13.5" thickBot="1" x14ac:dyDescent="0.25">
      <c r="A428" s="468" t="s">
        <v>139</v>
      </c>
      <c r="B428" s="531" t="s">
        <v>53</v>
      </c>
      <c r="C428" s="532"/>
      <c r="D428" s="532"/>
      <c r="E428" s="532"/>
      <c r="F428" s="532"/>
      <c r="G428" s="533"/>
      <c r="H428" s="531" t="s">
        <v>72</v>
      </c>
      <c r="I428" s="532"/>
      <c r="J428" s="532"/>
      <c r="K428" s="532"/>
      <c r="L428" s="532"/>
      <c r="M428" s="533"/>
      <c r="N428" s="531" t="s">
        <v>63</v>
      </c>
      <c r="O428" s="532"/>
      <c r="P428" s="532"/>
      <c r="Q428" s="532"/>
      <c r="R428" s="532"/>
      <c r="S428" s="533"/>
      <c r="T428" s="338" t="s">
        <v>55</v>
      </c>
      <c r="U428" s="518"/>
      <c r="V428" s="518"/>
      <c r="W428" s="518"/>
    </row>
    <row r="429" spans="1:23" x14ac:dyDescent="0.2">
      <c r="A429" s="469" t="s">
        <v>54</v>
      </c>
      <c r="B429" s="490">
        <v>1</v>
      </c>
      <c r="C429" s="329">
        <v>2</v>
      </c>
      <c r="D429" s="329">
        <v>3</v>
      </c>
      <c r="E429" s="329">
        <v>4</v>
      </c>
      <c r="F429" s="329">
        <v>5</v>
      </c>
      <c r="G429" s="483">
        <v>6</v>
      </c>
      <c r="H429" s="490">
        <v>7</v>
      </c>
      <c r="I429" s="329">
        <v>8</v>
      </c>
      <c r="J429" s="329">
        <v>9</v>
      </c>
      <c r="K429" s="329">
        <v>10</v>
      </c>
      <c r="L429" s="329">
        <v>11</v>
      </c>
      <c r="M429" s="483">
        <v>12</v>
      </c>
      <c r="N429" s="490">
        <v>13</v>
      </c>
      <c r="O429" s="329">
        <v>14</v>
      </c>
      <c r="P429" s="329">
        <v>15</v>
      </c>
      <c r="Q429" s="329">
        <v>16</v>
      </c>
      <c r="R429" s="329">
        <v>17</v>
      </c>
      <c r="S429" s="483">
        <v>18</v>
      </c>
      <c r="T429" s="459">
        <v>285</v>
      </c>
      <c r="U429" s="518"/>
      <c r="V429" s="518"/>
      <c r="W429" s="518"/>
    </row>
    <row r="430" spans="1:23" x14ac:dyDescent="0.2">
      <c r="A430" s="470" t="s">
        <v>3</v>
      </c>
      <c r="B430" s="473">
        <v>4205</v>
      </c>
      <c r="C430" s="254">
        <v>4205</v>
      </c>
      <c r="D430" s="254">
        <v>4205</v>
      </c>
      <c r="E430" s="254">
        <v>4205</v>
      </c>
      <c r="F430" s="254">
        <v>4205</v>
      </c>
      <c r="G430" s="255">
        <v>4205</v>
      </c>
      <c r="H430" s="253">
        <v>4205</v>
      </c>
      <c r="I430" s="254">
        <v>4205</v>
      </c>
      <c r="J430" s="254">
        <v>4205</v>
      </c>
      <c r="K430" s="254">
        <v>4205</v>
      </c>
      <c r="L430" s="254">
        <v>4205</v>
      </c>
      <c r="M430" s="255">
        <v>4205</v>
      </c>
      <c r="N430" s="253">
        <v>4205</v>
      </c>
      <c r="O430" s="254">
        <v>4205</v>
      </c>
      <c r="P430" s="254">
        <v>4205</v>
      </c>
      <c r="Q430" s="254">
        <v>4205</v>
      </c>
      <c r="R430" s="254">
        <v>4205</v>
      </c>
      <c r="S430" s="255">
        <v>4205</v>
      </c>
      <c r="T430" s="341">
        <v>4205</v>
      </c>
      <c r="U430" s="518"/>
      <c r="V430" s="518"/>
      <c r="W430" s="518"/>
    </row>
    <row r="431" spans="1:23" x14ac:dyDescent="0.2">
      <c r="A431" s="471" t="s">
        <v>6</v>
      </c>
      <c r="B431" s="256">
        <v>4444</v>
      </c>
      <c r="C431" s="257">
        <v>4338.333333333333</v>
      </c>
      <c r="D431" s="257">
        <v>4298.636363636364</v>
      </c>
      <c r="E431" s="257">
        <v>4363.75</v>
      </c>
      <c r="F431" s="257">
        <v>4538</v>
      </c>
      <c r="G431" s="258">
        <v>4279.333333333333</v>
      </c>
      <c r="H431" s="256">
        <v>4390</v>
      </c>
      <c r="I431" s="257">
        <v>4184.7368421052633</v>
      </c>
      <c r="J431" s="257">
        <v>4367.5</v>
      </c>
      <c r="K431" s="257">
        <v>4421.25</v>
      </c>
      <c r="L431" s="257">
        <v>4516.666666666667</v>
      </c>
      <c r="M431" s="258">
        <v>4467.0588235294117</v>
      </c>
      <c r="N431" s="256">
        <v>4426.8</v>
      </c>
      <c r="O431" s="257">
        <v>4440</v>
      </c>
      <c r="P431" s="257">
        <v>4491.7647058823532</v>
      </c>
      <c r="Q431" s="257">
        <v>4422.8571428571431</v>
      </c>
      <c r="R431" s="257">
        <v>4403.125</v>
      </c>
      <c r="S431" s="258">
        <v>4496.666666666667</v>
      </c>
      <c r="T431" s="342">
        <v>4404.5964912280706</v>
      </c>
      <c r="U431" s="518"/>
      <c r="V431" s="518"/>
      <c r="W431" s="518"/>
    </row>
    <row r="432" spans="1:23" x14ac:dyDescent="0.2">
      <c r="A432" s="469" t="s">
        <v>7</v>
      </c>
      <c r="B432" s="260">
        <v>80</v>
      </c>
      <c r="C432" s="261">
        <v>83.333333333333329</v>
      </c>
      <c r="D432" s="261">
        <v>72.727272727272734</v>
      </c>
      <c r="E432" s="261">
        <v>81.25</v>
      </c>
      <c r="F432" s="261">
        <v>90</v>
      </c>
      <c r="G432" s="262">
        <v>80</v>
      </c>
      <c r="H432" s="260">
        <v>73.333333333333329</v>
      </c>
      <c r="I432" s="261">
        <v>73.684210526315795</v>
      </c>
      <c r="J432" s="261">
        <v>66.666666666666671</v>
      </c>
      <c r="K432" s="261">
        <v>100</v>
      </c>
      <c r="L432" s="261">
        <v>93.333333333333329</v>
      </c>
      <c r="M432" s="262">
        <v>82.352941176470594</v>
      </c>
      <c r="N432" s="260">
        <v>92</v>
      </c>
      <c r="O432" s="261">
        <v>81.25</v>
      </c>
      <c r="P432" s="261">
        <v>94.117647058823536</v>
      </c>
      <c r="Q432" s="261">
        <v>100</v>
      </c>
      <c r="R432" s="261">
        <v>81.25</v>
      </c>
      <c r="S432" s="262">
        <v>100</v>
      </c>
      <c r="T432" s="343">
        <v>82.10526315789474</v>
      </c>
      <c r="U432" s="518"/>
      <c r="V432" s="227"/>
      <c r="W432" s="518"/>
    </row>
    <row r="433" spans="1:23" x14ac:dyDescent="0.2">
      <c r="A433" s="469" t="s">
        <v>8</v>
      </c>
      <c r="B433" s="263">
        <v>7.6652234502688835E-2</v>
      </c>
      <c r="C433" s="264">
        <v>6.0444570674674999E-2</v>
      </c>
      <c r="D433" s="264">
        <v>7.9804785139002993E-2</v>
      </c>
      <c r="E433" s="264">
        <v>7.2737655373430812E-2</v>
      </c>
      <c r="F433" s="264">
        <v>5.6802824237899986E-2</v>
      </c>
      <c r="G433" s="265">
        <v>7.3310230182831823E-2</v>
      </c>
      <c r="H433" s="263">
        <v>6.3987085383600525E-2</v>
      </c>
      <c r="I433" s="264">
        <v>8.6661698930547162E-2</v>
      </c>
      <c r="J433" s="264">
        <v>8.9648105201111508E-2</v>
      </c>
      <c r="K433" s="264">
        <v>5.0416381430154464E-2</v>
      </c>
      <c r="L433" s="264">
        <v>5.669318702302438E-2</v>
      </c>
      <c r="M433" s="265">
        <v>7.4822779648475682E-2</v>
      </c>
      <c r="N433" s="263">
        <v>5.5376408775369729E-2</v>
      </c>
      <c r="O433" s="264">
        <v>6.9135339991760497E-2</v>
      </c>
      <c r="P433" s="264">
        <v>6.5972994852436864E-2</v>
      </c>
      <c r="Q433" s="264">
        <v>6.328112091089691E-2</v>
      </c>
      <c r="R433" s="264">
        <v>7.7437664726037275E-2</v>
      </c>
      <c r="S433" s="265">
        <v>4.56901619161897E-2</v>
      </c>
      <c r="T433" s="344">
        <v>7.1792273636723691E-2</v>
      </c>
      <c r="U433" s="518"/>
      <c r="V433" s="227"/>
      <c r="W433" s="518"/>
    </row>
    <row r="434" spans="1:23" x14ac:dyDescent="0.2">
      <c r="A434" s="471" t="s">
        <v>1</v>
      </c>
      <c r="B434" s="266">
        <f>B431/B430*100-100</f>
        <v>5.6837098692033265</v>
      </c>
      <c r="C434" s="267">
        <f t="shared" ref="C434:T434" si="103">C431/C430*100-100</f>
        <v>3.1708283789139813</v>
      </c>
      <c r="D434" s="267">
        <f t="shared" si="103"/>
        <v>2.2267862933736922</v>
      </c>
      <c r="E434" s="267">
        <f t="shared" si="103"/>
        <v>3.7752675386444707</v>
      </c>
      <c r="F434" s="267">
        <f t="shared" si="103"/>
        <v>7.9191438763376993</v>
      </c>
      <c r="G434" s="268">
        <f t="shared" si="103"/>
        <v>1.7677368212445401</v>
      </c>
      <c r="H434" s="266">
        <f t="shared" si="103"/>
        <v>4.3995243757431552</v>
      </c>
      <c r="I434" s="267">
        <f t="shared" si="103"/>
        <v>-0.48188247074284618</v>
      </c>
      <c r="J434" s="267">
        <f t="shared" si="103"/>
        <v>3.8644470868014196</v>
      </c>
      <c r="K434" s="267">
        <f t="shared" si="103"/>
        <v>5.142687277051138</v>
      </c>
      <c r="L434" s="267">
        <f t="shared" si="103"/>
        <v>7.4118113357114765</v>
      </c>
      <c r="M434" s="268">
        <f t="shared" si="103"/>
        <v>6.2320766594390307</v>
      </c>
      <c r="N434" s="266">
        <f t="shared" si="103"/>
        <v>5.2746730083234326</v>
      </c>
      <c r="O434" s="267">
        <f t="shared" si="103"/>
        <v>5.5885850178358965</v>
      </c>
      <c r="P434" s="267">
        <f t="shared" si="103"/>
        <v>6.8196125061201798</v>
      </c>
      <c r="Q434" s="267">
        <f t="shared" si="103"/>
        <v>5.180907083404108</v>
      </c>
      <c r="R434" s="267">
        <f t="shared" si="103"/>
        <v>4.7116527942925046</v>
      </c>
      <c r="S434" s="268">
        <f t="shared" si="103"/>
        <v>6.9361870788743545</v>
      </c>
      <c r="T434" s="345">
        <f t="shared" si="103"/>
        <v>4.7466466403821812</v>
      </c>
      <c r="U434" s="518"/>
      <c r="V434" s="227"/>
      <c r="W434" s="518"/>
    </row>
    <row r="435" spans="1:23" ht="13.5" thickBot="1" x14ac:dyDescent="0.25">
      <c r="A435" s="472" t="s">
        <v>27</v>
      </c>
      <c r="B435" s="410">
        <f>B431-B418</f>
        <v>181.33333333333303</v>
      </c>
      <c r="C435" s="415">
        <f t="shared" ref="C435:S435" si="104">C431-C418</f>
        <v>-68.137254901960659</v>
      </c>
      <c r="D435" s="415">
        <f t="shared" si="104"/>
        <v>-134.14141414141341</v>
      </c>
      <c r="E435" s="415">
        <f t="shared" si="104"/>
        <v>299.46428571428578</v>
      </c>
      <c r="F435" s="415">
        <f t="shared" si="104"/>
        <v>207.44444444444434</v>
      </c>
      <c r="G435" s="417">
        <f t="shared" si="104"/>
        <v>-90</v>
      </c>
      <c r="H435" s="410">
        <f t="shared" si="104"/>
        <v>-47.5</v>
      </c>
      <c r="I435" s="415">
        <f t="shared" si="104"/>
        <v>-90.888157894736651</v>
      </c>
      <c r="J435" s="415">
        <f t="shared" si="104"/>
        <v>173</v>
      </c>
      <c r="K435" s="415">
        <f t="shared" si="104"/>
        <v>-65</v>
      </c>
      <c r="L435" s="415">
        <f t="shared" si="104"/>
        <v>153.33333333333394</v>
      </c>
      <c r="M435" s="417">
        <f t="shared" si="104"/>
        <v>175.05882352941171</v>
      </c>
      <c r="N435" s="410">
        <f t="shared" si="104"/>
        <v>285.46666666666715</v>
      </c>
      <c r="O435" s="415">
        <f t="shared" si="104"/>
        <v>2.857142857143117</v>
      </c>
      <c r="P435" s="415">
        <f t="shared" si="104"/>
        <v>114.43137254902013</v>
      </c>
      <c r="Q435" s="415">
        <f t="shared" si="104"/>
        <v>-59.642857142856883</v>
      </c>
      <c r="R435" s="415">
        <f t="shared" si="104"/>
        <v>47.79166666666697</v>
      </c>
      <c r="S435" s="417">
        <f t="shared" si="104"/>
        <v>136</v>
      </c>
      <c r="T435" s="478">
        <f t="shared" ref="T435" si="105">T431-T417</f>
        <v>214.59649122807059</v>
      </c>
      <c r="U435" s="518"/>
      <c r="V435" s="227"/>
      <c r="W435" s="518"/>
    </row>
    <row r="436" spans="1:23" x14ac:dyDescent="0.2">
      <c r="A436" s="370" t="s">
        <v>51</v>
      </c>
      <c r="B436" s="486">
        <v>71</v>
      </c>
      <c r="C436" s="487">
        <v>71</v>
      </c>
      <c r="D436" s="487">
        <v>73</v>
      </c>
      <c r="E436" s="487">
        <v>16</v>
      </c>
      <c r="F436" s="487">
        <v>73</v>
      </c>
      <c r="G436" s="489">
        <v>74</v>
      </c>
      <c r="H436" s="486">
        <v>72</v>
      </c>
      <c r="I436" s="487">
        <v>73</v>
      </c>
      <c r="J436" s="487">
        <v>73</v>
      </c>
      <c r="K436" s="487">
        <v>19</v>
      </c>
      <c r="L436" s="487">
        <v>73</v>
      </c>
      <c r="M436" s="489">
        <v>74</v>
      </c>
      <c r="N436" s="486">
        <v>73</v>
      </c>
      <c r="O436" s="487">
        <v>72</v>
      </c>
      <c r="P436" s="487">
        <v>72</v>
      </c>
      <c r="Q436" s="487">
        <v>18</v>
      </c>
      <c r="R436" s="487">
        <v>74</v>
      </c>
      <c r="S436" s="489">
        <v>74</v>
      </c>
      <c r="T436" s="347">
        <f>SUM(B436:S436)</f>
        <v>1145</v>
      </c>
      <c r="U436" s="227" t="s">
        <v>56</v>
      </c>
      <c r="V436" s="278">
        <f>T423-T436</f>
        <v>1</v>
      </c>
      <c r="W436" s="279">
        <f>V436/T423</f>
        <v>8.7260034904013963E-4</v>
      </c>
    </row>
    <row r="437" spans="1:23" x14ac:dyDescent="0.2">
      <c r="A437" s="371" t="s">
        <v>28</v>
      </c>
      <c r="B437" s="323">
        <v>148</v>
      </c>
      <c r="C437" s="240">
        <v>147</v>
      </c>
      <c r="D437" s="240">
        <v>146.5</v>
      </c>
      <c r="E437" s="240">
        <v>149.5</v>
      </c>
      <c r="F437" s="240">
        <v>146.5</v>
      </c>
      <c r="G437" s="243">
        <v>146</v>
      </c>
      <c r="H437" s="242">
        <v>149</v>
      </c>
      <c r="I437" s="240">
        <v>148</v>
      </c>
      <c r="J437" s="240">
        <v>148</v>
      </c>
      <c r="K437" s="240">
        <v>148.5</v>
      </c>
      <c r="L437" s="240">
        <v>146</v>
      </c>
      <c r="M437" s="243">
        <v>146</v>
      </c>
      <c r="N437" s="242">
        <v>149.5</v>
      </c>
      <c r="O437" s="240">
        <v>147.5</v>
      </c>
      <c r="P437" s="240">
        <v>147</v>
      </c>
      <c r="Q437" s="240">
        <v>148</v>
      </c>
      <c r="R437" s="240">
        <v>147</v>
      </c>
      <c r="S437" s="243">
        <v>146</v>
      </c>
      <c r="T437" s="339"/>
      <c r="U437" s="227" t="s">
        <v>57</v>
      </c>
      <c r="V437" s="362">
        <v>147.32</v>
      </c>
      <c r="W437" s="518"/>
    </row>
    <row r="438" spans="1:23" ht="13.5" thickBot="1" x14ac:dyDescent="0.25">
      <c r="A438" s="372" t="s">
        <v>26</v>
      </c>
      <c r="B438" s="410">
        <f>B437-B424</f>
        <v>0</v>
      </c>
      <c r="C438" s="415">
        <f t="shared" ref="C438:S438" si="106">C437-C424</f>
        <v>0</v>
      </c>
      <c r="D438" s="415">
        <f t="shared" si="106"/>
        <v>0</v>
      </c>
      <c r="E438" s="415">
        <f t="shared" si="106"/>
        <v>0</v>
      </c>
      <c r="F438" s="415">
        <f t="shared" si="106"/>
        <v>0</v>
      </c>
      <c r="G438" s="417">
        <f t="shared" si="106"/>
        <v>0</v>
      </c>
      <c r="H438" s="410">
        <f t="shared" si="106"/>
        <v>0</v>
      </c>
      <c r="I438" s="415">
        <f t="shared" si="106"/>
        <v>0</v>
      </c>
      <c r="J438" s="415">
        <f t="shared" si="106"/>
        <v>0</v>
      </c>
      <c r="K438" s="415">
        <f t="shared" si="106"/>
        <v>0</v>
      </c>
      <c r="L438" s="415">
        <f t="shared" si="106"/>
        <v>0</v>
      </c>
      <c r="M438" s="417">
        <f t="shared" si="106"/>
        <v>0</v>
      </c>
      <c r="N438" s="410">
        <f t="shared" si="106"/>
        <v>0</v>
      </c>
      <c r="O438" s="415">
        <f t="shared" si="106"/>
        <v>0</v>
      </c>
      <c r="P438" s="415">
        <f t="shared" si="106"/>
        <v>0</v>
      </c>
      <c r="Q438" s="415">
        <f t="shared" si="106"/>
        <v>0</v>
      </c>
      <c r="R438" s="415">
        <f t="shared" si="106"/>
        <v>0</v>
      </c>
      <c r="S438" s="417">
        <f t="shared" si="106"/>
        <v>0</v>
      </c>
      <c r="T438" s="348"/>
      <c r="U438" s="227" t="s">
        <v>26</v>
      </c>
      <c r="V438" s="395">
        <f>V437-V424</f>
        <v>1.1299999999999955</v>
      </c>
      <c r="W438" s="518"/>
    </row>
    <row r="440" spans="1:23" ht="13.5" thickBot="1" x14ac:dyDescent="0.25"/>
    <row r="441" spans="1:23" ht="13.5" thickBot="1" x14ac:dyDescent="0.25">
      <c r="A441" s="468" t="s">
        <v>140</v>
      </c>
      <c r="B441" s="531" t="s">
        <v>53</v>
      </c>
      <c r="C441" s="532"/>
      <c r="D441" s="532"/>
      <c r="E441" s="532"/>
      <c r="F441" s="532"/>
      <c r="G441" s="533"/>
      <c r="H441" s="531" t="s">
        <v>72</v>
      </c>
      <c r="I441" s="532"/>
      <c r="J441" s="532"/>
      <c r="K441" s="532"/>
      <c r="L441" s="532"/>
      <c r="M441" s="533"/>
      <c r="N441" s="531" t="s">
        <v>63</v>
      </c>
      <c r="O441" s="532"/>
      <c r="P441" s="532"/>
      <c r="Q441" s="532"/>
      <c r="R441" s="532"/>
      <c r="S441" s="533"/>
      <c r="T441" s="338" t="s">
        <v>55</v>
      </c>
      <c r="U441" s="519"/>
      <c r="V441" s="519"/>
      <c r="W441" s="519"/>
    </row>
    <row r="442" spans="1:23" x14ac:dyDescent="0.2">
      <c r="A442" s="469" t="s">
        <v>54</v>
      </c>
      <c r="B442" s="490">
        <v>1</v>
      </c>
      <c r="C442" s="329">
        <v>2</v>
      </c>
      <c r="D442" s="329">
        <v>3</v>
      </c>
      <c r="E442" s="329">
        <v>4</v>
      </c>
      <c r="F442" s="329">
        <v>5</v>
      </c>
      <c r="G442" s="483">
        <v>6</v>
      </c>
      <c r="H442" s="490">
        <v>7</v>
      </c>
      <c r="I442" s="329">
        <v>8</v>
      </c>
      <c r="J442" s="329">
        <v>9</v>
      </c>
      <c r="K442" s="329">
        <v>10</v>
      </c>
      <c r="L442" s="329">
        <v>11</v>
      </c>
      <c r="M442" s="483">
        <v>12</v>
      </c>
      <c r="N442" s="490">
        <v>13</v>
      </c>
      <c r="O442" s="329">
        <v>14</v>
      </c>
      <c r="P442" s="329">
        <v>15</v>
      </c>
      <c r="Q442" s="329">
        <v>16</v>
      </c>
      <c r="R442" s="329">
        <v>17</v>
      </c>
      <c r="S442" s="483">
        <v>18</v>
      </c>
      <c r="T442" s="459">
        <v>285</v>
      </c>
      <c r="U442" s="519"/>
      <c r="V442" s="519"/>
      <c r="W442" s="519"/>
    </row>
    <row r="443" spans="1:23" x14ac:dyDescent="0.2">
      <c r="A443" s="470" t="s">
        <v>3</v>
      </c>
      <c r="B443" s="473">
        <v>4220</v>
      </c>
      <c r="C443" s="254">
        <v>4220</v>
      </c>
      <c r="D443" s="254">
        <v>4220</v>
      </c>
      <c r="E443" s="254">
        <v>4220</v>
      </c>
      <c r="F443" s="254">
        <v>4220</v>
      </c>
      <c r="G443" s="255">
        <v>4220</v>
      </c>
      <c r="H443" s="253">
        <v>4220</v>
      </c>
      <c r="I443" s="254">
        <v>4220</v>
      </c>
      <c r="J443" s="254">
        <v>4220</v>
      </c>
      <c r="K443" s="254">
        <v>4220</v>
      </c>
      <c r="L443" s="254">
        <v>4220</v>
      </c>
      <c r="M443" s="255">
        <v>4220</v>
      </c>
      <c r="N443" s="253">
        <v>4220</v>
      </c>
      <c r="O443" s="254">
        <v>4220</v>
      </c>
      <c r="P443" s="254">
        <v>4220</v>
      </c>
      <c r="Q443" s="254">
        <v>4220</v>
      </c>
      <c r="R443" s="254">
        <v>4220</v>
      </c>
      <c r="S443" s="255">
        <v>4220</v>
      </c>
      <c r="T443" s="341">
        <v>4220</v>
      </c>
      <c r="U443" s="519"/>
      <c r="V443" s="519"/>
      <c r="W443" s="519"/>
    </row>
    <row r="444" spans="1:23" x14ac:dyDescent="0.2">
      <c r="A444" s="471" t="s">
        <v>6</v>
      </c>
      <c r="B444" s="256">
        <v>4360</v>
      </c>
      <c r="C444" s="257">
        <v>4468.13</v>
      </c>
      <c r="D444" s="257">
        <v>4467.33</v>
      </c>
      <c r="E444" s="257">
        <v>4357.5</v>
      </c>
      <c r="F444" s="257">
        <v>4319.33</v>
      </c>
      <c r="G444" s="258">
        <v>4240.59</v>
      </c>
      <c r="H444" s="256">
        <v>4548.24</v>
      </c>
      <c r="I444" s="257">
        <v>4279.41</v>
      </c>
      <c r="J444" s="257">
        <v>4381.54</v>
      </c>
      <c r="K444" s="257">
        <v>4447.1400000000003</v>
      </c>
      <c r="L444" s="257">
        <v>4420</v>
      </c>
      <c r="M444" s="258">
        <v>4300.67</v>
      </c>
      <c r="N444" s="256">
        <v>4516.92</v>
      </c>
      <c r="O444" s="257">
        <v>4382.8999999999996</v>
      </c>
      <c r="P444" s="257">
        <v>4645</v>
      </c>
      <c r="Q444" s="257">
        <v>4538.8</v>
      </c>
      <c r="R444" s="257">
        <v>4553.33</v>
      </c>
      <c r="S444" s="258">
        <v>4446.43</v>
      </c>
      <c r="T444" s="342">
        <v>4418.92</v>
      </c>
      <c r="U444" s="519"/>
      <c r="V444" s="519"/>
      <c r="W444" s="519"/>
    </row>
    <row r="445" spans="1:23" x14ac:dyDescent="0.2">
      <c r="A445" s="469" t="s">
        <v>7</v>
      </c>
      <c r="B445" s="260">
        <v>83.3</v>
      </c>
      <c r="C445" s="261">
        <v>87.5</v>
      </c>
      <c r="D445" s="261">
        <v>100</v>
      </c>
      <c r="E445" s="261">
        <v>87.5</v>
      </c>
      <c r="F445" s="261">
        <v>86.67</v>
      </c>
      <c r="G445" s="262">
        <v>88.24</v>
      </c>
      <c r="H445" s="260">
        <v>82.35</v>
      </c>
      <c r="I445" s="261">
        <v>70.59</v>
      </c>
      <c r="J445" s="261">
        <v>84.62</v>
      </c>
      <c r="K445" s="261">
        <v>100</v>
      </c>
      <c r="L445" s="261">
        <v>100</v>
      </c>
      <c r="M445" s="262">
        <v>100</v>
      </c>
      <c r="N445" s="260">
        <v>100</v>
      </c>
      <c r="O445" s="261">
        <v>82.35</v>
      </c>
      <c r="P445" s="261">
        <v>92.86</v>
      </c>
      <c r="Q445" s="261">
        <v>87.5</v>
      </c>
      <c r="R445" s="261">
        <v>83.33</v>
      </c>
      <c r="S445" s="262">
        <v>85.71</v>
      </c>
      <c r="T445" s="343">
        <v>88</v>
      </c>
      <c r="U445" s="519"/>
      <c r="V445" s="227"/>
      <c r="W445" s="519"/>
    </row>
    <row r="446" spans="1:23" x14ac:dyDescent="0.2">
      <c r="A446" s="469" t="s">
        <v>8</v>
      </c>
      <c r="B446" s="263">
        <v>6.6299999999999998E-2</v>
      </c>
      <c r="C446" s="264">
        <v>4.7699999999999999E-2</v>
      </c>
      <c r="D446" s="264">
        <v>5.2299999999999999E-2</v>
      </c>
      <c r="E446" s="264">
        <v>6.8199999999999997E-2</v>
      </c>
      <c r="F446" s="264">
        <v>7.6700000000000004E-2</v>
      </c>
      <c r="G446" s="265">
        <v>5.7000000000000002E-2</v>
      </c>
      <c r="H446" s="263">
        <v>6.7000000000000004E-2</v>
      </c>
      <c r="I446" s="264">
        <v>7.9399999999999998E-2</v>
      </c>
      <c r="J446" s="264">
        <v>6.4199999999999993E-2</v>
      </c>
      <c r="K446" s="264">
        <v>3.3099999999999997E-2</v>
      </c>
      <c r="L446" s="264">
        <v>5.62E-2</v>
      </c>
      <c r="M446" s="265">
        <v>5.0700000000000002E-2</v>
      </c>
      <c r="N446" s="263">
        <v>3.1699999999999999E-2</v>
      </c>
      <c r="O446" s="264">
        <v>7.0000000000000007E-2</v>
      </c>
      <c r="P446" s="264">
        <v>6.6900000000000001E-2</v>
      </c>
      <c r="Q446" s="264">
        <v>5.1400000000000001E-2</v>
      </c>
      <c r="R446" s="264">
        <v>6.88E-2</v>
      </c>
      <c r="S446" s="265">
        <v>6.25E-2</v>
      </c>
      <c r="T446" s="344">
        <v>6.6500000000000004E-2</v>
      </c>
      <c r="U446" s="519"/>
      <c r="V446" s="227"/>
      <c r="W446" s="519"/>
    </row>
    <row r="447" spans="1:23" x14ac:dyDescent="0.2">
      <c r="A447" s="471" t="s">
        <v>1</v>
      </c>
      <c r="B447" s="266">
        <f>B444/B443*100-100</f>
        <v>3.3175355450237021</v>
      </c>
      <c r="C447" s="267">
        <f t="shared" ref="C447:T447" si="107">C444/C443*100-100</f>
        <v>5.8798578199052116</v>
      </c>
      <c r="D447" s="267">
        <f t="shared" si="107"/>
        <v>5.8609004739336399</v>
      </c>
      <c r="E447" s="267">
        <f t="shared" si="107"/>
        <v>3.2582938388625564</v>
      </c>
      <c r="F447" s="267">
        <f t="shared" si="107"/>
        <v>2.35379146919432</v>
      </c>
      <c r="G447" s="268">
        <f t="shared" si="107"/>
        <v>0.48791469194313208</v>
      </c>
      <c r="H447" s="266">
        <f t="shared" si="107"/>
        <v>7.778199052132706</v>
      </c>
      <c r="I447" s="267">
        <f t="shared" si="107"/>
        <v>1.4078199052132589</v>
      </c>
      <c r="J447" s="267">
        <f t="shared" si="107"/>
        <v>3.8279620853080445</v>
      </c>
      <c r="K447" s="267">
        <f t="shared" si="107"/>
        <v>5.382464454976315</v>
      </c>
      <c r="L447" s="267">
        <f t="shared" si="107"/>
        <v>4.7393364928909989</v>
      </c>
      <c r="M447" s="268">
        <f t="shared" si="107"/>
        <v>1.9116113744075847</v>
      </c>
      <c r="N447" s="266">
        <f t="shared" si="107"/>
        <v>7.0360189573459735</v>
      </c>
      <c r="O447" s="267">
        <f t="shared" si="107"/>
        <v>3.8601895734597065</v>
      </c>
      <c r="P447" s="267">
        <f t="shared" si="107"/>
        <v>10.071090047393369</v>
      </c>
      <c r="Q447" s="267">
        <f t="shared" si="107"/>
        <v>7.5545023696682563</v>
      </c>
      <c r="R447" s="267">
        <f t="shared" si="107"/>
        <v>7.8988151658767833</v>
      </c>
      <c r="S447" s="268">
        <f t="shared" si="107"/>
        <v>5.3656398104265435</v>
      </c>
      <c r="T447" s="345">
        <f t="shared" si="107"/>
        <v>4.713744075829382</v>
      </c>
      <c r="U447" s="519"/>
      <c r="V447" s="227"/>
      <c r="W447" s="519"/>
    </row>
    <row r="448" spans="1:23" ht="13.5" thickBot="1" x14ac:dyDescent="0.25">
      <c r="A448" s="472" t="s">
        <v>27</v>
      </c>
      <c r="B448" s="410">
        <f>B444-B431</f>
        <v>-84</v>
      </c>
      <c r="C448" s="415">
        <f t="shared" ref="C448:S448" si="108">C444-C431</f>
        <v>129.79666666666708</v>
      </c>
      <c r="D448" s="415">
        <f t="shared" si="108"/>
        <v>168.69363636363596</v>
      </c>
      <c r="E448" s="415">
        <f t="shared" si="108"/>
        <v>-6.25</v>
      </c>
      <c r="F448" s="415">
        <f t="shared" si="108"/>
        <v>-218.67000000000007</v>
      </c>
      <c r="G448" s="417">
        <f t="shared" si="108"/>
        <v>-38.743333333332885</v>
      </c>
      <c r="H448" s="410">
        <f t="shared" si="108"/>
        <v>158.23999999999978</v>
      </c>
      <c r="I448" s="415">
        <f t="shared" si="108"/>
        <v>94.673157894736505</v>
      </c>
      <c r="J448" s="415">
        <f t="shared" si="108"/>
        <v>14.039999999999964</v>
      </c>
      <c r="K448" s="415">
        <f t="shared" si="108"/>
        <v>25.890000000000327</v>
      </c>
      <c r="L448" s="415">
        <f t="shared" si="108"/>
        <v>-96.66666666666697</v>
      </c>
      <c r="M448" s="417">
        <f t="shared" si="108"/>
        <v>-166.38882352941164</v>
      </c>
      <c r="N448" s="410">
        <f t="shared" si="108"/>
        <v>90.119999999999891</v>
      </c>
      <c r="O448" s="415">
        <f t="shared" si="108"/>
        <v>-57.100000000000364</v>
      </c>
      <c r="P448" s="415">
        <f t="shared" si="108"/>
        <v>153.23529411764684</v>
      </c>
      <c r="Q448" s="415">
        <f t="shared" si="108"/>
        <v>115.94285714285706</v>
      </c>
      <c r="R448" s="415">
        <f t="shared" si="108"/>
        <v>150.20499999999993</v>
      </c>
      <c r="S448" s="417">
        <f t="shared" si="108"/>
        <v>-50.236666666666679</v>
      </c>
      <c r="T448" s="478">
        <f t="shared" ref="T448" si="109">T444-T430</f>
        <v>213.92000000000007</v>
      </c>
      <c r="U448" s="519"/>
      <c r="V448" s="227"/>
      <c r="W448" s="519"/>
    </row>
    <row r="449" spans="1:23" x14ac:dyDescent="0.2">
      <c r="A449" s="370" t="s">
        <v>51</v>
      </c>
      <c r="B449" s="486">
        <v>71</v>
      </c>
      <c r="C449" s="487">
        <v>71</v>
      </c>
      <c r="D449" s="487">
        <v>73</v>
      </c>
      <c r="E449" s="487">
        <v>16</v>
      </c>
      <c r="F449" s="487">
        <v>73</v>
      </c>
      <c r="G449" s="489">
        <v>74</v>
      </c>
      <c r="H449" s="486">
        <v>72</v>
      </c>
      <c r="I449" s="487">
        <v>73</v>
      </c>
      <c r="J449" s="487">
        <v>73</v>
      </c>
      <c r="K449" s="487">
        <v>19</v>
      </c>
      <c r="L449" s="487">
        <v>73</v>
      </c>
      <c r="M449" s="489">
        <v>74</v>
      </c>
      <c r="N449" s="486">
        <v>73</v>
      </c>
      <c r="O449" s="487">
        <v>72</v>
      </c>
      <c r="P449" s="487">
        <v>72</v>
      </c>
      <c r="Q449" s="487">
        <v>18</v>
      </c>
      <c r="R449" s="487">
        <v>74</v>
      </c>
      <c r="S449" s="489">
        <v>74</v>
      </c>
      <c r="T449" s="347">
        <f>SUM(B449:S449)</f>
        <v>1145</v>
      </c>
      <c r="U449" s="227" t="s">
        <v>56</v>
      </c>
      <c r="V449" s="278">
        <f>T436-T449</f>
        <v>0</v>
      </c>
      <c r="W449" s="279">
        <f>V449/T436</f>
        <v>0</v>
      </c>
    </row>
    <row r="450" spans="1:23" x14ac:dyDescent="0.2">
      <c r="A450" s="371" t="s">
        <v>28</v>
      </c>
      <c r="B450" s="323">
        <v>148</v>
      </c>
      <c r="C450" s="240">
        <v>147</v>
      </c>
      <c r="D450" s="240">
        <v>146.5</v>
      </c>
      <c r="E450" s="240">
        <v>149.5</v>
      </c>
      <c r="F450" s="240">
        <v>146.5</v>
      </c>
      <c r="G450" s="243">
        <v>146</v>
      </c>
      <c r="H450" s="242">
        <v>149</v>
      </c>
      <c r="I450" s="240">
        <v>148</v>
      </c>
      <c r="J450" s="240">
        <v>148</v>
      </c>
      <c r="K450" s="240">
        <v>148.5</v>
      </c>
      <c r="L450" s="240">
        <v>146</v>
      </c>
      <c r="M450" s="243">
        <v>146</v>
      </c>
      <c r="N450" s="242">
        <v>149.5</v>
      </c>
      <c r="O450" s="240">
        <v>147.5</v>
      </c>
      <c r="P450" s="240">
        <v>147</v>
      </c>
      <c r="Q450" s="240">
        <v>148</v>
      </c>
      <c r="R450" s="240">
        <v>147</v>
      </c>
      <c r="S450" s="243">
        <v>146</v>
      </c>
      <c r="T450" s="339"/>
      <c r="U450" s="227" t="s">
        <v>57</v>
      </c>
      <c r="V450" s="362">
        <v>147.31</v>
      </c>
      <c r="W450" s="519"/>
    </row>
    <row r="451" spans="1:23" ht="13.5" thickBot="1" x14ac:dyDescent="0.25">
      <c r="A451" s="372" t="s">
        <v>26</v>
      </c>
      <c r="B451" s="410">
        <f>B450-B437</f>
        <v>0</v>
      </c>
      <c r="C451" s="415">
        <f t="shared" ref="C451:S451" si="110">C450-C437</f>
        <v>0</v>
      </c>
      <c r="D451" s="415">
        <f t="shared" si="110"/>
        <v>0</v>
      </c>
      <c r="E451" s="415">
        <f t="shared" si="110"/>
        <v>0</v>
      </c>
      <c r="F451" s="415">
        <f t="shared" si="110"/>
        <v>0</v>
      </c>
      <c r="G451" s="417">
        <f t="shared" si="110"/>
        <v>0</v>
      </c>
      <c r="H451" s="410">
        <f t="shared" si="110"/>
        <v>0</v>
      </c>
      <c r="I451" s="415">
        <f t="shared" si="110"/>
        <v>0</v>
      </c>
      <c r="J451" s="415">
        <f t="shared" si="110"/>
        <v>0</v>
      </c>
      <c r="K451" s="415">
        <f t="shared" si="110"/>
        <v>0</v>
      </c>
      <c r="L451" s="415">
        <f t="shared" si="110"/>
        <v>0</v>
      </c>
      <c r="M451" s="417">
        <f t="shared" si="110"/>
        <v>0</v>
      </c>
      <c r="N451" s="410">
        <f t="shared" si="110"/>
        <v>0</v>
      </c>
      <c r="O451" s="415">
        <f t="shared" si="110"/>
        <v>0</v>
      </c>
      <c r="P451" s="415">
        <f t="shared" si="110"/>
        <v>0</v>
      </c>
      <c r="Q451" s="415">
        <f t="shared" si="110"/>
        <v>0</v>
      </c>
      <c r="R451" s="415">
        <f t="shared" si="110"/>
        <v>0</v>
      </c>
      <c r="S451" s="417">
        <f t="shared" si="110"/>
        <v>0</v>
      </c>
      <c r="T451" s="348"/>
      <c r="U451" s="227" t="s">
        <v>26</v>
      </c>
      <c r="V451" s="395">
        <f>V450-V437</f>
        <v>-9.9999999999909051E-3</v>
      </c>
      <c r="W451" s="519"/>
    </row>
    <row r="453" spans="1:23" ht="13.5" thickBot="1" x14ac:dyDescent="0.25"/>
    <row r="454" spans="1:23" ht="13.5" thickBot="1" x14ac:dyDescent="0.25">
      <c r="A454" s="468" t="s">
        <v>141</v>
      </c>
      <c r="B454" s="531" t="s">
        <v>53</v>
      </c>
      <c r="C454" s="532"/>
      <c r="D454" s="532"/>
      <c r="E454" s="532"/>
      <c r="F454" s="532"/>
      <c r="G454" s="533"/>
      <c r="H454" s="531" t="s">
        <v>72</v>
      </c>
      <c r="I454" s="532"/>
      <c r="J454" s="532"/>
      <c r="K454" s="532"/>
      <c r="L454" s="532"/>
      <c r="M454" s="533"/>
      <c r="N454" s="531" t="s">
        <v>63</v>
      </c>
      <c r="O454" s="532"/>
      <c r="P454" s="532"/>
      <c r="Q454" s="532"/>
      <c r="R454" s="532"/>
      <c r="S454" s="533"/>
      <c r="T454" s="338" t="s">
        <v>55</v>
      </c>
      <c r="U454" s="520"/>
      <c r="V454" s="520"/>
      <c r="W454" s="520"/>
    </row>
    <row r="455" spans="1:23" x14ac:dyDescent="0.2">
      <c r="A455" s="469" t="s">
        <v>54</v>
      </c>
      <c r="B455" s="490">
        <v>1</v>
      </c>
      <c r="C455" s="329">
        <v>2</v>
      </c>
      <c r="D455" s="329">
        <v>3</v>
      </c>
      <c r="E455" s="329">
        <v>4</v>
      </c>
      <c r="F455" s="329">
        <v>5</v>
      </c>
      <c r="G455" s="483">
        <v>6</v>
      </c>
      <c r="H455" s="490">
        <v>7</v>
      </c>
      <c r="I455" s="329">
        <v>8</v>
      </c>
      <c r="J455" s="329">
        <v>9</v>
      </c>
      <c r="K455" s="329">
        <v>10</v>
      </c>
      <c r="L455" s="329">
        <v>11</v>
      </c>
      <c r="M455" s="483">
        <v>12</v>
      </c>
      <c r="N455" s="490">
        <v>13</v>
      </c>
      <c r="O455" s="329">
        <v>14</v>
      </c>
      <c r="P455" s="329">
        <v>15</v>
      </c>
      <c r="Q455" s="329">
        <v>16</v>
      </c>
      <c r="R455" s="329">
        <v>17</v>
      </c>
      <c r="S455" s="483">
        <v>18</v>
      </c>
      <c r="T455" s="459">
        <v>246</v>
      </c>
      <c r="U455" s="520"/>
      <c r="V455" s="520"/>
      <c r="W455" s="520"/>
    </row>
    <row r="456" spans="1:23" x14ac:dyDescent="0.2">
      <c r="A456" s="470" t="s">
        <v>3</v>
      </c>
      <c r="B456" s="473">
        <v>4235</v>
      </c>
      <c r="C456" s="254">
        <v>4235</v>
      </c>
      <c r="D456" s="254">
        <v>4235</v>
      </c>
      <c r="E456" s="254">
        <v>4235</v>
      </c>
      <c r="F456" s="254">
        <v>4235</v>
      </c>
      <c r="G456" s="255">
        <v>4235</v>
      </c>
      <c r="H456" s="253">
        <v>4235</v>
      </c>
      <c r="I456" s="254">
        <v>4235</v>
      </c>
      <c r="J456" s="254">
        <v>4235</v>
      </c>
      <c r="K456" s="254">
        <v>4235</v>
      </c>
      <c r="L456" s="254">
        <v>4235</v>
      </c>
      <c r="M456" s="255">
        <v>4235</v>
      </c>
      <c r="N456" s="253">
        <v>4235</v>
      </c>
      <c r="O456" s="254">
        <v>4235</v>
      </c>
      <c r="P456" s="254">
        <v>4235</v>
      </c>
      <c r="Q456" s="254">
        <v>4235</v>
      </c>
      <c r="R456" s="254">
        <v>4235</v>
      </c>
      <c r="S456" s="255">
        <v>4235</v>
      </c>
      <c r="T456" s="255">
        <v>4235</v>
      </c>
      <c r="U456" s="520"/>
      <c r="V456" s="520"/>
      <c r="W456" s="520"/>
    </row>
    <row r="457" spans="1:23" x14ac:dyDescent="0.2">
      <c r="A457" s="471" t="s">
        <v>6</v>
      </c>
      <c r="B457" s="256">
        <v>4263.125</v>
      </c>
      <c r="C457" s="257">
        <v>4382.666666666667</v>
      </c>
      <c r="D457" s="257">
        <v>4338.5714285714284</v>
      </c>
      <c r="E457" s="257">
        <v>4114</v>
      </c>
      <c r="F457" s="257">
        <v>4511.4285714285716</v>
      </c>
      <c r="G457" s="258">
        <v>4687.6470588235297</v>
      </c>
      <c r="H457" s="256">
        <v>4272.8571428571431</v>
      </c>
      <c r="I457" s="257">
        <v>4499.2307692307695</v>
      </c>
      <c r="J457" s="257">
        <v>4600.625</v>
      </c>
      <c r="K457" s="257">
        <v>4206.666666666667</v>
      </c>
      <c r="L457" s="257">
        <v>4626</v>
      </c>
      <c r="M457" s="258">
        <v>4880.666666666667</v>
      </c>
      <c r="N457" s="256">
        <v>4222.3076923076924</v>
      </c>
      <c r="O457" s="257">
        <v>4433.333333333333</v>
      </c>
      <c r="P457" s="257">
        <v>4625.333333333333</v>
      </c>
      <c r="Q457" s="257">
        <v>4292.8571428571431</v>
      </c>
      <c r="R457" s="257">
        <v>4666</v>
      </c>
      <c r="S457" s="258">
        <v>4885.7894736842109</v>
      </c>
      <c r="T457" s="342">
        <v>4504.4715447154467</v>
      </c>
      <c r="U457" s="520"/>
      <c r="V457" s="520"/>
      <c r="W457" s="520"/>
    </row>
    <row r="458" spans="1:23" x14ac:dyDescent="0.2">
      <c r="A458" s="469" t="s">
        <v>7</v>
      </c>
      <c r="B458" s="260">
        <v>100</v>
      </c>
      <c r="C458" s="261">
        <v>100</v>
      </c>
      <c r="D458" s="261">
        <v>85.714285714285708</v>
      </c>
      <c r="E458" s="261">
        <v>100</v>
      </c>
      <c r="F458" s="261">
        <v>85.714285714285708</v>
      </c>
      <c r="G458" s="262">
        <v>82.352941176470594</v>
      </c>
      <c r="H458" s="260">
        <v>100</v>
      </c>
      <c r="I458" s="261">
        <v>100</v>
      </c>
      <c r="J458" s="261">
        <v>100</v>
      </c>
      <c r="K458" s="261">
        <v>100</v>
      </c>
      <c r="L458" s="261">
        <v>100</v>
      </c>
      <c r="M458" s="262">
        <v>93.333333333333329</v>
      </c>
      <c r="N458" s="260">
        <v>100</v>
      </c>
      <c r="O458" s="261">
        <v>100</v>
      </c>
      <c r="P458" s="261">
        <v>100</v>
      </c>
      <c r="Q458" s="261">
        <v>100</v>
      </c>
      <c r="R458" s="261">
        <v>86.666666666666671</v>
      </c>
      <c r="S458" s="262">
        <v>100</v>
      </c>
      <c r="T458" s="343">
        <v>86.99186991869918</v>
      </c>
      <c r="U458" s="520"/>
      <c r="V458" s="227"/>
      <c r="W458" s="520"/>
    </row>
    <row r="459" spans="1:23" x14ac:dyDescent="0.2">
      <c r="A459" s="469" t="s">
        <v>8</v>
      </c>
      <c r="B459" s="263">
        <v>3.8523377579954568E-2</v>
      </c>
      <c r="C459" s="264">
        <v>4.6764723629019962E-2</v>
      </c>
      <c r="D459" s="264">
        <v>6.6391455651648376E-2</v>
      </c>
      <c r="E459" s="264">
        <v>3.4258556980938971E-2</v>
      </c>
      <c r="F459" s="264">
        <v>6.3212364717152955E-2</v>
      </c>
      <c r="G459" s="265">
        <v>5.5871409401589252E-2</v>
      </c>
      <c r="H459" s="263">
        <v>3.4366783749270713E-2</v>
      </c>
      <c r="I459" s="264">
        <v>2.9569304167042568E-2</v>
      </c>
      <c r="J459" s="264">
        <v>3.8435781187593471E-2</v>
      </c>
      <c r="K459" s="264">
        <v>2.8437969009392012E-2</v>
      </c>
      <c r="L459" s="264">
        <v>3.7013197450845393E-2</v>
      </c>
      <c r="M459" s="265">
        <v>4.0445015266262298E-2</v>
      </c>
      <c r="N459" s="263">
        <v>4.6206895839572881E-2</v>
      </c>
      <c r="O459" s="264">
        <v>5.8385770400953919E-2</v>
      </c>
      <c r="P459" s="264">
        <v>3.7974800126983697E-2</v>
      </c>
      <c r="Q459" s="264">
        <v>3.1884298348095017E-2</v>
      </c>
      <c r="R459" s="264">
        <v>6.0155352911611948E-2</v>
      </c>
      <c r="S459" s="265">
        <v>4.072073487692171E-2</v>
      </c>
      <c r="T459" s="344">
        <v>6.7855222203812016E-2</v>
      </c>
      <c r="U459" s="520"/>
      <c r="V459" s="227"/>
      <c r="W459" s="520"/>
    </row>
    <row r="460" spans="1:23" x14ac:dyDescent="0.2">
      <c r="A460" s="471" t="s">
        <v>1</v>
      </c>
      <c r="B460" s="266">
        <f>B457/B456*100-100</f>
        <v>0.66410861865406901</v>
      </c>
      <c r="C460" s="267">
        <f t="shared" ref="C460:T460" si="111">C457/C456*100-100</f>
        <v>3.4868162140889467</v>
      </c>
      <c r="D460" s="267">
        <f t="shared" si="111"/>
        <v>2.4456063417102314</v>
      </c>
      <c r="E460" s="267">
        <f t="shared" si="111"/>
        <v>-2.8571428571428612</v>
      </c>
      <c r="F460" s="267">
        <f t="shared" si="111"/>
        <v>6.5272389947714515</v>
      </c>
      <c r="G460" s="268">
        <f t="shared" si="111"/>
        <v>10.688242239044385</v>
      </c>
      <c r="H460" s="266">
        <f t="shared" si="111"/>
        <v>0.8939112835216747</v>
      </c>
      <c r="I460" s="267">
        <f t="shared" si="111"/>
        <v>6.2392153301244377</v>
      </c>
      <c r="J460" s="267">
        <f t="shared" si="111"/>
        <v>8.6334120425029397</v>
      </c>
      <c r="K460" s="267">
        <f t="shared" si="111"/>
        <v>-0.66902794175520341</v>
      </c>
      <c r="L460" s="267">
        <f t="shared" si="111"/>
        <v>9.2325855962219521</v>
      </c>
      <c r="M460" s="268">
        <f t="shared" si="111"/>
        <v>15.245966155057062</v>
      </c>
      <c r="N460" s="266">
        <f t="shared" si="111"/>
        <v>-0.2997002997003051</v>
      </c>
      <c r="O460" s="267">
        <f t="shared" si="111"/>
        <v>4.683195592286495</v>
      </c>
      <c r="P460" s="267">
        <f t="shared" si="111"/>
        <v>9.2168437622982964</v>
      </c>
      <c r="Q460" s="267">
        <f t="shared" si="111"/>
        <v>1.3661663012312601</v>
      </c>
      <c r="R460" s="267">
        <f t="shared" si="111"/>
        <v>10.17709563164108</v>
      </c>
      <c r="S460" s="268">
        <f>S457/S456*100-100</f>
        <v>15.366929720996708</v>
      </c>
      <c r="T460" s="345">
        <f t="shared" si="111"/>
        <v>6.3629644560908361</v>
      </c>
      <c r="U460" s="520"/>
      <c r="V460" s="227"/>
      <c r="W460" s="520"/>
    </row>
    <row r="461" spans="1:23" ht="13.5" thickBot="1" x14ac:dyDescent="0.25">
      <c r="A461" s="472" t="s">
        <v>27</v>
      </c>
      <c r="B461" s="410">
        <f>B457-B444</f>
        <v>-96.875</v>
      </c>
      <c r="C461" s="415">
        <f t="shared" ref="C461:S461" si="112">C457-C444</f>
        <v>-85.463333333333139</v>
      </c>
      <c r="D461" s="415">
        <f t="shared" si="112"/>
        <v>-128.75857142857149</v>
      </c>
      <c r="E461" s="415">
        <f t="shared" si="112"/>
        <v>-243.5</v>
      </c>
      <c r="F461" s="415">
        <f t="shared" si="112"/>
        <v>192.09857142857163</v>
      </c>
      <c r="G461" s="417">
        <f t="shared" si="112"/>
        <v>447.05705882352959</v>
      </c>
      <c r="H461" s="410">
        <f t="shared" si="112"/>
        <v>-275.38285714285666</v>
      </c>
      <c r="I461" s="415">
        <f t="shared" si="112"/>
        <v>219.82076923076966</v>
      </c>
      <c r="J461" s="415">
        <f t="shared" si="112"/>
        <v>219.08500000000004</v>
      </c>
      <c r="K461" s="415">
        <f t="shared" si="112"/>
        <v>-240.47333333333336</v>
      </c>
      <c r="L461" s="415">
        <f t="shared" si="112"/>
        <v>206</v>
      </c>
      <c r="M461" s="417">
        <f t="shared" si="112"/>
        <v>579.9966666666669</v>
      </c>
      <c r="N461" s="410">
        <f t="shared" si="112"/>
        <v>-294.6123076923077</v>
      </c>
      <c r="O461" s="415">
        <f t="shared" si="112"/>
        <v>50.433333333333394</v>
      </c>
      <c r="P461" s="415">
        <f t="shared" si="112"/>
        <v>-19.66666666666697</v>
      </c>
      <c r="Q461" s="415">
        <f t="shared" si="112"/>
        <v>-245.94285714285706</v>
      </c>
      <c r="R461" s="415">
        <f t="shared" si="112"/>
        <v>112.67000000000007</v>
      </c>
      <c r="S461" s="417">
        <f t="shared" si="112"/>
        <v>439.35947368421057</v>
      </c>
      <c r="T461" s="478">
        <f t="shared" ref="T461" si="113">T457-T443</f>
        <v>284.47154471544673</v>
      </c>
      <c r="U461" s="520"/>
      <c r="V461" s="227"/>
      <c r="W461" s="520"/>
    </row>
    <row r="462" spans="1:23" x14ac:dyDescent="0.2">
      <c r="A462" s="370" t="s">
        <v>51</v>
      </c>
      <c r="B462" s="486">
        <v>65</v>
      </c>
      <c r="C462" s="487">
        <v>66</v>
      </c>
      <c r="D462" s="487">
        <v>66</v>
      </c>
      <c r="E462" s="487">
        <v>14</v>
      </c>
      <c r="F462" s="487">
        <v>66</v>
      </c>
      <c r="G462" s="489">
        <v>66</v>
      </c>
      <c r="H462" s="486">
        <v>65</v>
      </c>
      <c r="I462" s="487">
        <v>66</v>
      </c>
      <c r="J462" s="487">
        <v>65</v>
      </c>
      <c r="K462" s="487">
        <v>13</v>
      </c>
      <c r="L462" s="487">
        <v>66</v>
      </c>
      <c r="M462" s="489">
        <v>66</v>
      </c>
      <c r="N462" s="486">
        <v>67</v>
      </c>
      <c r="O462" s="487">
        <v>67</v>
      </c>
      <c r="P462" s="487">
        <v>66</v>
      </c>
      <c r="Q462" s="487">
        <v>14</v>
      </c>
      <c r="R462" s="487">
        <v>66</v>
      </c>
      <c r="S462" s="489">
        <v>66</v>
      </c>
      <c r="T462" s="347">
        <f>SUM(B462:S462)</f>
        <v>1030</v>
      </c>
      <c r="U462" s="227" t="s">
        <v>56</v>
      </c>
      <c r="V462" s="278">
        <f>T449-T462</f>
        <v>115</v>
      </c>
      <c r="W462" s="279">
        <f>V462/T449</f>
        <v>0.10043668122270742</v>
      </c>
    </row>
    <row r="463" spans="1:23" x14ac:dyDescent="0.2">
      <c r="A463" s="371" t="s">
        <v>28</v>
      </c>
      <c r="B463" s="323">
        <v>149.5</v>
      </c>
      <c r="C463" s="240">
        <v>148.5</v>
      </c>
      <c r="D463" s="240">
        <v>148</v>
      </c>
      <c r="E463" s="240">
        <v>151</v>
      </c>
      <c r="F463" s="240">
        <v>147.5</v>
      </c>
      <c r="G463" s="243">
        <v>147</v>
      </c>
      <c r="H463" s="242">
        <v>150.5</v>
      </c>
      <c r="I463" s="240">
        <v>149</v>
      </c>
      <c r="J463" s="240">
        <v>149</v>
      </c>
      <c r="K463" s="240">
        <v>150</v>
      </c>
      <c r="L463" s="240">
        <v>147</v>
      </c>
      <c r="M463" s="243">
        <v>147</v>
      </c>
      <c r="N463" s="242">
        <v>151</v>
      </c>
      <c r="O463" s="240">
        <v>148.5</v>
      </c>
      <c r="P463" s="240">
        <v>148</v>
      </c>
      <c r="Q463" s="240">
        <v>149.5</v>
      </c>
      <c r="R463" s="240">
        <v>148</v>
      </c>
      <c r="S463" s="243">
        <v>147</v>
      </c>
      <c r="T463" s="339"/>
      <c r="U463" s="227" t="s">
        <v>57</v>
      </c>
      <c r="V463" s="362">
        <v>147.31</v>
      </c>
      <c r="W463" s="520"/>
    </row>
    <row r="464" spans="1:23" ht="13.5" thickBot="1" x14ac:dyDescent="0.25">
      <c r="A464" s="372" t="s">
        <v>26</v>
      </c>
      <c r="B464" s="410">
        <f>B463-B450</f>
        <v>1.5</v>
      </c>
      <c r="C464" s="415">
        <f t="shared" ref="C464:S464" si="114">C463-C450</f>
        <v>1.5</v>
      </c>
      <c r="D464" s="415">
        <f t="shared" si="114"/>
        <v>1.5</v>
      </c>
      <c r="E464" s="415">
        <f t="shared" si="114"/>
        <v>1.5</v>
      </c>
      <c r="F464" s="415">
        <f t="shared" si="114"/>
        <v>1</v>
      </c>
      <c r="G464" s="417">
        <f t="shared" si="114"/>
        <v>1</v>
      </c>
      <c r="H464" s="410">
        <f t="shared" si="114"/>
        <v>1.5</v>
      </c>
      <c r="I464" s="415">
        <f t="shared" si="114"/>
        <v>1</v>
      </c>
      <c r="J464" s="415">
        <f t="shared" si="114"/>
        <v>1</v>
      </c>
      <c r="K464" s="415">
        <f t="shared" si="114"/>
        <v>1.5</v>
      </c>
      <c r="L464" s="415">
        <f t="shared" si="114"/>
        <v>1</v>
      </c>
      <c r="M464" s="417">
        <f t="shared" si="114"/>
        <v>1</v>
      </c>
      <c r="N464" s="410">
        <f t="shared" si="114"/>
        <v>1.5</v>
      </c>
      <c r="O464" s="415">
        <f t="shared" si="114"/>
        <v>1</v>
      </c>
      <c r="P464" s="415">
        <f t="shared" si="114"/>
        <v>1</v>
      </c>
      <c r="Q464" s="415">
        <f t="shared" si="114"/>
        <v>1.5</v>
      </c>
      <c r="R464" s="415">
        <f t="shared" si="114"/>
        <v>1</v>
      </c>
      <c r="S464" s="417">
        <f t="shared" si="114"/>
        <v>1</v>
      </c>
      <c r="T464" s="348"/>
      <c r="U464" s="227" t="s">
        <v>26</v>
      </c>
      <c r="V464" s="395">
        <f>V463-V450</f>
        <v>0</v>
      </c>
      <c r="W464" s="520"/>
    </row>
    <row r="466" spans="1:23" ht="13.5" thickBot="1" x14ac:dyDescent="0.25"/>
    <row r="467" spans="1:23" s="521" customFormat="1" ht="13.5" thickBot="1" x14ac:dyDescent="0.25">
      <c r="A467" s="468" t="s">
        <v>142</v>
      </c>
      <c r="B467" s="531" t="s">
        <v>53</v>
      </c>
      <c r="C467" s="532"/>
      <c r="D467" s="532"/>
      <c r="E467" s="532"/>
      <c r="F467" s="532"/>
      <c r="G467" s="533"/>
      <c r="H467" s="531" t="s">
        <v>72</v>
      </c>
      <c r="I467" s="532"/>
      <c r="J467" s="532"/>
      <c r="K467" s="532"/>
      <c r="L467" s="532"/>
      <c r="M467" s="533"/>
      <c r="N467" s="531" t="s">
        <v>63</v>
      </c>
      <c r="O467" s="532"/>
      <c r="P467" s="532"/>
      <c r="Q467" s="532"/>
      <c r="R467" s="532"/>
      <c r="S467" s="533"/>
      <c r="T467" s="338" t="s">
        <v>55</v>
      </c>
    </row>
    <row r="468" spans="1:23" s="521" customFormat="1" x14ac:dyDescent="0.2">
      <c r="A468" s="469" t="s">
        <v>54</v>
      </c>
      <c r="B468" s="490">
        <v>1</v>
      </c>
      <c r="C468" s="329">
        <v>2</v>
      </c>
      <c r="D468" s="329">
        <v>3</v>
      </c>
      <c r="E468" s="329">
        <v>4</v>
      </c>
      <c r="F468" s="329">
        <v>5</v>
      </c>
      <c r="G468" s="483">
        <v>6</v>
      </c>
      <c r="H468" s="490">
        <v>7</v>
      </c>
      <c r="I468" s="329">
        <v>8</v>
      </c>
      <c r="J468" s="329">
        <v>9</v>
      </c>
      <c r="K468" s="329">
        <v>10</v>
      </c>
      <c r="L468" s="329">
        <v>11</v>
      </c>
      <c r="M468" s="483">
        <v>12</v>
      </c>
      <c r="N468" s="490">
        <v>13</v>
      </c>
      <c r="O468" s="329">
        <v>14</v>
      </c>
      <c r="P468" s="329">
        <v>15</v>
      </c>
      <c r="Q468" s="329">
        <v>16</v>
      </c>
      <c r="R468" s="329">
        <v>17</v>
      </c>
      <c r="S468" s="483">
        <v>18</v>
      </c>
      <c r="T468" s="459">
        <v>246</v>
      </c>
    </row>
    <row r="469" spans="1:23" s="521" customFormat="1" x14ac:dyDescent="0.2">
      <c r="A469" s="470" t="s">
        <v>3</v>
      </c>
      <c r="B469" s="473">
        <v>4250</v>
      </c>
      <c r="C469" s="254">
        <v>4250</v>
      </c>
      <c r="D469" s="254">
        <v>4250</v>
      </c>
      <c r="E469" s="254">
        <v>4250</v>
      </c>
      <c r="F469" s="254">
        <v>4250</v>
      </c>
      <c r="G469" s="255">
        <v>4250</v>
      </c>
      <c r="H469" s="253">
        <v>4250</v>
      </c>
      <c r="I469" s="254">
        <v>4250</v>
      </c>
      <c r="J469" s="254">
        <v>4250</v>
      </c>
      <c r="K469" s="254">
        <v>4250</v>
      </c>
      <c r="L469" s="254">
        <v>4250</v>
      </c>
      <c r="M469" s="255">
        <v>4250</v>
      </c>
      <c r="N469" s="253">
        <v>4250</v>
      </c>
      <c r="O469" s="254">
        <v>4250</v>
      </c>
      <c r="P469" s="254">
        <v>4250</v>
      </c>
      <c r="Q469" s="254">
        <v>4250</v>
      </c>
      <c r="R469" s="254">
        <v>4250</v>
      </c>
      <c r="S469" s="255">
        <v>4250</v>
      </c>
      <c r="T469" s="255">
        <v>4250</v>
      </c>
    </row>
    <row r="470" spans="1:23" s="521" customFormat="1" x14ac:dyDescent="0.2">
      <c r="A470" s="471" t="s">
        <v>6</v>
      </c>
      <c r="B470" s="256">
        <v>4335.71</v>
      </c>
      <c r="C470" s="257">
        <v>4501.88</v>
      </c>
      <c r="D470" s="257">
        <v>4566.67</v>
      </c>
      <c r="E470" s="257">
        <v>4303.75</v>
      </c>
      <c r="F470" s="257">
        <v>4747.1400000000003</v>
      </c>
      <c r="G470" s="258">
        <v>4831.33</v>
      </c>
      <c r="H470" s="256">
        <v>4360</v>
      </c>
      <c r="I470" s="257">
        <v>4582</v>
      </c>
      <c r="J470" s="257">
        <v>4635.63</v>
      </c>
      <c r="K470" s="257">
        <v>4357.5</v>
      </c>
      <c r="L470" s="257">
        <v>4675.33</v>
      </c>
      <c r="M470" s="258">
        <v>4772.67</v>
      </c>
      <c r="N470" s="256">
        <v>4304</v>
      </c>
      <c r="O470" s="257">
        <v>4446.67</v>
      </c>
      <c r="P470" s="257">
        <v>4655</v>
      </c>
      <c r="Q470" s="257">
        <v>4341.43</v>
      </c>
      <c r="R470" s="257">
        <v>4688.13</v>
      </c>
      <c r="S470" s="258">
        <v>4836.88</v>
      </c>
      <c r="T470" s="342">
        <v>4572.8599999999997</v>
      </c>
    </row>
    <row r="471" spans="1:23" s="521" customFormat="1" x14ac:dyDescent="0.2">
      <c r="A471" s="469" t="s">
        <v>7</v>
      </c>
      <c r="B471" s="260">
        <v>100</v>
      </c>
      <c r="C471" s="261">
        <v>93.75</v>
      </c>
      <c r="D471" s="261">
        <v>100</v>
      </c>
      <c r="E471" s="261">
        <v>75</v>
      </c>
      <c r="F471" s="261">
        <v>100</v>
      </c>
      <c r="G471" s="262">
        <v>100</v>
      </c>
      <c r="H471" s="260">
        <v>100</v>
      </c>
      <c r="I471" s="261">
        <v>93.33</v>
      </c>
      <c r="J471" s="261">
        <v>93.75</v>
      </c>
      <c r="K471" s="261">
        <v>87.5</v>
      </c>
      <c r="L471" s="261">
        <v>100</v>
      </c>
      <c r="M471" s="262">
        <v>93.33</v>
      </c>
      <c r="N471" s="260">
        <v>100</v>
      </c>
      <c r="O471" s="261">
        <v>100</v>
      </c>
      <c r="P471" s="261">
        <v>100</v>
      </c>
      <c r="Q471" s="261">
        <v>100</v>
      </c>
      <c r="R471" s="261">
        <v>100</v>
      </c>
      <c r="S471" s="262">
        <v>100</v>
      </c>
      <c r="T471" s="343">
        <v>90.48</v>
      </c>
      <c r="V471" s="227"/>
    </row>
    <row r="472" spans="1:23" s="521" customFormat="1" x14ac:dyDescent="0.2">
      <c r="A472" s="469" t="s">
        <v>8</v>
      </c>
      <c r="B472" s="263">
        <v>4.0399999999999998E-2</v>
      </c>
      <c r="C472" s="264">
        <v>4.3099999999999999E-2</v>
      </c>
      <c r="D472" s="264">
        <v>3.09E-2</v>
      </c>
      <c r="E472" s="264">
        <v>9.0300000000000005E-2</v>
      </c>
      <c r="F472" s="264">
        <v>4.07E-2</v>
      </c>
      <c r="G472" s="265">
        <v>3.7100000000000001E-2</v>
      </c>
      <c r="H472" s="263">
        <v>3.9300000000000002E-2</v>
      </c>
      <c r="I472" s="264">
        <v>5.0500000000000003E-2</v>
      </c>
      <c r="J472" s="264">
        <v>5.6300000000000003E-2</v>
      </c>
      <c r="K472" s="264">
        <v>5.6599999999999998E-2</v>
      </c>
      <c r="L472" s="264">
        <v>3.4000000000000002E-2</v>
      </c>
      <c r="M472" s="265">
        <v>4.6100000000000002E-2</v>
      </c>
      <c r="N472" s="263">
        <v>4.9700000000000001E-2</v>
      </c>
      <c r="O472" s="264">
        <v>3.9600000000000003E-2</v>
      </c>
      <c r="P472" s="264">
        <v>4.8599999999999997E-2</v>
      </c>
      <c r="Q472" s="264">
        <v>4.9200000000000001E-2</v>
      </c>
      <c r="R472" s="264">
        <v>3.4200000000000001E-2</v>
      </c>
      <c r="S472" s="265">
        <v>3.85E-2</v>
      </c>
      <c r="T472" s="344">
        <v>5.9499999999999997E-2</v>
      </c>
      <c r="V472" s="227"/>
    </row>
    <row r="473" spans="1:23" s="521" customFormat="1" x14ac:dyDescent="0.2">
      <c r="A473" s="471" t="s">
        <v>1</v>
      </c>
      <c r="B473" s="266">
        <f>B470/B469*100-100</f>
        <v>2.0167058823529374</v>
      </c>
      <c r="C473" s="267">
        <f t="shared" ref="C473:R473" si="115">C470/C469*100-100</f>
        <v>5.9265882352941333</v>
      </c>
      <c r="D473" s="267">
        <f t="shared" si="115"/>
        <v>7.451058823529408</v>
      </c>
      <c r="E473" s="267">
        <f t="shared" si="115"/>
        <v>1.264705882352942</v>
      </c>
      <c r="F473" s="267">
        <f t="shared" si="115"/>
        <v>11.69741176470589</v>
      </c>
      <c r="G473" s="268">
        <f t="shared" si="115"/>
        <v>13.67835294117647</v>
      </c>
      <c r="H473" s="266">
        <f t="shared" si="115"/>
        <v>2.5882352941176521</v>
      </c>
      <c r="I473" s="267">
        <f t="shared" si="115"/>
        <v>7.8117647058823678</v>
      </c>
      <c r="J473" s="267">
        <f t="shared" si="115"/>
        <v>9.0736470588235392</v>
      </c>
      <c r="K473" s="267">
        <f t="shared" si="115"/>
        <v>2.529411764705884</v>
      </c>
      <c r="L473" s="267">
        <f t="shared" si="115"/>
        <v>10.007764705882366</v>
      </c>
      <c r="M473" s="268">
        <f t="shared" si="115"/>
        <v>12.298117647058817</v>
      </c>
      <c r="N473" s="266">
        <f t="shared" si="115"/>
        <v>1.2705882352941131</v>
      </c>
      <c r="O473" s="267">
        <f t="shared" si="115"/>
        <v>4.6275294117646979</v>
      </c>
      <c r="P473" s="267">
        <f t="shared" si="115"/>
        <v>9.5294117647058698</v>
      </c>
      <c r="Q473" s="267">
        <f t="shared" si="115"/>
        <v>2.151294117647069</v>
      </c>
      <c r="R473" s="267">
        <f t="shared" si="115"/>
        <v>10.308941176470583</v>
      </c>
      <c r="S473" s="268">
        <f>S470/S469*100-100</f>
        <v>13.808941176470597</v>
      </c>
      <c r="T473" s="345">
        <f t="shared" ref="T473" si="116">T470/T469*100-100</f>
        <v>7.5967058823529214</v>
      </c>
      <c r="V473" s="227"/>
    </row>
    <row r="474" spans="1:23" s="521" customFormat="1" ht="13.5" thickBot="1" x14ac:dyDescent="0.25">
      <c r="A474" s="472" t="s">
        <v>27</v>
      </c>
      <c r="B474" s="410">
        <f>B470-B457</f>
        <v>72.585000000000036</v>
      </c>
      <c r="C474" s="415">
        <f t="shared" ref="C474:S474" si="117">C470-C457</f>
        <v>119.21333333333314</v>
      </c>
      <c r="D474" s="415">
        <f t="shared" si="117"/>
        <v>228.09857142857163</v>
      </c>
      <c r="E474" s="415">
        <f t="shared" si="117"/>
        <v>189.75</v>
      </c>
      <c r="F474" s="415">
        <f t="shared" si="117"/>
        <v>235.71142857142877</v>
      </c>
      <c r="G474" s="417">
        <f t="shared" si="117"/>
        <v>143.68294117647019</v>
      </c>
      <c r="H474" s="410">
        <f t="shared" si="117"/>
        <v>87.142857142856883</v>
      </c>
      <c r="I474" s="415">
        <f t="shared" si="117"/>
        <v>82.769230769230489</v>
      </c>
      <c r="J474" s="415">
        <f t="shared" si="117"/>
        <v>35.005000000000109</v>
      </c>
      <c r="K474" s="415">
        <f t="shared" si="117"/>
        <v>150.83333333333303</v>
      </c>
      <c r="L474" s="415">
        <f t="shared" si="117"/>
        <v>49.329999999999927</v>
      </c>
      <c r="M474" s="417">
        <f t="shared" si="117"/>
        <v>-107.9966666666669</v>
      </c>
      <c r="N474" s="410">
        <f t="shared" si="117"/>
        <v>81.692307692307622</v>
      </c>
      <c r="O474" s="415">
        <f t="shared" si="117"/>
        <v>13.336666666667043</v>
      </c>
      <c r="P474" s="415">
        <f t="shared" si="117"/>
        <v>29.66666666666697</v>
      </c>
      <c r="Q474" s="415">
        <f t="shared" si="117"/>
        <v>48.572857142857174</v>
      </c>
      <c r="R474" s="415">
        <f t="shared" si="117"/>
        <v>22.130000000000109</v>
      </c>
      <c r="S474" s="417">
        <f t="shared" si="117"/>
        <v>-48.909473684210752</v>
      </c>
      <c r="T474" s="478">
        <f t="shared" ref="T474" si="118">T470-T456</f>
        <v>337.85999999999967</v>
      </c>
      <c r="V474" s="227"/>
    </row>
    <row r="475" spans="1:23" s="521" customFormat="1" x14ac:dyDescent="0.2">
      <c r="A475" s="370" t="s">
        <v>51</v>
      </c>
      <c r="B475" s="486">
        <v>65</v>
      </c>
      <c r="C475" s="487">
        <v>66</v>
      </c>
      <c r="D475" s="487">
        <v>65</v>
      </c>
      <c r="E475" s="487">
        <v>14</v>
      </c>
      <c r="F475" s="487">
        <v>66</v>
      </c>
      <c r="G475" s="489">
        <v>66</v>
      </c>
      <c r="H475" s="486">
        <v>65</v>
      </c>
      <c r="I475" s="487">
        <v>66</v>
      </c>
      <c r="J475" s="487">
        <v>65</v>
      </c>
      <c r="K475" s="487">
        <v>13</v>
      </c>
      <c r="L475" s="487">
        <v>66</v>
      </c>
      <c r="M475" s="489">
        <v>66</v>
      </c>
      <c r="N475" s="486">
        <v>67</v>
      </c>
      <c r="O475" s="487">
        <v>67</v>
      </c>
      <c r="P475" s="487">
        <v>66</v>
      </c>
      <c r="Q475" s="487">
        <v>14</v>
      </c>
      <c r="R475" s="487">
        <v>66</v>
      </c>
      <c r="S475" s="489">
        <v>66</v>
      </c>
      <c r="T475" s="347">
        <f>SUM(B475:S475)</f>
        <v>1029</v>
      </c>
      <c r="U475" s="227" t="s">
        <v>56</v>
      </c>
      <c r="V475" s="278">
        <f>T462-T475</f>
        <v>1</v>
      </c>
      <c r="W475" s="279">
        <f>V475/T462</f>
        <v>9.7087378640776695E-4</v>
      </c>
    </row>
    <row r="476" spans="1:23" s="521" customFormat="1" x14ac:dyDescent="0.2">
      <c r="A476" s="371" t="s">
        <v>28</v>
      </c>
      <c r="B476" s="323">
        <v>149.5</v>
      </c>
      <c r="C476" s="240">
        <v>148.5</v>
      </c>
      <c r="D476" s="240">
        <v>148</v>
      </c>
      <c r="E476" s="240">
        <v>151</v>
      </c>
      <c r="F476" s="240">
        <v>147.5</v>
      </c>
      <c r="G476" s="243">
        <v>147</v>
      </c>
      <c r="H476" s="242">
        <v>150.5</v>
      </c>
      <c r="I476" s="240">
        <v>149</v>
      </c>
      <c r="J476" s="240">
        <v>149</v>
      </c>
      <c r="K476" s="240">
        <v>150</v>
      </c>
      <c r="L476" s="240">
        <v>147</v>
      </c>
      <c r="M476" s="243">
        <v>147</v>
      </c>
      <c r="N476" s="242">
        <v>151</v>
      </c>
      <c r="O476" s="240">
        <v>148.5</v>
      </c>
      <c r="P476" s="240">
        <v>148</v>
      </c>
      <c r="Q476" s="240">
        <v>149.5</v>
      </c>
      <c r="R476" s="240">
        <v>148</v>
      </c>
      <c r="S476" s="243">
        <v>147</v>
      </c>
      <c r="T476" s="339"/>
      <c r="U476" s="227" t="s">
        <v>57</v>
      </c>
      <c r="V476" s="362">
        <v>148.6</v>
      </c>
    </row>
    <row r="477" spans="1:23" s="521" customFormat="1" ht="13.5" thickBot="1" x14ac:dyDescent="0.25">
      <c r="A477" s="372" t="s">
        <v>26</v>
      </c>
      <c r="B477" s="410">
        <f>B476-B463</f>
        <v>0</v>
      </c>
      <c r="C477" s="415">
        <f t="shared" ref="C477:S477" si="119">C476-C463</f>
        <v>0</v>
      </c>
      <c r="D477" s="415">
        <f t="shared" si="119"/>
        <v>0</v>
      </c>
      <c r="E477" s="415">
        <f t="shared" si="119"/>
        <v>0</v>
      </c>
      <c r="F477" s="415">
        <f t="shared" si="119"/>
        <v>0</v>
      </c>
      <c r="G477" s="417">
        <f t="shared" si="119"/>
        <v>0</v>
      </c>
      <c r="H477" s="410">
        <f t="shared" si="119"/>
        <v>0</v>
      </c>
      <c r="I477" s="415">
        <f t="shared" si="119"/>
        <v>0</v>
      </c>
      <c r="J477" s="415">
        <f t="shared" si="119"/>
        <v>0</v>
      </c>
      <c r="K477" s="415">
        <f t="shared" si="119"/>
        <v>0</v>
      </c>
      <c r="L477" s="415">
        <f t="shared" si="119"/>
        <v>0</v>
      </c>
      <c r="M477" s="417">
        <f t="shared" si="119"/>
        <v>0</v>
      </c>
      <c r="N477" s="410">
        <f t="shared" si="119"/>
        <v>0</v>
      </c>
      <c r="O477" s="415">
        <f t="shared" si="119"/>
        <v>0</v>
      </c>
      <c r="P477" s="415">
        <f t="shared" si="119"/>
        <v>0</v>
      </c>
      <c r="Q477" s="415">
        <f t="shared" si="119"/>
        <v>0</v>
      </c>
      <c r="R477" s="415">
        <f t="shared" si="119"/>
        <v>0</v>
      </c>
      <c r="S477" s="417">
        <f t="shared" si="119"/>
        <v>0</v>
      </c>
      <c r="T477" s="348"/>
      <c r="U477" s="227" t="s">
        <v>26</v>
      </c>
      <c r="V477" s="395">
        <f>V476-V463</f>
        <v>1.289999999999992</v>
      </c>
    </row>
    <row r="479" spans="1:23" ht="13.5" thickBot="1" x14ac:dyDescent="0.25"/>
    <row r="480" spans="1:23" s="522" customFormat="1" ht="13.5" thickBot="1" x14ac:dyDescent="0.25">
      <c r="A480" s="468" t="s">
        <v>143</v>
      </c>
      <c r="B480" s="531" t="s">
        <v>53</v>
      </c>
      <c r="C480" s="532"/>
      <c r="D480" s="532"/>
      <c r="E480" s="532"/>
      <c r="F480" s="532"/>
      <c r="G480" s="533"/>
      <c r="H480" s="531" t="s">
        <v>72</v>
      </c>
      <c r="I480" s="532"/>
      <c r="J480" s="532"/>
      <c r="K480" s="532"/>
      <c r="L480" s="532"/>
      <c r="M480" s="533"/>
      <c r="N480" s="531" t="s">
        <v>63</v>
      </c>
      <c r="O480" s="532"/>
      <c r="P480" s="532"/>
      <c r="Q480" s="532"/>
      <c r="R480" s="532"/>
      <c r="S480" s="533"/>
      <c r="T480" s="338" t="s">
        <v>55</v>
      </c>
    </row>
    <row r="481" spans="1:23" s="522" customFormat="1" x14ac:dyDescent="0.2">
      <c r="A481" s="469" t="s">
        <v>54</v>
      </c>
      <c r="B481" s="490">
        <v>1</v>
      </c>
      <c r="C481" s="329">
        <v>2</v>
      </c>
      <c r="D481" s="329">
        <v>3</v>
      </c>
      <c r="E481" s="329">
        <v>4</v>
      </c>
      <c r="F481" s="329">
        <v>5</v>
      </c>
      <c r="G481" s="483">
        <v>6</v>
      </c>
      <c r="H481" s="490">
        <v>7</v>
      </c>
      <c r="I481" s="329">
        <v>8</v>
      </c>
      <c r="J481" s="329">
        <v>9</v>
      </c>
      <c r="K481" s="329">
        <v>10</v>
      </c>
      <c r="L481" s="329">
        <v>11</v>
      </c>
      <c r="M481" s="483">
        <v>12</v>
      </c>
      <c r="N481" s="490">
        <v>13</v>
      </c>
      <c r="O481" s="329">
        <v>14</v>
      </c>
      <c r="P481" s="329">
        <v>15</v>
      </c>
      <c r="Q481" s="329">
        <v>16</v>
      </c>
      <c r="R481" s="329">
        <v>17</v>
      </c>
      <c r="S481" s="483">
        <v>18</v>
      </c>
      <c r="T481" s="459">
        <v>246</v>
      </c>
    </row>
    <row r="482" spans="1:23" s="522" customFormat="1" x14ac:dyDescent="0.2">
      <c r="A482" s="470" t="s">
        <v>3</v>
      </c>
      <c r="B482" s="473">
        <v>4265</v>
      </c>
      <c r="C482" s="254">
        <v>4265</v>
      </c>
      <c r="D482" s="254">
        <v>4265</v>
      </c>
      <c r="E482" s="254">
        <v>4265</v>
      </c>
      <c r="F482" s="254">
        <v>4265</v>
      </c>
      <c r="G482" s="255">
        <v>4265</v>
      </c>
      <c r="H482" s="253">
        <v>4265</v>
      </c>
      <c r="I482" s="254">
        <v>4265</v>
      </c>
      <c r="J482" s="254">
        <v>4265</v>
      </c>
      <c r="K482" s="254">
        <v>4265</v>
      </c>
      <c r="L482" s="254">
        <v>4265</v>
      </c>
      <c r="M482" s="255">
        <v>4265</v>
      </c>
      <c r="N482" s="253">
        <v>4265</v>
      </c>
      <c r="O482" s="254">
        <v>4265</v>
      </c>
      <c r="P482" s="254">
        <v>4265</v>
      </c>
      <c r="Q482" s="254">
        <v>4265</v>
      </c>
      <c r="R482" s="254">
        <v>4265</v>
      </c>
      <c r="S482" s="255">
        <v>4265</v>
      </c>
      <c r="T482" s="255">
        <v>4265</v>
      </c>
    </row>
    <row r="483" spans="1:23" s="522" customFormat="1" x14ac:dyDescent="0.2">
      <c r="A483" s="471" t="s">
        <v>6</v>
      </c>
      <c r="B483" s="256">
        <v>4350.67</v>
      </c>
      <c r="C483" s="257">
        <v>4493.75</v>
      </c>
      <c r="D483" s="257">
        <v>4603.75</v>
      </c>
      <c r="E483" s="257">
        <v>4398.33</v>
      </c>
      <c r="F483" s="257">
        <v>4818.13</v>
      </c>
      <c r="G483" s="258">
        <v>4853.75</v>
      </c>
      <c r="H483" s="256">
        <v>4412</v>
      </c>
      <c r="I483" s="257">
        <v>4565.63</v>
      </c>
      <c r="J483" s="257">
        <v>4728.82</v>
      </c>
      <c r="K483" s="257">
        <v>4305</v>
      </c>
      <c r="L483" s="257">
        <v>4725.29</v>
      </c>
      <c r="M483" s="258">
        <v>4877.8599999999997</v>
      </c>
      <c r="N483" s="256">
        <v>4357.33</v>
      </c>
      <c r="O483" s="257">
        <v>4555</v>
      </c>
      <c r="P483" s="257">
        <v>4502.67</v>
      </c>
      <c r="Q483" s="257">
        <v>4400</v>
      </c>
      <c r="R483" s="257">
        <v>4681.88</v>
      </c>
      <c r="S483" s="258">
        <v>4920</v>
      </c>
      <c r="T483" s="342">
        <v>4608.7</v>
      </c>
    </row>
    <row r="484" spans="1:23" s="522" customFormat="1" x14ac:dyDescent="0.2">
      <c r="A484" s="469" t="s">
        <v>7</v>
      </c>
      <c r="B484" s="260">
        <v>100</v>
      </c>
      <c r="C484" s="261">
        <v>100</v>
      </c>
      <c r="D484" s="261">
        <v>93.75</v>
      </c>
      <c r="E484" s="261">
        <v>83.33</v>
      </c>
      <c r="F484" s="261">
        <v>100</v>
      </c>
      <c r="G484" s="262">
        <v>81.25</v>
      </c>
      <c r="H484" s="260">
        <v>100</v>
      </c>
      <c r="I484" s="261">
        <v>100</v>
      </c>
      <c r="J484" s="261">
        <v>100</v>
      </c>
      <c r="K484" s="261">
        <v>75</v>
      </c>
      <c r="L484" s="261">
        <v>94.12</v>
      </c>
      <c r="M484" s="262">
        <v>100</v>
      </c>
      <c r="N484" s="260">
        <v>100</v>
      </c>
      <c r="O484" s="261">
        <v>100</v>
      </c>
      <c r="P484" s="261">
        <v>100</v>
      </c>
      <c r="Q484" s="261">
        <v>100</v>
      </c>
      <c r="R484" s="261">
        <v>87.5</v>
      </c>
      <c r="S484" s="262">
        <v>100</v>
      </c>
      <c r="T484" s="343">
        <v>88.58</v>
      </c>
      <c r="V484" s="227"/>
    </row>
    <row r="485" spans="1:23" s="522" customFormat="1" x14ac:dyDescent="0.2">
      <c r="A485" s="469" t="s">
        <v>8</v>
      </c>
      <c r="B485" s="263">
        <v>4.6100000000000002E-2</v>
      </c>
      <c r="C485" s="264">
        <v>4.3099999999999999E-2</v>
      </c>
      <c r="D485" s="264">
        <v>4.0300000000000002E-2</v>
      </c>
      <c r="E485" s="264">
        <v>0.1081</v>
      </c>
      <c r="F485" s="264">
        <v>4.6300000000000001E-2</v>
      </c>
      <c r="G485" s="265">
        <v>7.2400000000000006E-2</v>
      </c>
      <c r="H485" s="263">
        <v>3.4799999999999998E-2</v>
      </c>
      <c r="I485" s="264">
        <v>4.1599999999999998E-2</v>
      </c>
      <c r="J485" s="264">
        <v>3.3099999999999997E-2</v>
      </c>
      <c r="K485" s="264">
        <v>6.7500000000000004E-2</v>
      </c>
      <c r="L485" s="264">
        <v>5.1499999999999997E-2</v>
      </c>
      <c r="M485" s="265">
        <v>3.2399999999999998E-2</v>
      </c>
      <c r="N485" s="263">
        <v>4.5600000000000002E-2</v>
      </c>
      <c r="O485" s="264">
        <v>3.9199999999999999E-2</v>
      </c>
      <c r="P485" s="264">
        <v>2.8199999999999999E-2</v>
      </c>
      <c r="Q485" s="264">
        <v>4.0500000000000001E-2</v>
      </c>
      <c r="R485" s="264">
        <v>6.3100000000000003E-2</v>
      </c>
      <c r="S485" s="265">
        <v>3.1800000000000002E-2</v>
      </c>
      <c r="T485" s="344">
        <v>6.2899999999999998E-2</v>
      </c>
      <c r="V485" s="227"/>
    </row>
    <row r="486" spans="1:23" s="522" customFormat="1" x14ac:dyDescent="0.2">
      <c r="A486" s="471" t="s">
        <v>1</v>
      </c>
      <c r="B486" s="266">
        <f>B483/B482*100-100</f>
        <v>2.0086752637749044</v>
      </c>
      <c r="C486" s="267">
        <f t="shared" ref="C486:R486" si="120">C483/C482*100-100</f>
        <v>5.3634232121922594</v>
      </c>
      <c r="D486" s="267">
        <f t="shared" si="120"/>
        <v>7.9425556858147672</v>
      </c>
      <c r="E486" s="267">
        <f t="shared" si="120"/>
        <v>3.1261430246189974</v>
      </c>
      <c r="F486" s="267">
        <f t="shared" si="120"/>
        <v>12.969050410316527</v>
      </c>
      <c r="G486" s="268">
        <f t="shared" si="120"/>
        <v>13.804220398593188</v>
      </c>
      <c r="H486" s="266">
        <f t="shared" si="120"/>
        <v>3.4466588511137246</v>
      </c>
      <c r="I486" s="267">
        <f t="shared" si="120"/>
        <v>7.0487690504103142</v>
      </c>
      <c r="J486" s="267">
        <f t="shared" si="120"/>
        <v>10.875029308323562</v>
      </c>
      <c r="K486" s="267">
        <f t="shared" si="120"/>
        <v>0.93786635404455865</v>
      </c>
      <c r="L486" s="267">
        <f t="shared" si="120"/>
        <v>10.792262602579129</v>
      </c>
      <c r="M486" s="268">
        <f t="shared" si="120"/>
        <v>14.36951934349355</v>
      </c>
      <c r="N486" s="266">
        <f t="shared" si="120"/>
        <v>2.1648300117233248</v>
      </c>
      <c r="O486" s="267">
        <f t="shared" si="120"/>
        <v>6.7995310668229791</v>
      </c>
      <c r="P486" s="267">
        <f t="shared" si="120"/>
        <v>5.5725674091441988</v>
      </c>
      <c r="Q486" s="267">
        <f t="shared" si="120"/>
        <v>3.1652989449003428</v>
      </c>
      <c r="R486" s="267">
        <f t="shared" si="120"/>
        <v>9.7744431418523021</v>
      </c>
      <c r="S486" s="268">
        <f>S483/S482*100-100</f>
        <v>15.357561547479492</v>
      </c>
      <c r="T486" s="345">
        <f t="shared" ref="T486" si="121">T483/T482*100-100</f>
        <v>8.0586166471277636</v>
      </c>
      <c r="V486" s="227"/>
    </row>
    <row r="487" spans="1:23" s="522" customFormat="1" ht="13.5" thickBot="1" x14ac:dyDescent="0.25">
      <c r="A487" s="472" t="s">
        <v>27</v>
      </c>
      <c r="B487" s="410">
        <f>B483-B470</f>
        <v>14.960000000000036</v>
      </c>
      <c r="C487" s="415">
        <f t="shared" ref="C487:S487" si="122">C483-C470</f>
        <v>-8.1300000000001091</v>
      </c>
      <c r="D487" s="415">
        <f t="shared" si="122"/>
        <v>37.079999999999927</v>
      </c>
      <c r="E487" s="415">
        <f t="shared" si="122"/>
        <v>94.579999999999927</v>
      </c>
      <c r="F487" s="415">
        <f t="shared" si="122"/>
        <v>70.989999999999782</v>
      </c>
      <c r="G487" s="417">
        <f t="shared" si="122"/>
        <v>22.420000000000073</v>
      </c>
      <c r="H487" s="410">
        <f t="shared" si="122"/>
        <v>52</v>
      </c>
      <c r="I487" s="415">
        <f t="shared" si="122"/>
        <v>-16.369999999999891</v>
      </c>
      <c r="J487" s="415">
        <f t="shared" si="122"/>
        <v>93.1899999999996</v>
      </c>
      <c r="K487" s="415">
        <f t="shared" si="122"/>
        <v>-52.5</v>
      </c>
      <c r="L487" s="415">
        <f t="shared" si="122"/>
        <v>49.960000000000036</v>
      </c>
      <c r="M487" s="417">
        <f t="shared" si="122"/>
        <v>105.1899999999996</v>
      </c>
      <c r="N487" s="410">
        <f t="shared" si="122"/>
        <v>53.329999999999927</v>
      </c>
      <c r="O487" s="415">
        <f t="shared" si="122"/>
        <v>108.32999999999993</v>
      </c>
      <c r="P487" s="415">
        <f t="shared" si="122"/>
        <v>-152.32999999999993</v>
      </c>
      <c r="Q487" s="415">
        <f t="shared" si="122"/>
        <v>58.569999999999709</v>
      </c>
      <c r="R487" s="415">
        <f t="shared" si="122"/>
        <v>-6.25</v>
      </c>
      <c r="S487" s="417">
        <f t="shared" si="122"/>
        <v>83.119999999999891</v>
      </c>
      <c r="T487" s="478">
        <f t="shared" ref="T487" si="123">T483-T469</f>
        <v>358.69999999999982</v>
      </c>
      <c r="V487" s="227"/>
    </row>
    <row r="488" spans="1:23" s="522" customFormat="1" x14ac:dyDescent="0.2">
      <c r="A488" s="370" t="s">
        <v>51</v>
      </c>
      <c r="B488" s="486">
        <v>65</v>
      </c>
      <c r="C488" s="487">
        <v>66</v>
      </c>
      <c r="D488" s="487">
        <v>65</v>
      </c>
      <c r="E488" s="487">
        <v>14</v>
      </c>
      <c r="F488" s="487">
        <v>65</v>
      </c>
      <c r="G488" s="489">
        <v>66</v>
      </c>
      <c r="H488" s="486">
        <v>65</v>
      </c>
      <c r="I488" s="487">
        <v>66</v>
      </c>
      <c r="J488" s="487">
        <v>65</v>
      </c>
      <c r="K488" s="487">
        <v>13</v>
      </c>
      <c r="L488" s="487">
        <v>66</v>
      </c>
      <c r="M488" s="489">
        <v>66</v>
      </c>
      <c r="N488" s="486">
        <v>67</v>
      </c>
      <c r="O488" s="487">
        <v>67</v>
      </c>
      <c r="P488" s="487">
        <v>66</v>
      </c>
      <c r="Q488" s="487">
        <v>14</v>
      </c>
      <c r="R488" s="487">
        <v>66</v>
      </c>
      <c r="S488" s="489">
        <v>66</v>
      </c>
      <c r="T488" s="347">
        <f>SUM(B488:S488)</f>
        <v>1028</v>
      </c>
      <c r="U488" s="227" t="s">
        <v>56</v>
      </c>
      <c r="V488" s="278">
        <f>T475-T488</f>
        <v>1</v>
      </c>
      <c r="W488" s="279">
        <f>V488/T475</f>
        <v>9.7181729834791054E-4</v>
      </c>
    </row>
    <row r="489" spans="1:23" s="522" customFormat="1" x14ac:dyDescent="0.2">
      <c r="A489" s="371" t="s">
        <v>28</v>
      </c>
      <c r="B489" s="323">
        <v>149.5</v>
      </c>
      <c r="C489" s="240">
        <v>148.5</v>
      </c>
      <c r="D489" s="240">
        <v>148</v>
      </c>
      <c r="E489" s="240">
        <v>151</v>
      </c>
      <c r="F489" s="240">
        <v>147.5</v>
      </c>
      <c r="G489" s="243">
        <v>147</v>
      </c>
      <c r="H489" s="242">
        <v>150.5</v>
      </c>
      <c r="I489" s="240">
        <v>149</v>
      </c>
      <c r="J489" s="240">
        <v>149</v>
      </c>
      <c r="K489" s="240">
        <v>150</v>
      </c>
      <c r="L489" s="240">
        <v>147</v>
      </c>
      <c r="M489" s="243">
        <v>147</v>
      </c>
      <c r="N489" s="242">
        <v>151</v>
      </c>
      <c r="O489" s="240">
        <v>148.5</v>
      </c>
      <c r="P489" s="240">
        <v>148</v>
      </c>
      <c r="Q489" s="240">
        <v>149.5</v>
      </c>
      <c r="R489" s="240">
        <v>148</v>
      </c>
      <c r="S489" s="243">
        <v>147</v>
      </c>
      <c r="T489" s="339"/>
      <c r="U489" s="227" t="s">
        <v>57</v>
      </c>
      <c r="V489" s="362">
        <v>148.34</v>
      </c>
    </row>
    <row r="490" spans="1:23" s="522" customFormat="1" ht="13.5" thickBot="1" x14ac:dyDescent="0.25">
      <c r="A490" s="372" t="s">
        <v>26</v>
      </c>
      <c r="B490" s="410">
        <f>B489-B476</f>
        <v>0</v>
      </c>
      <c r="C490" s="415">
        <f t="shared" ref="C490:S490" si="124">C489-C476</f>
        <v>0</v>
      </c>
      <c r="D490" s="415">
        <f t="shared" si="124"/>
        <v>0</v>
      </c>
      <c r="E490" s="415">
        <f t="shared" si="124"/>
        <v>0</v>
      </c>
      <c r="F490" s="415">
        <f t="shared" si="124"/>
        <v>0</v>
      </c>
      <c r="G490" s="417">
        <f t="shared" si="124"/>
        <v>0</v>
      </c>
      <c r="H490" s="410">
        <f t="shared" si="124"/>
        <v>0</v>
      </c>
      <c r="I490" s="415">
        <f t="shared" si="124"/>
        <v>0</v>
      </c>
      <c r="J490" s="415">
        <f t="shared" si="124"/>
        <v>0</v>
      </c>
      <c r="K490" s="415">
        <f t="shared" si="124"/>
        <v>0</v>
      </c>
      <c r="L490" s="415">
        <f t="shared" si="124"/>
        <v>0</v>
      </c>
      <c r="M490" s="417">
        <f t="shared" si="124"/>
        <v>0</v>
      </c>
      <c r="N490" s="410">
        <f t="shared" si="124"/>
        <v>0</v>
      </c>
      <c r="O490" s="415">
        <f t="shared" si="124"/>
        <v>0</v>
      </c>
      <c r="P490" s="415">
        <f t="shared" si="124"/>
        <v>0</v>
      </c>
      <c r="Q490" s="415">
        <f t="shared" si="124"/>
        <v>0</v>
      </c>
      <c r="R490" s="415">
        <f t="shared" si="124"/>
        <v>0</v>
      </c>
      <c r="S490" s="417">
        <f t="shared" si="124"/>
        <v>0</v>
      </c>
      <c r="T490" s="348"/>
      <c r="U490" s="227" t="s">
        <v>26</v>
      </c>
      <c r="V490" s="395">
        <f>V489-V476</f>
        <v>-0.25999999999999091</v>
      </c>
    </row>
  </sheetData>
  <mergeCells count="67">
    <mergeCell ref="B480:G480"/>
    <mergeCell ref="H480:M480"/>
    <mergeCell ref="N480:S480"/>
    <mergeCell ref="B428:G428"/>
    <mergeCell ref="H428:M428"/>
    <mergeCell ref="N428:S428"/>
    <mergeCell ref="B441:G441"/>
    <mergeCell ref="H441:M441"/>
    <mergeCell ref="N441:S441"/>
    <mergeCell ref="B467:G467"/>
    <mergeCell ref="H467:M467"/>
    <mergeCell ref="N467:S467"/>
    <mergeCell ref="B454:G454"/>
    <mergeCell ref="H454:M454"/>
    <mergeCell ref="N454:S454"/>
    <mergeCell ref="B415:G415"/>
    <mergeCell ref="H415:M415"/>
    <mergeCell ref="N415:S415"/>
    <mergeCell ref="B74:F74"/>
    <mergeCell ref="B152:F152"/>
    <mergeCell ref="B139:F139"/>
    <mergeCell ref="B126:F126"/>
    <mergeCell ref="B113:F113"/>
    <mergeCell ref="B100:F100"/>
    <mergeCell ref="B87:F87"/>
    <mergeCell ref="B165:F165"/>
    <mergeCell ref="B311:G311"/>
    <mergeCell ref="H311:M311"/>
    <mergeCell ref="N311:S311"/>
    <mergeCell ref="B298:G298"/>
    <mergeCell ref="B282:F282"/>
    <mergeCell ref="B9:F9"/>
    <mergeCell ref="B22:F22"/>
    <mergeCell ref="B35:F35"/>
    <mergeCell ref="B48:F48"/>
    <mergeCell ref="B61:F61"/>
    <mergeCell ref="B269:F269"/>
    <mergeCell ref="B204:F204"/>
    <mergeCell ref="B191:F191"/>
    <mergeCell ref="N298:S298"/>
    <mergeCell ref="H298:M298"/>
    <mergeCell ref="B178:F178"/>
    <mergeCell ref="B256:F256"/>
    <mergeCell ref="B243:F243"/>
    <mergeCell ref="B230:F230"/>
    <mergeCell ref="B217:F217"/>
    <mergeCell ref="B324:G324"/>
    <mergeCell ref="H324:M324"/>
    <mergeCell ref="N324:S324"/>
    <mergeCell ref="B337:G337"/>
    <mergeCell ref="H337:M337"/>
    <mergeCell ref="N337:S337"/>
    <mergeCell ref="B350:G350"/>
    <mergeCell ref="H350:M350"/>
    <mergeCell ref="N350:S350"/>
    <mergeCell ref="B402:G402"/>
    <mergeCell ref="H402:M402"/>
    <mergeCell ref="N402:S402"/>
    <mergeCell ref="B389:G389"/>
    <mergeCell ref="H389:M389"/>
    <mergeCell ref="N389:S389"/>
    <mergeCell ref="B363:G363"/>
    <mergeCell ref="H363:M363"/>
    <mergeCell ref="N363:S363"/>
    <mergeCell ref="B376:G376"/>
    <mergeCell ref="H376:M376"/>
    <mergeCell ref="N376:S37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518"/>
  <sheetViews>
    <sheetView showGridLines="0" topLeftCell="A485" zoomScale="73" zoomScaleNormal="73" workbookViewId="0">
      <selection activeCell="H510" sqref="H510:H512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528" t="s">
        <v>50</v>
      </c>
      <c r="C9" s="529"/>
      <c r="D9" s="529"/>
      <c r="E9" s="529"/>
      <c r="F9" s="529"/>
      <c r="G9" s="530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528" t="s">
        <v>50</v>
      </c>
      <c r="C23" s="529"/>
      <c r="D23" s="529"/>
      <c r="E23" s="529"/>
      <c r="F23" s="529"/>
      <c r="G23" s="530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528" t="s">
        <v>50</v>
      </c>
      <c r="C37" s="529"/>
      <c r="D37" s="529"/>
      <c r="E37" s="529"/>
      <c r="F37" s="529"/>
      <c r="G37" s="530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528" t="s">
        <v>50</v>
      </c>
      <c r="C53" s="529"/>
      <c r="D53" s="529"/>
      <c r="E53" s="529"/>
      <c r="F53" s="529"/>
      <c r="G53" s="530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528" t="s">
        <v>50</v>
      </c>
      <c r="C67" s="529"/>
      <c r="D67" s="529"/>
      <c r="E67" s="529"/>
      <c r="F67" s="529"/>
      <c r="G67" s="530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528" t="s">
        <v>50</v>
      </c>
      <c r="C81" s="529"/>
      <c r="D81" s="529"/>
      <c r="E81" s="529"/>
      <c r="F81" s="529"/>
      <c r="G81" s="530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528" t="s">
        <v>50</v>
      </c>
      <c r="C95" s="529"/>
      <c r="D95" s="529"/>
      <c r="E95" s="529"/>
      <c r="F95" s="529"/>
      <c r="G95" s="530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528" t="s">
        <v>50</v>
      </c>
      <c r="C111" s="529"/>
      <c r="D111" s="529"/>
      <c r="E111" s="529"/>
      <c r="F111" s="529"/>
      <c r="G111" s="530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528" t="s">
        <v>50</v>
      </c>
      <c r="C125" s="529"/>
      <c r="D125" s="529"/>
      <c r="E125" s="529"/>
      <c r="F125" s="529"/>
      <c r="G125" s="530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528" t="s">
        <v>50</v>
      </c>
      <c r="C139" s="529"/>
      <c r="D139" s="529"/>
      <c r="E139" s="529"/>
      <c r="F139" s="529"/>
      <c r="G139" s="530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528" t="s">
        <v>50</v>
      </c>
      <c r="C153" s="529"/>
      <c r="D153" s="529"/>
      <c r="E153" s="529"/>
      <c r="F153" s="529"/>
      <c r="G153" s="530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528" t="s">
        <v>50</v>
      </c>
      <c r="C167" s="529"/>
      <c r="D167" s="529"/>
      <c r="E167" s="529"/>
      <c r="F167" s="529"/>
      <c r="G167" s="530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528" t="s">
        <v>50</v>
      </c>
      <c r="C182" s="529"/>
      <c r="D182" s="529"/>
      <c r="E182" s="529"/>
      <c r="F182" s="529"/>
      <c r="G182" s="530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528" t="s">
        <v>50</v>
      </c>
      <c r="C196" s="529"/>
      <c r="D196" s="529"/>
      <c r="E196" s="529"/>
      <c r="F196" s="529"/>
      <c r="G196" s="530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528" t="s">
        <v>50</v>
      </c>
      <c r="C210" s="529"/>
      <c r="D210" s="529"/>
      <c r="E210" s="529"/>
      <c r="F210" s="529"/>
      <c r="G210" s="530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528" t="s">
        <v>50</v>
      </c>
      <c r="C224" s="529"/>
      <c r="D224" s="529"/>
      <c r="E224" s="529"/>
      <c r="F224" s="529"/>
      <c r="G224" s="530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528" t="s">
        <v>50</v>
      </c>
      <c r="C238" s="529"/>
      <c r="D238" s="529"/>
      <c r="E238" s="529"/>
      <c r="F238" s="529"/>
      <c r="G238" s="530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528" t="s">
        <v>50</v>
      </c>
      <c r="C252" s="529"/>
      <c r="D252" s="529"/>
      <c r="E252" s="529"/>
      <c r="F252" s="529"/>
      <c r="G252" s="530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528" t="s">
        <v>50</v>
      </c>
      <c r="C267" s="529"/>
      <c r="D267" s="529"/>
      <c r="E267" s="529"/>
      <c r="F267" s="529"/>
      <c r="G267" s="530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528" t="s">
        <v>50</v>
      </c>
      <c r="C281" s="529"/>
      <c r="D281" s="529"/>
      <c r="E281" s="529"/>
      <c r="F281" s="529"/>
      <c r="G281" s="530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528" t="s">
        <v>50</v>
      </c>
      <c r="C295" s="529"/>
      <c r="D295" s="529"/>
      <c r="E295" s="529"/>
      <c r="F295" s="529"/>
      <c r="G295" s="530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528" t="s">
        <v>50</v>
      </c>
      <c r="C309" s="529"/>
      <c r="D309" s="529"/>
      <c r="E309" s="529"/>
      <c r="F309" s="529"/>
      <c r="G309" s="530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528" t="s">
        <v>50</v>
      </c>
      <c r="C323" s="529"/>
      <c r="D323" s="529"/>
      <c r="E323" s="529"/>
      <c r="F323" s="529"/>
      <c r="G323" s="530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528" t="s">
        <v>50</v>
      </c>
      <c r="C339" s="529"/>
      <c r="D339" s="529"/>
      <c r="E339" s="529"/>
      <c r="F339" s="529"/>
      <c r="G339" s="530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  <row r="351" spans="1:11" ht="13.5" thickBot="1" x14ac:dyDescent="0.25"/>
    <row r="352" spans="1:11" ht="13.5" thickBot="1" x14ac:dyDescent="0.25">
      <c r="A352" s="285" t="s">
        <v>127</v>
      </c>
      <c r="B352" s="528" t="s">
        <v>50</v>
      </c>
      <c r="C352" s="529"/>
      <c r="D352" s="529"/>
      <c r="E352" s="529"/>
      <c r="F352" s="529"/>
      <c r="G352" s="530"/>
      <c r="H352" s="313" t="s">
        <v>0</v>
      </c>
      <c r="I352" s="227"/>
      <c r="J352" s="481"/>
      <c r="K352" s="481"/>
    </row>
    <row r="353" spans="1:11" x14ac:dyDescent="0.2">
      <c r="A353" s="226" t="s">
        <v>54</v>
      </c>
      <c r="B353" s="453">
        <v>1</v>
      </c>
      <c r="C353" s="454">
        <v>2</v>
      </c>
      <c r="D353" s="455">
        <v>3</v>
      </c>
      <c r="E353" s="454">
        <v>4</v>
      </c>
      <c r="F353" s="455">
        <v>5</v>
      </c>
      <c r="G353" s="456">
        <v>6</v>
      </c>
      <c r="H353" s="460">
        <v>258</v>
      </c>
      <c r="I353" s="290"/>
      <c r="J353" s="481"/>
      <c r="K353" s="481"/>
    </row>
    <row r="354" spans="1:11" x14ac:dyDescent="0.2">
      <c r="A354" s="292" t="s">
        <v>3</v>
      </c>
      <c r="B354" s="253">
        <v>3280</v>
      </c>
      <c r="C354" s="254">
        <v>3280</v>
      </c>
      <c r="D354" s="254">
        <v>3280</v>
      </c>
      <c r="E354" s="254">
        <v>3280</v>
      </c>
      <c r="F354" s="254">
        <v>3280</v>
      </c>
      <c r="G354" s="255">
        <v>3280</v>
      </c>
      <c r="H354" s="293">
        <v>3280</v>
      </c>
      <c r="I354" s="294"/>
      <c r="J354" s="291"/>
      <c r="K354" s="481"/>
    </row>
    <row r="355" spans="1:11" x14ac:dyDescent="0.2">
      <c r="A355" s="295" t="s">
        <v>6</v>
      </c>
      <c r="B355" s="256">
        <v>3241.5254237288136</v>
      </c>
      <c r="C355" s="257">
        <v>3320.5454545454545</v>
      </c>
      <c r="D355" s="257">
        <v>3426.6071428571427</v>
      </c>
      <c r="E355" s="257">
        <v>3260.4761904761904</v>
      </c>
      <c r="F355" s="296">
        <v>3482.4137931034484</v>
      </c>
      <c r="G355" s="258">
        <v>3475.1724137931033</v>
      </c>
      <c r="H355" s="297">
        <v>3380.3908794788272</v>
      </c>
      <c r="I355" s="298"/>
      <c r="J355" s="291"/>
      <c r="K355" s="481"/>
    </row>
    <row r="356" spans="1:11" x14ac:dyDescent="0.2">
      <c r="A356" s="226" t="s">
        <v>7</v>
      </c>
      <c r="B356" s="260">
        <v>83.050847457627114</v>
      </c>
      <c r="C356" s="261">
        <v>87.272727272727266</v>
      </c>
      <c r="D356" s="261">
        <v>87.5</v>
      </c>
      <c r="E356" s="261">
        <v>66.666666666666671</v>
      </c>
      <c r="F356" s="299">
        <v>91.379310344827587</v>
      </c>
      <c r="G356" s="262">
        <v>82.758620689655174</v>
      </c>
      <c r="H356" s="300">
        <v>81.433224755700323</v>
      </c>
      <c r="I356" s="301"/>
      <c r="J356" s="291"/>
      <c r="K356" s="481"/>
    </row>
    <row r="357" spans="1:11" x14ac:dyDescent="0.2">
      <c r="A357" s="226" t="s">
        <v>8</v>
      </c>
      <c r="B357" s="263">
        <v>7.401266094455082E-2</v>
      </c>
      <c r="C357" s="264">
        <v>6.3304955375329847E-2</v>
      </c>
      <c r="D357" s="264">
        <v>6.4135374788545932E-2</v>
      </c>
      <c r="E357" s="264">
        <v>0.11810310569473564</v>
      </c>
      <c r="F357" s="302">
        <v>6.4055800427811588E-2</v>
      </c>
      <c r="G357" s="265">
        <v>8.3295397011120861E-2</v>
      </c>
      <c r="H357" s="303">
        <v>7.9678489550381107E-2</v>
      </c>
      <c r="I357" s="304"/>
      <c r="J357" s="305"/>
      <c r="K357" s="306"/>
    </row>
    <row r="358" spans="1:11" x14ac:dyDescent="0.2">
      <c r="A358" s="295" t="s">
        <v>1</v>
      </c>
      <c r="B358" s="266">
        <f t="shared" ref="B358:H358" si="80">B355/B354*100-100</f>
        <v>-1.1730053741215443</v>
      </c>
      <c r="C358" s="267">
        <f t="shared" si="80"/>
        <v>1.2361419068736268</v>
      </c>
      <c r="D358" s="267">
        <f t="shared" si="80"/>
        <v>4.4697299651568017</v>
      </c>
      <c r="E358" s="267">
        <f t="shared" si="80"/>
        <v>-0.59523809523808779</v>
      </c>
      <c r="F358" s="267">
        <f t="shared" si="80"/>
        <v>6.171152228763674</v>
      </c>
      <c r="G358" s="268">
        <f t="shared" si="80"/>
        <v>5.9503784693019384</v>
      </c>
      <c r="H358" s="269">
        <f t="shared" si="80"/>
        <v>3.0606975450861995</v>
      </c>
      <c r="I358" s="304"/>
      <c r="J358" s="305"/>
      <c r="K358" s="227"/>
    </row>
    <row r="359" spans="1:11" ht="13.5" thickBot="1" x14ac:dyDescent="0.25">
      <c r="A359" s="226" t="s">
        <v>27</v>
      </c>
      <c r="B359" s="270">
        <f t="shared" ref="B359:H359" si="81">B355-B342</f>
        <v>93.192090395480136</v>
      </c>
      <c r="C359" s="271">
        <f t="shared" si="81"/>
        <v>137.03668261563007</v>
      </c>
      <c r="D359" s="271">
        <f t="shared" si="81"/>
        <v>226.93501170960189</v>
      </c>
      <c r="E359" s="271">
        <f t="shared" si="81"/>
        <v>385.47619047619037</v>
      </c>
      <c r="F359" s="271">
        <f t="shared" si="81"/>
        <v>157.90398918187975</v>
      </c>
      <c r="G359" s="272">
        <f t="shared" si="81"/>
        <v>100.91709464416726</v>
      </c>
      <c r="H359" s="307">
        <f t="shared" si="81"/>
        <v>160.84542493337267</v>
      </c>
      <c r="I359" s="308"/>
      <c r="J359" s="305"/>
      <c r="K359" s="227"/>
    </row>
    <row r="360" spans="1:11" x14ac:dyDescent="0.2">
      <c r="A360" s="309" t="s">
        <v>51</v>
      </c>
      <c r="B360" s="274">
        <v>670</v>
      </c>
      <c r="C360" s="275">
        <v>671</v>
      </c>
      <c r="D360" s="275">
        <v>672</v>
      </c>
      <c r="E360" s="275">
        <v>200</v>
      </c>
      <c r="F360" s="275">
        <v>672</v>
      </c>
      <c r="G360" s="276">
        <v>669</v>
      </c>
      <c r="H360" s="277">
        <f>SUM(B360:G360)</f>
        <v>3554</v>
      </c>
      <c r="I360" s="310" t="s">
        <v>56</v>
      </c>
      <c r="J360" s="311">
        <f>H347-H360</f>
        <v>3</v>
      </c>
      <c r="K360" s="279">
        <f>J360/H347</f>
        <v>8.4340736575766093E-4</v>
      </c>
    </row>
    <row r="361" spans="1:11" x14ac:dyDescent="0.2">
      <c r="A361" s="309" t="s">
        <v>28</v>
      </c>
      <c r="B361" s="229">
        <v>120</v>
      </c>
      <c r="C361" s="281">
        <v>122.5</v>
      </c>
      <c r="D361" s="281">
        <v>120</v>
      </c>
      <c r="E361" s="281">
        <v>125.5</v>
      </c>
      <c r="F361" s="281">
        <v>118.5</v>
      </c>
      <c r="G361" s="230">
        <v>117.5</v>
      </c>
      <c r="H361" s="233"/>
      <c r="I361" s="227" t="s">
        <v>57</v>
      </c>
      <c r="J361" s="481">
        <v>116.85</v>
      </c>
      <c r="K361" s="481"/>
    </row>
    <row r="362" spans="1:11" ht="13.5" thickBot="1" x14ac:dyDescent="0.25">
      <c r="A362" s="312" t="s">
        <v>26</v>
      </c>
      <c r="B362" s="231">
        <f t="shared" ref="B362:G362" si="82">B361-B348</f>
        <v>3.5</v>
      </c>
      <c r="C362" s="232">
        <f t="shared" si="82"/>
        <v>3.5</v>
      </c>
      <c r="D362" s="232">
        <f t="shared" si="82"/>
        <v>3</v>
      </c>
      <c r="E362" s="232">
        <f t="shared" si="82"/>
        <v>3</v>
      </c>
      <c r="F362" s="232">
        <f t="shared" si="82"/>
        <v>3</v>
      </c>
      <c r="G362" s="238">
        <f t="shared" si="82"/>
        <v>3.5</v>
      </c>
      <c r="H362" s="234"/>
      <c r="I362" s="481" t="s">
        <v>26</v>
      </c>
      <c r="J362" s="481">
        <f>J361-J348</f>
        <v>3.3199999999999932</v>
      </c>
      <c r="K362" s="481"/>
    </row>
    <row r="364" spans="1:11" ht="13.5" thickBot="1" x14ac:dyDescent="0.25">
      <c r="A364" s="280" t="s">
        <v>130</v>
      </c>
      <c r="B364" s="280">
        <v>0.15</v>
      </c>
      <c r="C364" s="280">
        <v>0.75</v>
      </c>
      <c r="D364" s="280">
        <v>2.2400000000000002</v>
      </c>
      <c r="E364" s="228">
        <v>1</v>
      </c>
      <c r="F364" s="280">
        <v>1.19</v>
      </c>
      <c r="G364" s="228">
        <v>1.5</v>
      </c>
    </row>
    <row r="365" spans="1:11" ht="13.5" thickBot="1" x14ac:dyDescent="0.25">
      <c r="A365" s="285" t="s">
        <v>129</v>
      </c>
      <c r="B365" s="528" t="s">
        <v>50</v>
      </c>
      <c r="C365" s="529"/>
      <c r="D365" s="529"/>
      <c r="E365" s="529"/>
      <c r="F365" s="529"/>
      <c r="G365" s="530"/>
      <c r="H365" s="313" t="s">
        <v>0</v>
      </c>
      <c r="I365" s="227"/>
      <c r="J365" s="503"/>
      <c r="K365" s="503"/>
    </row>
    <row r="366" spans="1:11" x14ac:dyDescent="0.2">
      <c r="A366" s="226" t="s">
        <v>54</v>
      </c>
      <c r="B366" s="453">
        <v>1</v>
      </c>
      <c r="C366" s="454">
        <v>2</v>
      </c>
      <c r="D366" s="455">
        <v>3</v>
      </c>
      <c r="E366" s="454">
        <v>4</v>
      </c>
      <c r="F366" s="455">
        <v>5</v>
      </c>
      <c r="G366" s="456">
        <v>6</v>
      </c>
      <c r="H366" s="460">
        <v>265</v>
      </c>
      <c r="I366" s="290"/>
      <c r="J366" s="503"/>
      <c r="K366" s="503"/>
    </row>
    <row r="367" spans="1:11" x14ac:dyDescent="0.2">
      <c r="A367" s="292" t="s">
        <v>3</v>
      </c>
      <c r="B367" s="253">
        <v>3460</v>
      </c>
      <c r="C367" s="254">
        <v>3460</v>
      </c>
      <c r="D367" s="254">
        <v>3460</v>
      </c>
      <c r="E367" s="254">
        <v>3460</v>
      </c>
      <c r="F367" s="254">
        <v>3460</v>
      </c>
      <c r="G367" s="255">
        <v>3460</v>
      </c>
      <c r="H367" s="293">
        <v>3460</v>
      </c>
      <c r="I367" s="294"/>
      <c r="J367" s="291"/>
      <c r="K367" s="503"/>
    </row>
    <row r="368" spans="1:11" x14ac:dyDescent="0.2">
      <c r="A368" s="295" t="s">
        <v>6</v>
      </c>
      <c r="B368" s="256">
        <v>3522.3529411764707</v>
      </c>
      <c r="C368" s="257">
        <v>3493.8</v>
      </c>
      <c r="D368" s="257">
        <v>3548.2</v>
      </c>
      <c r="E368" s="257">
        <v>3473.75</v>
      </c>
      <c r="F368" s="296">
        <v>3644.7916666666665</v>
      </c>
      <c r="G368" s="258">
        <v>3623.4</v>
      </c>
      <c r="H368" s="297">
        <v>3560.1509433962265</v>
      </c>
      <c r="I368" s="298"/>
      <c r="J368" s="291"/>
      <c r="K368" s="503"/>
    </row>
    <row r="369" spans="1:12" x14ac:dyDescent="0.2">
      <c r="A369" s="226" t="s">
        <v>7</v>
      </c>
      <c r="B369" s="260">
        <v>74.509803921568633</v>
      </c>
      <c r="C369" s="261">
        <v>78</v>
      </c>
      <c r="D369" s="261">
        <v>84</v>
      </c>
      <c r="E369" s="261">
        <v>93.75</v>
      </c>
      <c r="F369" s="299">
        <v>87.5</v>
      </c>
      <c r="G369" s="262">
        <v>80</v>
      </c>
      <c r="H369" s="300">
        <v>79.622641509433961</v>
      </c>
      <c r="I369" s="301"/>
      <c r="J369" s="291"/>
      <c r="K369" s="503"/>
    </row>
    <row r="370" spans="1:12" x14ac:dyDescent="0.2">
      <c r="A370" s="226" t="s">
        <v>8</v>
      </c>
      <c r="B370" s="263">
        <v>8.8475161369589425E-2</v>
      </c>
      <c r="C370" s="264">
        <v>8.706189720371009E-2</v>
      </c>
      <c r="D370" s="264">
        <v>7.0432755656617649E-2</v>
      </c>
      <c r="E370" s="264">
        <v>7.9053046317539205E-2</v>
      </c>
      <c r="F370" s="302">
        <v>6.7651732844718065E-2</v>
      </c>
      <c r="G370" s="265">
        <v>7.3907247062585793E-2</v>
      </c>
      <c r="H370" s="303">
        <v>7.9776291216888257E-2</v>
      </c>
      <c r="I370" s="304"/>
      <c r="J370" s="305"/>
      <c r="K370" s="306"/>
    </row>
    <row r="371" spans="1:12" x14ac:dyDescent="0.2">
      <c r="A371" s="295" t="s">
        <v>1</v>
      </c>
      <c r="B371" s="266">
        <f t="shared" ref="B371:H371" si="83">B368/B367*100-100</f>
        <v>1.802108126487596</v>
      </c>
      <c r="C371" s="267">
        <f t="shared" si="83"/>
        <v>0.97687861271676013</v>
      </c>
      <c r="D371" s="267">
        <f t="shared" si="83"/>
        <v>2.5491329479768723</v>
      </c>
      <c r="E371" s="267">
        <f t="shared" si="83"/>
        <v>0.39739884393064528</v>
      </c>
      <c r="F371" s="267">
        <f t="shared" si="83"/>
        <v>5.3407996146435295</v>
      </c>
      <c r="G371" s="268">
        <f t="shared" si="83"/>
        <v>4.7225433526011642</v>
      </c>
      <c r="H371" s="269">
        <f t="shared" si="83"/>
        <v>2.8945359363071361</v>
      </c>
      <c r="I371" s="304"/>
      <c r="J371" s="305"/>
      <c r="K371" s="227"/>
    </row>
    <row r="372" spans="1:12" ht="13.5" thickBot="1" x14ac:dyDescent="0.25">
      <c r="A372" s="226" t="s">
        <v>27</v>
      </c>
      <c r="B372" s="270">
        <f t="shared" ref="B372:H372" si="84">B368-B355</f>
        <v>280.8275174476571</v>
      </c>
      <c r="C372" s="271">
        <f t="shared" si="84"/>
        <v>173.25454545454568</v>
      </c>
      <c r="D372" s="271">
        <f t="shared" si="84"/>
        <v>121.59285714285716</v>
      </c>
      <c r="E372" s="271">
        <f t="shared" si="84"/>
        <v>213.27380952380963</v>
      </c>
      <c r="F372" s="271">
        <f t="shared" si="84"/>
        <v>162.37787356321815</v>
      </c>
      <c r="G372" s="272">
        <f t="shared" si="84"/>
        <v>148.22758620689683</v>
      </c>
      <c r="H372" s="307">
        <f t="shared" si="84"/>
        <v>179.76006391739929</v>
      </c>
      <c r="I372" s="308"/>
      <c r="J372" s="305"/>
      <c r="K372" s="227"/>
    </row>
    <row r="373" spans="1:12" x14ac:dyDescent="0.2">
      <c r="A373" s="309" t="s">
        <v>51</v>
      </c>
      <c r="B373" s="274">
        <v>670</v>
      </c>
      <c r="C373" s="275">
        <v>671</v>
      </c>
      <c r="D373" s="275">
        <v>672</v>
      </c>
      <c r="E373" s="275">
        <v>200</v>
      </c>
      <c r="F373" s="275">
        <v>672</v>
      </c>
      <c r="G373" s="276">
        <v>667</v>
      </c>
      <c r="H373" s="277">
        <f>SUM(B373:G373)</f>
        <v>3552</v>
      </c>
      <c r="I373" s="310" t="s">
        <v>56</v>
      </c>
      <c r="J373" s="311">
        <f>H360-H373</f>
        <v>2</v>
      </c>
      <c r="K373" s="279">
        <f>J373/H360</f>
        <v>5.6274620146314015E-4</v>
      </c>
    </row>
    <row r="374" spans="1:12" x14ac:dyDescent="0.2">
      <c r="A374" s="309" t="s">
        <v>28</v>
      </c>
      <c r="B374" s="229">
        <v>123.5</v>
      </c>
      <c r="C374" s="281">
        <v>125.5</v>
      </c>
      <c r="D374" s="281">
        <v>123</v>
      </c>
      <c r="E374" s="281">
        <v>128</v>
      </c>
      <c r="F374" s="281">
        <v>122</v>
      </c>
      <c r="G374" s="230">
        <v>120.5</v>
      </c>
      <c r="H374" s="233"/>
      <c r="I374" s="227" t="s">
        <v>57</v>
      </c>
      <c r="J374" s="503">
        <v>120.09</v>
      </c>
      <c r="K374" s="503"/>
    </row>
    <row r="375" spans="1:12" ht="13.5" thickBot="1" x14ac:dyDescent="0.25">
      <c r="A375" s="312" t="s">
        <v>26</v>
      </c>
      <c r="B375" s="231">
        <f t="shared" ref="B375:G375" si="85">B374-B361</f>
        <v>3.5</v>
      </c>
      <c r="C375" s="232">
        <f t="shared" si="85"/>
        <v>3</v>
      </c>
      <c r="D375" s="232">
        <f t="shared" si="85"/>
        <v>3</v>
      </c>
      <c r="E375" s="232">
        <f t="shared" si="85"/>
        <v>2.5</v>
      </c>
      <c r="F375" s="232">
        <f t="shared" si="85"/>
        <v>3.5</v>
      </c>
      <c r="G375" s="238">
        <f t="shared" si="85"/>
        <v>3</v>
      </c>
      <c r="H375" s="234"/>
      <c r="I375" s="503" t="s">
        <v>26</v>
      </c>
      <c r="J375" s="503">
        <f>J374-J361</f>
        <v>3.2400000000000091</v>
      </c>
      <c r="K375" s="503"/>
    </row>
    <row r="376" spans="1:12" x14ac:dyDescent="0.2">
      <c r="B376" s="280">
        <v>123.5</v>
      </c>
      <c r="F376" s="280">
        <v>122</v>
      </c>
      <c r="G376" s="280">
        <v>120.5</v>
      </c>
    </row>
    <row r="377" spans="1:12" ht="13.5" thickBot="1" x14ac:dyDescent="0.25"/>
    <row r="378" spans="1:12" s="504" customFormat="1" ht="13.5" thickBot="1" x14ac:dyDescent="0.25">
      <c r="A378" s="285" t="s">
        <v>131</v>
      </c>
      <c r="B378" s="528" t="s">
        <v>50</v>
      </c>
      <c r="C378" s="529"/>
      <c r="D378" s="529"/>
      <c r="E378" s="529"/>
      <c r="F378" s="529"/>
      <c r="G378" s="530"/>
      <c r="H378" s="313" t="s">
        <v>0</v>
      </c>
      <c r="I378" s="227"/>
    </row>
    <row r="379" spans="1:12" s="504" customFormat="1" x14ac:dyDescent="0.2">
      <c r="A379" s="226" t="s">
        <v>54</v>
      </c>
      <c r="B379" s="453">
        <v>1</v>
      </c>
      <c r="C379" s="454">
        <v>2</v>
      </c>
      <c r="D379" s="455">
        <v>3</v>
      </c>
      <c r="E379" s="454">
        <v>4</v>
      </c>
      <c r="F379" s="455">
        <v>5</v>
      </c>
      <c r="G379" s="456">
        <v>6</v>
      </c>
      <c r="H379" s="460">
        <v>254</v>
      </c>
      <c r="I379" s="290"/>
    </row>
    <row r="380" spans="1:12" s="504" customFormat="1" x14ac:dyDescent="0.2">
      <c r="A380" s="292" t="s">
        <v>3</v>
      </c>
      <c r="B380" s="253">
        <v>3610</v>
      </c>
      <c r="C380" s="254">
        <v>3610</v>
      </c>
      <c r="D380" s="254">
        <v>3610</v>
      </c>
      <c r="E380" s="254">
        <v>3610</v>
      </c>
      <c r="F380" s="254">
        <v>3610</v>
      </c>
      <c r="G380" s="255">
        <v>3610</v>
      </c>
      <c r="H380" s="293">
        <v>3610</v>
      </c>
      <c r="I380" s="294"/>
      <c r="J380" s="291"/>
    </row>
    <row r="381" spans="1:12" s="504" customFormat="1" x14ac:dyDescent="0.2">
      <c r="A381" s="295" t="s">
        <v>6</v>
      </c>
      <c r="B381" s="256">
        <v>3690.8333333333335</v>
      </c>
      <c r="C381" s="257">
        <v>3575.3333333333335</v>
      </c>
      <c r="D381" s="257">
        <v>3718.2</v>
      </c>
      <c r="E381" s="257">
        <v>3683.125</v>
      </c>
      <c r="F381" s="296">
        <v>3711.4285714285716</v>
      </c>
      <c r="G381" s="258">
        <v>3808.913043478261</v>
      </c>
      <c r="H381" s="297">
        <v>3700.6299212598424</v>
      </c>
      <c r="I381" s="298"/>
      <c r="J381" s="291"/>
    </row>
    <row r="382" spans="1:12" s="504" customFormat="1" x14ac:dyDescent="0.2">
      <c r="A382" s="226" t="s">
        <v>7</v>
      </c>
      <c r="B382" s="260">
        <v>72.916666666666671</v>
      </c>
      <c r="C382" s="261">
        <v>75.555555555555557</v>
      </c>
      <c r="D382" s="261">
        <v>86</v>
      </c>
      <c r="E382" s="510">
        <v>68.75</v>
      </c>
      <c r="F382" s="509">
        <v>77.551020408163268</v>
      </c>
      <c r="G382" s="511">
        <v>69.565217391304344</v>
      </c>
      <c r="H382" s="300">
        <v>75.984251968503941</v>
      </c>
      <c r="I382" s="301"/>
      <c r="J382" s="291"/>
      <c r="L382" s="508" t="s">
        <v>133</v>
      </c>
    </row>
    <row r="383" spans="1:12" s="504" customFormat="1" x14ac:dyDescent="0.2">
      <c r="A383" s="226" t="s">
        <v>8</v>
      </c>
      <c r="B383" s="263">
        <v>8.9470264398620394E-2</v>
      </c>
      <c r="C383" s="264">
        <v>8.500658916483024E-2</v>
      </c>
      <c r="D383" s="264">
        <v>6.9312671029905362E-2</v>
      </c>
      <c r="E383" s="264">
        <v>9.2026580766589719E-2</v>
      </c>
      <c r="F383" s="302">
        <v>7.7481063218390336E-2</v>
      </c>
      <c r="G383" s="265">
        <v>8.4752592175905625E-2</v>
      </c>
      <c r="H383" s="303">
        <v>8.4219088568372555E-2</v>
      </c>
      <c r="I383" s="304"/>
      <c r="J383" s="305"/>
      <c r="K383" s="306"/>
    </row>
    <row r="384" spans="1:12" s="504" customFormat="1" x14ac:dyDescent="0.2">
      <c r="A384" s="295" t="s">
        <v>1</v>
      </c>
      <c r="B384" s="266">
        <f t="shared" ref="B384:H384" si="86">B381/B380*100-100</f>
        <v>2.2391505078485778</v>
      </c>
      <c r="C384" s="267">
        <f t="shared" si="86"/>
        <v>-0.96029547553092698</v>
      </c>
      <c r="D384" s="267">
        <f t="shared" si="86"/>
        <v>2.9972299168975098</v>
      </c>
      <c r="E384" s="267">
        <f t="shared" si="86"/>
        <v>2.0256232686980695</v>
      </c>
      <c r="F384" s="267">
        <f t="shared" si="86"/>
        <v>2.8096557182429933</v>
      </c>
      <c r="G384" s="268">
        <f t="shared" si="86"/>
        <v>5.510056606046021</v>
      </c>
      <c r="H384" s="269">
        <f t="shared" si="86"/>
        <v>2.5105241346216758</v>
      </c>
      <c r="I384" s="304"/>
      <c r="J384" s="305"/>
      <c r="K384" s="227"/>
    </row>
    <row r="385" spans="1:12" s="504" customFormat="1" ht="13.5" thickBot="1" x14ac:dyDescent="0.25">
      <c r="A385" s="226" t="s">
        <v>27</v>
      </c>
      <c r="B385" s="270">
        <f t="shared" ref="B385:H385" si="87">B381-B368</f>
        <v>168.48039215686276</v>
      </c>
      <c r="C385" s="271">
        <f t="shared" si="87"/>
        <v>81.533333333333303</v>
      </c>
      <c r="D385" s="271">
        <f t="shared" si="87"/>
        <v>170</v>
      </c>
      <c r="E385" s="271">
        <f t="shared" si="87"/>
        <v>209.375</v>
      </c>
      <c r="F385" s="271">
        <f t="shared" si="87"/>
        <v>66.636904761905043</v>
      </c>
      <c r="G385" s="272">
        <f t="shared" si="87"/>
        <v>185.5130434782609</v>
      </c>
      <c r="H385" s="307">
        <f t="shared" si="87"/>
        <v>140.47897786361591</v>
      </c>
      <c r="I385" s="308"/>
      <c r="J385" s="305"/>
      <c r="K385" s="227"/>
    </row>
    <row r="386" spans="1:12" s="504" customFormat="1" x14ac:dyDescent="0.2">
      <c r="A386" s="309" t="s">
        <v>51</v>
      </c>
      <c r="B386" s="274">
        <v>670</v>
      </c>
      <c r="C386" s="275">
        <v>670</v>
      </c>
      <c r="D386" s="275">
        <v>670</v>
      </c>
      <c r="E386" s="275">
        <v>200</v>
      </c>
      <c r="F386" s="275">
        <v>671</v>
      </c>
      <c r="G386" s="276">
        <v>666</v>
      </c>
      <c r="H386" s="277">
        <f>SUM(B386:G386)</f>
        <v>3547</v>
      </c>
      <c r="I386" s="310" t="s">
        <v>56</v>
      </c>
      <c r="J386" s="311">
        <f>H373-H386</f>
        <v>5</v>
      </c>
      <c r="K386" s="279">
        <f>J386/H373</f>
        <v>1.4076576576576576E-3</v>
      </c>
      <c r="L386" s="507"/>
    </row>
    <row r="387" spans="1:12" s="504" customFormat="1" x14ac:dyDescent="0.2">
      <c r="A387" s="309" t="s">
        <v>28</v>
      </c>
      <c r="B387" s="229"/>
      <c r="C387" s="281"/>
      <c r="D387" s="281"/>
      <c r="E387" s="281"/>
      <c r="F387" s="281"/>
      <c r="G387" s="230"/>
      <c r="H387" s="233"/>
      <c r="I387" s="227" t="s">
        <v>57</v>
      </c>
      <c r="J387" s="504">
        <v>123.44</v>
      </c>
    </row>
    <row r="388" spans="1:12" s="504" customFormat="1" ht="13.5" thickBot="1" x14ac:dyDescent="0.25">
      <c r="A388" s="312" t="s">
        <v>26</v>
      </c>
      <c r="B388" s="231">
        <f t="shared" ref="B388:G388" si="88">B387-B374</f>
        <v>-123.5</v>
      </c>
      <c r="C388" s="232">
        <f t="shared" si="88"/>
        <v>-125.5</v>
      </c>
      <c r="D388" s="232">
        <f t="shared" si="88"/>
        <v>-123</v>
      </c>
      <c r="E388" s="232">
        <f t="shared" si="88"/>
        <v>-128</v>
      </c>
      <c r="F388" s="232">
        <f t="shared" si="88"/>
        <v>-122</v>
      </c>
      <c r="G388" s="238">
        <f t="shared" si="88"/>
        <v>-120.5</v>
      </c>
      <c r="H388" s="234"/>
      <c r="I388" s="504" t="s">
        <v>26</v>
      </c>
      <c r="J388" s="504">
        <f>J387-J374</f>
        <v>3.3499999999999943</v>
      </c>
    </row>
    <row r="390" spans="1:12" ht="13.5" thickBot="1" x14ac:dyDescent="0.25"/>
    <row r="391" spans="1:12" ht="13.5" thickBot="1" x14ac:dyDescent="0.25">
      <c r="A391" s="285" t="s">
        <v>132</v>
      </c>
      <c r="B391" s="528" t="s">
        <v>50</v>
      </c>
      <c r="C391" s="529"/>
      <c r="D391" s="529"/>
      <c r="E391" s="529"/>
      <c r="F391" s="529"/>
      <c r="G391" s="530"/>
      <c r="H391" s="313" t="s">
        <v>0</v>
      </c>
      <c r="I391" s="227"/>
      <c r="J391" s="505"/>
      <c r="K391" s="505"/>
    </row>
    <row r="392" spans="1:12" x14ac:dyDescent="0.2">
      <c r="A392" s="226" t="s">
        <v>54</v>
      </c>
      <c r="B392" s="453">
        <v>1</v>
      </c>
      <c r="C392" s="454">
        <v>2</v>
      </c>
      <c r="D392" s="455">
        <v>3</v>
      </c>
      <c r="E392" s="454">
        <v>4</v>
      </c>
      <c r="F392" s="455">
        <v>5</v>
      </c>
      <c r="G392" s="456">
        <v>6</v>
      </c>
      <c r="H392" s="460">
        <v>248</v>
      </c>
      <c r="I392" s="290"/>
      <c r="J392" s="505"/>
      <c r="K392" s="505"/>
    </row>
    <row r="393" spans="1:12" x14ac:dyDescent="0.2">
      <c r="A393" s="292" t="s">
        <v>3</v>
      </c>
      <c r="B393" s="253">
        <v>3730</v>
      </c>
      <c r="C393" s="254">
        <v>3730</v>
      </c>
      <c r="D393" s="254">
        <v>3730</v>
      </c>
      <c r="E393" s="254">
        <v>3730</v>
      </c>
      <c r="F393" s="254">
        <v>3730</v>
      </c>
      <c r="G393" s="255">
        <v>3730</v>
      </c>
      <c r="H393" s="293">
        <v>3730</v>
      </c>
      <c r="I393" s="294"/>
      <c r="J393" s="291"/>
      <c r="K393" s="505"/>
    </row>
    <row r="394" spans="1:12" x14ac:dyDescent="0.2">
      <c r="A394" s="295" t="s">
        <v>6</v>
      </c>
      <c r="B394" s="256">
        <v>3823.75</v>
      </c>
      <c r="C394" s="257">
        <v>3752.5581395348836</v>
      </c>
      <c r="D394" s="257">
        <v>3794.4</v>
      </c>
      <c r="E394" s="257">
        <v>3693.3333333333335</v>
      </c>
      <c r="F394" s="296">
        <v>3877.2727272727275</v>
      </c>
      <c r="G394" s="258">
        <v>3925.4166666666665</v>
      </c>
      <c r="H394" s="297">
        <v>3826.7741935483873</v>
      </c>
      <c r="I394" s="298"/>
      <c r="J394" s="291"/>
      <c r="K394" s="505"/>
    </row>
    <row r="395" spans="1:12" x14ac:dyDescent="0.2">
      <c r="A395" s="226" t="s">
        <v>7</v>
      </c>
      <c r="B395" s="260">
        <v>81.25</v>
      </c>
      <c r="C395" s="261">
        <v>81.395348837209298</v>
      </c>
      <c r="D395" s="261">
        <v>80</v>
      </c>
      <c r="E395" s="261">
        <v>73.333333333333329</v>
      </c>
      <c r="F395" s="299">
        <v>88.63636363636364</v>
      </c>
      <c r="G395" s="262">
        <v>81.25</v>
      </c>
      <c r="H395" s="300">
        <v>82.661290322580641</v>
      </c>
      <c r="I395" s="301"/>
      <c r="J395" s="291"/>
      <c r="K395" s="505"/>
    </row>
    <row r="396" spans="1:12" x14ac:dyDescent="0.2">
      <c r="A396" s="226" t="s">
        <v>8</v>
      </c>
      <c r="B396" s="263">
        <v>7.5116158836390556E-2</v>
      </c>
      <c r="C396" s="264">
        <v>7.7956359190813701E-2</v>
      </c>
      <c r="D396" s="264">
        <v>7.5888808792497653E-2</v>
      </c>
      <c r="E396" s="264">
        <v>8.3574202150243512E-2</v>
      </c>
      <c r="F396" s="302">
        <v>6.2151117895593536E-2</v>
      </c>
      <c r="G396" s="265">
        <v>6.8401999660525528E-2</v>
      </c>
      <c r="H396" s="303">
        <v>7.4885660376295002E-2</v>
      </c>
      <c r="I396" s="304"/>
      <c r="J396" s="305"/>
      <c r="K396" s="306"/>
    </row>
    <row r="397" spans="1:12" x14ac:dyDescent="0.2">
      <c r="A397" s="295" t="s">
        <v>1</v>
      </c>
      <c r="B397" s="266">
        <f t="shared" ref="B397:H397" si="89">B394/B393*100-100</f>
        <v>2.5134048257372683</v>
      </c>
      <c r="C397" s="267">
        <f t="shared" si="89"/>
        <v>0.60477585884406437</v>
      </c>
      <c r="D397" s="267">
        <f t="shared" si="89"/>
        <v>1.7265415549597947</v>
      </c>
      <c r="E397" s="267">
        <f t="shared" si="89"/>
        <v>-0.98302055406612965</v>
      </c>
      <c r="F397" s="267">
        <f t="shared" si="89"/>
        <v>3.9483304898854499</v>
      </c>
      <c r="G397" s="268">
        <f t="shared" si="89"/>
        <v>5.2390527256478805</v>
      </c>
      <c r="H397" s="269">
        <f t="shared" si="89"/>
        <v>2.5944824007610521</v>
      </c>
      <c r="I397" s="304"/>
      <c r="J397" s="305"/>
      <c r="K397" s="227"/>
    </row>
    <row r="398" spans="1:12" ht="13.5" thickBot="1" x14ac:dyDescent="0.25">
      <c r="A398" s="226" t="s">
        <v>27</v>
      </c>
      <c r="B398" s="270">
        <f t="shared" ref="B398:H398" si="90">B394-B381</f>
        <v>132.91666666666652</v>
      </c>
      <c r="C398" s="271">
        <f t="shared" si="90"/>
        <v>177.22480620155011</v>
      </c>
      <c r="D398" s="271">
        <f t="shared" si="90"/>
        <v>76.200000000000273</v>
      </c>
      <c r="E398" s="271">
        <f t="shared" si="90"/>
        <v>10.208333333333485</v>
      </c>
      <c r="F398" s="271">
        <f t="shared" si="90"/>
        <v>165.84415584415592</v>
      </c>
      <c r="G398" s="272">
        <f t="shared" si="90"/>
        <v>116.50362318840553</v>
      </c>
      <c r="H398" s="307">
        <f t="shared" si="90"/>
        <v>126.14427228854493</v>
      </c>
      <c r="I398" s="308"/>
      <c r="J398" s="305"/>
      <c r="K398" s="227"/>
    </row>
    <row r="399" spans="1:12" x14ac:dyDescent="0.2">
      <c r="A399" s="309" t="s">
        <v>51</v>
      </c>
      <c r="B399" s="274">
        <v>670</v>
      </c>
      <c r="C399" s="275">
        <v>670</v>
      </c>
      <c r="D399" s="275">
        <v>669</v>
      </c>
      <c r="E399" s="275">
        <v>199</v>
      </c>
      <c r="F399" s="275">
        <v>669</v>
      </c>
      <c r="G399" s="276">
        <v>665</v>
      </c>
      <c r="H399" s="277">
        <f>SUM(B399:G399)</f>
        <v>3542</v>
      </c>
      <c r="I399" s="310" t="s">
        <v>56</v>
      </c>
      <c r="J399" s="311">
        <f>H386-H399</f>
        <v>5</v>
      </c>
      <c r="K399" s="279">
        <f>J399/H386</f>
        <v>1.40964195094446E-3</v>
      </c>
    </row>
    <row r="400" spans="1:12" x14ac:dyDescent="0.2">
      <c r="A400" s="309" t="s">
        <v>28</v>
      </c>
      <c r="B400" s="229"/>
      <c r="C400" s="281"/>
      <c r="D400" s="281"/>
      <c r="E400" s="281"/>
      <c r="F400" s="281"/>
      <c r="G400" s="230"/>
      <c r="H400" s="233"/>
      <c r="I400" s="227" t="s">
        <v>57</v>
      </c>
      <c r="J400" s="505">
        <v>126.28</v>
      </c>
      <c r="K400" s="505"/>
    </row>
    <row r="401" spans="1:11" ht="13.5" thickBot="1" x14ac:dyDescent="0.25">
      <c r="A401" s="312" t="s">
        <v>26</v>
      </c>
      <c r="B401" s="231">
        <f t="shared" ref="B401:G401" si="91">B400-B387</f>
        <v>0</v>
      </c>
      <c r="C401" s="232">
        <f t="shared" si="91"/>
        <v>0</v>
      </c>
      <c r="D401" s="232">
        <f t="shared" si="91"/>
        <v>0</v>
      </c>
      <c r="E401" s="232">
        <f t="shared" si="91"/>
        <v>0</v>
      </c>
      <c r="F401" s="232">
        <f t="shared" si="91"/>
        <v>0</v>
      </c>
      <c r="G401" s="238">
        <f t="shared" si="91"/>
        <v>0</v>
      </c>
      <c r="H401" s="234"/>
      <c r="I401" s="505" t="s">
        <v>26</v>
      </c>
      <c r="J401" s="505">
        <f>J400-J387</f>
        <v>2.8400000000000034</v>
      </c>
      <c r="K401" s="505"/>
    </row>
    <row r="403" spans="1:11" ht="13.5" thickBot="1" x14ac:dyDescent="0.25"/>
    <row r="404" spans="1:11" ht="13.5" thickBot="1" x14ac:dyDescent="0.25">
      <c r="A404" s="285" t="s">
        <v>134</v>
      </c>
      <c r="B404" s="528" t="s">
        <v>50</v>
      </c>
      <c r="C404" s="529"/>
      <c r="D404" s="529"/>
      <c r="E404" s="529"/>
      <c r="F404" s="529"/>
      <c r="G404" s="530"/>
      <c r="H404" s="313" t="s">
        <v>0</v>
      </c>
      <c r="I404" s="227"/>
      <c r="J404" s="513"/>
      <c r="K404" s="513"/>
    </row>
    <row r="405" spans="1:11" x14ac:dyDescent="0.2">
      <c r="A405" s="226" t="s">
        <v>54</v>
      </c>
      <c r="B405" s="453">
        <v>1</v>
      </c>
      <c r="C405" s="454">
        <v>2</v>
      </c>
      <c r="D405" s="455">
        <v>3</v>
      </c>
      <c r="E405" s="454">
        <v>4</v>
      </c>
      <c r="F405" s="455">
        <v>5</v>
      </c>
      <c r="G405" s="456">
        <v>6</v>
      </c>
      <c r="H405" s="460">
        <v>219</v>
      </c>
      <c r="I405" s="290"/>
      <c r="J405" s="513"/>
      <c r="K405" s="513"/>
    </row>
    <row r="406" spans="1:11" x14ac:dyDescent="0.2">
      <c r="A406" s="292" t="s">
        <v>3</v>
      </c>
      <c r="B406" s="253">
        <v>3810</v>
      </c>
      <c r="C406" s="254">
        <v>3810</v>
      </c>
      <c r="D406" s="254">
        <v>3810</v>
      </c>
      <c r="E406" s="254">
        <v>3810</v>
      </c>
      <c r="F406" s="254">
        <v>3810</v>
      </c>
      <c r="G406" s="255">
        <v>3810</v>
      </c>
      <c r="H406" s="293">
        <v>3810</v>
      </c>
      <c r="I406" s="294"/>
      <c r="J406" s="291"/>
      <c r="K406" s="513"/>
    </row>
    <row r="407" spans="1:11" x14ac:dyDescent="0.2">
      <c r="A407" s="295" t="s">
        <v>6</v>
      </c>
      <c r="B407" s="256">
        <v>3976.75</v>
      </c>
      <c r="C407" s="257">
        <v>3903.7209302325582</v>
      </c>
      <c r="D407" s="257">
        <v>3983.75</v>
      </c>
      <c r="E407" s="257">
        <v>3988.125</v>
      </c>
      <c r="F407" s="296">
        <v>4128</v>
      </c>
      <c r="G407" s="258">
        <v>4053.25</v>
      </c>
      <c r="H407" s="297">
        <v>4006.1187214611873</v>
      </c>
      <c r="I407" s="298"/>
      <c r="J407" s="291"/>
      <c r="K407" s="513"/>
    </row>
    <row r="408" spans="1:11" x14ac:dyDescent="0.2">
      <c r="A408" s="226" t="s">
        <v>7</v>
      </c>
      <c r="B408" s="260">
        <v>87.5</v>
      </c>
      <c r="C408" s="261">
        <v>74.418604651162795</v>
      </c>
      <c r="D408" s="261">
        <v>75</v>
      </c>
      <c r="E408" s="261">
        <v>75</v>
      </c>
      <c r="F408" s="509">
        <v>97.5</v>
      </c>
      <c r="G408" s="262">
        <v>72.5</v>
      </c>
      <c r="H408" s="300">
        <v>76.712328767123282</v>
      </c>
      <c r="I408" s="301"/>
      <c r="J408" s="291"/>
      <c r="K408" s="513"/>
    </row>
    <row r="409" spans="1:11" x14ac:dyDescent="0.2">
      <c r="A409" s="226" t="s">
        <v>8</v>
      </c>
      <c r="B409" s="263">
        <v>7.1819454005935202E-2</v>
      </c>
      <c r="C409" s="264">
        <v>9.3138556350878698E-2</v>
      </c>
      <c r="D409" s="264">
        <v>8.522608632281814E-2</v>
      </c>
      <c r="E409" s="264">
        <v>7.975297346876653E-2</v>
      </c>
      <c r="F409" s="302">
        <v>5.7447022307277495E-2</v>
      </c>
      <c r="G409" s="265">
        <v>8.0114955194469956E-2</v>
      </c>
      <c r="H409" s="303">
        <v>8.0608579584507706E-2</v>
      </c>
      <c r="I409" s="304"/>
      <c r="J409" s="305"/>
      <c r="K409" s="306"/>
    </row>
    <row r="410" spans="1:11" x14ac:dyDescent="0.2">
      <c r="A410" s="295" t="s">
        <v>1</v>
      </c>
      <c r="B410" s="266">
        <f t="shared" ref="B410:H410" si="92">B407/B406*100-100</f>
        <v>4.376640419947492</v>
      </c>
      <c r="C410" s="267">
        <f t="shared" si="92"/>
        <v>2.4598669352377414</v>
      </c>
      <c r="D410" s="267">
        <f t="shared" si="92"/>
        <v>4.560367454068242</v>
      </c>
      <c r="E410" s="267">
        <f t="shared" si="92"/>
        <v>4.6751968503937036</v>
      </c>
      <c r="F410" s="267">
        <f t="shared" si="92"/>
        <v>8.3464566929133781</v>
      </c>
      <c r="G410" s="268">
        <f t="shared" si="92"/>
        <v>6.3845144356955359</v>
      </c>
      <c r="H410" s="269">
        <f t="shared" si="92"/>
        <v>5.1474730042306476</v>
      </c>
      <c r="I410" s="304"/>
      <c r="J410" s="305"/>
      <c r="K410" s="227"/>
    </row>
    <row r="411" spans="1:11" ht="13.5" thickBot="1" x14ac:dyDescent="0.25">
      <c r="A411" s="226" t="s">
        <v>27</v>
      </c>
      <c r="B411" s="270">
        <f t="shared" ref="B411:H411" si="93">B407-B394</f>
        <v>153</v>
      </c>
      <c r="C411" s="271">
        <f t="shared" si="93"/>
        <v>151.16279069767461</v>
      </c>
      <c r="D411" s="271">
        <f t="shared" si="93"/>
        <v>189.34999999999991</v>
      </c>
      <c r="E411" s="271">
        <f t="shared" si="93"/>
        <v>294.79166666666652</v>
      </c>
      <c r="F411" s="271">
        <f t="shared" si="93"/>
        <v>250.72727272727252</v>
      </c>
      <c r="G411" s="272">
        <f t="shared" si="93"/>
        <v>127.83333333333348</v>
      </c>
      <c r="H411" s="307">
        <f t="shared" si="93"/>
        <v>179.3445279128</v>
      </c>
      <c r="I411" s="308"/>
      <c r="J411" s="305"/>
      <c r="K411" s="227"/>
    </row>
    <row r="412" spans="1:11" x14ac:dyDescent="0.2">
      <c r="A412" s="309" t="s">
        <v>51</v>
      </c>
      <c r="B412" s="274">
        <v>667</v>
      </c>
      <c r="C412" s="275">
        <v>670</v>
      </c>
      <c r="D412" s="275">
        <v>668</v>
      </c>
      <c r="E412" s="275">
        <v>192</v>
      </c>
      <c r="F412" s="275">
        <v>668</v>
      </c>
      <c r="G412" s="276">
        <v>662</v>
      </c>
      <c r="H412" s="277">
        <f>SUM(B412:G412)</f>
        <v>3527</v>
      </c>
      <c r="I412" s="310" t="s">
        <v>56</v>
      </c>
      <c r="J412" s="311">
        <f>H399-H412</f>
        <v>15</v>
      </c>
      <c r="K412" s="279">
        <f>J412/H399</f>
        <v>4.234895539243365E-3</v>
      </c>
    </row>
    <row r="413" spans="1:11" x14ac:dyDescent="0.2">
      <c r="A413" s="309" t="s">
        <v>28</v>
      </c>
      <c r="B413" s="229"/>
      <c r="C413" s="281"/>
      <c r="D413" s="281"/>
      <c r="E413" s="281"/>
      <c r="F413" s="281"/>
      <c r="G413" s="230"/>
      <c r="H413" s="233"/>
      <c r="I413" s="227" t="s">
        <v>57</v>
      </c>
      <c r="J413" s="513">
        <v>132.81</v>
      </c>
      <c r="K413" s="513"/>
    </row>
    <row r="414" spans="1:11" ht="13.5" thickBot="1" x14ac:dyDescent="0.25">
      <c r="A414" s="312" t="s">
        <v>26</v>
      </c>
      <c r="B414" s="231">
        <f t="shared" ref="B414:G414" si="94">B413-B400</f>
        <v>0</v>
      </c>
      <c r="C414" s="232">
        <f t="shared" si="94"/>
        <v>0</v>
      </c>
      <c r="D414" s="232">
        <f t="shared" si="94"/>
        <v>0</v>
      </c>
      <c r="E414" s="232">
        <f t="shared" si="94"/>
        <v>0</v>
      </c>
      <c r="F414" s="232">
        <f t="shared" si="94"/>
        <v>0</v>
      </c>
      <c r="G414" s="238">
        <f t="shared" si="94"/>
        <v>0</v>
      </c>
      <c r="H414" s="234"/>
      <c r="I414" s="513" t="s">
        <v>26</v>
      </c>
      <c r="J414" s="513">
        <f>J413-J400</f>
        <v>6.5300000000000011</v>
      </c>
      <c r="K414" s="513"/>
    </row>
    <row r="416" spans="1:11" ht="13.5" thickBot="1" x14ac:dyDescent="0.25"/>
    <row r="417" spans="1:11" ht="13.5" thickBot="1" x14ac:dyDescent="0.25">
      <c r="A417" s="285" t="s">
        <v>136</v>
      </c>
      <c r="B417" s="528" t="s">
        <v>50</v>
      </c>
      <c r="C417" s="529"/>
      <c r="D417" s="529"/>
      <c r="E417" s="529"/>
      <c r="F417" s="529"/>
      <c r="G417" s="530"/>
      <c r="H417" s="313" t="s">
        <v>0</v>
      </c>
      <c r="I417" s="227"/>
      <c r="J417" s="515"/>
      <c r="K417" s="515"/>
    </row>
    <row r="418" spans="1:11" x14ac:dyDescent="0.2">
      <c r="A418" s="226" t="s">
        <v>54</v>
      </c>
      <c r="B418" s="453">
        <v>1</v>
      </c>
      <c r="C418" s="454">
        <v>2</v>
      </c>
      <c r="D418" s="455">
        <v>3</v>
      </c>
      <c r="E418" s="454">
        <v>4</v>
      </c>
      <c r="F418" s="455">
        <v>5</v>
      </c>
      <c r="G418" s="456">
        <v>6</v>
      </c>
      <c r="H418" s="460">
        <v>219</v>
      </c>
      <c r="I418" s="290"/>
      <c r="J418" s="515"/>
      <c r="K418" s="515"/>
    </row>
    <row r="419" spans="1:11" x14ac:dyDescent="0.2">
      <c r="A419" s="292" t="s">
        <v>3</v>
      </c>
      <c r="B419" s="253">
        <v>3865</v>
      </c>
      <c r="C419" s="254">
        <v>3865</v>
      </c>
      <c r="D419" s="254">
        <v>3865</v>
      </c>
      <c r="E419" s="254">
        <v>3865</v>
      </c>
      <c r="F419" s="254">
        <v>3865</v>
      </c>
      <c r="G419" s="255">
        <v>3865</v>
      </c>
      <c r="H419" s="293">
        <v>3865</v>
      </c>
      <c r="I419" s="294"/>
      <c r="J419" s="291"/>
      <c r="K419" s="515"/>
    </row>
    <row r="420" spans="1:11" x14ac:dyDescent="0.2">
      <c r="A420" s="295" t="s">
        <v>6</v>
      </c>
      <c r="B420" s="256">
        <v>4185.227272727273</v>
      </c>
      <c r="C420" s="257">
        <v>4023.6585365853657</v>
      </c>
      <c r="D420" s="257">
        <v>3976.0526315789475</v>
      </c>
      <c r="E420" s="257">
        <v>3934.4444444444443</v>
      </c>
      <c r="F420" s="296">
        <v>4044.782608695652</v>
      </c>
      <c r="G420" s="258">
        <v>4037.8571428571427</v>
      </c>
      <c r="H420" s="297">
        <v>4046.6375545851529</v>
      </c>
      <c r="I420" s="298"/>
      <c r="J420" s="291"/>
      <c r="K420" s="515"/>
    </row>
    <row r="421" spans="1:11" x14ac:dyDescent="0.2">
      <c r="A421" s="226" t="s">
        <v>7</v>
      </c>
      <c r="B421" s="260">
        <v>81.818181818181813</v>
      </c>
      <c r="C421" s="261">
        <v>82.926829268292678</v>
      </c>
      <c r="D421" s="261">
        <v>86.84210526315789</v>
      </c>
      <c r="E421" s="261">
        <v>72.222222222222229</v>
      </c>
      <c r="F421" s="509">
        <v>89.130434782608702</v>
      </c>
      <c r="G421" s="262">
        <v>92.857142857142861</v>
      </c>
      <c r="H421" s="300">
        <v>85.1528384279476</v>
      </c>
      <c r="I421" s="301"/>
      <c r="J421" s="291"/>
      <c r="K421" s="515"/>
    </row>
    <row r="422" spans="1:11" x14ac:dyDescent="0.2">
      <c r="A422" s="226" t="s">
        <v>8</v>
      </c>
      <c r="B422" s="263">
        <v>7.1056178243483939E-2</v>
      </c>
      <c r="C422" s="264">
        <v>6.8582596141155472E-2</v>
      </c>
      <c r="D422" s="264">
        <v>6.987472256299139E-2</v>
      </c>
      <c r="E422" s="264">
        <v>0.1074839990897456</v>
      </c>
      <c r="F422" s="302">
        <v>6.7649842679186736E-2</v>
      </c>
      <c r="G422" s="265">
        <v>6.2816782480786995E-2</v>
      </c>
      <c r="H422" s="303">
        <v>7.4113878116421283E-2</v>
      </c>
      <c r="I422" s="304"/>
      <c r="J422" s="305"/>
      <c r="K422" s="306"/>
    </row>
    <row r="423" spans="1:11" x14ac:dyDescent="0.2">
      <c r="A423" s="295" t="s">
        <v>1</v>
      </c>
      <c r="B423" s="266">
        <f t="shared" ref="B423:H423" si="95">B420/B419*100-100</f>
        <v>8.285311066682354</v>
      </c>
      <c r="C423" s="267">
        <f t="shared" si="95"/>
        <v>4.1050074148865718</v>
      </c>
      <c r="D423" s="267">
        <f t="shared" si="95"/>
        <v>2.8732893034656399</v>
      </c>
      <c r="E423" s="267">
        <f t="shared" si="95"/>
        <v>1.7967514733362009</v>
      </c>
      <c r="F423" s="267">
        <f t="shared" si="95"/>
        <v>4.6515552055795979</v>
      </c>
      <c r="G423" s="268">
        <f t="shared" si="95"/>
        <v>4.4723710959157188</v>
      </c>
      <c r="H423" s="269">
        <f t="shared" si="95"/>
        <v>4.6995486309224503</v>
      </c>
      <c r="I423" s="304"/>
      <c r="J423" s="305"/>
      <c r="K423" s="227"/>
    </row>
    <row r="424" spans="1:11" ht="13.5" thickBot="1" x14ac:dyDescent="0.25">
      <c r="A424" s="226" t="s">
        <v>27</v>
      </c>
      <c r="B424" s="270">
        <f t="shared" ref="B424:H424" si="96">B420-B407</f>
        <v>208.47727272727298</v>
      </c>
      <c r="C424" s="271">
        <f t="shared" si="96"/>
        <v>119.93760635280751</v>
      </c>
      <c r="D424" s="271">
        <f t="shared" si="96"/>
        <v>-7.697368421052488</v>
      </c>
      <c r="E424" s="271">
        <f t="shared" si="96"/>
        <v>-53.680555555555657</v>
      </c>
      <c r="F424" s="271">
        <f t="shared" si="96"/>
        <v>-83.217391304347984</v>
      </c>
      <c r="G424" s="272">
        <f t="shared" si="96"/>
        <v>-15.392857142857338</v>
      </c>
      <c r="H424" s="307">
        <f t="shared" si="96"/>
        <v>40.518833123965578</v>
      </c>
      <c r="I424" s="308"/>
      <c r="J424" s="305"/>
      <c r="K424" s="227"/>
    </row>
    <row r="425" spans="1:11" x14ac:dyDescent="0.2">
      <c r="A425" s="309" t="s">
        <v>51</v>
      </c>
      <c r="B425" s="274">
        <v>666</v>
      </c>
      <c r="C425" s="275">
        <v>665</v>
      </c>
      <c r="D425" s="275">
        <v>666</v>
      </c>
      <c r="E425" s="275">
        <v>188</v>
      </c>
      <c r="F425" s="275">
        <v>667</v>
      </c>
      <c r="G425" s="276">
        <v>660</v>
      </c>
      <c r="H425" s="277">
        <f>SUM(B425:G425)</f>
        <v>3512</v>
      </c>
      <c r="I425" s="310" t="s">
        <v>56</v>
      </c>
      <c r="J425" s="311">
        <f>H412-H425</f>
        <v>15</v>
      </c>
      <c r="K425" s="279">
        <f>J425/H412</f>
        <v>4.2529061525375675E-3</v>
      </c>
    </row>
    <row r="426" spans="1:11" x14ac:dyDescent="0.2">
      <c r="A426" s="309" t="s">
        <v>28</v>
      </c>
      <c r="B426" s="229"/>
      <c r="C426" s="281"/>
      <c r="D426" s="281"/>
      <c r="E426" s="281"/>
      <c r="F426" s="281"/>
      <c r="G426" s="230"/>
      <c r="H426" s="233"/>
      <c r="I426" s="227" t="s">
        <v>57</v>
      </c>
      <c r="J426" s="515">
        <v>142.66</v>
      </c>
      <c r="K426" s="515"/>
    </row>
    <row r="427" spans="1:11" ht="13.5" thickBot="1" x14ac:dyDescent="0.25">
      <c r="A427" s="312" t="s">
        <v>26</v>
      </c>
      <c r="B427" s="231">
        <f t="shared" ref="B427:G427" si="97">B426-B413</f>
        <v>0</v>
      </c>
      <c r="C427" s="232">
        <f t="shared" si="97"/>
        <v>0</v>
      </c>
      <c r="D427" s="232">
        <f t="shared" si="97"/>
        <v>0</v>
      </c>
      <c r="E427" s="232">
        <f t="shared" si="97"/>
        <v>0</v>
      </c>
      <c r="F427" s="232">
        <f t="shared" si="97"/>
        <v>0</v>
      </c>
      <c r="G427" s="238">
        <f t="shared" si="97"/>
        <v>0</v>
      </c>
      <c r="H427" s="234"/>
      <c r="I427" s="515" t="s">
        <v>26</v>
      </c>
      <c r="J427" s="515">
        <f>J426-J413</f>
        <v>9.8499999999999943</v>
      </c>
      <c r="K427" s="515"/>
    </row>
    <row r="429" spans="1:11" ht="13.5" thickBot="1" x14ac:dyDescent="0.25"/>
    <row r="430" spans="1:11" ht="13.5" thickBot="1" x14ac:dyDescent="0.25">
      <c r="A430" s="285" t="s">
        <v>137</v>
      </c>
      <c r="B430" s="528" t="s">
        <v>50</v>
      </c>
      <c r="C430" s="529"/>
      <c r="D430" s="529"/>
      <c r="E430" s="529"/>
      <c r="F430" s="529"/>
      <c r="G430" s="530"/>
      <c r="H430" s="313" t="s">
        <v>0</v>
      </c>
      <c r="I430" s="227"/>
      <c r="J430" s="516"/>
      <c r="K430" s="516"/>
    </row>
    <row r="431" spans="1:11" x14ac:dyDescent="0.2">
      <c r="A431" s="226" t="s">
        <v>54</v>
      </c>
      <c r="B431" s="453">
        <v>1</v>
      </c>
      <c r="C431" s="454">
        <v>2</v>
      </c>
      <c r="D431" s="455">
        <v>3</v>
      </c>
      <c r="E431" s="454">
        <v>4</v>
      </c>
      <c r="F431" s="455">
        <v>5</v>
      </c>
      <c r="G431" s="456">
        <v>6</v>
      </c>
      <c r="H431" s="460">
        <v>220</v>
      </c>
      <c r="I431" s="290"/>
      <c r="J431" s="516"/>
      <c r="K431" s="516"/>
    </row>
    <row r="432" spans="1:11" x14ac:dyDescent="0.2">
      <c r="A432" s="292" t="s">
        <v>3</v>
      </c>
      <c r="B432" s="253">
        <v>3885</v>
      </c>
      <c r="C432" s="254">
        <v>3885</v>
      </c>
      <c r="D432" s="254">
        <v>3885</v>
      </c>
      <c r="E432" s="254">
        <v>3885</v>
      </c>
      <c r="F432" s="254">
        <v>3885</v>
      </c>
      <c r="G432" s="255">
        <v>3885</v>
      </c>
      <c r="H432" s="293">
        <v>3885</v>
      </c>
      <c r="I432" s="294"/>
      <c r="J432" s="291"/>
      <c r="K432" s="516"/>
    </row>
    <row r="433" spans="1:11" x14ac:dyDescent="0.2">
      <c r="A433" s="295" t="s">
        <v>6</v>
      </c>
      <c r="B433" s="256">
        <v>4124.8780487804879</v>
      </c>
      <c r="C433" s="257">
        <v>4223.181818181818</v>
      </c>
      <c r="D433" s="257">
        <v>4225.75</v>
      </c>
      <c r="E433" s="257">
        <v>4145.333333333333</v>
      </c>
      <c r="F433" s="296">
        <v>4201.9512195121952</v>
      </c>
      <c r="G433" s="258">
        <v>4201.5384615384619</v>
      </c>
      <c r="H433" s="297">
        <v>4192.227272727273</v>
      </c>
      <c r="I433" s="298"/>
      <c r="J433" s="291"/>
      <c r="K433" s="516"/>
    </row>
    <row r="434" spans="1:11" x14ac:dyDescent="0.2">
      <c r="A434" s="226" t="s">
        <v>7</v>
      </c>
      <c r="B434" s="260">
        <v>80.487804878048777</v>
      </c>
      <c r="C434" s="261">
        <v>84.090909090909093</v>
      </c>
      <c r="D434" s="261">
        <v>67.5</v>
      </c>
      <c r="E434" s="261">
        <v>80</v>
      </c>
      <c r="F434" s="509">
        <v>80.487804878048777</v>
      </c>
      <c r="G434" s="262">
        <v>69.230769230769226</v>
      </c>
      <c r="H434" s="300">
        <v>77.272727272727266</v>
      </c>
      <c r="I434" s="301"/>
      <c r="J434" s="291"/>
      <c r="K434" s="516"/>
    </row>
    <row r="435" spans="1:11" x14ac:dyDescent="0.2">
      <c r="A435" s="226" t="s">
        <v>8</v>
      </c>
      <c r="B435" s="263">
        <v>7.3724122578303242E-2</v>
      </c>
      <c r="C435" s="264">
        <v>7.7211225952793908E-2</v>
      </c>
      <c r="D435" s="264">
        <v>8.9820319135115761E-2</v>
      </c>
      <c r="E435" s="264">
        <v>7.1376613580799067E-2</v>
      </c>
      <c r="F435" s="302">
        <v>7.5013241914702281E-2</v>
      </c>
      <c r="G435" s="265">
        <v>8.8947625875294256E-2</v>
      </c>
      <c r="H435" s="303">
        <v>8.1018573045992984E-2</v>
      </c>
      <c r="I435" s="304"/>
      <c r="J435" s="305"/>
      <c r="K435" s="306"/>
    </row>
    <row r="436" spans="1:11" x14ac:dyDescent="0.2">
      <c r="A436" s="295" t="s">
        <v>1</v>
      </c>
      <c r="B436" s="266">
        <f t="shared" ref="B436:H436" si="98">B433/B432*100-100</f>
        <v>6.1744671500769073</v>
      </c>
      <c r="C436" s="267">
        <f t="shared" si="98"/>
        <v>8.7048087048086984</v>
      </c>
      <c r="D436" s="267">
        <f t="shared" si="98"/>
        <v>8.770913770913765</v>
      </c>
      <c r="E436" s="267">
        <f t="shared" si="98"/>
        <v>6.7009867009866895</v>
      </c>
      <c r="F436" s="267">
        <f t="shared" si="98"/>
        <v>8.1583325485764533</v>
      </c>
      <c r="G436" s="268">
        <f t="shared" si="98"/>
        <v>8.1477081477081583</v>
      </c>
      <c r="H436" s="269">
        <f t="shared" si="98"/>
        <v>7.9080379080379117</v>
      </c>
      <c r="I436" s="304"/>
      <c r="J436" s="305"/>
      <c r="K436" s="227"/>
    </row>
    <row r="437" spans="1:11" ht="13.5" thickBot="1" x14ac:dyDescent="0.25">
      <c r="A437" s="226" t="s">
        <v>27</v>
      </c>
      <c r="B437" s="270">
        <f t="shared" ref="B437:H437" si="99">B433-B420</f>
        <v>-60.34922394678506</v>
      </c>
      <c r="C437" s="271">
        <f t="shared" si="99"/>
        <v>199.52328159645231</v>
      </c>
      <c r="D437" s="271">
        <f t="shared" si="99"/>
        <v>249.69736842105249</v>
      </c>
      <c r="E437" s="271">
        <f t="shared" si="99"/>
        <v>210.88888888888869</v>
      </c>
      <c r="F437" s="271">
        <f t="shared" si="99"/>
        <v>157.16861081654315</v>
      </c>
      <c r="G437" s="272">
        <f t="shared" si="99"/>
        <v>163.68131868131923</v>
      </c>
      <c r="H437" s="307">
        <f t="shared" si="99"/>
        <v>145.58971814212009</v>
      </c>
      <c r="I437" s="308"/>
      <c r="J437" s="305"/>
      <c r="K437" s="227"/>
    </row>
    <row r="438" spans="1:11" x14ac:dyDescent="0.2">
      <c r="A438" s="309" t="s">
        <v>51</v>
      </c>
      <c r="B438" s="274">
        <v>666</v>
      </c>
      <c r="C438" s="275">
        <v>662</v>
      </c>
      <c r="D438" s="275">
        <v>663</v>
      </c>
      <c r="E438" s="275">
        <v>177</v>
      </c>
      <c r="F438" s="275">
        <v>666</v>
      </c>
      <c r="G438" s="276">
        <v>657</v>
      </c>
      <c r="H438" s="277">
        <f>SUM(B438:G438)</f>
        <v>3491</v>
      </c>
      <c r="I438" s="310" t="s">
        <v>56</v>
      </c>
      <c r="J438" s="311">
        <f>H425-H438</f>
        <v>21</v>
      </c>
      <c r="K438" s="279">
        <f>J438/H425</f>
        <v>5.9794988610478361E-3</v>
      </c>
    </row>
    <row r="439" spans="1:11" x14ac:dyDescent="0.2">
      <c r="A439" s="309" t="s">
        <v>28</v>
      </c>
      <c r="B439" s="229"/>
      <c r="C439" s="281"/>
      <c r="D439" s="281"/>
      <c r="E439" s="281"/>
      <c r="F439" s="281"/>
      <c r="G439" s="230"/>
      <c r="H439" s="233"/>
      <c r="I439" s="227" t="s">
        <v>57</v>
      </c>
      <c r="J439" s="516">
        <v>157.72999999999999</v>
      </c>
      <c r="K439" s="516"/>
    </row>
    <row r="440" spans="1:11" ht="13.5" thickBot="1" x14ac:dyDescent="0.25">
      <c r="A440" s="312" t="s">
        <v>26</v>
      </c>
      <c r="B440" s="231">
        <f t="shared" ref="B440:G440" si="100">B439-B426</f>
        <v>0</v>
      </c>
      <c r="C440" s="232">
        <f t="shared" si="100"/>
        <v>0</v>
      </c>
      <c r="D440" s="232">
        <f t="shared" si="100"/>
        <v>0</v>
      </c>
      <c r="E440" s="232">
        <f t="shared" si="100"/>
        <v>0</v>
      </c>
      <c r="F440" s="232">
        <f t="shared" si="100"/>
        <v>0</v>
      </c>
      <c r="G440" s="238">
        <f t="shared" si="100"/>
        <v>0</v>
      </c>
      <c r="H440" s="234"/>
      <c r="I440" s="516" t="s">
        <v>26</v>
      </c>
      <c r="J440" s="516">
        <f>J439-J426</f>
        <v>15.069999999999993</v>
      </c>
      <c r="K440" s="516"/>
    </row>
    <row r="442" spans="1:11" ht="13.5" thickBot="1" x14ac:dyDescent="0.25"/>
    <row r="443" spans="1:11" ht="13.5" thickBot="1" x14ac:dyDescent="0.25">
      <c r="A443" s="285" t="s">
        <v>138</v>
      </c>
      <c r="B443" s="528" t="s">
        <v>50</v>
      </c>
      <c r="C443" s="529"/>
      <c r="D443" s="529"/>
      <c r="E443" s="529"/>
      <c r="F443" s="529"/>
      <c r="G443" s="530"/>
      <c r="H443" s="313" t="s">
        <v>0</v>
      </c>
      <c r="I443" s="227"/>
      <c r="J443" s="517"/>
      <c r="K443" s="517"/>
    </row>
    <row r="444" spans="1:11" x14ac:dyDescent="0.2">
      <c r="A444" s="226" t="s">
        <v>54</v>
      </c>
      <c r="B444" s="453">
        <v>1</v>
      </c>
      <c r="C444" s="454">
        <v>2</v>
      </c>
      <c r="D444" s="455">
        <v>3</v>
      </c>
      <c r="E444" s="454">
        <v>4</v>
      </c>
      <c r="F444" s="455">
        <v>5</v>
      </c>
      <c r="G444" s="456">
        <v>6</v>
      </c>
      <c r="H444" s="460">
        <v>220</v>
      </c>
      <c r="I444" s="290"/>
      <c r="J444" s="517"/>
      <c r="K444" s="517"/>
    </row>
    <row r="445" spans="1:11" x14ac:dyDescent="0.2">
      <c r="A445" s="292" t="s">
        <v>3</v>
      </c>
      <c r="B445" s="253">
        <v>3905</v>
      </c>
      <c r="C445" s="254">
        <v>3905</v>
      </c>
      <c r="D445" s="254">
        <v>3905</v>
      </c>
      <c r="E445" s="254">
        <v>3905</v>
      </c>
      <c r="F445" s="254">
        <v>3905</v>
      </c>
      <c r="G445" s="255">
        <v>3905</v>
      </c>
      <c r="H445" s="293">
        <v>3905</v>
      </c>
      <c r="I445" s="294"/>
      <c r="J445" s="291"/>
      <c r="K445" s="517"/>
    </row>
    <row r="446" spans="1:11" x14ac:dyDescent="0.2">
      <c r="A446" s="295" t="s">
        <v>6</v>
      </c>
      <c r="B446" s="256">
        <v>4405.25</v>
      </c>
      <c r="C446" s="257">
        <v>4277.3684210526317</v>
      </c>
      <c r="D446" s="257">
        <v>4362</v>
      </c>
      <c r="E446" s="257">
        <v>4377.5</v>
      </c>
      <c r="F446" s="296">
        <v>4345.5</v>
      </c>
      <c r="G446" s="258">
        <v>4368.9743589743593</v>
      </c>
      <c r="H446" s="297">
        <v>4356.2280701754389</v>
      </c>
      <c r="I446" s="298"/>
      <c r="J446" s="291"/>
      <c r="K446" s="517"/>
    </row>
    <row r="447" spans="1:11" x14ac:dyDescent="0.2">
      <c r="A447" s="226" t="s">
        <v>7</v>
      </c>
      <c r="B447" s="260">
        <v>70</v>
      </c>
      <c r="C447" s="261">
        <v>76.315789473684205</v>
      </c>
      <c r="D447" s="261">
        <v>65.714285714285708</v>
      </c>
      <c r="E447" s="261">
        <v>91.666666666666671</v>
      </c>
      <c r="F447" s="509">
        <v>67.5</v>
      </c>
      <c r="G447" s="262">
        <v>84.615384615384613</v>
      </c>
      <c r="H447" s="300">
        <v>75</v>
      </c>
      <c r="I447" s="301"/>
      <c r="J447" s="291"/>
      <c r="K447" s="517"/>
    </row>
    <row r="448" spans="1:11" x14ac:dyDescent="0.2">
      <c r="A448" s="226" t="s">
        <v>8</v>
      </c>
      <c r="B448" s="263">
        <v>8.734852062299113E-2</v>
      </c>
      <c r="C448" s="264">
        <v>9.0008508132244647E-2</v>
      </c>
      <c r="D448" s="264">
        <v>0.10159768608684314</v>
      </c>
      <c r="E448" s="264">
        <v>6.8072521405060066E-2</v>
      </c>
      <c r="F448" s="302">
        <v>8.8089298210078562E-2</v>
      </c>
      <c r="G448" s="265">
        <v>7.7853904288381584E-2</v>
      </c>
      <c r="H448" s="303">
        <v>8.64820407944797E-2</v>
      </c>
      <c r="I448" s="304"/>
      <c r="J448" s="305"/>
      <c r="K448" s="306"/>
    </row>
    <row r="449" spans="1:11" x14ac:dyDescent="0.2">
      <c r="A449" s="295" t="s">
        <v>1</v>
      </c>
      <c r="B449" s="266">
        <f t="shared" ref="B449:H449" si="101">B446/B445*100-100</f>
        <v>12.810499359795131</v>
      </c>
      <c r="C449" s="267">
        <f t="shared" si="101"/>
        <v>9.5356829975065835</v>
      </c>
      <c r="D449" s="267">
        <f t="shared" si="101"/>
        <v>11.702944942381549</v>
      </c>
      <c r="E449" s="267">
        <f t="shared" si="101"/>
        <v>12.099871959026885</v>
      </c>
      <c r="F449" s="267">
        <f t="shared" si="101"/>
        <v>11.280409731113949</v>
      </c>
      <c r="G449" s="268">
        <f t="shared" si="101"/>
        <v>11.881545684362592</v>
      </c>
      <c r="H449" s="269">
        <f t="shared" si="101"/>
        <v>11.555136240088061</v>
      </c>
      <c r="I449" s="304"/>
      <c r="J449" s="305"/>
      <c r="K449" s="227"/>
    </row>
    <row r="450" spans="1:11" ht="13.5" thickBot="1" x14ac:dyDescent="0.25">
      <c r="A450" s="226" t="s">
        <v>27</v>
      </c>
      <c r="B450" s="270">
        <f t="shared" ref="B450:H450" si="102">B446-B433</f>
        <v>280.37195121951208</v>
      </c>
      <c r="C450" s="271">
        <f t="shared" si="102"/>
        <v>54.186602870813658</v>
      </c>
      <c r="D450" s="271">
        <f t="shared" si="102"/>
        <v>136.25</v>
      </c>
      <c r="E450" s="271">
        <f t="shared" si="102"/>
        <v>232.16666666666697</v>
      </c>
      <c r="F450" s="271">
        <f t="shared" si="102"/>
        <v>143.54878048780483</v>
      </c>
      <c r="G450" s="272">
        <f t="shared" si="102"/>
        <v>167.43589743589746</v>
      </c>
      <c r="H450" s="307">
        <f t="shared" si="102"/>
        <v>164.00079744816594</v>
      </c>
      <c r="I450" s="308"/>
      <c r="J450" s="305"/>
      <c r="K450" s="227"/>
    </row>
    <row r="451" spans="1:11" x14ac:dyDescent="0.2">
      <c r="A451" s="309" t="s">
        <v>51</v>
      </c>
      <c r="B451" s="274">
        <v>663</v>
      </c>
      <c r="C451" s="275">
        <v>660</v>
      </c>
      <c r="D451" s="275">
        <v>662</v>
      </c>
      <c r="E451" s="275">
        <v>175</v>
      </c>
      <c r="F451" s="275">
        <v>663</v>
      </c>
      <c r="G451" s="276">
        <v>654</v>
      </c>
      <c r="H451" s="277">
        <f>SUM(B451:G451)</f>
        <v>3477</v>
      </c>
      <c r="I451" s="310" t="s">
        <v>56</v>
      </c>
      <c r="J451" s="311">
        <f>H438-H451</f>
        <v>14</v>
      </c>
      <c r="K451" s="279">
        <f>J451/H438</f>
        <v>4.0103122314523064E-3</v>
      </c>
    </row>
    <row r="452" spans="1:11" x14ac:dyDescent="0.2">
      <c r="A452" s="309" t="s">
        <v>28</v>
      </c>
      <c r="B452" s="229"/>
      <c r="C452" s="281"/>
      <c r="D452" s="281"/>
      <c r="E452" s="281"/>
      <c r="F452" s="281"/>
      <c r="G452" s="230"/>
      <c r="H452" s="233"/>
      <c r="I452" s="227" t="s">
        <v>57</v>
      </c>
      <c r="J452" s="517">
        <v>159.03</v>
      </c>
      <c r="K452" s="517"/>
    </row>
    <row r="453" spans="1:11" ht="13.5" thickBot="1" x14ac:dyDescent="0.25">
      <c r="A453" s="312" t="s">
        <v>26</v>
      </c>
      <c r="B453" s="231">
        <f t="shared" ref="B453:G453" si="103">B452-B439</f>
        <v>0</v>
      </c>
      <c r="C453" s="232">
        <f t="shared" si="103"/>
        <v>0</v>
      </c>
      <c r="D453" s="232">
        <f t="shared" si="103"/>
        <v>0</v>
      </c>
      <c r="E453" s="232">
        <f t="shared" si="103"/>
        <v>0</v>
      </c>
      <c r="F453" s="232">
        <f t="shared" si="103"/>
        <v>0</v>
      </c>
      <c r="G453" s="238">
        <f t="shared" si="103"/>
        <v>0</v>
      </c>
      <c r="H453" s="234"/>
      <c r="I453" s="517" t="s">
        <v>26</v>
      </c>
      <c r="J453" s="517">
        <f>J452-J439</f>
        <v>1.3000000000000114</v>
      </c>
      <c r="K453" s="517"/>
    </row>
    <row r="455" spans="1:11" ht="13.5" thickBot="1" x14ac:dyDescent="0.25"/>
    <row r="456" spans="1:11" ht="13.5" thickBot="1" x14ac:dyDescent="0.25">
      <c r="A456" s="285" t="s">
        <v>139</v>
      </c>
      <c r="B456" s="528" t="s">
        <v>50</v>
      </c>
      <c r="C456" s="529"/>
      <c r="D456" s="529"/>
      <c r="E456" s="529"/>
      <c r="F456" s="529"/>
      <c r="G456" s="530"/>
      <c r="H456" s="313" t="s">
        <v>0</v>
      </c>
      <c r="I456" s="227"/>
      <c r="J456" s="518"/>
      <c r="K456" s="518"/>
    </row>
    <row r="457" spans="1:11" x14ac:dyDescent="0.2">
      <c r="A457" s="226" t="s">
        <v>54</v>
      </c>
      <c r="B457" s="453">
        <v>1</v>
      </c>
      <c r="C457" s="454">
        <v>2</v>
      </c>
      <c r="D457" s="455">
        <v>3</v>
      </c>
      <c r="E457" s="454">
        <v>4</v>
      </c>
      <c r="F457" s="455">
        <v>5</v>
      </c>
      <c r="G457" s="456">
        <v>6</v>
      </c>
      <c r="H457" s="460">
        <v>215</v>
      </c>
      <c r="I457" s="290"/>
      <c r="J457" s="518"/>
      <c r="K457" s="518"/>
    </row>
    <row r="458" spans="1:11" x14ac:dyDescent="0.2">
      <c r="A458" s="292" t="s">
        <v>3</v>
      </c>
      <c r="B458" s="253">
        <v>3925</v>
      </c>
      <c r="C458" s="254">
        <v>3925</v>
      </c>
      <c r="D458" s="254">
        <v>3925</v>
      </c>
      <c r="E458" s="254">
        <v>3925</v>
      </c>
      <c r="F458" s="254">
        <v>3925</v>
      </c>
      <c r="G458" s="255">
        <v>3925</v>
      </c>
      <c r="H458" s="293">
        <v>3925</v>
      </c>
      <c r="I458" s="294"/>
      <c r="J458" s="291"/>
      <c r="K458" s="518"/>
    </row>
    <row r="459" spans="1:11" x14ac:dyDescent="0.2">
      <c r="A459" s="295" t="s">
        <v>6</v>
      </c>
      <c r="B459" s="256">
        <v>4422.3529411764703</v>
      </c>
      <c r="C459" s="257">
        <v>4293.9024390243903</v>
      </c>
      <c r="D459" s="257">
        <v>4308.5365853658541</v>
      </c>
      <c r="E459" s="257">
        <v>4224.4444444444443</v>
      </c>
      <c r="F459" s="296">
        <v>4325.5</v>
      </c>
      <c r="G459" s="258">
        <v>4343.9024390243903</v>
      </c>
      <c r="H459" s="297">
        <v>4326.604651162791</v>
      </c>
      <c r="I459" s="298"/>
      <c r="J459" s="291"/>
      <c r="K459" s="518"/>
    </row>
    <row r="460" spans="1:11" x14ac:dyDescent="0.2">
      <c r="A460" s="226" t="s">
        <v>7</v>
      </c>
      <c r="B460" s="260">
        <v>64.705882352941174</v>
      </c>
      <c r="C460" s="261">
        <v>75.609756097560975</v>
      </c>
      <c r="D460" s="261">
        <v>60.975609756097562</v>
      </c>
      <c r="E460" s="261">
        <v>66.666666666666671</v>
      </c>
      <c r="F460" s="509">
        <v>75</v>
      </c>
      <c r="G460" s="262">
        <v>78.048780487804876</v>
      </c>
      <c r="H460" s="300">
        <v>72.093023255813947</v>
      </c>
      <c r="I460" s="301"/>
      <c r="J460" s="291"/>
      <c r="K460" s="518"/>
    </row>
    <row r="461" spans="1:11" x14ac:dyDescent="0.2">
      <c r="A461" s="226" t="s">
        <v>8</v>
      </c>
      <c r="B461" s="263">
        <v>8.9941140129249142E-2</v>
      </c>
      <c r="C461" s="264">
        <v>8.2809277582512025E-2</v>
      </c>
      <c r="D461" s="264">
        <v>0.10761248157038485</v>
      </c>
      <c r="E461" s="264">
        <v>8.5438017597232144E-2</v>
      </c>
      <c r="F461" s="302">
        <v>7.7202229289905028E-2</v>
      </c>
      <c r="G461" s="265">
        <v>9.0375632223995375E-2</v>
      </c>
      <c r="H461" s="303">
        <v>9.0646723006786667E-2</v>
      </c>
      <c r="I461" s="304"/>
      <c r="J461" s="305"/>
      <c r="K461" s="306"/>
    </row>
    <row r="462" spans="1:11" x14ac:dyDescent="0.2">
      <c r="A462" s="295" t="s">
        <v>1</v>
      </c>
      <c r="B462" s="266">
        <f t="shared" ref="B462:H462" si="104">B459/B458*100-100</f>
        <v>12.671412514050189</v>
      </c>
      <c r="C462" s="267">
        <f t="shared" si="104"/>
        <v>9.3987882553984861</v>
      </c>
      <c r="D462" s="267">
        <f t="shared" si="104"/>
        <v>9.7716327481746248</v>
      </c>
      <c r="E462" s="267">
        <f t="shared" si="104"/>
        <v>7.6291578202406356</v>
      </c>
      <c r="F462" s="267">
        <f t="shared" si="104"/>
        <v>10.203821656050962</v>
      </c>
      <c r="G462" s="268">
        <f t="shared" si="104"/>
        <v>10.672673605716952</v>
      </c>
      <c r="H462" s="269">
        <f t="shared" si="104"/>
        <v>10.231965634720794</v>
      </c>
      <c r="I462" s="304"/>
      <c r="J462" s="305"/>
      <c r="K462" s="227"/>
    </row>
    <row r="463" spans="1:11" ht="13.5" thickBot="1" x14ac:dyDescent="0.25">
      <c r="A463" s="226" t="s">
        <v>27</v>
      </c>
      <c r="B463" s="270">
        <f t="shared" ref="B463:H463" si="105">B459-B446</f>
        <v>17.102941176470267</v>
      </c>
      <c r="C463" s="271">
        <f t="shared" si="105"/>
        <v>16.534017971758658</v>
      </c>
      <c r="D463" s="271">
        <f t="shared" si="105"/>
        <v>-53.46341463414592</v>
      </c>
      <c r="E463" s="271">
        <f t="shared" si="105"/>
        <v>-153.05555555555566</v>
      </c>
      <c r="F463" s="271">
        <f t="shared" si="105"/>
        <v>-20</v>
      </c>
      <c r="G463" s="272">
        <f t="shared" si="105"/>
        <v>-25.071919949969015</v>
      </c>
      <c r="H463" s="307">
        <f t="shared" si="105"/>
        <v>-29.623419012647901</v>
      </c>
      <c r="I463" s="308"/>
      <c r="J463" s="305"/>
      <c r="K463" s="227"/>
    </row>
    <row r="464" spans="1:11" x14ac:dyDescent="0.2">
      <c r="A464" s="309" t="s">
        <v>51</v>
      </c>
      <c r="B464" s="274">
        <v>662</v>
      </c>
      <c r="C464" s="275">
        <v>658</v>
      </c>
      <c r="D464" s="275">
        <v>661</v>
      </c>
      <c r="E464" s="275">
        <v>171</v>
      </c>
      <c r="F464" s="275">
        <v>662</v>
      </c>
      <c r="G464" s="276">
        <v>650</v>
      </c>
      <c r="H464" s="277">
        <f>SUM(B464:G464)</f>
        <v>3464</v>
      </c>
      <c r="I464" s="310" t="s">
        <v>56</v>
      </c>
      <c r="J464" s="311">
        <f>H451-H464</f>
        <v>13</v>
      </c>
      <c r="K464" s="279">
        <f>J464/H451</f>
        <v>3.738855335058959E-3</v>
      </c>
    </row>
    <row r="465" spans="1:11" x14ac:dyDescent="0.2">
      <c r="A465" s="309" t="s">
        <v>28</v>
      </c>
      <c r="B465" s="229"/>
      <c r="C465" s="281"/>
      <c r="D465" s="281"/>
      <c r="E465" s="281"/>
      <c r="F465" s="281"/>
      <c r="G465" s="230"/>
      <c r="H465" s="233"/>
      <c r="I465" s="227" t="s">
        <v>57</v>
      </c>
      <c r="J465" s="518">
        <v>159.11000000000001</v>
      </c>
      <c r="K465" s="518"/>
    </row>
    <row r="466" spans="1:11" ht="13.5" thickBot="1" x14ac:dyDescent="0.25">
      <c r="A466" s="312" t="s">
        <v>26</v>
      </c>
      <c r="B466" s="231">
        <f t="shared" ref="B466:G466" si="106">B465-B452</f>
        <v>0</v>
      </c>
      <c r="C466" s="232">
        <f t="shared" si="106"/>
        <v>0</v>
      </c>
      <c r="D466" s="232">
        <f t="shared" si="106"/>
        <v>0</v>
      </c>
      <c r="E466" s="232">
        <f t="shared" si="106"/>
        <v>0</v>
      </c>
      <c r="F466" s="232">
        <f t="shared" si="106"/>
        <v>0</v>
      </c>
      <c r="G466" s="238">
        <f t="shared" si="106"/>
        <v>0</v>
      </c>
      <c r="H466" s="234"/>
      <c r="I466" s="518" t="s">
        <v>26</v>
      </c>
      <c r="J466" s="518">
        <f>J465-J452</f>
        <v>8.0000000000012506E-2</v>
      </c>
      <c r="K466" s="518"/>
    </row>
    <row r="468" spans="1:11" ht="13.5" thickBot="1" x14ac:dyDescent="0.25"/>
    <row r="469" spans="1:11" s="519" customFormat="1" ht="13.5" thickBot="1" x14ac:dyDescent="0.25">
      <c r="A469" s="285" t="s">
        <v>140</v>
      </c>
      <c r="B469" s="528" t="s">
        <v>50</v>
      </c>
      <c r="C469" s="529"/>
      <c r="D469" s="529"/>
      <c r="E469" s="529"/>
      <c r="F469" s="529"/>
      <c r="G469" s="530"/>
      <c r="H469" s="313" t="s">
        <v>0</v>
      </c>
      <c r="I469" s="227"/>
    </row>
    <row r="470" spans="1:11" s="519" customFormat="1" x14ac:dyDescent="0.2">
      <c r="A470" s="226" t="s">
        <v>54</v>
      </c>
      <c r="B470" s="453">
        <v>1</v>
      </c>
      <c r="C470" s="454">
        <v>2</v>
      </c>
      <c r="D470" s="455">
        <v>3</v>
      </c>
      <c r="E470" s="454">
        <v>4</v>
      </c>
      <c r="F470" s="455">
        <v>5</v>
      </c>
      <c r="G470" s="456">
        <v>6</v>
      </c>
      <c r="H470" s="460">
        <v>215</v>
      </c>
      <c r="I470" s="290"/>
    </row>
    <row r="471" spans="1:11" s="519" customFormat="1" x14ac:dyDescent="0.2">
      <c r="A471" s="292" t="s">
        <v>3</v>
      </c>
      <c r="B471" s="253">
        <v>3945</v>
      </c>
      <c r="C471" s="254">
        <v>3945</v>
      </c>
      <c r="D471" s="254">
        <v>3945</v>
      </c>
      <c r="E471" s="254">
        <v>3945</v>
      </c>
      <c r="F471" s="254">
        <v>3945</v>
      </c>
      <c r="G471" s="255">
        <v>3945</v>
      </c>
      <c r="H471" s="293">
        <v>3945</v>
      </c>
      <c r="I471" s="294"/>
      <c r="J471" s="291"/>
    </row>
    <row r="472" spans="1:11" s="519" customFormat="1" x14ac:dyDescent="0.2">
      <c r="A472" s="295" t="s">
        <v>6</v>
      </c>
      <c r="B472" s="256">
        <v>4340.71</v>
      </c>
      <c r="C472" s="257">
        <v>4063.46</v>
      </c>
      <c r="D472" s="257">
        <v>4315.45</v>
      </c>
      <c r="E472" s="257">
        <v>4214.38</v>
      </c>
      <c r="F472" s="296">
        <v>4294.75</v>
      </c>
      <c r="G472" s="258">
        <v>4074.59</v>
      </c>
      <c r="H472" s="297">
        <v>4237.45</v>
      </c>
      <c r="I472" s="298"/>
      <c r="J472" s="291"/>
    </row>
    <row r="473" spans="1:11" s="519" customFormat="1" x14ac:dyDescent="0.2">
      <c r="A473" s="226" t="s">
        <v>7</v>
      </c>
      <c r="B473" s="260">
        <v>92.9</v>
      </c>
      <c r="C473" s="261">
        <v>100</v>
      </c>
      <c r="D473" s="261">
        <v>85.5</v>
      </c>
      <c r="E473" s="261">
        <v>93.8</v>
      </c>
      <c r="F473" s="509">
        <v>90</v>
      </c>
      <c r="G473" s="262">
        <v>94.59</v>
      </c>
      <c r="H473" s="300">
        <v>85.65</v>
      </c>
      <c r="I473" s="301"/>
      <c r="J473" s="291"/>
    </row>
    <row r="474" spans="1:11" s="519" customFormat="1" x14ac:dyDescent="0.2">
      <c r="A474" s="226" t="s">
        <v>8</v>
      </c>
      <c r="B474" s="263">
        <v>5.7599999999999998E-2</v>
      </c>
      <c r="C474" s="264">
        <v>4.2200000000000001E-2</v>
      </c>
      <c r="D474" s="264">
        <v>7.7600000000000002E-2</v>
      </c>
      <c r="E474" s="264">
        <v>6.3E-2</v>
      </c>
      <c r="F474" s="302">
        <v>6.2199999999999998E-2</v>
      </c>
      <c r="G474" s="265">
        <v>5.7000000000000002E-2</v>
      </c>
      <c r="H474" s="303">
        <v>6.8500000000000005E-2</v>
      </c>
      <c r="I474" s="304"/>
      <c r="J474" s="305"/>
      <c r="K474" s="306"/>
    </row>
    <row r="475" spans="1:11" s="519" customFormat="1" x14ac:dyDescent="0.2">
      <c r="A475" s="295" t="s">
        <v>1</v>
      </c>
      <c r="B475" s="266">
        <f t="shared" ref="B475:H475" si="107">B472/B471*100-100</f>
        <v>10.030671736375155</v>
      </c>
      <c r="C475" s="267">
        <f t="shared" si="107"/>
        <v>3.0027883396704738</v>
      </c>
      <c r="D475" s="267">
        <f t="shared" si="107"/>
        <v>9.3903675538656444</v>
      </c>
      <c r="E475" s="267">
        <f t="shared" si="107"/>
        <v>6.8283903675538653</v>
      </c>
      <c r="F475" s="267">
        <f t="shared" si="107"/>
        <v>8.8656527249683137</v>
      </c>
      <c r="G475" s="268">
        <f t="shared" si="107"/>
        <v>3.2849176172370136</v>
      </c>
      <c r="H475" s="269">
        <f t="shared" si="107"/>
        <v>7.413181242078565</v>
      </c>
      <c r="I475" s="304"/>
      <c r="J475" s="305"/>
      <c r="K475" s="227"/>
    </row>
    <row r="476" spans="1:11" s="519" customFormat="1" ht="13.5" thickBot="1" x14ac:dyDescent="0.25">
      <c r="A476" s="226" t="s">
        <v>27</v>
      </c>
      <c r="B476" s="270">
        <f t="shared" ref="B476:H476" si="108">B472-B459</f>
        <v>-81.642941176470231</v>
      </c>
      <c r="C476" s="271">
        <f t="shared" si="108"/>
        <v>-230.4424390243903</v>
      </c>
      <c r="D476" s="271">
        <f t="shared" si="108"/>
        <v>6.9134146341457381</v>
      </c>
      <c r="E476" s="271">
        <f t="shared" si="108"/>
        <v>-10.064444444444234</v>
      </c>
      <c r="F476" s="271">
        <f t="shared" si="108"/>
        <v>-30.75</v>
      </c>
      <c r="G476" s="272">
        <f t="shared" si="108"/>
        <v>-269.31243902439019</v>
      </c>
      <c r="H476" s="307">
        <f t="shared" si="108"/>
        <v>-89.154651162791197</v>
      </c>
      <c r="I476" s="308"/>
      <c r="J476" s="305"/>
      <c r="K476" s="227"/>
    </row>
    <row r="477" spans="1:11" s="519" customFormat="1" x14ac:dyDescent="0.2">
      <c r="A477" s="309" t="s">
        <v>51</v>
      </c>
      <c r="B477" s="274">
        <v>659</v>
      </c>
      <c r="C477" s="275">
        <v>657</v>
      </c>
      <c r="D477" s="275">
        <v>658</v>
      </c>
      <c r="E477" s="275">
        <v>169</v>
      </c>
      <c r="F477" s="275">
        <v>662</v>
      </c>
      <c r="G477" s="276">
        <v>648</v>
      </c>
      <c r="H477" s="277">
        <f>SUM(B477:G477)</f>
        <v>3453</v>
      </c>
      <c r="I477" s="310" t="s">
        <v>56</v>
      </c>
      <c r="J477" s="311">
        <f>H464-H477</f>
        <v>11</v>
      </c>
      <c r="K477" s="279">
        <f>J477/H464</f>
        <v>3.1755196304849883E-3</v>
      </c>
    </row>
    <row r="478" spans="1:11" s="519" customFormat="1" x14ac:dyDescent="0.2">
      <c r="A478" s="309" t="s">
        <v>28</v>
      </c>
      <c r="B478" s="229"/>
      <c r="C478" s="281"/>
      <c r="D478" s="281"/>
      <c r="E478" s="281"/>
      <c r="F478" s="281"/>
      <c r="G478" s="230"/>
      <c r="H478" s="233"/>
      <c r="I478" s="227" t="s">
        <v>57</v>
      </c>
      <c r="J478" s="519">
        <v>158.69</v>
      </c>
    </row>
    <row r="479" spans="1:11" s="519" customFormat="1" ht="13.5" thickBot="1" x14ac:dyDescent="0.25">
      <c r="A479" s="312" t="s">
        <v>26</v>
      </c>
      <c r="B479" s="231">
        <f t="shared" ref="B479:G479" si="109">B478-B465</f>
        <v>0</v>
      </c>
      <c r="C479" s="232">
        <f t="shared" si="109"/>
        <v>0</v>
      </c>
      <c r="D479" s="232">
        <f t="shared" si="109"/>
        <v>0</v>
      </c>
      <c r="E479" s="232">
        <f t="shared" si="109"/>
        <v>0</v>
      </c>
      <c r="F479" s="232">
        <f t="shared" si="109"/>
        <v>0</v>
      </c>
      <c r="G479" s="238">
        <f t="shared" si="109"/>
        <v>0</v>
      </c>
      <c r="H479" s="234"/>
      <c r="I479" s="519" t="s">
        <v>26</v>
      </c>
      <c r="J479" s="519">
        <f>J478-J465</f>
        <v>-0.42000000000001592</v>
      </c>
    </row>
    <row r="481" spans="1:11" ht="13.5" thickBot="1" x14ac:dyDescent="0.25"/>
    <row r="482" spans="1:11" ht="13.5" thickBot="1" x14ac:dyDescent="0.25">
      <c r="A482" s="285" t="s">
        <v>141</v>
      </c>
      <c r="B482" s="528" t="s">
        <v>50</v>
      </c>
      <c r="C482" s="529"/>
      <c r="D482" s="529"/>
      <c r="E482" s="529"/>
      <c r="F482" s="529"/>
      <c r="G482" s="530"/>
      <c r="H482" s="313" t="s">
        <v>0</v>
      </c>
      <c r="I482" s="227"/>
      <c r="J482" s="520"/>
      <c r="K482" s="520"/>
    </row>
    <row r="483" spans="1:11" x14ac:dyDescent="0.2">
      <c r="A483" s="226" t="s">
        <v>54</v>
      </c>
      <c r="B483" s="453">
        <v>1</v>
      </c>
      <c r="C483" s="454">
        <v>2</v>
      </c>
      <c r="D483" s="455">
        <v>3</v>
      </c>
      <c r="E483" s="454">
        <v>4</v>
      </c>
      <c r="F483" s="455">
        <v>5</v>
      </c>
      <c r="G483" s="456">
        <v>6</v>
      </c>
      <c r="H483" s="460">
        <v>273</v>
      </c>
      <c r="I483" s="290"/>
      <c r="J483" s="520"/>
      <c r="K483" s="520"/>
    </row>
    <row r="484" spans="1:11" x14ac:dyDescent="0.2">
      <c r="A484" s="292" t="s">
        <v>3</v>
      </c>
      <c r="B484" s="253">
        <v>3965</v>
      </c>
      <c r="C484" s="254">
        <v>3965</v>
      </c>
      <c r="D484" s="254">
        <v>3965</v>
      </c>
      <c r="E484" s="254">
        <v>3965</v>
      </c>
      <c r="F484" s="254">
        <v>3965</v>
      </c>
      <c r="G484" s="255">
        <v>3965</v>
      </c>
      <c r="H484" s="293">
        <v>3965</v>
      </c>
      <c r="I484" s="294"/>
      <c r="J484" s="291"/>
      <c r="K484" s="520"/>
    </row>
    <row r="485" spans="1:11" x14ac:dyDescent="0.2">
      <c r="A485" s="295" t="s">
        <v>6</v>
      </c>
      <c r="B485" s="256">
        <v>4318.5185185185182</v>
      </c>
      <c r="C485" s="257">
        <v>4267.7551020408164</v>
      </c>
      <c r="D485" s="257">
        <v>4428.867924528302</v>
      </c>
      <c r="E485" s="257">
        <v>4155.5</v>
      </c>
      <c r="F485" s="296">
        <v>4345.208333333333</v>
      </c>
      <c r="G485" s="258">
        <v>4491.2244897959181</v>
      </c>
      <c r="H485" s="297">
        <v>4354.5787545787543</v>
      </c>
      <c r="I485" s="298"/>
      <c r="J485" s="291"/>
      <c r="K485" s="520"/>
    </row>
    <row r="486" spans="1:11" x14ac:dyDescent="0.2">
      <c r="A486" s="226" t="s">
        <v>7</v>
      </c>
      <c r="B486" s="260">
        <v>77.777777777777771</v>
      </c>
      <c r="C486" s="261">
        <v>81.632653061224488</v>
      </c>
      <c r="D486" s="261">
        <v>75.471698113207552</v>
      </c>
      <c r="E486" s="261">
        <v>85</v>
      </c>
      <c r="F486" s="509">
        <v>75</v>
      </c>
      <c r="G486" s="262">
        <v>73.469387755102048</v>
      </c>
      <c r="H486" s="300">
        <v>75.45787545787546</v>
      </c>
      <c r="I486" s="301"/>
      <c r="J486" s="291"/>
      <c r="K486" s="520"/>
    </row>
    <row r="487" spans="1:11" x14ac:dyDescent="0.2">
      <c r="A487" s="226" t="s">
        <v>8</v>
      </c>
      <c r="B487" s="263">
        <v>8.6631157794589728E-2</v>
      </c>
      <c r="C487" s="264">
        <v>7.9080303424390958E-2</v>
      </c>
      <c r="D487" s="264">
        <v>9.4710217036634001E-2</v>
      </c>
      <c r="E487" s="264">
        <v>9.2663844295292577E-2</v>
      </c>
      <c r="F487" s="302">
        <v>9.401588622764584E-2</v>
      </c>
      <c r="G487" s="265">
        <v>9.3568300756394163E-2</v>
      </c>
      <c r="H487" s="303">
        <v>9.2754885395727751E-2</v>
      </c>
      <c r="I487" s="304"/>
      <c r="J487" s="305"/>
      <c r="K487" s="306"/>
    </row>
    <row r="488" spans="1:11" x14ac:dyDescent="0.2">
      <c r="A488" s="295" t="s">
        <v>1</v>
      </c>
      <c r="B488" s="266">
        <f t="shared" ref="B488:H488" si="110">B485/B484*100-100</f>
        <v>8.9159777684367754</v>
      </c>
      <c r="C488" s="267">
        <f t="shared" si="110"/>
        <v>7.6356898370950006</v>
      </c>
      <c r="D488" s="267">
        <f t="shared" si="110"/>
        <v>11.699064931356929</v>
      </c>
      <c r="E488" s="267">
        <f t="shared" si="110"/>
        <v>4.8045397225725139</v>
      </c>
      <c r="F488" s="267">
        <f t="shared" si="110"/>
        <v>9.5891130727196128</v>
      </c>
      <c r="G488" s="268">
        <f t="shared" si="110"/>
        <v>13.271739969632222</v>
      </c>
      <c r="H488" s="269">
        <f t="shared" si="110"/>
        <v>9.8254414773960832</v>
      </c>
      <c r="I488" s="304"/>
      <c r="J488" s="305"/>
      <c r="K488" s="227"/>
    </row>
    <row r="489" spans="1:11" ht="13.5" thickBot="1" x14ac:dyDescent="0.25">
      <c r="A489" s="226" t="s">
        <v>27</v>
      </c>
      <c r="B489" s="270">
        <f t="shared" ref="B489:H489" si="111">B485-B472</f>
        <v>-22.191481481481787</v>
      </c>
      <c r="C489" s="271">
        <f t="shared" si="111"/>
        <v>204.29510204081635</v>
      </c>
      <c r="D489" s="271">
        <f t="shared" si="111"/>
        <v>113.41792452830214</v>
      </c>
      <c r="E489" s="271">
        <f t="shared" si="111"/>
        <v>-58.880000000000109</v>
      </c>
      <c r="F489" s="271">
        <f t="shared" si="111"/>
        <v>50.45833333333303</v>
      </c>
      <c r="G489" s="272">
        <f t="shared" si="111"/>
        <v>416.63448979591794</v>
      </c>
      <c r="H489" s="307">
        <f t="shared" si="111"/>
        <v>117.12875457875452</v>
      </c>
      <c r="I489" s="308"/>
      <c r="J489" s="305"/>
      <c r="K489" s="227"/>
    </row>
    <row r="490" spans="1:11" x14ac:dyDescent="0.2">
      <c r="A490" s="309" t="s">
        <v>51</v>
      </c>
      <c r="B490" s="274">
        <v>655</v>
      </c>
      <c r="C490" s="275">
        <v>655</v>
      </c>
      <c r="D490" s="275">
        <v>655</v>
      </c>
      <c r="E490" s="275">
        <v>163</v>
      </c>
      <c r="F490" s="275">
        <v>662</v>
      </c>
      <c r="G490" s="276">
        <v>647</v>
      </c>
      <c r="H490" s="277">
        <f>SUM(B490:G490)</f>
        <v>3437</v>
      </c>
      <c r="I490" s="310" t="s">
        <v>56</v>
      </c>
      <c r="J490" s="311">
        <f>H477-H490</f>
        <v>16</v>
      </c>
      <c r="K490" s="279">
        <f>J490/H477</f>
        <v>4.633651896901245E-3</v>
      </c>
    </row>
    <row r="491" spans="1:11" x14ac:dyDescent="0.2">
      <c r="A491" s="309" t="s">
        <v>28</v>
      </c>
      <c r="B491" s="229"/>
      <c r="C491" s="281"/>
      <c r="D491" s="281"/>
      <c r="E491" s="281"/>
      <c r="F491" s="281"/>
      <c r="G491" s="230"/>
      <c r="H491" s="233"/>
      <c r="I491" s="227" t="s">
        <v>57</v>
      </c>
      <c r="J491" s="520">
        <v>158.52000000000001</v>
      </c>
      <c r="K491" s="520"/>
    </row>
    <row r="492" spans="1:11" ht="13.5" thickBot="1" x14ac:dyDescent="0.25">
      <c r="A492" s="312" t="s">
        <v>26</v>
      </c>
      <c r="B492" s="231">
        <f t="shared" ref="B492:G492" si="112">B491-B478</f>
        <v>0</v>
      </c>
      <c r="C492" s="232">
        <f t="shared" si="112"/>
        <v>0</v>
      </c>
      <c r="D492" s="232">
        <f t="shared" si="112"/>
        <v>0</v>
      </c>
      <c r="E492" s="232">
        <f t="shared" si="112"/>
        <v>0</v>
      </c>
      <c r="F492" s="232">
        <f t="shared" si="112"/>
        <v>0</v>
      </c>
      <c r="G492" s="238">
        <f t="shared" si="112"/>
        <v>0</v>
      </c>
      <c r="H492" s="234"/>
      <c r="I492" s="520" t="s">
        <v>26</v>
      </c>
      <c r="J492" s="520">
        <f>J491-J478</f>
        <v>-0.16999999999998749</v>
      </c>
      <c r="K492" s="520"/>
    </row>
    <row r="494" spans="1:11" ht="13.5" thickBot="1" x14ac:dyDescent="0.25"/>
    <row r="495" spans="1:11" s="521" customFormat="1" ht="13.5" thickBot="1" x14ac:dyDescent="0.25">
      <c r="A495" s="285" t="s">
        <v>142</v>
      </c>
      <c r="B495" s="528" t="s">
        <v>50</v>
      </c>
      <c r="C495" s="529"/>
      <c r="D495" s="529"/>
      <c r="E495" s="529"/>
      <c r="F495" s="529"/>
      <c r="G495" s="530"/>
      <c r="H495" s="313" t="s">
        <v>0</v>
      </c>
      <c r="I495" s="227"/>
    </row>
    <row r="496" spans="1:11" s="521" customFormat="1" x14ac:dyDescent="0.2">
      <c r="A496" s="226" t="s">
        <v>54</v>
      </c>
      <c r="B496" s="453">
        <v>1</v>
      </c>
      <c r="C496" s="454">
        <v>2</v>
      </c>
      <c r="D496" s="455">
        <v>3</v>
      </c>
      <c r="E496" s="454">
        <v>4</v>
      </c>
      <c r="F496" s="455">
        <v>5</v>
      </c>
      <c r="G496" s="456">
        <v>6</v>
      </c>
      <c r="H496" s="460">
        <v>273</v>
      </c>
      <c r="I496" s="290"/>
    </row>
    <row r="497" spans="1:11" s="521" customFormat="1" x14ac:dyDescent="0.2">
      <c r="A497" s="292" t="s">
        <v>3</v>
      </c>
      <c r="B497" s="253">
        <v>3985</v>
      </c>
      <c r="C497" s="254">
        <v>3985</v>
      </c>
      <c r="D497" s="254">
        <v>3985</v>
      </c>
      <c r="E497" s="254">
        <v>3985</v>
      </c>
      <c r="F497" s="254">
        <v>3985</v>
      </c>
      <c r="G497" s="255">
        <v>3985</v>
      </c>
      <c r="H497" s="293">
        <v>3985</v>
      </c>
      <c r="I497" s="294"/>
      <c r="J497" s="291"/>
    </row>
    <row r="498" spans="1:11" s="521" customFormat="1" x14ac:dyDescent="0.2">
      <c r="A498" s="295" t="s">
        <v>6</v>
      </c>
      <c r="B498" s="256">
        <v>4444.22</v>
      </c>
      <c r="C498" s="257">
        <v>4350.57</v>
      </c>
      <c r="D498" s="257">
        <v>4333.51</v>
      </c>
      <c r="E498" s="257">
        <v>4151.33</v>
      </c>
      <c r="F498" s="296">
        <v>4400.47</v>
      </c>
      <c r="G498" s="258">
        <v>4406.51</v>
      </c>
      <c r="H498" s="297">
        <v>4372.37</v>
      </c>
      <c r="I498" s="298"/>
      <c r="J498" s="291"/>
    </row>
    <row r="499" spans="1:11" s="521" customFormat="1" x14ac:dyDescent="0.2">
      <c r="A499" s="226" t="s">
        <v>7</v>
      </c>
      <c r="B499" s="260">
        <v>80</v>
      </c>
      <c r="C499" s="261">
        <v>77.36</v>
      </c>
      <c r="D499" s="261">
        <v>81.08</v>
      </c>
      <c r="E499" s="261">
        <v>73.33</v>
      </c>
      <c r="F499" s="509">
        <v>69.77</v>
      </c>
      <c r="G499" s="262">
        <v>83.72</v>
      </c>
      <c r="H499" s="300">
        <v>76.69</v>
      </c>
      <c r="I499" s="301"/>
      <c r="J499" s="291"/>
    </row>
    <row r="500" spans="1:11" s="521" customFormat="1" x14ac:dyDescent="0.2">
      <c r="A500" s="226" t="s">
        <v>8</v>
      </c>
      <c r="B500" s="263">
        <v>8.2400000000000001E-2</v>
      </c>
      <c r="C500" s="264">
        <v>7.8700000000000006E-2</v>
      </c>
      <c r="D500" s="264">
        <v>8.5699999999999998E-2</v>
      </c>
      <c r="E500" s="264">
        <v>8.1199999999999994E-2</v>
      </c>
      <c r="F500" s="302">
        <v>9.1200000000000003E-2</v>
      </c>
      <c r="G500" s="265">
        <v>7.4399999999999994E-2</v>
      </c>
      <c r="H500" s="303">
        <v>8.3799999999999999E-2</v>
      </c>
      <c r="I500" s="304"/>
      <c r="J500" s="305"/>
      <c r="K500" s="306"/>
    </row>
    <row r="501" spans="1:11" s="521" customFormat="1" x14ac:dyDescent="0.2">
      <c r="A501" s="295" t="s">
        <v>1</v>
      </c>
      <c r="B501" s="266">
        <f t="shared" ref="B501:H501" si="113">B498/B497*100-100</f>
        <v>11.523713927227107</v>
      </c>
      <c r="C501" s="267">
        <f t="shared" si="113"/>
        <v>9.1736511919698955</v>
      </c>
      <c r="D501" s="267">
        <f t="shared" si="113"/>
        <v>8.7455457967377583</v>
      </c>
      <c r="E501" s="267">
        <f t="shared" si="113"/>
        <v>4.173902132998748</v>
      </c>
      <c r="F501" s="267">
        <f t="shared" si="113"/>
        <v>10.425846925972394</v>
      </c>
      <c r="G501" s="268">
        <f t="shared" si="113"/>
        <v>10.577415307402774</v>
      </c>
      <c r="H501" s="269">
        <f t="shared" si="113"/>
        <v>9.7207026348808085</v>
      </c>
      <c r="I501" s="304"/>
      <c r="J501" s="305"/>
      <c r="K501" s="227"/>
    </row>
    <row r="502" spans="1:11" s="521" customFormat="1" ht="13.5" thickBot="1" x14ac:dyDescent="0.25">
      <c r="A502" s="226" t="s">
        <v>27</v>
      </c>
      <c r="B502" s="270">
        <f t="shared" ref="B502:H502" si="114">B498-B485</f>
        <v>125.70148148148201</v>
      </c>
      <c r="C502" s="271">
        <f t="shared" si="114"/>
        <v>82.814897959183327</v>
      </c>
      <c r="D502" s="271">
        <f t="shared" si="114"/>
        <v>-95.357924528301737</v>
      </c>
      <c r="E502" s="271">
        <f t="shared" si="114"/>
        <v>-4.1700000000000728</v>
      </c>
      <c r="F502" s="271">
        <f t="shared" si="114"/>
        <v>55.261666666667224</v>
      </c>
      <c r="G502" s="272">
        <f t="shared" si="114"/>
        <v>-84.714489795917871</v>
      </c>
      <c r="H502" s="307">
        <f t="shared" si="114"/>
        <v>17.791245421245549</v>
      </c>
      <c r="I502" s="308"/>
      <c r="J502" s="305"/>
      <c r="K502" s="227"/>
    </row>
    <row r="503" spans="1:11" s="521" customFormat="1" x14ac:dyDescent="0.2">
      <c r="A503" s="309" t="s">
        <v>51</v>
      </c>
      <c r="B503" s="274">
        <v>653</v>
      </c>
      <c r="C503" s="275">
        <v>650</v>
      </c>
      <c r="D503" s="275">
        <v>652</v>
      </c>
      <c r="E503" s="275">
        <v>160</v>
      </c>
      <c r="F503" s="275">
        <v>660</v>
      </c>
      <c r="G503" s="276">
        <v>645</v>
      </c>
      <c r="H503" s="277">
        <f>SUM(B503:G503)</f>
        <v>3420</v>
      </c>
      <c r="I503" s="310" t="s">
        <v>56</v>
      </c>
      <c r="J503" s="311">
        <f>H490-H503</f>
        <v>17</v>
      </c>
      <c r="K503" s="279">
        <f>J503/H490</f>
        <v>4.946173988943846E-3</v>
      </c>
    </row>
    <row r="504" spans="1:11" s="521" customFormat="1" x14ac:dyDescent="0.2">
      <c r="A504" s="309" t="s">
        <v>28</v>
      </c>
      <c r="B504" s="229"/>
      <c r="C504" s="281"/>
      <c r="D504" s="281"/>
      <c r="E504" s="281"/>
      <c r="F504" s="281"/>
      <c r="G504" s="230"/>
      <c r="H504" s="233"/>
      <c r="I504" s="227" t="s">
        <v>57</v>
      </c>
      <c r="J504" s="521">
        <v>158.43</v>
      </c>
    </row>
    <row r="505" spans="1:11" s="521" customFormat="1" ht="13.5" thickBot="1" x14ac:dyDescent="0.25">
      <c r="A505" s="312" t="s">
        <v>26</v>
      </c>
      <c r="B505" s="231">
        <f t="shared" ref="B505:G505" si="115">B504-B491</f>
        <v>0</v>
      </c>
      <c r="C505" s="232">
        <f t="shared" si="115"/>
        <v>0</v>
      </c>
      <c r="D505" s="232">
        <f t="shared" si="115"/>
        <v>0</v>
      </c>
      <c r="E505" s="232">
        <f t="shared" si="115"/>
        <v>0</v>
      </c>
      <c r="F505" s="232">
        <f t="shared" si="115"/>
        <v>0</v>
      </c>
      <c r="G505" s="238">
        <f t="shared" si="115"/>
        <v>0</v>
      </c>
      <c r="H505" s="234"/>
      <c r="I505" s="521" t="s">
        <v>26</v>
      </c>
      <c r="J505" s="521">
        <f>J504-J491</f>
        <v>-9.0000000000003411E-2</v>
      </c>
    </row>
    <row r="507" spans="1:11" ht="13.5" thickBot="1" x14ac:dyDescent="0.25"/>
    <row r="508" spans="1:11" s="522" customFormat="1" ht="13.5" thickBot="1" x14ac:dyDescent="0.25">
      <c r="A508" s="285" t="s">
        <v>143</v>
      </c>
      <c r="B508" s="528" t="s">
        <v>50</v>
      </c>
      <c r="C508" s="529"/>
      <c r="D508" s="529"/>
      <c r="E508" s="529"/>
      <c r="F508" s="529"/>
      <c r="G508" s="530"/>
      <c r="H508" s="313" t="s">
        <v>0</v>
      </c>
      <c r="I508" s="227"/>
    </row>
    <row r="509" spans="1:11" s="522" customFormat="1" x14ac:dyDescent="0.2">
      <c r="A509" s="226" t="s">
        <v>54</v>
      </c>
      <c r="B509" s="453">
        <v>1</v>
      </c>
      <c r="C509" s="454">
        <v>2</v>
      </c>
      <c r="D509" s="455">
        <v>3</v>
      </c>
      <c r="E509" s="454">
        <v>4</v>
      </c>
      <c r="F509" s="455">
        <v>5</v>
      </c>
      <c r="G509" s="456">
        <v>6</v>
      </c>
      <c r="H509" s="460">
        <v>273</v>
      </c>
      <c r="I509" s="290"/>
    </row>
    <row r="510" spans="1:11" s="522" customFormat="1" x14ac:dyDescent="0.2">
      <c r="A510" s="292" t="s">
        <v>3</v>
      </c>
      <c r="B510" s="253">
        <v>4005</v>
      </c>
      <c r="C510" s="254">
        <v>4005</v>
      </c>
      <c r="D510" s="254">
        <v>4005</v>
      </c>
      <c r="E510" s="254">
        <v>4005</v>
      </c>
      <c r="F510" s="254">
        <v>4005</v>
      </c>
      <c r="G510" s="255">
        <v>4005</v>
      </c>
      <c r="H510" s="293">
        <v>4005</v>
      </c>
      <c r="I510" s="294"/>
      <c r="J510" s="291"/>
    </row>
    <row r="511" spans="1:11" s="522" customFormat="1" x14ac:dyDescent="0.2">
      <c r="A511" s="295" t="s">
        <v>6</v>
      </c>
      <c r="B511" s="256">
        <v>4493.83</v>
      </c>
      <c r="C511" s="257">
        <v>4425</v>
      </c>
      <c r="D511" s="257">
        <v>4342.13</v>
      </c>
      <c r="E511" s="257">
        <v>4521.33</v>
      </c>
      <c r="F511" s="296">
        <v>4439.59</v>
      </c>
      <c r="G511" s="258">
        <v>4491.88</v>
      </c>
      <c r="H511" s="297">
        <v>4443.6899999999996</v>
      </c>
      <c r="I511" s="298"/>
      <c r="J511" s="291"/>
    </row>
    <row r="512" spans="1:11" s="522" customFormat="1" x14ac:dyDescent="0.2">
      <c r="A512" s="226" t="s">
        <v>7</v>
      </c>
      <c r="B512" s="260">
        <v>76.599999999999994</v>
      </c>
      <c r="C512" s="261">
        <v>78.260000000000005</v>
      </c>
      <c r="D512" s="261">
        <v>61.7</v>
      </c>
      <c r="E512" s="261">
        <v>53.33</v>
      </c>
      <c r="F512" s="509">
        <v>93.88</v>
      </c>
      <c r="G512" s="262">
        <v>72.92</v>
      </c>
      <c r="H512" s="300">
        <v>76.59</v>
      </c>
      <c r="I512" s="301"/>
      <c r="J512" s="291"/>
    </row>
    <row r="513" spans="1:11" s="522" customFormat="1" x14ac:dyDescent="0.2">
      <c r="A513" s="226" t="s">
        <v>8</v>
      </c>
      <c r="B513" s="263">
        <v>9.4700000000000006E-2</v>
      </c>
      <c r="C513" s="264">
        <v>8.1799999999999998E-2</v>
      </c>
      <c r="D513" s="264">
        <v>0.1105</v>
      </c>
      <c r="E513" s="264">
        <v>0.12970000000000001</v>
      </c>
      <c r="F513" s="302">
        <v>6.7000000000000004E-2</v>
      </c>
      <c r="G513" s="265">
        <v>8.9899999999999994E-2</v>
      </c>
      <c r="H513" s="303">
        <v>9.35E-2</v>
      </c>
      <c r="I513" s="304"/>
      <c r="J513" s="305"/>
      <c r="K513" s="306"/>
    </row>
    <row r="514" spans="1:11" s="522" customFormat="1" x14ac:dyDescent="0.2">
      <c r="A514" s="295" t="s">
        <v>1</v>
      </c>
      <c r="B514" s="266">
        <f t="shared" ref="B514:H514" si="116">B511/B510*100-100</f>
        <v>12.205493133583019</v>
      </c>
      <c r="C514" s="267">
        <f t="shared" si="116"/>
        <v>10.486891385767791</v>
      </c>
      <c r="D514" s="267">
        <f t="shared" si="116"/>
        <v>8.4177278401997597</v>
      </c>
      <c r="E514" s="267">
        <f t="shared" si="116"/>
        <v>12.89213483146068</v>
      </c>
      <c r="F514" s="267">
        <f t="shared" si="116"/>
        <v>10.85118601747817</v>
      </c>
      <c r="G514" s="268">
        <f t="shared" si="116"/>
        <v>12.156803995006243</v>
      </c>
      <c r="H514" s="269">
        <f t="shared" si="116"/>
        <v>10.95355805243446</v>
      </c>
      <c r="I514" s="304"/>
      <c r="J514" s="305"/>
      <c r="K514" s="227"/>
    </row>
    <row r="515" spans="1:11" s="522" customFormat="1" ht="13.5" thickBot="1" x14ac:dyDescent="0.25">
      <c r="A515" s="226" t="s">
        <v>27</v>
      </c>
      <c r="B515" s="270">
        <f t="shared" ref="B515:H515" si="117">B511-B498</f>
        <v>49.609999999999673</v>
      </c>
      <c r="C515" s="271">
        <f t="shared" si="117"/>
        <v>74.430000000000291</v>
      </c>
      <c r="D515" s="271">
        <f t="shared" si="117"/>
        <v>8.6199999999998909</v>
      </c>
      <c r="E515" s="271">
        <f t="shared" si="117"/>
        <v>370</v>
      </c>
      <c r="F515" s="271">
        <f t="shared" si="117"/>
        <v>39.119999999999891</v>
      </c>
      <c r="G515" s="272">
        <f t="shared" si="117"/>
        <v>85.369999999999891</v>
      </c>
      <c r="H515" s="307">
        <f t="shared" si="117"/>
        <v>71.319999999999709</v>
      </c>
      <c r="I515" s="308"/>
      <c r="J515" s="305"/>
      <c r="K515" s="227"/>
    </row>
    <row r="516" spans="1:11" s="522" customFormat="1" x14ac:dyDescent="0.2">
      <c r="A516" s="309" t="s">
        <v>51</v>
      </c>
      <c r="B516" s="274">
        <v>651</v>
      </c>
      <c r="C516" s="275">
        <v>648</v>
      </c>
      <c r="D516" s="275">
        <v>651</v>
      </c>
      <c r="E516" s="275">
        <v>157</v>
      </c>
      <c r="F516" s="275">
        <v>659</v>
      </c>
      <c r="G516" s="276">
        <v>641</v>
      </c>
      <c r="H516" s="277">
        <f>SUM(B516:G516)</f>
        <v>3407</v>
      </c>
      <c r="I516" s="310" t="s">
        <v>56</v>
      </c>
      <c r="J516" s="311">
        <f>H503-H516</f>
        <v>13</v>
      </c>
      <c r="K516" s="279">
        <f>J516/H503</f>
        <v>3.8011695906432748E-3</v>
      </c>
    </row>
    <row r="517" spans="1:11" s="522" customFormat="1" x14ac:dyDescent="0.2">
      <c r="A517" s="309" t="s">
        <v>28</v>
      </c>
      <c r="B517" s="229"/>
      <c r="C517" s="281"/>
      <c r="D517" s="281"/>
      <c r="E517" s="281"/>
      <c r="F517" s="281"/>
      <c r="G517" s="230"/>
      <c r="H517" s="233"/>
      <c r="I517" s="227" t="s">
        <v>57</v>
      </c>
      <c r="J517" s="522">
        <v>158.31</v>
      </c>
    </row>
    <row r="518" spans="1:11" s="522" customFormat="1" ht="13.5" thickBot="1" x14ac:dyDescent="0.25">
      <c r="A518" s="312" t="s">
        <v>26</v>
      </c>
      <c r="B518" s="231">
        <f t="shared" ref="B518:G518" si="118">B517-B504</f>
        <v>0</v>
      </c>
      <c r="C518" s="232">
        <f t="shared" si="118"/>
        <v>0</v>
      </c>
      <c r="D518" s="232">
        <f t="shared" si="118"/>
        <v>0</v>
      </c>
      <c r="E518" s="232">
        <f t="shared" si="118"/>
        <v>0</v>
      </c>
      <c r="F518" s="232">
        <f t="shared" si="118"/>
        <v>0</v>
      </c>
      <c r="G518" s="238">
        <f t="shared" si="118"/>
        <v>0</v>
      </c>
      <c r="H518" s="234"/>
      <c r="I518" s="522" t="s">
        <v>26</v>
      </c>
      <c r="J518" s="522">
        <f>J517-J504</f>
        <v>-0.12000000000000455</v>
      </c>
    </row>
  </sheetData>
  <mergeCells count="37">
    <mergeCell ref="B508:G508"/>
    <mergeCell ref="B9:G9"/>
    <mergeCell ref="B23:G23"/>
    <mergeCell ref="B37:G37"/>
    <mergeCell ref="B53:G53"/>
    <mergeCell ref="B67:G67"/>
    <mergeCell ref="B224:G224"/>
    <mergeCell ref="B182:G182"/>
    <mergeCell ref="B267:G267"/>
    <mergeCell ref="B430:G430"/>
    <mergeCell ref="B417:G417"/>
    <mergeCell ref="B404:G404"/>
    <mergeCell ref="B391:G391"/>
    <mergeCell ref="B210:G210"/>
    <mergeCell ref="B196:G196"/>
    <mergeCell ref="B281:G281"/>
    <mergeCell ref="B365:G365"/>
    <mergeCell ref="B352:G352"/>
    <mergeCell ref="B309:G309"/>
    <mergeCell ref="B295:G295"/>
    <mergeCell ref="B339:G339"/>
    <mergeCell ref="B495:G495"/>
    <mergeCell ref="B482:G482"/>
    <mergeCell ref="B81:G81"/>
    <mergeCell ref="B167:G167"/>
    <mergeCell ref="B153:G153"/>
    <mergeCell ref="B139:G139"/>
    <mergeCell ref="B125:G125"/>
    <mergeCell ref="B111:G111"/>
    <mergeCell ref="B95:G95"/>
    <mergeCell ref="B456:G456"/>
    <mergeCell ref="B443:G443"/>
    <mergeCell ref="B323:G323"/>
    <mergeCell ref="B378:G378"/>
    <mergeCell ref="B469:G469"/>
    <mergeCell ref="B252:G252"/>
    <mergeCell ref="B238:G238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489"/>
  <sheetViews>
    <sheetView showGridLines="0" tabSelected="1" topLeftCell="A461" zoomScale="75" zoomScaleNormal="75" workbookViewId="0">
      <selection activeCell="H481" sqref="H481:H48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528" t="s">
        <v>53</v>
      </c>
      <c r="C9" s="529"/>
      <c r="D9" s="529"/>
      <c r="E9" s="529"/>
      <c r="F9" s="530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528" t="s">
        <v>53</v>
      </c>
      <c r="C22" s="529"/>
      <c r="D22" s="529"/>
      <c r="E22" s="529"/>
      <c r="F22" s="530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528" t="s">
        <v>53</v>
      </c>
      <c r="C35" s="529"/>
      <c r="D35" s="529"/>
      <c r="E35" s="529"/>
      <c r="F35" s="530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528" t="s">
        <v>53</v>
      </c>
      <c r="C48" s="529"/>
      <c r="D48" s="529"/>
      <c r="E48" s="529"/>
      <c r="F48" s="530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528" t="s">
        <v>53</v>
      </c>
      <c r="C61" s="529"/>
      <c r="D61" s="529"/>
      <c r="E61" s="529"/>
      <c r="F61" s="530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528" t="s">
        <v>53</v>
      </c>
      <c r="C74" s="529"/>
      <c r="D74" s="529"/>
      <c r="E74" s="529"/>
      <c r="F74" s="530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528" t="s">
        <v>53</v>
      </c>
      <c r="C87" s="529"/>
      <c r="D87" s="529"/>
      <c r="E87" s="529"/>
      <c r="F87" s="530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528" t="s">
        <v>53</v>
      </c>
      <c r="C100" s="529"/>
      <c r="D100" s="529"/>
      <c r="E100" s="529"/>
      <c r="F100" s="530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528" t="s">
        <v>53</v>
      </c>
      <c r="C113" s="529"/>
      <c r="D113" s="529"/>
      <c r="E113" s="529"/>
      <c r="F113" s="530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528" t="s">
        <v>53</v>
      </c>
      <c r="C126" s="529"/>
      <c r="D126" s="529"/>
      <c r="E126" s="529"/>
      <c r="F126" s="530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528" t="s">
        <v>53</v>
      </c>
      <c r="C139" s="529"/>
      <c r="D139" s="529"/>
      <c r="E139" s="529"/>
      <c r="F139" s="530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528" t="s">
        <v>53</v>
      </c>
      <c r="C152" s="529"/>
      <c r="D152" s="529"/>
      <c r="E152" s="529"/>
      <c r="F152" s="530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528" t="s">
        <v>53</v>
      </c>
      <c r="C165" s="529"/>
      <c r="D165" s="529"/>
      <c r="E165" s="529"/>
      <c r="F165" s="530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528" t="s">
        <v>53</v>
      </c>
      <c r="C178" s="529"/>
      <c r="D178" s="529"/>
      <c r="E178" s="529"/>
      <c r="F178" s="530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528" t="s">
        <v>53</v>
      </c>
      <c r="C191" s="529"/>
      <c r="D191" s="529"/>
      <c r="E191" s="529"/>
      <c r="F191" s="530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528" t="s">
        <v>53</v>
      </c>
      <c r="C204" s="529"/>
      <c r="D204" s="529"/>
      <c r="E204" s="529"/>
      <c r="F204" s="530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528" t="s">
        <v>53</v>
      </c>
      <c r="C217" s="529"/>
      <c r="D217" s="529"/>
      <c r="E217" s="529"/>
      <c r="F217" s="530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528" t="s">
        <v>50</v>
      </c>
      <c r="C230" s="529"/>
      <c r="D230" s="529"/>
      <c r="E230" s="529"/>
      <c r="F230" s="530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528" t="s">
        <v>50</v>
      </c>
      <c r="C243" s="529"/>
      <c r="D243" s="529"/>
      <c r="E243" s="529"/>
      <c r="F243" s="530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528" t="s">
        <v>50</v>
      </c>
      <c r="C256" s="529"/>
      <c r="D256" s="529"/>
      <c r="E256" s="529"/>
      <c r="F256" s="530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528" t="s">
        <v>50</v>
      </c>
      <c r="C269" s="529"/>
      <c r="D269" s="529"/>
      <c r="E269" s="529"/>
      <c r="F269" s="530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528" t="s">
        <v>50</v>
      </c>
      <c r="C282" s="529"/>
      <c r="D282" s="529"/>
      <c r="E282" s="529"/>
      <c r="F282" s="530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528" t="s">
        <v>50</v>
      </c>
      <c r="C295" s="529"/>
      <c r="D295" s="529"/>
      <c r="E295" s="529"/>
      <c r="F295" s="530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528" t="s">
        <v>50</v>
      </c>
      <c r="C310" s="529"/>
      <c r="D310" s="529"/>
      <c r="E310" s="529"/>
      <c r="F310" s="529"/>
      <c r="G310" s="530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  <row r="322" spans="1:11" ht="13.5" thickBot="1" x14ac:dyDescent="0.25"/>
    <row r="323" spans="1:11" ht="13.5" thickBot="1" x14ac:dyDescent="0.25">
      <c r="A323" s="285" t="s">
        <v>127</v>
      </c>
      <c r="B323" s="531" t="s">
        <v>50</v>
      </c>
      <c r="C323" s="532"/>
      <c r="D323" s="532"/>
      <c r="E323" s="532"/>
      <c r="F323" s="532"/>
      <c r="G323" s="533"/>
      <c r="H323" s="314" t="s">
        <v>0</v>
      </c>
      <c r="I323" s="481"/>
      <c r="J323" s="481"/>
      <c r="K323" s="481"/>
    </row>
    <row r="324" spans="1:11" x14ac:dyDescent="0.2">
      <c r="A324" s="469" t="s">
        <v>2</v>
      </c>
      <c r="B324" s="316">
        <v>1</v>
      </c>
      <c r="C324" s="236">
        <v>2</v>
      </c>
      <c r="D324" s="236">
        <v>3</v>
      </c>
      <c r="E324" s="236">
        <v>4</v>
      </c>
      <c r="F324" s="236">
        <v>5</v>
      </c>
      <c r="G324" s="495">
        <v>6</v>
      </c>
      <c r="H324" s="491">
        <v>89</v>
      </c>
      <c r="I324" s="481"/>
      <c r="J324" s="481"/>
      <c r="K324" s="481"/>
    </row>
    <row r="325" spans="1:11" x14ac:dyDescent="0.2">
      <c r="A325" s="470" t="s">
        <v>3</v>
      </c>
      <c r="B325" s="462">
        <v>3950</v>
      </c>
      <c r="C325" s="463">
        <v>3950</v>
      </c>
      <c r="D325" s="464">
        <v>3950</v>
      </c>
      <c r="E325" s="464">
        <v>3950</v>
      </c>
      <c r="F325" s="464">
        <v>3950</v>
      </c>
      <c r="G325" s="496">
        <v>3950</v>
      </c>
      <c r="H325" s="492">
        <v>3950</v>
      </c>
      <c r="I325" s="481"/>
      <c r="J325" s="481"/>
      <c r="K325" s="481"/>
    </row>
    <row r="326" spans="1:11" x14ac:dyDescent="0.2">
      <c r="A326" s="471" t="s">
        <v>6</v>
      </c>
      <c r="B326" s="321">
        <v>4008.125</v>
      </c>
      <c r="C326" s="322">
        <v>3861.25</v>
      </c>
      <c r="D326" s="322">
        <v>3930</v>
      </c>
      <c r="E326" s="322">
        <v>3824.2857142857142</v>
      </c>
      <c r="F326" s="322">
        <v>4062.9411764705883</v>
      </c>
      <c r="G326" s="497">
        <v>4233.75</v>
      </c>
      <c r="H326" s="342">
        <v>4003.370786516854</v>
      </c>
      <c r="I326" s="481"/>
      <c r="J326" s="481"/>
      <c r="K326" s="481"/>
    </row>
    <row r="327" spans="1:11" x14ac:dyDescent="0.2">
      <c r="A327" s="469" t="s">
        <v>7</v>
      </c>
      <c r="B327" s="323">
        <v>93.75</v>
      </c>
      <c r="C327" s="324">
        <v>75</v>
      </c>
      <c r="D327" s="325">
        <v>94.117647058823536</v>
      </c>
      <c r="E327" s="325">
        <v>100</v>
      </c>
      <c r="F327" s="325">
        <v>88.235294117647058</v>
      </c>
      <c r="G327" s="498">
        <v>68.75</v>
      </c>
      <c r="H327" s="493">
        <v>80.898876404494388</v>
      </c>
      <c r="I327" s="481"/>
      <c r="J327" s="481"/>
      <c r="K327" s="481"/>
    </row>
    <row r="328" spans="1:11" x14ac:dyDescent="0.2">
      <c r="A328" s="469" t="s">
        <v>8</v>
      </c>
      <c r="B328" s="263">
        <v>5.4726798847451762E-2</v>
      </c>
      <c r="C328" s="264">
        <v>8.1383655842814095E-2</v>
      </c>
      <c r="D328" s="327">
        <v>5.8037320822692841E-2</v>
      </c>
      <c r="E328" s="327">
        <v>4.2044157679168241E-2</v>
      </c>
      <c r="F328" s="327">
        <v>5.8089709325674657E-2</v>
      </c>
      <c r="G328" s="499">
        <v>0.10605187987657699</v>
      </c>
      <c r="H328" s="494">
        <v>8.0034267262189332E-2</v>
      </c>
      <c r="I328" s="481"/>
      <c r="J328" s="481"/>
      <c r="K328" s="481"/>
    </row>
    <row r="329" spans="1:11" x14ac:dyDescent="0.2">
      <c r="A329" s="471" t="s">
        <v>1</v>
      </c>
      <c r="B329" s="266">
        <f t="shared" ref="B329:H329" si="61">B326/B325*100-100</f>
        <v>1.4715189873417671</v>
      </c>
      <c r="C329" s="267">
        <f t="shared" si="61"/>
        <v>-2.2468354430379804</v>
      </c>
      <c r="D329" s="267">
        <f t="shared" si="61"/>
        <v>-0.50632911392405333</v>
      </c>
      <c r="E329" s="267">
        <f t="shared" si="61"/>
        <v>-3.1826401446654558</v>
      </c>
      <c r="F329" s="267">
        <f t="shared" si="61"/>
        <v>2.8592702903946332</v>
      </c>
      <c r="G329" s="268">
        <f t="shared" si="61"/>
        <v>7.1835443037974613</v>
      </c>
      <c r="H329" s="345">
        <f t="shared" si="61"/>
        <v>1.3511591523254225</v>
      </c>
      <c r="I329" s="481"/>
      <c r="J329" s="481"/>
      <c r="K329" s="481"/>
    </row>
    <row r="330" spans="1:11" ht="13.5" thickBot="1" x14ac:dyDescent="0.25">
      <c r="A330" s="469" t="s">
        <v>27</v>
      </c>
      <c r="B330" s="500">
        <f>B326-B313</f>
        <v>163.5795454545455</v>
      </c>
      <c r="C330" s="501">
        <f t="shared" ref="C330:G330" si="62">C326-C313</f>
        <v>113.97727272727252</v>
      </c>
      <c r="D330" s="501">
        <f t="shared" si="62"/>
        <v>119.16666666666652</v>
      </c>
      <c r="E330" s="501">
        <f t="shared" si="62"/>
        <v>97.619047619047706</v>
      </c>
      <c r="F330" s="501">
        <f t="shared" si="62"/>
        <v>219.30481283422478</v>
      </c>
      <c r="G330" s="502">
        <f t="shared" si="62"/>
        <v>78.75</v>
      </c>
      <c r="H330" s="346">
        <f>H326-H313</f>
        <v>134.48189762796528</v>
      </c>
      <c r="I330" s="481"/>
      <c r="J330" s="481"/>
      <c r="K330" s="481"/>
    </row>
    <row r="331" spans="1:11" x14ac:dyDescent="0.2">
      <c r="A331" s="371" t="s">
        <v>52</v>
      </c>
      <c r="B331" s="486">
        <v>60</v>
      </c>
      <c r="C331" s="487">
        <v>60</v>
      </c>
      <c r="D331" s="487">
        <v>61</v>
      </c>
      <c r="E331" s="487">
        <v>18</v>
      </c>
      <c r="F331" s="487">
        <v>61</v>
      </c>
      <c r="G331" s="451">
        <v>61</v>
      </c>
      <c r="H331" s="482">
        <f>SUM(B331:G331)</f>
        <v>321</v>
      </c>
      <c r="I331" s="481" t="s">
        <v>56</v>
      </c>
      <c r="J331" s="331">
        <f>H318-H331</f>
        <v>0</v>
      </c>
      <c r="K331" s="332">
        <f>J331/H318</f>
        <v>0</v>
      </c>
    </row>
    <row r="332" spans="1:11" x14ac:dyDescent="0.2">
      <c r="A332" s="371" t="s">
        <v>28</v>
      </c>
      <c r="B332" s="229">
        <v>133.5</v>
      </c>
      <c r="C332" s="281">
        <v>134</v>
      </c>
      <c r="D332" s="281">
        <v>132.5</v>
      </c>
      <c r="E332" s="281">
        <v>134</v>
      </c>
      <c r="F332" s="281">
        <v>132</v>
      </c>
      <c r="G332" s="230">
        <v>130.5</v>
      </c>
      <c r="H332" s="339"/>
      <c r="I332" s="481" t="s">
        <v>57</v>
      </c>
      <c r="J332" s="481">
        <v>129.41999999999999</v>
      </c>
      <c r="K332" s="481"/>
    </row>
    <row r="333" spans="1:11" ht="13.5" thickBot="1" x14ac:dyDescent="0.25">
      <c r="A333" s="372" t="s">
        <v>26</v>
      </c>
      <c r="B333" s="336">
        <f>B332-B319</f>
        <v>3</v>
      </c>
      <c r="C333" s="337">
        <f t="shared" ref="C333:G333" si="63">C332-C319</f>
        <v>3.5</v>
      </c>
      <c r="D333" s="337">
        <f t="shared" si="63"/>
        <v>3.5</v>
      </c>
      <c r="E333" s="337">
        <f t="shared" si="63"/>
        <v>3.5</v>
      </c>
      <c r="F333" s="337">
        <f t="shared" si="63"/>
        <v>3</v>
      </c>
      <c r="G333" s="484">
        <f t="shared" si="63"/>
        <v>3</v>
      </c>
      <c r="H333" s="348"/>
      <c r="I333" s="481" t="s">
        <v>26</v>
      </c>
      <c r="J333" s="481">
        <f>J332-J319</f>
        <v>3.1199999999999903</v>
      </c>
      <c r="K333" s="481"/>
    </row>
    <row r="335" spans="1:11" ht="13.5" thickBot="1" x14ac:dyDescent="0.25"/>
    <row r="336" spans="1:11" ht="13.5" thickBot="1" x14ac:dyDescent="0.25">
      <c r="A336" s="285" t="s">
        <v>129</v>
      </c>
      <c r="B336" s="531" t="s">
        <v>50</v>
      </c>
      <c r="C336" s="532"/>
      <c r="D336" s="532"/>
      <c r="E336" s="532"/>
      <c r="F336" s="532"/>
      <c r="G336" s="533"/>
      <c r="H336" s="314" t="s">
        <v>0</v>
      </c>
      <c r="I336" s="503"/>
      <c r="J336" s="503"/>
      <c r="K336" s="503"/>
    </row>
    <row r="337" spans="1:11" x14ac:dyDescent="0.2">
      <c r="A337" s="469" t="s">
        <v>2</v>
      </c>
      <c r="B337" s="316">
        <v>1</v>
      </c>
      <c r="C337" s="236">
        <v>2</v>
      </c>
      <c r="D337" s="236">
        <v>3</v>
      </c>
      <c r="E337" s="236">
        <v>4</v>
      </c>
      <c r="F337" s="236">
        <v>5</v>
      </c>
      <c r="G337" s="495">
        <v>6</v>
      </c>
      <c r="H337" s="491">
        <v>76</v>
      </c>
      <c r="I337" s="503"/>
      <c r="J337" s="503"/>
      <c r="K337" s="503"/>
    </row>
    <row r="338" spans="1:11" x14ac:dyDescent="0.2">
      <c r="A338" s="470" t="s">
        <v>3</v>
      </c>
      <c r="B338" s="462">
        <v>4040</v>
      </c>
      <c r="C338" s="463">
        <v>4040</v>
      </c>
      <c r="D338" s="464">
        <v>4040</v>
      </c>
      <c r="E338" s="464">
        <v>4040</v>
      </c>
      <c r="F338" s="464">
        <v>4040</v>
      </c>
      <c r="G338" s="496">
        <v>4040</v>
      </c>
      <c r="H338" s="492">
        <v>4040</v>
      </c>
      <c r="I338" s="503"/>
      <c r="J338" s="503"/>
      <c r="K338" s="503"/>
    </row>
    <row r="339" spans="1:11" x14ac:dyDescent="0.2">
      <c r="A339" s="471" t="s">
        <v>6</v>
      </c>
      <c r="B339" s="321">
        <v>3896.9230769230771</v>
      </c>
      <c r="C339" s="322">
        <v>3887.8571428571427</v>
      </c>
      <c r="D339" s="322">
        <v>4133.333333333333</v>
      </c>
      <c r="E339" s="322">
        <v>4046</v>
      </c>
      <c r="F339" s="322">
        <v>4074</v>
      </c>
      <c r="G339" s="497">
        <v>4371.4285714285716</v>
      </c>
      <c r="H339" s="342">
        <v>4074.0789473684213</v>
      </c>
      <c r="I339" s="503"/>
      <c r="J339" s="503"/>
      <c r="K339" s="503"/>
    </row>
    <row r="340" spans="1:11" x14ac:dyDescent="0.2">
      <c r="A340" s="469" t="s">
        <v>7</v>
      </c>
      <c r="B340" s="323">
        <v>84.615384615384613</v>
      </c>
      <c r="C340" s="324">
        <v>100</v>
      </c>
      <c r="D340" s="325">
        <v>93.333333333333329</v>
      </c>
      <c r="E340" s="325">
        <v>100</v>
      </c>
      <c r="F340" s="325">
        <v>93.333333333333329</v>
      </c>
      <c r="G340" s="498">
        <v>85.714285714285708</v>
      </c>
      <c r="H340" s="493">
        <v>85.526315789473685</v>
      </c>
      <c r="I340" s="503"/>
      <c r="J340" s="503"/>
      <c r="K340" s="503"/>
    </row>
    <row r="341" spans="1:11" x14ac:dyDescent="0.2">
      <c r="A341" s="469" t="s">
        <v>8</v>
      </c>
      <c r="B341" s="263">
        <v>5.7419040060234967E-2</v>
      </c>
      <c r="C341" s="264">
        <v>5.2875303687428946E-2</v>
      </c>
      <c r="D341" s="327">
        <v>5.2648383044998644E-2</v>
      </c>
      <c r="E341" s="327">
        <v>5.7849683987455436E-2</v>
      </c>
      <c r="F341" s="327">
        <v>4.7025743799030136E-2</v>
      </c>
      <c r="G341" s="499">
        <v>7.5425091468855066E-2</v>
      </c>
      <c r="H341" s="494">
        <v>7.1712290847471508E-2</v>
      </c>
      <c r="I341" s="503"/>
      <c r="J341" s="503"/>
      <c r="K341" s="503"/>
    </row>
    <row r="342" spans="1:11" x14ac:dyDescent="0.2">
      <c r="A342" s="471" t="s">
        <v>1</v>
      </c>
      <c r="B342" s="266">
        <f t="shared" ref="B342:H342" si="64">B339/B338*100-100</f>
        <v>-3.5415079969535412</v>
      </c>
      <c r="C342" s="267">
        <f t="shared" si="64"/>
        <v>-3.7659123055162667</v>
      </c>
      <c r="D342" s="267">
        <f t="shared" si="64"/>
        <v>2.310231023102304</v>
      </c>
      <c r="E342" s="267">
        <f t="shared" si="64"/>
        <v>0.14851485148514598</v>
      </c>
      <c r="F342" s="267">
        <f t="shared" si="64"/>
        <v>0.84158415841584144</v>
      </c>
      <c r="G342" s="268">
        <f t="shared" si="64"/>
        <v>8.2036775106082018</v>
      </c>
      <c r="H342" s="345">
        <f t="shared" si="64"/>
        <v>0.84353830119854933</v>
      </c>
      <c r="I342" s="503"/>
      <c r="J342" s="503"/>
      <c r="K342" s="503"/>
    </row>
    <row r="343" spans="1:11" ht="13.5" thickBot="1" x14ac:dyDescent="0.25">
      <c r="A343" s="469" t="s">
        <v>27</v>
      </c>
      <c r="B343" s="500">
        <f>B339-B326</f>
        <v>-111.20192307692287</v>
      </c>
      <c r="C343" s="501">
        <f t="shared" ref="C343:G343" si="65">C339-C326</f>
        <v>26.607142857142662</v>
      </c>
      <c r="D343" s="501">
        <f t="shared" si="65"/>
        <v>203.33333333333303</v>
      </c>
      <c r="E343" s="501">
        <f t="shared" si="65"/>
        <v>221.71428571428578</v>
      </c>
      <c r="F343" s="501">
        <f t="shared" si="65"/>
        <v>11.058823529411711</v>
      </c>
      <c r="G343" s="502">
        <f t="shared" si="65"/>
        <v>137.67857142857156</v>
      </c>
      <c r="H343" s="346">
        <f>H339-H326</f>
        <v>70.7081608515673</v>
      </c>
      <c r="I343" s="503"/>
      <c r="J343" s="503"/>
      <c r="K343" s="503"/>
    </row>
    <row r="344" spans="1:11" x14ac:dyDescent="0.2">
      <c r="A344" s="371" t="s">
        <v>52</v>
      </c>
      <c r="B344" s="486">
        <v>60</v>
      </c>
      <c r="C344" s="487">
        <v>60</v>
      </c>
      <c r="D344" s="487">
        <v>61</v>
      </c>
      <c r="E344" s="487">
        <v>18</v>
      </c>
      <c r="F344" s="487">
        <v>61</v>
      </c>
      <c r="G344" s="451">
        <v>60</v>
      </c>
      <c r="H344" s="482">
        <f>SUM(B344:G344)</f>
        <v>320</v>
      </c>
      <c r="I344" s="503" t="s">
        <v>56</v>
      </c>
      <c r="J344" s="331">
        <f>H331-H344</f>
        <v>1</v>
      </c>
      <c r="K344" s="332">
        <f>J344/H331</f>
        <v>3.1152647975077881E-3</v>
      </c>
    </row>
    <row r="345" spans="1:11" x14ac:dyDescent="0.2">
      <c r="A345" s="371" t="s">
        <v>28</v>
      </c>
      <c r="B345" s="229">
        <v>136.5</v>
      </c>
      <c r="C345" s="281">
        <v>137</v>
      </c>
      <c r="D345" s="281">
        <v>135</v>
      </c>
      <c r="E345" s="281">
        <v>136.5</v>
      </c>
      <c r="F345" s="281">
        <v>135</v>
      </c>
      <c r="G345" s="230">
        <v>133</v>
      </c>
      <c r="H345" s="339"/>
      <c r="I345" s="503" t="s">
        <v>57</v>
      </c>
      <c r="J345" s="503">
        <v>132.81</v>
      </c>
      <c r="K345" s="503"/>
    </row>
    <row r="346" spans="1:11" ht="13.5" thickBot="1" x14ac:dyDescent="0.25">
      <c r="A346" s="372" t="s">
        <v>26</v>
      </c>
      <c r="B346" s="336">
        <f>B345-B332</f>
        <v>3</v>
      </c>
      <c r="C346" s="337">
        <f t="shared" ref="C346:G346" si="66">C345-C332</f>
        <v>3</v>
      </c>
      <c r="D346" s="337">
        <f t="shared" si="66"/>
        <v>2.5</v>
      </c>
      <c r="E346" s="337">
        <f t="shared" si="66"/>
        <v>2.5</v>
      </c>
      <c r="F346" s="337">
        <f t="shared" si="66"/>
        <v>3</v>
      </c>
      <c r="G346" s="484">
        <f t="shared" si="66"/>
        <v>2.5</v>
      </c>
      <c r="H346" s="348"/>
      <c r="I346" s="503" t="s">
        <v>26</v>
      </c>
      <c r="J346" s="503">
        <f>J345-J332</f>
        <v>3.3900000000000148</v>
      </c>
      <c r="K346" s="503"/>
    </row>
    <row r="348" spans="1:11" ht="13.5" thickBot="1" x14ac:dyDescent="0.25"/>
    <row r="349" spans="1:11" s="504" customFormat="1" ht="13.5" thickBot="1" x14ac:dyDescent="0.25">
      <c r="A349" s="285" t="s">
        <v>131</v>
      </c>
      <c r="B349" s="531" t="s">
        <v>50</v>
      </c>
      <c r="C349" s="532"/>
      <c r="D349" s="532"/>
      <c r="E349" s="532"/>
      <c r="F349" s="532"/>
      <c r="G349" s="533"/>
      <c r="H349" s="314" t="s">
        <v>0</v>
      </c>
    </row>
    <row r="350" spans="1:11" s="504" customFormat="1" x14ac:dyDescent="0.2">
      <c r="A350" s="469" t="s">
        <v>2</v>
      </c>
      <c r="B350" s="316">
        <v>1</v>
      </c>
      <c r="C350" s="236">
        <v>2</v>
      </c>
      <c r="D350" s="236">
        <v>3</v>
      </c>
      <c r="E350" s="236">
        <v>4</v>
      </c>
      <c r="F350" s="236">
        <v>5</v>
      </c>
      <c r="G350" s="495">
        <v>6</v>
      </c>
      <c r="H350" s="491">
        <v>85</v>
      </c>
    </row>
    <row r="351" spans="1:11" s="504" customFormat="1" x14ac:dyDescent="0.2">
      <c r="A351" s="470" t="s">
        <v>3</v>
      </c>
      <c r="B351" s="462">
        <v>4110</v>
      </c>
      <c r="C351" s="463">
        <v>4110</v>
      </c>
      <c r="D351" s="464">
        <v>4110</v>
      </c>
      <c r="E351" s="464">
        <v>4110</v>
      </c>
      <c r="F351" s="464">
        <v>4110</v>
      </c>
      <c r="G351" s="496">
        <v>4110</v>
      </c>
      <c r="H351" s="492">
        <v>4110</v>
      </c>
    </row>
    <row r="352" spans="1:11" s="504" customFormat="1" x14ac:dyDescent="0.2">
      <c r="A352" s="471" t="s">
        <v>6</v>
      </c>
      <c r="B352" s="321">
        <v>4006.875</v>
      </c>
      <c r="C352" s="322">
        <v>3907.0588235294117</v>
      </c>
      <c r="D352" s="322">
        <v>4075.625</v>
      </c>
      <c r="E352" s="322">
        <v>3867.5</v>
      </c>
      <c r="F352" s="322">
        <v>4194.375</v>
      </c>
      <c r="G352" s="497">
        <v>4396.875</v>
      </c>
      <c r="H352" s="342">
        <v>4102</v>
      </c>
    </row>
    <row r="353" spans="1:12" s="504" customFormat="1" x14ac:dyDescent="0.2">
      <c r="A353" s="469" t="s">
        <v>7</v>
      </c>
      <c r="B353" s="323">
        <v>87.5</v>
      </c>
      <c r="C353" s="324">
        <v>82.352941176470594</v>
      </c>
      <c r="D353" s="325">
        <v>75</v>
      </c>
      <c r="E353" s="512">
        <v>50</v>
      </c>
      <c r="F353" s="325">
        <v>87.5</v>
      </c>
      <c r="G353" s="498">
        <v>75</v>
      </c>
      <c r="H353" s="493">
        <v>77.647058823529406</v>
      </c>
    </row>
    <row r="354" spans="1:12" s="504" customFormat="1" x14ac:dyDescent="0.2">
      <c r="A354" s="469" t="s">
        <v>8</v>
      </c>
      <c r="B354" s="263">
        <v>6.6211149819455667E-2</v>
      </c>
      <c r="C354" s="264">
        <v>6.999915747898873E-2</v>
      </c>
      <c r="D354" s="327">
        <v>7.9159721273597841E-2</v>
      </c>
      <c r="E354" s="327">
        <v>9.2351047888543994E-2</v>
      </c>
      <c r="F354" s="327">
        <v>5.6475624420298638E-2</v>
      </c>
      <c r="G354" s="499">
        <v>7.3048181653583122E-2</v>
      </c>
      <c r="H354" s="494">
        <v>8.2231583968260469E-2</v>
      </c>
    </row>
    <row r="355" spans="1:12" s="504" customFormat="1" x14ac:dyDescent="0.2">
      <c r="A355" s="471" t="s">
        <v>1</v>
      </c>
      <c r="B355" s="266">
        <f t="shared" ref="B355:H355" si="67">B352/B351*100-100</f>
        <v>-2.5091240875912462</v>
      </c>
      <c r="C355" s="267">
        <f t="shared" si="67"/>
        <v>-4.9377415199656554</v>
      </c>
      <c r="D355" s="267">
        <f t="shared" si="67"/>
        <v>-0.83637469586375346</v>
      </c>
      <c r="E355" s="267">
        <f t="shared" si="67"/>
        <v>-5.900243309002434</v>
      </c>
      <c r="F355" s="267">
        <f t="shared" si="67"/>
        <v>2.0529197080291937</v>
      </c>
      <c r="G355" s="268">
        <f t="shared" si="67"/>
        <v>6.9799270072992812</v>
      </c>
      <c r="H355" s="345">
        <f t="shared" si="67"/>
        <v>-0.19464720194648066</v>
      </c>
    </row>
    <row r="356" spans="1:12" s="504" customFormat="1" ht="13.5" thickBot="1" x14ac:dyDescent="0.25">
      <c r="A356" s="469" t="s">
        <v>27</v>
      </c>
      <c r="B356" s="500">
        <f>B352-B339</f>
        <v>109.95192307692287</v>
      </c>
      <c r="C356" s="501">
        <f t="shared" ref="C356:G356" si="68">C352-C339</f>
        <v>19.201680672269049</v>
      </c>
      <c r="D356" s="501">
        <f t="shared" si="68"/>
        <v>-57.70833333333303</v>
      </c>
      <c r="E356" s="501">
        <f t="shared" si="68"/>
        <v>-178.5</v>
      </c>
      <c r="F356" s="501">
        <f t="shared" si="68"/>
        <v>120.375</v>
      </c>
      <c r="G356" s="502">
        <f t="shared" si="68"/>
        <v>25.446428571428442</v>
      </c>
      <c r="H356" s="346">
        <f>H352-H339</f>
        <v>27.921052631578732</v>
      </c>
    </row>
    <row r="357" spans="1:12" s="504" customFormat="1" x14ac:dyDescent="0.2">
      <c r="A357" s="371" t="s">
        <v>52</v>
      </c>
      <c r="B357" s="486">
        <v>60</v>
      </c>
      <c r="C357" s="487">
        <v>60</v>
      </c>
      <c r="D357" s="487">
        <v>61</v>
      </c>
      <c r="E357" s="487">
        <v>17</v>
      </c>
      <c r="F357" s="487">
        <v>61</v>
      </c>
      <c r="G357" s="451">
        <v>60</v>
      </c>
      <c r="H357" s="482">
        <f>SUM(B357:G357)</f>
        <v>319</v>
      </c>
      <c r="I357" s="504" t="s">
        <v>56</v>
      </c>
      <c r="J357" s="331">
        <f>H344-H357</f>
        <v>1</v>
      </c>
      <c r="K357" s="332">
        <f>J357/H344</f>
        <v>3.1250000000000002E-3</v>
      </c>
    </row>
    <row r="358" spans="1:12" s="504" customFormat="1" x14ac:dyDescent="0.2">
      <c r="A358" s="371" t="s">
        <v>28</v>
      </c>
      <c r="B358" s="229">
        <v>139.5</v>
      </c>
      <c r="C358" s="281">
        <v>140</v>
      </c>
      <c r="D358" s="281">
        <v>138</v>
      </c>
      <c r="E358" s="281">
        <v>139.5</v>
      </c>
      <c r="F358" s="281">
        <v>138</v>
      </c>
      <c r="G358" s="230">
        <v>136</v>
      </c>
      <c r="H358" s="339"/>
      <c r="I358" s="504" t="s">
        <v>57</v>
      </c>
      <c r="J358" s="504">
        <v>135.56</v>
      </c>
    </row>
    <row r="359" spans="1:12" s="504" customFormat="1" ht="13.5" thickBot="1" x14ac:dyDescent="0.25">
      <c r="A359" s="372" t="s">
        <v>26</v>
      </c>
      <c r="B359" s="336">
        <f>B358-B345</f>
        <v>3</v>
      </c>
      <c r="C359" s="337">
        <f t="shared" ref="C359:G359" si="69">C358-C345</f>
        <v>3</v>
      </c>
      <c r="D359" s="337">
        <f t="shared" si="69"/>
        <v>3</v>
      </c>
      <c r="E359" s="337">
        <f t="shared" si="69"/>
        <v>3</v>
      </c>
      <c r="F359" s="337">
        <f t="shared" si="69"/>
        <v>3</v>
      </c>
      <c r="G359" s="484">
        <f t="shared" si="69"/>
        <v>3</v>
      </c>
      <c r="H359" s="348"/>
      <c r="I359" s="504" t="s">
        <v>26</v>
      </c>
      <c r="J359" s="504">
        <f>J358-J345</f>
        <v>2.75</v>
      </c>
    </row>
    <row r="361" spans="1:12" ht="13.5" thickBot="1" x14ac:dyDescent="0.25"/>
    <row r="362" spans="1:12" ht="13.5" thickBot="1" x14ac:dyDescent="0.25">
      <c r="A362" s="285" t="s">
        <v>132</v>
      </c>
      <c r="B362" s="531" t="s">
        <v>50</v>
      </c>
      <c r="C362" s="532"/>
      <c r="D362" s="532"/>
      <c r="E362" s="532"/>
      <c r="F362" s="532"/>
      <c r="G362" s="533"/>
      <c r="H362" s="314" t="s">
        <v>0</v>
      </c>
      <c r="I362" s="505"/>
      <c r="J362" s="505"/>
      <c r="K362" s="505"/>
    </row>
    <row r="363" spans="1:12" x14ac:dyDescent="0.2">
      <c r="A363" s="469" t="s">
        <v>2</v>
      </c>
      <c r="B363" s="316">
        <v>1</v>
      </c>
      <c r="C363" s="236">
        <v>2</v>
      </c>
      <c r="D363" s="236">
        <v>3</v>
      </c>
      <c r="E363" s="236">
        <v>4</v>
      </c>
      <c r="F363" s="236">
        <v>5</v>
      </c>
      <c r="G363" s="495">
        <v>6</v>
      </c>
      <c r="H363" s="491">
        <v>85</v>
      </c>
      <c r="I363" s="505"/>
      <c r="J363" s="505"/>
      <c r="K363" s="505"/>
    </row>
    <row r="364" spans="1:12" x14ac:dyDescent="0.2">
      <c r="A364" s="470" t="s">
        <v>3</v>
      </c>
      <c r="B364" s="462">
        <v>4170</v>
      </c>
      <c r="C364" s="463">
        <v>4170</v>
      </c>
      <c r="D364" s="464">
        <v>4170</v>
      </c>
      <c r="E364" s="464">
        <v>4170</v>
      </c>
      <c r="F364" s="464">
        <v>4170</v>
      </c>
      <c r="G364" s="496">
        <v>4170</v>
      </c>
      <c r="H364" s="492">
        <v>4170</v>
      </c>
      <c r="I364" s="505"/>
      <c r="J364" s="505"/>
      <c r="K364" s="505"/>
    </row>
    <row r="365" spans="1:12" x14ac:dyDescent="0.2">
      <c r="A365" s="471" t="s">
        <v>6</v>
      </c>
      <c r="B365" s="321">
        <v>4172.7777777777774</v>
      </c>
      <c r="C365" s="322">
        <v>4186.9230769230771</v>
      </c>
      <c r="D365" s="322">
        <v>4248</v>
      </c>
      <c r="E365" s="322">
        <v>4161.4285714285716</v>
      </c>
      <c r="F365" s="322">
        <v>4356.666666666667</v>
      </c>
      <c r="G365" s="497">
        <v>4584.666666666667</v>
      </c>
      <c r="H365" s="342">
        <v>4295.3012048192768</v>
      </c>
      <c r="I365" s="505"/>
      <c r="J365" s="505"/>
      <c r="K365" s="505"/>
    </row>
    <row r="366" spans="1:12" x14ac:dyDescent="0.2">
      <c r="A366" s="469" t="s">
        <v>7</v>
      </c>
      <c r="B366" s="323">
        <v>83.333333333333329</v>
      </c>
      <c r="C366" s="324">
        <v>76.92307692307692</v>
      </c>
      <c r="D366" s="325">
        <v>86.666666666666671</v>
      </c>
      <c r="E366" s="325">
        <v>42.857142857142854</v>
      </c>
      <c r="F366" s="325">
        <v>86.666666666666671</v>
      </c>
      <c r="G366" s="498">
        <v>66.666666666666671</v>
      </c>
      <c r="H366" s="493">
        <v>75.903614457831324</v>
      </c>
      <c r="I366" s="505"/>
      <c r="J366" s="505"/>
      <c r="K366" s="505"/>
    </row>
    <row r="367" spans="1:12" x14ac:dyDescent="0.2">
      <c r="A367" s="469" t="s">
        <v>8</v>
      </c>
      <c r="B367" s="263">
        <v>6.6948326968545704E-2</v>
      </c>
      <c r="C367" s="264">
        <v>7.313297981156372E-2</v>
      </c>
      <c r="D367" s="327">
        <v>7.5084937062158255E-2</v>
      </c>
      <c r="E367" s="327">
        <v>0.10750802604610891</v>
      </c>
      <c r="F367" s="327">
        <v>7.4808915449611255E-2</v>
      </c>
      <c r="G367" s="499">
        <v>8.4731303901136645E-2</v>
      </c>
      <c r="H367" s="494">
        <v>8.591050616071727E-2</v>
      </c>
      <c r="I367" s="505"/>
      <c r="J367" s="505"/>
      <c r="K367" s="505"/>
    </row>
    <row r="368" spans="1:12" x14ac:dyDescent="0.2">
      <c r="A368" s="471" t="s">
        <v>1</v>
      </c>
      <c r="B368" s="266">
        <f t="shared" ref="B368:H368" si="70">B365/B364*100-100</f>
        <v>6.6613375965872024E-2</v>
      </c>
      <c r="C368" s="267">
        <f t="shared" si="70"/>
        <v>0.40582918280760794</v>
      </c>
      <c r="D368" s="267">
        <f t="shared" si="70"/>
        <v>1.8705035971223083</v>
      </c>
      <c r="E368" s="267">
        <f t="shared" si="70"/>
        <v>-0.20554984583760927</v>
      </c>
      <c r="F368" s="267">
        <f t="shared" si="70"/>
        <v>4.4764188649080836</v>
      </c>
      <c r="G368" s="268">
        <f t="shared" si="70"/>
        <v>9.9440447641886607</v>
      </c>
      <c r="H368" s="345">
        <f t="shared" si="70"/>
        <v>3.0048250556181415</v>
      </c>
      <c r="I368" s="505"/>
      <c r="J368" s="505"/>
      <c r="K368" s="505"/>
      <c r="L368" s="514"/>
    </row>
    <row r="369" spans="1:12" ht="13.5" thickBot="1" x14ac:dyDescent="0.25">
      <c r="A369" s="469" t="s">
        <v>27</v>
      </c>
      <c r="B369" s="500">
        <f>B365-B352</f>
        <v>165.90277777777737</v>
      </c>
      <c r="C369" s="501">
        <f t="shared" ref="C369:G369" si="71">C365-C352</f>
        <v>279.86425339366542</v>
      </c>
      <c r="D369" s="501">
        <f t="shared" si="71"/>
        <v>172.375</v>
      </c>
      <c r="E369" s="501">
        <f t="shared" si="71"/>
        <v>293.92857142857156</v>
      </c>
      <c r="F369" s="501">
        <f t="shared" si="71"/>
        <v>162.29166666666697</v>
      </c>
      <c r="G369" s="502">
        <f t="shared" si="71"/>
        <v>187.79166666666697</v>
      </c>
      <c r="H369" s="346">
        <f>H365-H352</f>
        <v>193.30120481927679</v>
      </c>
      <c r="I369" s="505"/>
      <c r="J369" s="505"/>
      <c r="K369" s="505"/>
      <c r="L369" s="514"/>
    </row>
    <row r="370" spans="1:12" x14ac:dyDescent="0.2">
      <c r="A370" s="371" t="s">
        <v>52</v>
      </c>
      <c r="B370" s="486">
        <v>60</v>
      </c>
      <c r="C370" s="487">
        <v>60</v>
      </c>
      <c r="D370" s="487">
        <v>61</v>
      </c>
      <c r="E370" s="487">
        <v>17</v>
      </c>
      <c r="F370" s="487">
        <v>61</v>
      </c>
      <c r="G370" s="451">
        <v>60</v>
      </c>
      <c r="H370" s="482">
        <f>SUM(B370:G370)</f>
        <v>319</v>
      </c>
      <c r="I370" s="505" t="s">
        <v>56</v>
      </c>
      <c r="J370" s="331">
        <f>H357-H370</f>
        <v>0</v>
      </c>
      <c r="K370" s="332">
        <f>J370/H357</f>
        <v>0</v>
      </c>
      <c r="L370" s="514"/>
    </row>
    <row r="371" spans="1:12" x14ac:dyDescent="0.2">
      <c r="A371" s="371" t="s">
        <v>28</v>
      </c>
      <c r="B371" s="229">
        <v>141</v>
      </c>
      <c r="C371" s="281">
        <v>141</v>
      </c>
      <c r="D371" s="281">
        <v>139.5</v>
      </c>
      <c r="E371" s="281">
        <v>141</v>
      </c>
      <c r="F371" s="281">
        <v>139.5</v>
      </c>
      <c r="G371" s="230">
        <v>137.5</v>
      </c>
      <c r="H371" s="339"/>
      <c r="I371" s="505" t="s">
        <v>57</v>
      </c>
      <c r="J371" s="505">
        <v>138.33000000000001</v>
      </c>
      <c r="K371" s="505"/>
      <c r="L371" s="514"/>
    </row>
    <row r="372" spans="1:12" ht="13.5" thickBot="1" x14ac:dyDescent="0.25">
      <c r="A372" s="372" t="s">
        <v>26</v>
      </c>
      <c r="B372" s="336">
        <f>B371-B358</f>
        <v>1.5</v>
      </c>
      <c r="C372" s="337">
        <f t="shared" ref="C372:G372" si="72">C371-C358</f>
        <v>1</v>
      </c>
      <c r="D372" s="337">
        <f t="shared" si="72"/>
        <v>1.5</v>
      </c>
      <c r="E372" s="337">
        <f t="shared" si="72"/>
        <v>1.5</v>
      </c>
      <c r="F372" s="337">
        <f t="shared" si="72"/>
        <v>1.5</v>
      </c>
      <c r="G372" s="484">
        <f t="shared" si="72"/>
        <v>1.5</v>
      </c>
      <c r="H372" s="348"/>
      <c r="I372" s="505" t="s">
        <v>26</v>
      </c>
      <c r="J372" s="505">
        <f>J371-J358</f>
        <v>2.7700000000000102</v>
      </c>
      <c r="K372" s="505"/>
      <c r="L372" s="514"/>
    </row>
    <row r="373" spans="1:12" x14ac:dyDescent="0.2">
      <c r="L373" s="514"/>
    </row>
    <row r="374" spans="1:12" ht="13.5" thickBot="1" x14ac:dyDescent="0.25">
      <c r="L374" s="514"/>
    </row>
    <row r="375" spans="1:12" ht="13.5" thickBot="1" x14ac:dyDescent="0.25">
      <c r="A375" s="285" t="s">
        <v>134</v>
      </c>
      <c r="B375" s="531" t="s">
        <v>50</v>
      </c>
      <c r="C375" s="532"/>
      <c r="D375" s="532"/>
      <c r="E375" s="532"/>
      <c r="F375" s="532"/>
      <c r="G375" s="533"/>
      <c r="H375" s="314" t="s">
        <v>0</v>
      </c>
      <c r="I375" s="513"/>
      <c r="J375" s="513"/>
      <c r="K375" s="513"/>
    </row>
    <row r="376" spans="1:12" x14ac:dyDescent="0.2">
      <c r="A376" s="469" t="s">
        <v>2</v>
      </c>
      <c r="B376" s="316">
        <v>1</v>
      </c>
      <c r="C376" s="236">
        <v>2</v>
      </c>
      <c r="D376" s="236">
        <v>3</v>
      </c>
      <c r="E376" s="236">
        <v>4</v>
      </c>
      <c r="F376" s="236">
        <v>5</v>
      </c>
      <c r="G376" s="495">
        <v>6</v>
      </c>
      <c r="H376" s="491">
        <v>82</v>
      </c>
      <c r="I376" s="513"/>
      <c r="J376" s="513"/>
      <c r="K376" s="513"/>
    </row>
    <row r="377" spans="1:12" x14ac:dyDescent="0.2">
      <c r="A377" s="470" t="s">
        <v>3</v>
      </c>
      <c r="B377" s="462">
        <v>4220</v>
      </c>
      <c r="C377" s="463">
        <v>4220</v>
      </c>
      <c r="D377" s="464">
        <v>4220</v>
      </c>
      <c r="E377" s="464">
        <v>4220</v>
      </c>
      <c r="F377" s="464">
        <v>4220</v>
      </c>
      <c r="G377" s="496">
        <v>4220</v>
      </c>
      <c r="H377" s="492">
        <v>4220</v>
      </c>
      <c r="I377" s="513"/>
      <c r="J377" s="513"/>
      <c r="K377" s="513"/>
    </row>
    <row r="378" spans="1:12" x14ac:dyDescent="0.2">
      <c r="A378" s="471" t="s">
        <v>6</v>
      </c>
      <c r="B378" s="321">
        <v>4228.75</v>
      </c>
      <c r="C378" s="322">
        <v>4026.6666666666665</v>
      </c>
      <c r="D378" s="322">
        <v>4297.8571428571431</v>
      </c>
      <c r="E378" s="322">
        <v>3455.7142857142858</v>
      </c>
      <c r="F378" s="322">
        <v>4487.333333333333</v>
      </c>
      <c r="G378" s="497">
        <v>4436.666666666667</v>
      </c>
      <c r="H378" s="342">
        <v>4222.9268292682927</v>
      </c>
      <c r="I378" s="513"/>
      <c r="J378" s="513"/>
      <c r="K378" s="513"/>
    </row>
    <row r="379" spans="1:12" x14ac:dyDescent="0.2">
      <c r="A379" s="469" t="s">
        <v>7</v>
      </c>
      <c r="B379" s="323">
        <v>93.75</v>
      </c>
      <c r="C379" s="324">
        <v>73.333333333333329</v>
      </c>
      <c r="D379" s="325">
        <v>78.571428571428569</v>
      </c>
      <c r="E379" s="325">
        <v>85.714285714285708</v>
      </c>
      <c r="F379" s="325">
        <v>86.666666666666671</v>
      </c>
      <c r="G379" s="498">
        <v>73.333333333333329</v>
      </c>
      <c r="H379" s="493">
        <v>70.731707317073173</v>
      </c>
      <c r="I379" s="513"/>
      <c r="J379" s="513"/>
      <c r="K379" s="513"/>
    </row>
    <row r="380" spans="1:12" x14ac:dyDescent="0.2">
      <c r="A380" s="469" t="s">
        <v>8</v>
      </c>
      <c r="B380" s="263">
        <v>5.7384392196241508E-2</v>
      </c>
      <c r="C380" s="264">
        <v>8.3495266842533999E-2</v>
      </c>
      <c r="D380" s="327">
        <v>8.2760324834522281E-2</v>
      </c>
      <c r="E380" s="327">
        <v>7.7645467574680813E-2</v>
      </c>
      <c r="F380" s="327">
        <v>7.1109441390964936E-2</v>
      </c>
      <c r="G380" s="499">
        <v>8.0969290556460502E-2</v>
      </c>
      <c r="H380" s="494">
        <v>0.10089845927491542</v>
      </c>
      <c r="I380" s="513"/>
      <c r="J380" s="513"/>
      <c r="K380" s="513"/>
    </row>
    <row r="381" spans="1:12" x14ac:dyDescent="0.2">
      <c r="A381" s="471" t="s">
        <v>1</v>
      </c>
      <c r="B381" s="266">
        <f t="shared" ref="B381:H381" si="73">B378/B377*100-100</f>
        <v>0.20734597156398138</v>
      </c>
      <c r="C381" s="267">
        <f t="shared" si="73"/>
        <v>-4.5813586097946342</v>
      </c>
      <c r="D381" s="267">
        <f t="shared" si="73"/>
        <v>1.8449559918754233</v>
      </c>
      <c r="E381" s="267">
        <f t="shared" si="73"/>
        <v>-18.111035883547729</v>
      </c>
      <c r="F381" s="267">
        <f t="shared" si="73"/>
        <v>6.3349131121643012</v>
      </c>
      <c r="G381" s="268">
        <f t="shared" si="73"/>
        <v>5.1342812006319321</v>
      </c>
      <c r="H381" s="345">
        <f t="shared" si="73"/>
        <v>6.9356143798415815E-2</v>
      </c>
      <c r="I381" s="513"/>
      <c r="J381" s="513"/>
      <c r="K381" s="513"/>
    </row>
    <row r="382" spans="1:12" ht="13.5" thickBot="1" x14ac:dyDescent="0.25">
      <c r="A382" s="469" t="s">
        <v>27</v>
      </c>
      <c r="B382" s="500">
        <f t="shared" ref="B382:G382" si="74">B378-B365</f>
        <v>55.972222222222626</v>
      </c>
      <c r="C382" s="501">
        <f t="shared" si="74"/>
        <v>-160.25641025641062</v>
      </c>
      <c r="D382" s="501">
        <f t="shared" si="74"/>
        <v>49.857142857143117</v>
      </c>
      <c r="E382" s="501">
        <f t="shared" si="74"/>
        <v>-705.71428571428578</v>
      </c>
      <c r="F382" s="501">
        <f t="shared" si="74"/>
        <v>130.66666666666606</v>
      </c>
      <c r="G382" s="502">
        <f t="shared" si="74"/>
        <v>-148</v>
      </c>
      <c r="H382" s="346">
        <f>H378-H365</f>
        <v>-72.374375550984041</v>
      </c>
      <c r="I382" s="513"/>
      <c r="J382" s="513"/>
      <c r="K382" s="513"/>
    </row>
    <row r="383" spans="1:12" x14ac:dyDescent="0.2">
      <c r="A383" s="371" t="s">
        <v>52</v>
      </c>
      <c r="B383" s="486">
        <v>60</v>
      </c>
      <c r="C383" s="487">
        <v>60</v>
      </c>
      <c r="D383" s="487">
        <v>61</v>
      </c>
      <c r="E383" s="487">
        <v>17</v>
      </c>
      <c r="F383" s="487">
        <v>61</v>
      </c>
      <c r="G383" s="451">
        <v>60</v>
      </c>
      <c r="H383" s="482">
        <f>SUM(B383:G383)</f>
        <v>319</v>
      </c>
      <c r="I383" s="513" t="s">
        <v>56</v>
      </c>
      <c r="J383" s="331">
        <f>H370-H383</f>
        <v>0</v>
      </c>
      <c r="K383" s="332">
        <f>J383/H370</f>
        <v>0</v>
      </c>
      <c r="L383" s="506" t="s">
        <v>135</v>
      </c>
    </row>
    <row r="384" spans="1:12" x14ac:dyDescent="0.2">
      <c r="A384" s="371" t="s">
        <v>28</v>
      </c>
      <c r="B384" s="229">
        <v>142.5</v>
      </c>
      <c r="C384" s="281">
        <v>143</v>
      </c>
      <c r="D384" s="281">
        <v>141</v>
      </c>
      <c r="E384" s="281">
        <v>144</v>
      </c>
      <c r="F384" s="281">
        <v>141.5</v>
      </c>
      <c r="G384" s="230">
        <v>139.5</v>
      </c>
      <c r="H384" s="339"/>
      <c r="I384" s="513" t="s">
        <v>57</v>
      </c>
      <c r="J384" s="513">
        <v>139.77000000000001</v>
      </c>
      <c r="K384" s="513"/>
    </row>
    <row r="385" spans="1:15" ht="13.5" thickBot="1" x14ac:dyDescent="0.25">
      <c r="A385" s="372" t="s">
        <v>26</v>
      </c>
      <c r="B385" s="336">
        <f>B384-B371</f>
        <v>1.5</v>
      </c>
      <c r="C385" s="337">
        <f t="shared" ref="C385:G385" si="75">C384-C371</f>
        <v>2</v>
      </c>
      <c r="D385" s="337">
        <f t="shared" si="75"/>
        <v>1.5</v>
      </c>
      <c r="E385" s="337">
        <f t="shared" si="75"/>
        <v>3</v>
      </c>
      <c r="F385" s="337">
        <f t="shared" si="75"/>
        <v>2</v>
      </c>
      <c r="G385" s="484">
        <f t="shared" si="75"/>
        <v>2</v>
      </c>
      <c r="H385" s="348"/>
      <c r="I385" s="513" t="s">
        <v>26</v>
      </c>
      <c r="J385" s="239">
        <f>J384-J371</f>
        <v>1.4399999999999977</v>
      </c>
      <c r="K385" s="513"/>
    </row>
    <row r="387" spans="1:15" ht="13.5" thickBot="1" x14ac:dyDescent="0.25">
      <c r="B387" s="239">
        <v>141.87</v>
      </c>
      <c r="C387" s="239">
        <v>141.87</v>
      </c>
      <c r="D387" s="239">
        <v>141.87</v>
      </c>
      <c r="E387" s="239">
        <v>141.87</v>
      </c>
      <c r="F387" s="239">
        <v>141.87</v>
      </c>
      <c r="G387" s="239">
        <v>141.87</v>
      </c>
    </row>
    <row r="388" spans="1:15" ht="13.5" thickBot="1" x14ac:dyDescent="0.25">
      <c r="A388" s="285" t="s">
        <v>136</v>
      </c>
      <c r="B388" s="531" t="s">
        <v>50</v>
      </c>
      <c r="C388" s="532"/>
      <c r="D388" s="532"/>
      <c r="E388" s="532"/>
      <c r="F388" s="532"/>
      <c r="G388" s="533"/>
      <c r="H388" s="314" t="s">
        <v>0</v>
      </c>
      <c r="I388" s="515"/>
      <c r="J388" s="515"/>
      <c r="K388" s="515"/>
      <c r="L388" s="515"/>
      <c r="M388" s="515"/>
      <c r="N388" s="515"/>
      <c r="O388" s="515"/>
    </row>
    <row r="389" spans="1:15" x14ac:dyDescent="0.2">
      <c r="A389" s="469" t="s">
        <v>2</v>
      </c>
      <c r="B389" s="316">
        <v>1</v>
      </c>
      <c r="C389" s="236">
        <v>2</v>
      </c>
      <c r="D389" s="236">
        <v>3</v>
      </c>
      <c r="E389" s="236">
        <v>4</v>
      </c>
      <c r="F389" s="236">
        <v>5</v>
      </c>
      <c r="G389" s="495">
        <v>6</v>
      </c>
      <c r="H389" s="491">
        <v>82</v>
      </c>
      <c r="I389" s="515"/>
      <c r="J389" s="515"/>
      <c r="K389" s="515"/>
      <c r="L389" s="515"/>
      <c r="M389" s="515"/>
      <c r="N389" s="515"/>
      <c r="O389" s="515"/>
    </row>
    <row r="390" spans="1:15" x14ac:dyDescent="0.2">
      <c r="A390" s="470" t="s">
        <v>3</v>
      </c>
      <c r="B390" s="462">
        <v>4260</v>
      </c>
      <c r="C390" s="463">
        <v>4260</v>
      </c>
      <c r="D390" s="464">
        <v>4260</v>
      </c>
      <c r="E390" s="464">
        <v>4260</v>
      </c>
      <c r="F390" s="464">
        <v>4260</v>
      </c>
      <c r="G390" s="496">
        <v>4260</v>
      </c>
      <c r="H390" s="492">
        <v>4260</v>
      </c>
      <c r="I390" s="515"/>
      <c r="J390" s="515"/>
      <c r="K390" s="515"/>
      <c r="L390" s="515"/>
      <c r="M390" s="515"/>
      <c r="N390" s="515"/>
      <c r="O390" s="515"/>
    </row>
    <row r="391" spans="1:15" x14ac:dyDescent="0.2">
      <c r="A391" s="471" t="s">
        <v>6</v>
      </c>
      <c r="B391" s="321">
        <v>4056.875</v>
      </c>
      <c r="C391" s="322">
        <v>4375.625</v>
      </c>
      <c r="D391" s="322">
        <v>4320.7692307692305</v>
      </c>
      <c r="E391" s="322">
        <v>3953.75</v>
      </c>
      <c r="F391" s="322">
        <v>4570.625</v>
      </c>
      <c r="G391" s="497">
        <v>4802.666666666667</v>
      </c>
      <c r="H391" s="342">
        <v>4379.6428571428569</v>
      </c>
      <c r="I391" s="515"/>
      <c r="J391" s="515"/>
      <c r="K391" s="515"/>
      <c r="L391" s="515"/>
      <c r="M391" s="515"/>
      <c r="N391" s="515"/>
      <c r="O391" s="515"/>
    </row>
    <row r="392" spans="1:15" x14ac:dyDescent="0.2">
      <c r="A392" s="469" t="s">
        <v>7</v>
      </c>
      <c r="B392" s="323">
        <v>100</v>
      </c>
      <c r="C392" s="324">
        <v>100</v>
      </c>
      <c r="D392" s="325">
        <v>92.307692307692307</v>
      </c>
      <c r="E392" s="325">
        <v>100</v>
      </c>
      <c r="F392" s="325">
        <v>93.75</v>
      </c>
      <c r="G392" s="498">
        <v>100</v>
      </c>
      <c r="H392" s="493">
        <v>79.761904761904759</v>
      </c>
      <c r="I392" s="515"/>
      <c r="J392" s="515"/>
      <c r="K392" s="515"/>
      <c r="L392" s="515"/>
      <c r="M392" s="515"/>
      <c r="N392" s="515"/>
      <c r="O392" s="515"/>
    </row>
    <row r="393" spans="1:15" x14ac:dyDescent="0.2">
      <c r="A393" s="469" t="s">
        <v>8</v>
      </c>
      <c r="B393" s="263">
        <v>3.970522251205047E-2</v>
      </c>
      <c r="C393" s="264">
        <v>3.8352395514068736E-2</v>
      </c>
      <c r="D393" s="327">
        <v>5.3539690087469165E-2</v>
      </c>
      <c r="E393" s="327">
        <v>5.8909374579472013E-2</v>
      </c>
      <c r="F393" s="327">
        <v>5.165023231079232E-2</v>
      </c>
      <c r="G393" s="499">
        <v>4.7968254891370063E-2</v>
      </c>
      <c r="H393" s="494">
        <v>7.9229943379126755E-2</v>
      </c>
      <c r="I393" s="515"/>
      <c r="J393" s="515"/>
      <c r="K393" s="515"/>
      <c r="L393" s="515"/>
      <c r="M393" s="515"/>
      <c r="N393" s="515"/>
      <c r="O393" s="515"/>
    </row>
    <row r="394" spans="1:15" x14ac:dyDescent="0.2">
      <c r="A394" s="471" t="s">
        <v>1</v>
      </c>
      <c r="B394" s="266">
        <f t="shared" ref="B394:H394" si="76">B391/B390*100-100</f>
        <v>-4.7681924882629119</v>
      </c>
      <c r="C394" s="267">
        <f t="shared" si="76"/>
        <v>2.714201877934272</v>
      </c>
      <c r="D394" s="267">
        <f t="shared" si="76"/>
        <v>1.426507764535927</v>
      </c>
      <c r="E394" s="267">
        <f t="shared" si="76"/>
        <v>-7.1889671361502394</v>
      </c>
      <c r="F394" s="267">
        <f t="shared" si="76"/>
        <v>7.2916666666666714</v>
      </c>
      <c r="G394" s="268">
        <f t="shared" si="76"/>
        <v>12.738654147104867</v>
      </c>
      <c r="H394" s="345">
        <f t="shared" si="76"/>
        <v>2.8085177733065052</v>
      </c>
      <c r="I394" s="515"/>
      <c r="J394" s="515"/>
      <c r="K394" s="515"/>
      <c r="L394" s="515"/>
      <c r="M394" s="515"/>
      <c r="N394" s="515"/>
      <c r="O394" s="515"/>
    </row>
    <row r="395" spans="1:15" ht="13.5" thickBot="1" x14ac:dyDescent="0.25">
      <c r="A395" s="469" t="s">
        <v>27</v>
      </c>
      <c r="B395" s="500">
        <f t="shared" ref="B395:G395" si="77">B391-B378</f>
        <v>-171.875</v>
      </c>
      <c r="C395" s="501">
        <f t="shared" si="77"/>
        <v>348.95833333333348</v>
      </c>
      <c r="D395" s="501">
        <f t="shared" si="77"/>
        <v>22.912087912087372</v>
      </c>
      <c r="E395" s="501">
        <f t="shared" si="77"/>
        <v>498.03571428571422</v>
      </c>
      <c r="F395" s="501">
        <f t="shared" si="77"/>
        <v>83.29166666666697</v>
      </c>
      <c r="G395" s="502">
        <f t="shared" si="77"/>
        <v>366</v>
      </c>
      <c r="H395" s="346">
        <f>H391-H378</f>
        <v>156.71602787456413</v>
      </c>
      <c r="I395" s="515"/>
      <c r="J395" s="515"/>
      <c r="K395" s="515"/>
      <c r="L395" s="515"/>
      <c r="M395" s="515"/>
      <c r="N395" s="515"/>
      <c r="O395" s="515"/>
    </row>
    <row r="396" spans="1:15" x14ac:dyDescent="0.2">
      <c r="A396" s="371" t="s">
        <v>52</v>
      </c>
      <c r="B396" s="486">
        <v>58</v>
      </c>
      <c r="C396" s="487">
        <v>57</v>
      </c>
      <c r="D396" s="487">
        <v>57</v>
      </c>
      <c r="E396" s="487">
        <v>16</v>
      </c>
      <c r="F396" s="487">
        <v>57</v>
      </c>
      <c r="G396" s="451">
        <v>56</v>
      </c>
      <c r="H396" s="482">
        <f>SUM(B396:G396)</f>
        <v>301</v>
      </c>
      <c r="I396" s="515" t="s">
        <v>56</v>
      </c>
      <c r="J396" s="331">
        <f>H383-H396</f>
        <v>18</v>
      </c>
      <c r="K396" s="332">
        <f>J396/H383</f>
        <v>5.6426332288401257E-2</v>
      </c>
      <c r="L396" s="365"/>
      <c r="M396" s="364"/>
      <c r="N396" s="364"/>
      <c r="O396" s="364"/>
    </row>
    <row r="397" spans="1:15" x14ac:dyDescent="0.2">
      <c r="A397" s="371" t="s">
        <v>28</v>
      </c>
      <c r="B397" s="229">
        <v>144</v>
      </c>
      <c r="C397" s="281">
        <v>143.5</v>
      </c>
      <c r="D397" s="281">
        <v>143.5</v>
      </c>
      <c r="E397" s="281">
        <v>145</v>
      </c>
      <c r="F397" s="281">
        <v>142.5</v>
      </c>
      <c r="G397" s="230">
        <v>142</v>
      </c>
      <c r="H397" s="339"/>
      <c r="I397" s="515" t="s">
        <v>57</v>
      </c>
      <c r="J397" s="515">
        <v>141.87</v>
      </c>
      <c r="K397" s="515"/>
      <c r="L397" s="515"/>
      <c r="M397" s="515"/>
      <c r="N397" s="515"/>
      <c r="O397" s="515"/>
    </row>
    <row r="398" spans="1:15" ht="13.5" thickBot="1" x14ac:dyDescent="0.25">
      <c r="A398" s="372" t="s">
        <v>26</v>
      </c>
      <c r="B398" s="336">
        <f>B397-B387</f>
        <v>2.1299999999999955</v>
      </c>
      <c r="C398" s="337">
        <f t="shared" ref="C398:G398" si="78">C397-C387</f>
        <v>1.6299999999999955</v>
      </c>
      <c r="D398" s="337">
        <f t="shared" si="78"/>
        <v>1.6299999999999955</v>
      </c>
      <c r="E398" s="337">
        <f t="shared" si="78"/>
        <v>3.1299999999999955</v>
      </c>
      <c r="F398" s="337">
        <f t="shared" si="78"/>
        <v>0.62999999999999545</v>
      </c>
      <c r="G398" s="484">
        <f t="shared" si="78"/>
        <v>0.12999999999999545</v>
      </c>
      <c r="H398" s="348"/>
      <c r="I398" s="515" t="s">
        <v>26</v>
      </c>
      <c r="J398" s="239">
        <f>J397-J384</f>
        <v>2.0999999999999943</v>
      </c>
      <c r="K398" s="515"/>
      <c r="L398" s="515"/>
      <c r="M398" s="515"/>
      <c r="N398" s="515"/>
      <c r="O398" s="515"/>
    </row>
    <row r="400" spans="1:15" ht="13.5" thickBot="1" x14ac:dyDescent="0.25"/>
    <row r="401" spans="1:11" ht="13.5" thickBot="1" x14ac:dyDescent="0.25">
      <c r="A401" s="285" t="s">
        <v>137</v>
      </c>
      <c r="B401" s="531" t="s">
        <v>50</v>
      </c>
      <c r="C401" s="532"/>
      <c r="D401" s="532"/>
      <c r="E401" s="532"/>
      <c r="F401" s="532"/>
      <c r="G401" s="533"/>
      <c r="H401" s="314" t="s">
        <v>0</v>
      </c>
      <c r="I401" s="516"/>
      <c r="J401" s="516"/>
      <c r="K401" s="516"/>
    </row>
    <row r="402" spans="1:11" x14ac:dyDescent="0.2">
      <c r="A402" s="469" t="s">
        <v>2</v>
      </c>
      <c r="B402" s="316">
        <v>1</v>
      </c>
      <c r="C402" s="236">
        <v>2</v>
      </c>
      <c r="D402" s="236">
        <v>3</v>
      </c>
      <c r="E402" s="236">
        <v>4</v>
      </c>
      <c r="F402" s="236">
        <v>5</v>
      </c>
      <c r="G402" s="495">
        <v>6</v>
      </c>
      <c r="H402" s="491">
        <v>80</v>
      </c>
      <c r="I402" s="516"/>
      <c r="J402" s="516"/>
      <c r="K402" s="516"/>
    </row>
    <row r="403" spans="1:11" x14ac:dyDescent="0.2">
      <c r="A403" s="470" t="s">
        <v>3</v>
      </c>
      <c r="B403" s="462">
        <v>4280</v>
      </c>
      <c r="C403" s="463">
        <v>4280</v>
      </c>
      <c r="D403" s="464">
        <v>4280</v>
      </c>
      <c r="E403" s="464">
        <v>4280</v>
      </c>
      <c r="F403" s="464">
        <v>4280</v>
      </c>
      <c r="G403" s="496">
        <v>4280</v>
      </c>
      <c r="H403" s="492">
        <v>4280</v>
      </c>
      <c r="I403" s="516"/>
      <c r="J403" s="516"/>
      <c r="K403" s="516"/>
    </row>
    <row r="404" spans="1:11" x14ac:dyDescent="0.2">
      <c r="A404" s="471" t="s">
        <v>6</v>
      </c>
      <c r="B404" s="321">
        <v>4274</v>
      </c>
      <c r="C404" s="322">
        <v>4282.1428571428569</v>
      </c>
      <c r="D404" s="322">
        <v>4284.6153846153848</v>
      </c>
      <c r="E404" s="322">
        <v>4167.1428571428569</v>
      </c>
      <c r="F404" s="322">
        <v>4709.166666666667</v>
      </c>
      <c r="G404" s="497">
        <v>4841.4285714285716</v>
      </c>
      <c r="H404" s="342">
        <v>4432.375</v>
      </c>
      <c r="I404" s="516"/>
      <c r="J404" s="516"/>
      <c r="K404" s="516"/>
    </row>
    <row r="405" spans="1:11" x14ac:dyDescent="0.2">
      <c r="A405" s="469" t="s">
        <v>7</v>
      </c>
      <c r="B405" s="323">
        <v>95</v>
      </c>
      <c r="C405" s="324">
        <v>100</v>
      </c>
      <c r="D405" s="325">
        <v>84.615384615384613</v>
      </c>
      <c r="E405" s="325">
        <v>71.428571428571431</v>
      </c>
      <c r="F405" s="325">
        <v>100</v>
      </c>
      <c r="G405" s="498">
        <v>100</v>
      </c>
      <c r="H405" s="493">
        <v>81.25</v>
      </c>
      <c r="I405" s="516"/>
      <c r="J405" s="516"/>
      <c r="K405" s="516"/>
    </row>
    <row r="406" spans="1:11" x14ac:dyDescent="0.2">
      <c r="A406" s="469" t="s">
        <v>8</v>
      </c>
      <c r="B406" s="263">
        <v>6.4461115049967474E-2</v>
      </c>
      <c r="C406" s="264">
        <v>4.401931822763297E-2</v>
      </c>
      <c r="D406" s="327">
        <v>6.5437332023725509E-2</v>
      </c>
      <c r="E406" s="327">
        <v>7.4515409709969241E-2</v>
      </c>
      <c r="F406" s="327">
        <v>4.5556417136279899E-2</v>
      </c>
      <c r="G406" s="499">
        <v>4.7946296751928595E-2</v>
      </c>
      <c r="H406" s="494">
        <v>7.9265414690053063E-2</v>
      </c>
      <c r="I406" s="516"/>
      <c r="J406" s="516"/>
      <c r="K406" s="516"/>
    </row>
    <row r="407" spans="1:11" x14ac:dyDescent="0.2">
      <c r="A407" s="471" t="s">
        <v>1</v>
      </c>
      <c r="B407" s="266">
        <f t="shared" ref="B407:H407" si="79">B404/B403*100-100</f>
        <v>-0.14018691588785259</v>
      </c>
      <c r="C407" s="267">
        <f t="shared" si="79"/>
        <v>5.0066755674222918E-2</v>
      </c>
      <c r="D407" s="267">
        <f t="shared" si="79"/>
        <v>0.10783608914451293</v>
      </c>
      <c r="E407" s="267">
        <f t="shared" si="79"/>
        <v>-2.6368491321762377</v>
      </c>
      <c r="F407" s="267">
        <f t="shared" si="79"/>
        <v>10.02725856697819</v>
      </c>
      <c r="G407" s="268">
        <f t="shared" si="79"/>
        <v>13.117489986648877</v>
      </c>
      <c r="H407" s="345">
        <f t="shared" si="79"/>
        <v>3.560163551401871</v>
      </c>
      <c r="I407" s="516"/>
      <c r="J407" s="516"/>
      <c r="K407" s="516"/>
    </row>
    <row r="408" spans="1:11" ht="13.5" thickBot="1" x14ac:dyDescent="0.25">
      <c r="A408" s="469" t="s">
        <v>27</v>
      </c>
      <c r="B408" s="500">
        <f t="shared" ref="B408:G408" si="80">B404-B391</f>
        <v>217.125</v>
      </c>
      <c r="C408" s="501">
        <f t="shared" si="80"/>
        <v>-93.482142857143117</v>
      </c>
      <c r="D408" s="501">
        <f t="shared" si="80"/>
        <v>-36.153846153845734</v>
      </c>
      <c r="E408" s="501">
        <f t="shared" si="80"/>
        <v>213.39285714285688</v>
      </c>
      <c r="F408" s="501">
        <f t="shared" si="80"/>
        <v>138.54166666666697</v>
      </c>
      <c r="G408" s="502">
        <f t="shared" si="80"/>
        <v>38.761904761904589</v>
      </c>
      <c r="H408" s="346">
        <f>H404-H391</f>
        <v>52.732142857143117</v>
      </c>
      <c r="I408" s="516"/>
      <c r="J408" s="516"/>
      <c r="K408" s="516"/>
    </row>
    <row r="409" spans="1:11" x14ac:dyDescent="0.2">
      <c r="A409" s="371" t="s">
        <v>52</v>
      </c>
      <c r="B409" s="486">
        <v>58</v>
      </c>
      <c r="C409" s="487">
        <v>57</v>
      </c>
      <c r="D409" s="487">
        <v>57</v>
      </c>
      <c r="E409" s="487">
        <v>15</v>
      </c>
      <c r="F409" s="487">
        <v>57</v>
      </c>
      <c r="G409" s="451">
        <v>56</v>
      </c>
      <c r="H409" s="482">
        <f>SUM(B409:G409)</f>
        <v>300</v>
      </c>
      <c r="I409" s="516" t="s">
        <v>56</v>
      </c>
      <c r="J409" s="331">
        <f>H396-H409</f>
        <v>1</v>
      </c>
      <c r="K409" s="332">
        <f>J409/H396</f>
        <v>3.3222591362126247E-3</v>
      </c>
    </row>
    <row r="410" spans="1:11" x14ac:dyDescent="0.2">
      <c r="A410" s="371" t="s">
        <v>28</v>
      </c>
      <c r="B410" s="229">
        <v>144</v>
      </c>
      <c r="C410" s="281">
        <v>143.5</v>
      </c>
      <c r="D410" s="281">
        <v>143.5</v>
      </c>
      <c r="E410" s="281">
        <v>145</v>
      </c>
      <c r="F410" s="281">
        <v>142.5</v>
      </c>
      <c r="G410" s="230">
        <v>142</v>
      </c>
      <c r="H410" s="339"/>
      <c r="I410" s="516" t="s">
        <v>57</v>
      </c>
      <c r="J410" s="516">
        <v>143.1</v>
      </c>
      <c r="K410" s="516"/>
    </row>
    <row r="411" spans="1:11" ht="13.5" thickBot="1" x14ac:dyDescent="0.25">
      <c r="A411" s="372" t="s">
        <v>26</v>
      </c>
      <c r="B411" s="336">
        <f>B410-B397</f>
        <v>0</v>
      </c>
      <c r="C411" s="337">
        <f t="shared" ref="C411:G411" si="81">C410-C397</f>
        <v>0</v>
      </c>
      <c r="D411" s="337">
        <f t="shared" si="81"/>
        <v>0</v>
      </c>
      <c r="E411" s="337">
        <f t="shared" si="81"/>
        <v>0</v>
      </c>
      <c r="F411" s="337">
        <f t="shared" si="81"/>
        <v>0</v>
      </c>
      <c r="G411" s="484">
        <f t="shared" si="81"/>
        <v>0</v>
      </c>
      <c r="H411" s="348"/>
      <c r="I411" s="516" t="s">
        <v>26</v>
      </c>
      <c r="J411" s="239">
        <f>J410-J397</f>
        <v>1.2299999999999898</v>
      </c>
      <c r="K411" s="516"/>
    </row>
    <row r="413" spans="1:11" ht="13.5" thickBot="1" x14ac:dyDescent="0.25"/>
    <row r="414" spans="1:11" ht="13.5" thickBot="1" x14ac:dyDescent="0.25">
      <c r="A414" s="285" t="s">
        <v>138</v>
      </c>
      <c r="B414" s="531" t="s">
        <v>50</v>
      </c>
      <c r="C414" s="532"/>
      <c r="D414" s="532"/>
      <c r="E414" s="532"/>
      <c r="F414" s="532"/>
      <c r="G414" s="533"/>
      <c r="H414" s="314" t="s">
        <v>0</v>
      </c>
      <c r="I414" s="517"/>
      <c r="J414" s="517"/>
      <c r="K414" s="517"/>
    </row>
    <row r="415" spans="1:11" x14ac:dyDescent="0.2">
      <c r="A415" s="469" t="s">
        <v>2</v>
      </c>
      <c r="B415" s="316">
        <v>1</v>
      </c>
      <c r="C415" s="236">
        <v>2</v>
      </c>
      <c r="D415" s="236">
        <v>3</v>
      </c>
      <c r="E415" s="236">
        <v>4</v>
      </c>
      <c r="F415" s="236">
        <v>5</v>
      </c>
      <c r="G415" s="495">
        <v>6</v>
      </c>
      <c r="H415" s="491">
        <v>80</v>
      </c>
      <c r="I415" s="517"/>
      <c r="J415" s="517"/>
      <c r="K415" s="517"/>
    </row>
    <row r="416" spans="1:11" x14ac:dyDescent="0.2">
      <c r="A416" s="470" t="s">
        <v>3</v>
      </c>
      <c r="B416" s="462">
        <v>4300</v>
      </c>
      <c r="C416" s="463">
        <v>4300</v>
      </c>
      <c r="D416" s="464">
        <v>4300</v>
      </c>
      <c r="E416" s="464">
        <v>4300</v>
      </c>
      <c r="F416" s="464">
        <v>4300</v>
      </c>
      <c r="G416" s="496">
        <v>4300</v>
      </c>
      <c r="H416" s="492">
        <v>4300</v>
      </c>
      <c r="I416" s="517"/>
      <c r="J416" s="517"/>
      <c r="K416" s="517"/>
    </row>
    <row r="417" spans="1:11" x14ac:dyDescent="0.2">
      <c r="A417" s="471" t="s">
        <v>6</v>
      </c>
      <c r="B417" s="321">
        <v>4511.875</v>
      </c>
      <c r="C417" s="322">
        <v>4522.3529411764703</v>
      </c>
      <c r="D417" s="322">
        <v>4348.666666666667</v>
      </c>
      <c r="E417" s="322">
        <v>4321.4285714285716</v>
      </c>
      <c r="F417" s="322">
        <v>4718.8235294117649</v>
      </c>
      <c r="G417" s="497">
        <v>4797.1428571428569</v>
      </c>
      <c r="H417" s="342">
        <v>4557.3255813953492</v>
      </c>
      <c r="I417" s="517"/>
      <c r="J417" s="517"/>
      <c r="K417" s="517"/>
    </row>
    <row r="418" spans="1:11" x14ac:dyDescent="0.2">
      <c r="A418" s="469" t="s">
        <v>7</v>
      </c>
      <c r="B418" s="323">
        <v>93.75</v>
      </c>
      <c r="C418" s="324">
        <v>94.117647058823536</v>
      </c>
      <c r="D418" s="325">
        <v>93.333333333333329</v>
      </c>
      <c r="E418" s="325">
        <v>28.571428571428573</v>
      </c>
      <c r="F418" s="325">
        <v>100</v>
      </c>
      <c r="G418" s="498">
        <v>92.857142857142861</v>
      </c>
      <c r="H418" s="493">
        <v>86.04651162790698</v>
      </c>
      <c r="I418" s="517"/>
      <c r="J418" s="517"/>
      <c r="K418" s="517"/>
    </row>
    <row r="419" spans="1:11" x14ac:dyDescent="0.2">
      <c r="A419" s="469" t="s">
        <v>8</v>
      </c>
      <c r="B419" s="263">
        <v>5.237409806784997E-2</v>
      </c>
      <c r="C419" s="264">
        <v>5.1532817448895422E-2</v>
      </c>
      <c r="D419" s="327">
        <v>4.9703507189602758E-2</v>
      </c>
      <c r="E419" s="327">
        <v>0.12644012300675256</v>
      </c>
      <c r="F419" s="327">
        <v>4.3943384382441143E-2</v>
      </c>
      <c r="G419" s="499">
        <v>5.060609940401764E-2</v>
      </c>
      <c r="H419" s="494">
        <v>6.901870938170282E-2</v>
      </c>
      <c r="I419" s="517"/>
      <c r="J419" s="517"/>
      <c r="K419" s="517"/>
    </row>
    <row r="420" spans="1:11" x14ac:dyDescent="0.2">
      <c r="A420" s="471" t="s">
        <v>1</v>
      </c>
      <c r="B420" s="266">
        <f t="shared" ref="B420:H420" si="82">B417/B416*100-100</f>
        <v>4.9273255813953512</v>
      </c>
      <c r="C420" s="267">
        <f t="shared" si="82"/>
        <v>5.1709986320109351</v>
      </c>
      <c r="D420" s="267">
        <f t="shared" si="82"/>
        <v>1.1317829457364326</v>
      </c>
      <c r="E420" s="267">
        <f t="shared" si="82"/>
        <v>0.49833887043189407</v>
      </c>
      <c r="F420" s="267">
        <f t="shared" si="82"/>
        <v>9.7400820793433525</v>
      </c>
      <c r="G420" s="268">
        <f t="shared" si="82"/>
        <v>11.561461794019934</v>
      </c>
      <c r="H420" s="345">
        <f t="shared" si="82"/>
        <v>5.9843158464034616</v>
      </c>
      <c r="I420" s="517"/>
      <c r="J420" s="517"/>
      <c r="K420" s="517"/>
    </row>
    <row r="421" spans="1:11" ht="13.5" thickBot="1" x14ac:dyDescent="0.25">
      <c r="A421" s="469" t="s">
        <v>27</v>
      </c>
      <c r="B421" s="500">
        <f t="shared" ref="B421:G421" si="83">B417-B404</f>
        <v>237.875</v>
      </c>
      <c r="C421" s="501">
        <f t="shared" si="83"/>
        <v>240.21008403361338</v>
      </c>
      <c r="D421" s="501">
        <f t="shared" si="83"/>
        <v>64.051282051282215</v>
      </c>
      <c r="E421" s="501">
        <f t="shared" si="83"/>
        <v>154.28571428571468</v>
      </c>
      <c r="F421" s="501">
        <f t="shared" si="83"/>
        <v>9.6568627450978965</v>
      </c>
      <c r="G421" s="502">
        <f t="shared" si="83"/>
        <v>-44.285714285714675</v>
      </c>
      <c r="H421" s="346">
        <f>H417-H404</f>
        <v>124.95058139534922</v>
      </c>
      <c r="I421" s="517"/>
      <c r="J421" s="517"/>
      <c r="K421" s="517"/>
    </row>
    <row r="422" spans="1:11" x14ac:dyDescent="0.2">
      <c r="A422" s="371" t="s">
        <v>52</v>
      </c>
      <c r="B422" s="486">
        <v>58</v>
      </c>
      <c r="C422" s="487">
        <v>57</v>
      </c>
      <c r="D422" s="487">
        <v>57</v>
      </c>
      <c r="E422" s="487">
        <v>15</v>
      </c>
      <c r="F422" s="487">
        <v>57</v>
      </c>
      <c r="G422" s="451">
        <v>56</v>
      </c>
      <c r="H422" s="482">
        <f>SUM(B422:G422)</f>
        <v>300</v>
      </c>
      <c r="I422" s="517" t="s">
        <v>56</v>
      </c>
      <c r="J422" s="331">
        <f>H409-H422</f>
        <v>0</v>
      </c>
      <c r="K422" s="332">
        <f>J422/H409</f>
        <v>0</v>
      </c>
    </row>
    <row r="423" spans="1:11" x14ac:dyDescent="0.2">
      <c r="A423" s="371" t="s">
        <v>28</v>
      </c>
      <c r="B423" s="229">
        <v>145</v>
      </c>
      <c r="C423" s="281">
        <v>144.5</v>
      </c>
      <c r="D423" s="281">
        <v>144.5</v>
      </c>
      <c r="E423" s="281">
        <v>146</v>
      </c>
      <c r="F423" s="281">
        <v>143.5</v>
      </c>
      <c r="G423" s="230">
        <v>143</v>
      </c>
      <c r="H423" s="339"/>
      <c r="I423" s="517" t="s">
        <v>57</v>
      </c>
      <c r="J423" s="517">
        <v>143.1</v>
      </c>
      <c r="K423" s="517"/>
    </row>
    <row r="424" spans="1:11" ht="13.5" thickBot="1" x14ac:dyDescent="0.25">
      <c r="A424" s="372" t="s">
        <v>26</v>
      </c>
      <c r="B424" s="336">
        <f>B423-B410</f>
        <v>1</v>
      </c>
      <c r="C424" s="337">
        <f t="shared" ref="C424:G424" si="84">C423-C410</f>
        <v>1</v>
      </c>
      <c r="D424" s="337">
        <f t="shared" si="84"/>
        <v>1</v>
      </c>
      <c r="E424" s="337">
        <f t="shared" si="84"/>
        <v>1</v>
      </c>
      <c r="F424" s="337">
        <f t="shared" si="84"/>
        <v>1</v>
      </c>
      <c r="G424" s="484">
        <f t="shared" si="84"/>
        <v>1</v>
      </c>
      <c r="H424" s="348"/>
      <c r="I424" s="517" t="s">
        <v>26</v>
      </c>
      <c r="J424" s="239">
        <f>J423-J410</f>
        <v>0</v>
      </c>
      <c r="K424" s="517"/>
    </row>
    <row r="426" spans="1:11" ht="13.5" thickBot="1" x14ac:dyDescent="0.25"/>
    <row r="427" spans="1:11" ht="13.5" thickBot="1" x14ac:dyDescent="0.25">
      <c r="A427" s="285" t="s">
        <v>139</v>
      </c>
      <c r="B427" s="531" t="s">
        <v>50</v>
      </c>
      <c r="C427" s="532"/>
      <c r="D427" s="532"/>
      <c r="E427" s="532"/>
      <c r="F427" s="532"/>
      <c r="G427" s="533"/>
      <c r="H427" s="314" t="s">
        <v>0</v>
      </c>
      <c r="I427" s="518"/>
      <c r="J427" s="518"/>
      <c r="K427" s="518"/>
    </row>
    <row r="428" spans="1:11" x14ac:dyDescent="0.2">
      <c r="A428" s="469" t="s">
        <v>2</v>
      </c>
      <c r="B428" s="316">
        <v>1</v>
      </c>
      <c r="C428" s="236">
        <v>2</v>
      </c>
      <c r="D428" s="236">
        <v>3</v>
      </c>
      <c r="E428" s="236">
        <v>4</v>
      </c>
      <c r="F428" s="236">
        <v>5</v>
      </c>
      <c r="G428" s="495">
        <v>6</v>
      </c>
      <c r="H428" s="491">
        <v>81</v>
      </c>
      <c r="I428" s="518"/>
      <c r="J428" s="518"/>
      <c r="K428" s="518"/>
    </row>
    <row r="429" spans="1:11" x14ac:dyDescent="0.2">
      <c r="A429" s="470" t="s">
        <v>3</v>
      </c>
      <c r="B429" s="462">
        <v>4320</v>
      </c>
      <c r="C429" s="463">
        <v>4320</v>
      </c>
      <c r="D429" s="464">
        <v>4320</v>
      </c>
      <c r="E429" s="464">
        <v>4320</v>
      </c>
      <c r="F429" s="464">
        <v>4320</v>
      </c>
      <c r="G429" s="496">
        <v>4320</v>
      </c>
      <c r="H429" s="492">
        <v>4320</v>
      </c>
      <c r="I429" s="518"/>
      <c r="J429" s="518"/>
      <c r="K429" s="518"/>
    </row>
    <row r="430" spans="1:11" x14ac:dyDescent="0.2">
      <c r="A430" s="471" t="s">
        <v>6</v>
      </c>
      <c r="B430" s="321">
        <v>4324.7058823529414</v>
      </c>
      <c r="C430" s="322">
        <v>4445.8823529411766</v>
      </c>
      <c r="D430" s="322">
        <v>4370</v>
      </c>
      <c r="E430" s="322">
        <v>4270</v>
      </c>
      <c r="F430" s="322">
        <v>4754.666666666667</v>
      </c>
      <c r="G430" s="497">
        <v>4859.2307692307695</v>
      </c>
      <c r="H430" s="342">
        <v>4520</v>
      </c>
      <c r="I430" s="518"/>
      <c r="J430" s="518"/>
      <c r="K430" s="518"/>
    </row>
    <row r="431" spans="1:11" x14ac:dyDescent="0.2">
      <c r="A431" s="469" t="s">
        <v>7</v>
      </c>
      <c r="B431" s="323">
        <v>100</v>
      </c>
      <c r="C431" s="324">
        <v>94.117647058823536</v>
      </c>
      <c r="D431" s="325">
        <v>78.571428571428569</v>
      </c>
      <c r="E431" s="325">
        <v>60</v>
      </c>
      <c r="F431" s="325">
        <v>100</v>
      </c>
      <c r="G431" s="498">
        <v>84.615384615384613</v>
      </c>
      <c r="H431" s="493">
        <v>75.308641975308646</v>
      </c>
      <c r="I431" s="518"/>
      <c r="J431" s="518"/>
      <c r="K431" s="518"/>
    </row>
    <row r="432" spans="1:11" x14ac:dyDescent="0.2">
      <c r="A432" s="469" t="s">
        <v>8</v>
      </c>
      <c r="B432" s="263">
        <v>5.7362913830126698E-2</v>
      </c>
      <c r="C432" s="264">
        <v>5.453681885558373E-2</v>
      </c>
      <c r="D432" s="327">
        <v>8.5380848169124723E-2</v>
      </c>
      <c r="E432" s="327">
        <v>8.917767102885138E-2</v>
      </c>
      <c r="F432" s="327">
        <v>4.5846904335383569E-2</v>
      </c>
      <c r="G432" s="499">
        <v>7.2375116867773634E-2</v>
      </c>
      <c r="H432" s="494">
        <v>8.0528812358222401E-2</v>
      </c>
      <c r="I432" s="518"/>
      <c r="J432" s="518"/>
      <c r="K432" s="518"/>
    </row>
    <row r="433" spans="1:11" x14ac:dyDescent="0.2">
      <c r="A433" s="471" t="s">
        <v>1</v>
      </c>
      <c r="B433" s="266">
        <f t="shared" ref="B433:H433" si="85">B430/B429*100-100</f>
        <v>0.1089324618736498</v>
      </c>
      <c r="C433" s="267">
        <f t="shared" si="85"/>
        <v>2.9139433551198266</v>
      </c>
      <c r="D433" s="267">
        <f t="shared" si="85"/>
        <v>1.157407407407419</v>
      </c>
      <c r="E433" s="267">
        <f t="shared" si="85"/>
        <v>-1.1574074074074048</v>
      </c>
      <c r="F433" s="267">
        <f t="shared" si="85"/>
        <v>10.061728395061749</v>
      </c>
      <c r="G433" s="268">
        <f t="shared" si="85"/>
        <v>12.48219373219375</v>
      </c>
      <c r="H433" s="345">
        <f t="shared" si="85"/>
        <v>4.6296296296296333</v>
      </c>
      <c r="I433" s="518"/>
      <c r="J433" s="518"/>
      <c r="K433" s="518"/>
    </row>
    <row r="434" spans="1:11" ht="13.5" thickBot="1" x14ac:dyDescent="0.25">
      <c r="A434" s="469" t="s">
        <v>27</v>
      </c>
      <c r="B434" s="500">
        <f t="shared" ref="B434:G434" si="86">B430-B417</f>
        <v>-187.16911764705856</v>
      </c>
      <c r="C434" s="501">
        <f t="shared" si="86"/>
        <v>-76.47058823529369</v>
      </c>
      <c r="D434" s="501">
        <f t="shared" si="86"/>
        <v>21.33333333333303</v>
      </c>
      <c r="E434" s="501">
        <f t="shared" si="86"/>
        <v>-51.428571428571558</v>
      </c>
      <c r="F434" s="501">
        <f t="shared" si="86"/>
        <v>35.843137254902103</v>
      </c>
      <c r="G434" s="502">
        <f t="shared" si="86"/>
        <v>62.087912087912628</v>
      </c>
      <c r="H434" s="346">
        <f>H430-H417</f>
        <v>-37.325581395349218</v>
      </c>
      <c r="I434" s="518"/>
      <c r="J434" s="518"/>
      <c r="K434" s="518"/>
    </row>
    <row r="435" spans="1:11" x14ac:dyDescent="0.2">
      <c r="A435" s="371" t="s">
        <v>52</v>
      </c>
      <c r="B435" s="486">
        <v>58</v>
      </c>
      <c r="C435" s="487">
        <v>57</v>
      </c>
      <c r="D435" s="487">
        <v>57</v>
      </c>
      <c r="E435" s="487">
        <v>15</v>
      </c>
      <c r="F435" s="487">
        <v>57</v>
      </c>
      <c r="G435" s="451">
        <v>56</v>
      </c>
      <c r="H435" s="482">
        <f>SUM(B435:G435)</f>
        <v>300</v>
      </c>
      <c r="I435" s="518" t="s">
        <v>56</v>
      </c>
      <c r="J435" s="331">
        <f>H422-H435</f>
        <v>0</v>
      </c>
      <c r="K435" s="332">
        <f>J435/H422</f>
        <v>0</v>
      </c>
    </row>
    <row r="436" spans="1:11" x14ac:dyDescent="0.2">
      <c r="A436" s="371" t="s">
        <v>28</v>
      </c>
      <c r="B436" s="229">
        <v>146.5</v>
      </c>
      <c r="C436" s="281">
        <v>146</v>
      </c>
      <c r="D436" s="281">
        <v>146</v>
      </c>
      <c r="E436" s="281">
        <v>147.5</v>
      </c>
      <c r="F436" s="281">
        <v>144</v>
      </c>
      <c r="G436" s="230">
        <v>143.5</v>
      </c>
      <c r="H436" s="339"/>
      <c r="I436" s="518" t="s">
        <v>57</v>
      </c>
      <c r="J436" s="518">
        <v>144.13999999999999</v>
      </c>
      <c r="K436" s="518"/>
    </row>
    <row r="437" spans="1:11" ht="13.5" thickBot="1" x14ac:dyDescent="0.25">
      <c r="A437" s="372" t="s">
        <v>26</v>
      </c>
      <c r="B437" s="336">
        <f>B436-B423</f>
        <v>1.5</v>
      </c>
      <c r="C437" s="337">
        <f t="shared" ref="C437:G437" si="87">C436-C423</f>
        <v>1.5</v>
      </c>
      <c r="D437" s="337">
        <f t="shared" si="87"/>
        <v>1.5</v>
      </c>
      <c r="E437" s="337">
        <f t="shared" si="87"/>
        <v>1.5</v>
      </c>
      <c r="F437" s="337">
        <f t="shared" si="87"/>
        <v>0.5</v>
      </c>
      <c r="G437" s="484">
        <f t="shared" si="87"/>
        <v>0.5</v>
      </c>
      <c r="H437" s="348"/>
      <c r="I437" s="518" t="s">
        <v>26</v>
      </c>
      <c r="J437" s="239">
        <f>J436-J423</f>
        <v>1.039999999999992</v>
      </c>
      <c r="K437" s="518"/>
    </row>
    <row r="439" spans="1:11" ht="13.5" thickBot="1" x14ac:dyDescent="0.25"/>
    <row r="440" spans="1:11" ht="13.5" thickBot="1" x14ac:dyDescent="0.25">
      <c r="A440" s="285" t="s">
        <v>140</v>
      </c>
      <c r="B440" s="531" t="s">
        <v>50</v>
      </c>
      <c r="C440" s="532"/>
      <c r="D440" s="532"/>
      <c r="E440" s="532"/>
      <c r="F440" s="532"/>
      <c r="G440" s="533"/>
      <c r="H440" s="314" t="s">
        <v>0</v>
      </c>
      <c r="I440" s="519"/>
      <c r="J440" s="519"/>
      <c r="K440" s="519"/>
    </row>
    <row r="441" spans="1:11" x14ac:dyDescent="0.2">
      <c r="A441" s="469" t="s">
        <v>2</v>
      </c>
      <c r="B441" s="316">
        <v>1</v>
      </c>
      <c r="C441" s="236">
        <v>2</v>
      </c>
      <c r="D441" s="236">
        <v>3</v>
      </c>
      <c r="E441" s="236">
        <v>4</v>
      </c>
      <c r="F441" s="236">
        <v>5</v>
      </c>
      <c r="G441" s="495">
        <v>6</v>
      </c>
      <c r="H441" s="491">
        <v>81</v>
      </c>
      <c r="I441" s="519"/>
      <c r="J441" s="519"/>
      <c r="K441" s="519"/>
    </row>
    <row r="442" spans="1:11" x14ac:dyDescent="0.2">
      <c r="A442" s="470" t="s">
        <v>3</v>
      </c>
      <c r="B442" s="462">
        <v>4340</v>
      </c>
      <c r="C442" s="463">
        <v>4340</v>
      </c>
      <c r="D442" s="464">
        <v>4340</v>
      </c>
      <c r="E442" s="464">
        <v>4340</v>
      </c>
      <c r="F442" s="464">
        <v>4340</v>
      </c>
      <c r="G442" s="496">
        <v>4340</v>
      </c>
      <c r="H442" s="492">
        <v>4340</v>
      </c>
      <c r="I442" s="519"/>
      <c r="J442" s="519"/>
      <c r="K442" s="519"/>
    </row>
    <row r="443" spans="1:11" x14ac:dyDescent="0.2">
      <c r="A443" s="471" t="s">
        <v>6</v>
      </c>
      <c r="B443" s="321">
        <v>4417.33</v>
      </c>
      <c r="C443" s="322">
        <v>4520.63</v>
      </c>
      <c r="D443" s="322">
        <v>4532.1400000000003</v>
      </c>
      <c r="E443" s="322">
        <v>4557.1400000000003</v>
      </c>
      <c r="F443" s="322">
        <v>4803.08</v>
      </c>
      <c r="G443" s="497">
        <v>4863.33</v>
      </c>
      <c r="H443" s="342">
        <v>4616.63</v>
      </c>
      <c r="I443" s="519"/>
      <c r="J443" s="519"/>
      <c r="K443" s="519"/>
    </row>
    <row r="444" spans="1:11" x14ac:dyDescent="0.2">
      <c r="A444" s="469" t="s">
        <v>7</v>
      </c>
      <c r="B444" s="323">
        <v>100</v>
      </c>
      <c r="C444" s="324">
        <v>100</v>
      </c>
      <c r="D444" s="325">
        <v>100</v>
      </c>
      <c r="E444" s="325">
        <v>100</v>
      </c>
      <c r="F444" s="325">
        <v>100</v>
      </c>
      <c r="G444" s="498">
        <v>100</v>
      </c>
      <c r="H444" s="493">
        <v>95</v>
      </c>
      <c r="I444" s="519"/>
      <c r="J444" s="519"/>
      <c r="K444" s="519"/>
    </row>
    <row r="445" spans="1:11" x14ac:dyDescent="0.2">
      <c r="A445" s="469" t="s">
        <v>8</v>
      </c>
      <c r="B445" s="263">
        <v>2.0799999999999999E-2</v>
      </c>
      <c r="C445" s="264">
        <v>5.0599999999999999E-2</v>
      </c>
      <c r="D445" s="327">
        <v>3.95E-2</v>
      </c>
      <c r="E445" s="327">
        <v>4.7300000000000002E-2</v>
      </c>
      <c r="F445" s="327">
        <v>4.1700000000000001E-2</v>
      </c>
      <c r="G445" s="499">
        <v>6.4000000000000001E-2</v>
      </c>
      <c r="H445" s="494">
        <v>5.8999999999999997E-2</v>
      </c>
      <c r="I445" s="519"/>
      <c r="J445" s="519"/>
      <c r="K445" s="519"/>
    </row>
    <row r="446" spans="1:11" x14ac:dyDescent="0.2">
      <c r="A446" s="471" t="s">
        <v>1</v>
      </c>
      <c r="B446" s="266">
        <f t="shared" ref="B446:H446" si="88">B443/B442*100-100</f>
        <v>1.7817972350230349</v>
      </c>
      <c r="C446" s="267">
        <f t="shared" si="88"/>
        <v>4.1619815668202875</v>
      </c>
      <c r="D446" s="267">
        <f t="shared" si="88"/>
        <v>4.4271889400921793</v>
      </c>
      <c r="E446" s="267">
        <f t="shared" si="88"/>
        <v>5.0032258064516242</v>
      </c>
      <c r="F446" s="267">
        <f t="shared" si="88"/>
        <v>10.670046082949298</v>
      </c>
      <c r="G446" s="268">
        <f t="shared" si="88"/>
        <v>12.058294930875576</v>
      </c>
      <c r="H446" s="345">
        <f t="shared" si="88"/>
        <v>6.373963133640558</v>
      </c>
      <c r="I446" s="519"/>
      <c r="J446" s="519"/>
      <c r="K446" s="519"/>
    </row>
    <row r="447" spans="1:11" ht="13.5" thickBot="1" x14ac:dyDescent="0.25">
      <c r="A447" s="469" t="s">
        <v>27</v>
      </c>
      <c r="B447" s="500">
        <f t="shared" ref="B447:G447" si="89">B443-B430</f>
        <v>92.624117647058483</v>
      </c>
      <c r="C447" s="501">
        <f t="shared" si="89"/>
        <v>74.747647058823532</v>
      </c>
      <c r="D447" s="501">
        <f t="shared" si="89"/>
        <v>162.14000000000033</v>
      </c>
      <c r="E447" s="501">
        <f t="shared" si="89"/>
        <v>287.14000000000033</v>
      </c>
      <c r="F447" s="501">
        <f t="shared" si="89"/>
        <v>48.413333333332957</v>
      </c>
      <c r="G447" s="502">
        <f t="shared" si="89"/>
        <v>4.0992307692304166</v>
      </c>
      <c r="H447" s="346">
        <f>H443-H430</f>
        <v>96.630000000000109</v>
      </c>
      <c r="I447" s="519"/>
      <c r="J447" s="519"/>
      <c r="K447" s="519"/>
    </row>
    <row r="448" spans="1:11" x14ac:dyDescent="0.2">
      <c r="A448" s="371" t="s">
        <v>52</v>
      </c>
      <c r="B448" s="486">
        <v>58</v>
      </c>
      <c r="C448" s="487">
        <v>57</v>
      </c>
      <c r="D448" s="487">
        <v>57</v>
      </c>
      <c r="E448" s="487">
        <v>15</v>
      </c>
      <c r="F448" s="487">
        <v>57</v>
      </c>
      <c r="G448" s="451">
        <v>56</v>
      </c>
      <c r="H448" s="482">
        <f>SUM(B448:G448)</f>
        <v>300</v>
      </c>
      <c r="I448" s="519" t="s">
        <v>56</v>
      </c>
      <c r="J448" s="331">
        <f>H435-H448</f>
        <v>0</v>
      </c>
      <c r="K448" s="332">
        <f>J448/H435</f>
        <v>0</v>
      </c>
    </row>
    <row r="449" spans="1:11" x14ac:dyDescent="0.2">
      <c r="A449" s="371" t="s">
        <v>28</v>
      </c>
      <c r="B449" s="229">
        <v>146.5</v>
      </c>
      <c r="C449" s="281">
        <v>146</v>
      </c>
      <c r="D449" s="281">
        <v>146</v>
      </c>
      <c r="E449" s="281">
        <v>147.5</v>
      </c>
      <c r="F449" s="281">
        <v>144</v>
      </c>
      <c r="G449" s="230">
        <v>143.5</v>
      </c>
      <c r="H449" s="339"/>
      <c r="I449" s="519" t="s">
        <v>57</v>
      </c>
      <c r="J449" s="519">
        <v>145.29</v>
      </c>
      <c r="K449" s="519"/>
    </row>
    <row r="450" spans="1:11" ht="13.5" thickBot="1" x14ac:dyDescent="0.25">
      <c r="A450" s="372" t="s">
        <v>26</v>
      </c>
      <c r="B450" s="336">
        <f>B449-B436</f>
        <v>0</v>
      </c>
      <c r="C450" s="337">
        <f t="shared" ref="C450:G450" si="90">C449-C436</f>
        <v>0</v>
      </c>
      <c r="D450" s="337">
        <f t="shared" si="90"/>
        <v>0</v>
      </c>
      <c r="E450" s="337">
        <f t="shared" si="90"/>
        <v>0</v>
      </c>
      <c r="F450" s="337">
        <f t="shared" si="90"/>
        <v>0</v>
      </c>
      <c r="G450" s="484">
        <f t="shared" si="90"/>
        <v>0</v>
      </c>
      <c r="H450" s="348"/>
      <c r="I450" s="519" t="s">
        <v>26</v>
      </c>
      <c r="J450" s="239">
        <f>J449-J436</f>
        <v>1.1500000000000057</v>
      </c>
      <c r="K450" s="519"/>
    </row>
    <row r="452" spans="1:11" ht="13.5" thickBot="1" x14ac:dyDescent="0.25"/>
    <row r="453" spans="1:11" ht="13.5" thickBot="1" x14ac:dyDescent="0.25">
      <c r="A453" s="285" t="s">
        <v>141</v>
      </c>
      <c r="B453" s="531" t="s">
        <v>50</v>
      </c>
      <c r="C453" s="532"/>
      <c r="D453" s="532"/>
      <c r="E453" s="532"/>
      <c r="F453" s="532"/>
      <c r="G453" s="533"/>
      <c r="H453" s="314" t="s">
        <v>0</v>
      </c>
      <c r="I453" s="520"/>
      <c r="J453" s="520"/>
      <c r="K453" s="520"/>
    </row>
    <row r="454" spans="1:11" x14ac:dyDescent="0.2">
      <c r="A454" s="469" t="s">
        <v>2</v>
      </c>
      <c r="B454" s="316">
        <v>1</v>
      </c>
      <c r="C454" s="236">
        <v>2</v>
      </c>
      <c r="D454" s="236">
        <v>3</v>
      </c>
      <c r="E454" s="236">
        <v>4</v>
      </c>
      <c r="F454" s="236">
        <v>5</v>
      </c>
      <c r="G454" s="495">
        <v>6</v>
      </c>
      <c r="H454" s="491">
        <v>86</v>
      </c>
      <c r="I454" s="520"/>
      <c r="J454" s="520"/>
      <c r="K454" s="520"/>
    </row>
    <row r="455" spans="1:11" x14ac:dyDescent="0.2">
      <c r="A455" s="470" t="s">
        <v>3</v>
      </c>
      <c r="B455" s="462">
        <v>4360</v>
      </c>
      <c r="C455" s="463">
        <v>4360</v>
      </c>
      <c r="D455" s="464">
        <v>4360</v>
      </c>
      <c r="E455" s="464">
        <v>4360</v>
      </c>
      <c r="F455" s="464">
        <v>4360</v>
      </c>
      <c r="G455" s="496">
        <v>4360</v>
      </c>
      <c r="H455" s="492">
        <v>4360</v>
      </c>
      <c r="I455" s="520"/>
      <c r="J455" s="520"/>
      <c r="K455" s="520"/>
    </row>
    <row r="456" spans="1:11" x14ac:dyDescent="0.2">
      <c r="A456" s="471" t="s">
        <v>6</v>
      </c>
      <c r="B456" s="321">
        <v>4445.333333333333</v>
      </c>
      <c r="C456" s="322">
        <v>4374.7058823529414</v>
      </c>
      <c r="D456" s="322">
        <v>4617.0588235294117</v>
      </c>
      <c r="E456" s="322">
        <v>4168.5714285714284</v>
      </c>
      <c r="F456" s="322">
        <v>4808.75</v>
      </c>
      <c r="G456" s="497">
        <v>4933.75</v>
      </c>
      <c r="H456" s="342">
        <v>4597.727272727273</v>
      </c>
      <c r="I456" s="520"/>
      <c r="J456" s="520"/>
      <c r="K456" s="520"/>
    </row>
    <row r="457" spans="1:11" x14ac:dyDescent="0.2">
      <c r="A457" s="469" t="s">
        <v>7</v>
      </c>
      <c r="B457" s="323">
        <v>100</v>
      </c>
      <c r="C457" s="324">
        <v>100</v>
      </c>
      <c r="D457" s="325">
        <v>100</v>
      </c>
      <c r="E457" s="325">
        <v>100</v>
      </c>
      <c r="F457" s="325">
        <v>100</v>
      </c>
      <c r="G457" s="498">
        <v>100</v>
      </c>
      <c r="H457" s="493">
        <v>88.63636363636364</v>
      </c>
      <c r="I457" s="520"/>
      <c r="J457" s="520"/>
      <c r="K457" s="520"/>
    </row>
    <row r="458" spans="1:11" x14ac:dyDescent="0.2">
      <c r="A458" s="469" t="s">
        <v>8</v>
      </c>
      <c r="B458" s="263">
        <v>3.9100491038939686E-2</v>
      </c>
      <c r="C458" s="264">
        <v>3.999494842070854E-2</v>
      </c>
      <c r="D458" s="327">
        <v>2.1566431941590049E-2</v>
      </c>
      <c r="E458" s="327">
        <v>4.3016760204285895E-2</v>
      </c>
      <c r="F458" s="327">
        <v>1.4159130575925471E-2</v>
      </c>
      <c r="G458" s="499">
        <v>4.0548991166849721E-2</v>
      </c>
      <c r="H458" s="494">
        <v>6.1737516508429756E-2</v>
      </c>
      <c r="I458" s="520"/>
      <c r="J458" s="520"/>
      <c r="K458" s="520"/>
    </row>
    <row r="459" spans="1:11" x14ac:dyDescent="0.2">
      <c r="A459" s="471" t="s">
        <v>1</v>
      </c>
      <c r="B459" s="266">
        <f t="shared" ref="B459:H459" si="91">B456/B455*100-100</f>
        <v>1.9571865443424912</v>
      </c>
      <c r="C459" s="267">
        <f t="shared" si="91"/>
        <v>0.33729087965461702</v>
      </c>
      <c r="D459" s="267">
        <f t="shared" si="91"/>
        <v>5.8958445763626486</v>
      </c>
      <c r="E459" s="267">
        <f t="shared" si="91"/>
        <v>-4.3905635648754924</v>
      </c>
      <c r="F459" s="267">
        <f t="shared" si="91"/>
        <v>10.292431192660544</v>
      </c>
      <c r="G459" s="268">
        <f t="shared" si="91"/>
        <v>13.159403669724767</v>
      </c>
      <c r="H459" s="345">
        <f t="shared" si="91"/>
        <v>5.4524603836530616</v>
      </c>
      <c r="I459" s="520"/>
      <c r="J459" s="520"/>
      <c r="K459" s="520"/>
    </row>
    <row r="460" spans="1:11" ht="13.5" thickBot="1" x14ac:dyDescent="0.25">
      <c r="A460" s="469" t="s">
        <v>27</v>
      </c>
      <c r="B460" s="500">
        <f t="shared" ref="B460:G460" si="92">B456-B443</f>
        <v>28.003333333333103</v>
      </c>
      <c r="C460" s="501">
        <f t="shared" si="92"/>
        <v>-145.92411764705867</v>
      </c>
      <c r="D460" s="501">
        <f t="shared" si="92"/>
        <v>84.918823529411384</v>
      </c>
      <c r="E460" s="501">
        <f t="shared" si="92"/>
        <v>-388.56857142857189</v>
      </c>
      <c r="F460" s="501">
        <f t="shared" si="92"/>
        <v>5.6700000000000728</v>
      </c>
      <c r="G460" s="502">
        <f t="shared" si="92"/>
        <v>70.420000000000073</v>
      </c>
      <c r="H460" s="346">
        <f>H456-H443</f>
        <v>-18.902727272727134</v>
      </c>
      <c r="I460" s="520"/>
      <c r="J460" s="520"/>
      <c r="K460" s="520"/>
    </row>
    <row r="461" spans="1:11" x14ac:dyDescent="0.2">
      <c r="A461" s="371" t="s">
        <v>52</v>
      </c>
      <c r="B461" s="486">
        <v>53</v>
      </c>
      <c r="C461" s="487">
        <v>53</v>
      </c>
      <c r="D461" s="487">
        <v>53</v>
      </c>
      <c r="E461" s="487">
        <v>13</v>
      </c>
      <c r="F461" s="487">
        <v>53</v>
      </c>
      <c r="G461" s="451">
        <v>52</v>
      </c>
      <c r="H461" s="482">
        <f>SUM(B461:G461)</f>
        <v>277</v>
      </c>
      <c r="I461" s="520" t="s">
        <v>56</v>
      </c>
      <c r="J461" s="331">
        <f>H448-H461</f>
        <v>23</v>
      </c>
      <c r="K461" s="332">
        <f>J461/H448</f>
        <v>7.6666666666666661E-2</v>
      </c>
    </row>
    <row r="462" spans="1:11" x14ac:dyDescent="0.2">
      <c r="A462" s="371" t="s">
        <v>28</v>
      </c>
      <c r="B462" s="229">
        <v>148.5</v>
      </c>
      <c r="C462" s="281">
        <v>148.5</v>
      </c>
      <c r="D462" s="281">
        <v>147.5</v>
      </c>
      <c r="E462" s="281">
        <v>149.5</v>
      </c>
      <c r="F462" s="281">
        <v>145</v>
      </c>
      <c r="G462" s="230">
        <v>144.5</v>
      </c>
      <c r="H462" s="339"/>
      <c r="I462" s="520" t="s">
        <v>57</v>
      </c>
      <c r="J462" s="520">
        <v>145.81</v>
      </c>
      <c r="K462" s="520"/>
    </row>
    <row r="463" spans="1:11" ht="13.5" thickBot="1" x14ac:dyDescent="0.25">
      <c r="A463" s="372" t="s">
        <v>26</v>
      </c>
      <c r="B463" s="336">
        <f>B462-B449</f>
        <v>2</v>
      </c>
      <c r="C463" s="337">
        <f t="shared" ref="C463:G463" si="93">C462-C449</f>
        <v>2.5</v>
      </c>
      <c r="D463" s="337">
        <f t="shared" si="93"/>
        <v>1.5</v>
      </c>
      <c r="E463" s="337">
        <f t="shared" si="93"/>
        <v>2</v>
      </c>
      <c r="F463" s="337">
        <f t="shared" si="93"/>
        <v>1</v>
      </c>
      <c r="G463" s="484">
        <f t="shared" si="93"/>
        <v>1</v>
      </c>
      <c r="H463" s="348"/>
      <c r="I463" s="520" t="s">
        <v>26</v>
      </c>
      <c r="J463" s="239">
        <f>J462-J449</f>
        <v>0.52000000000001023</v>
      </c>
      <c r="K463" s="520"/>
    </row>
    <row r="465" spans="1:11" ht="13.5" thickBot="1" x14ac:dyDescent="0.25"/>
    <row r="466" spans="1:11" s="521" customFormat="1" ht="13.5" thickBot="1" x14ac:dyDescent="0.25">
      <c r="A466" s="285" t="s">
        <v>142</v>
      </c>
      <c r="B466" s="531" t="s">
        <v>50</v>
      </c>
      <c r="C466" s="532"/>
      <c r="D466" s="532"/>
      <c r="E466" s="532"/>
      <c r="F466" s="532"/>
      <c r="G466" s="533"/>
      <c r="H466" s="314" t="s">
        <v>0</v>
      </c>
    </row>
    <row r="467" spans="1:11" s="521" customFormat="1" x14ac:dyDescent="0.2">
      <c r="A467" s="469" t="s">
        <v>2</v>
      </c>
      <c r="B467" s="316">
        <v>1</v>
      </c>
      <c r="C467" s="236">
        <v>2</v>
      </c>
      <c r="D467" s="236">
        <v>3</v>
      </c>
      <c r="E467" s="236">
        <v>4</v>
      </c>
      <c r="F467" s="236">
        <v>5</v>
      </c>
      <c r="G467" s="495">
        <v>6</v>
      </c>
      <c r="H467" s="491">
        <v>86</v>
      </c>
    </row>
    <row r="468" spans="1:11" s="521" customFormat="1" x14ac:dyDescent="0.2">
      <c r="A468" s="470" t="s">
        <v>3</v>
      </c>
      <c r="B468" s="462">
        <v>4380</v>
      </c>
      <c r="C468" s="463">
        <v>4380</v>
      </c>
      <c r="D468" s="464">
        <v>4380</v>
      </c>
      <c r="E468" s="464">
        <v>4380</v>
      </c>
      <c r="F468" s="464">
        <v>4380</v>
      </c>
      <c r="G468" s="496">
        <v>4380</v>
      </c>
      <c r="H468" s="492">
        <v>4380</v>
      </c>
    </row>
    <row r="469" spans="1:11" s="521" customFormat="1" x14ac:dyDescent="0.2">
      <c r="A469" s="471" t="s">
        <v>6</v>
      </c>
      <c r="B469" s="321">
        <v>4507.1400000000003</v>
      </c>
      <c r="C469" s="322">
        <v>4570</v>
      </c>
      <c r="D469" s="322">
        <v>4611.25</v>
      </c>
      <c r="E469" s="322">
        <v>4230</v>
      </c>
      <c r="F469" s="322">
        <v>4820</v>
      </c>
      <c r="G469" s="497">
        <v>4983.75</v>
      </c>
      <c r="H469" s="342">
        <v>4652.41</v>
      </c>
    </row>
    <row r="470" spans="1:11" s="521" customFormat="1" x14ac:dyDescent="0.2">
      <c r="A470" s="469" t="s">
        <v>7</v>
      </c>
      <c r="B470" s="323">
        <v>92.9</v>
      </c>
      <c r="C470" s="324">
        <v>100</v>
      </c>
      <c r="D470" s="325">
        <v>81.25</v>
      </c>
      <c r="E470" s="325">
        <v>88.89</v>
      </c>
      <c r="F470" s="325">
        <v>100</v>
      </c>
      <c r="G470" s="498">
        <v>100</v>
      </c>
      <c r="H470" s="493">
        <v>85.54</v>
      </c>
    </row>
    <row r="471" spans="1:11" s="521" customFormat="1" x14ac:dyDescent="0.2">
      <c r="A471" s="469" t="s">
        <v>8</v>
      </c>
      <c r="B471" s="263">
        <v>4.9399999999999999E-2</v>
      </c>
      <c r="C471" s="264">
        <v>4.0300000000000002E-2</v>
      </c>
      <c r="D471" s="327">
        <v>6.6299999999999998E-2</v>
      </c>
      <c r="E471" s="327">
        <v>6.2399999999999997E-2</v>
      </c>
      <c r="F471" s="327">
        <v>3.04E-2</v>
      </c>
      <c r="G471" s="499">
        <v>3.4000000000000002E-2</v>
      </c>
      <c r="H471" s="494">
        <v>6.7699999999999996E-2</v>
      </c>
    </row>
    <row r="472" spans="1:11" s="521" customFormat="1" x14ac:dyDescent="0.2">
      <c r="A472" s="471" t="s">
        <v>1</v>
      </c>
      <c r="B472" s="266">
        <f t="shared" ref="B472:H472" si="94">B469/B468*100-100</f>
        <v>2.9027397260274199</v>
      </c>
      <c r="C472" s="267">
        <f t="shared" si="94"/>
        <v>4.3378995433789953</v>
      </c>
      <c r="D472" s="267">
        <f t="shared" si="94"/>
        <v>5.2796803652967981</v>
      </c>
      <c r="E472" s="267">
        <f t="shared" si="94"/>
        <v>-3.4246575342465775</v>
      </c>
      <c r="F472" s="267">
        <f t="shared" si="94"/>
        <v>10.045662100456639</v>
      </c>
      <c r="G472" s="268">
        <f t="shared" si="94"/>
        <v>13.784246575342479</v>
      </c>
      <c r="H472" s="345">
        <f t="shared" si="94"/>
        <v>6.2194063926940686</v>
      </c>
    </row>
    <row r="473" spans="1:11" s="521" customFormat="1" ht="13.5" thickBot="1" x14ac:dyDescent="0.25">
      <c r="A473" s="469" t="s">
        <v>27</v>
      </c>
      <c r="B473" s="500">
        <f t="shared" ref="B473:G473" si="95">B469-B456</f>
        <v>61.806666666667297</v>
      </c>
      <c r="C473" s="501">
        <f t="shared" si="95"/>
        <v>195.29411764705856</v>
      </c>
      <c r="D473" s="501">
        <f t="shared" si="95"/>
        <v>-5.8088235294117112</v>
      </c>
      <c r="E473" s="501">
        <f t="shared" si="95"/>
        <v>61.428571428571558</v>
      </c>
      <c r="F473" s="501">
        <f t="shared" si="95"/>
        <v>11.25</v>
      </c>
      <c r="G473" s="502">
        <f t="shared" si="95"/>
        <v>50</v>
      </c>
      <c r="H473" s="346">
        <f>H469-H456</f>
        <v>54.682727272726879</v>
      </c>
    </row>
    <row r="474" spans="1:11" s="521" customFormat="1" x14ac:dyDescent="0.2">
      <c r="A474" s="371" t="s">
        <v>52</v>
      </c>
      <c r="B474" s="486">
        <v>53</v>
      </c>
      <c r="C474" s="487">
        <v>53</v>
      </c>
      <c r="D474" s="487">
        <v>53</v>
      </c>
      <c r="E474" s="487">
        <v>13</v>
      </c>
      <c r="F474" s="487">
        <v>53</v>
      </c>
      <c r="G474" s="451">
        <v>52</v>
      </c>
      <c r="H474" s="482">
        <f>SUM(B474:G474)</f>
        <v>277</v>
      </c>
      <c r="I474" s="521" t="s">
        <v>56</v>
      </c>
      <c r="J474" s="331">
        <f>H461-H474</f>
        <v>0</v>
      </c>
      <c r="K474" s="332">
        <f>J474/H461</f>
        <v>0</v>
      </c>
    </row>
    <row r="475" spans="1:11" s="521" customFormat="1" x14ac:dyDescent="0.2">
      <c r="A475" s="371" t="s">
        <v>28</v>
      </c>
      <c r="B475" s="229">
        <v>148.5</v>
      </c>
      <c r="C475" s="281">
        <v>148.5</v>
      </c>
      <c r="D475" s="281">
        <v>147.5</v>
      </c>
      <c r="E475" s="281">
        <v>149.5</v>
      </c>
      <c r="F475" s="281">
        <v>145</v>
      </c>
      <c r="G475" s="230">
        <v>144.5</v>
      </c>
      <c r="H475" s="339"/>
      <c r="I475" s="521" t="s">
        <v>57</v>
      </c>
      <c r="J475" s="521">
        <v>146.93</v>
      </c>
    </row>
    <row r="476" spans="1:11" s="521" customFormat="1" ht="13.5" thickBot="1" x14ac:dyDescent="0.25">
      <c r="A476" s="372" t="s">
        <v>26</v>
      </c>
      <c r="B476" s="336">
        <f>B475-B462</f>
        <v>0</v>
      </c>
      <c r="C476" s="337">
        <f t="shared" ref="C476:G476" si="96">C475-C462</f>
        <v>0</v>
      </c>
      <c r="D476" s="337">
        <f t="shared" si="96"/>
        <v>0</v>
      </c>
      <c r="E476" s="337">
        <f t="shared" si="96"/>
        <v>0</v>
      </c>
      <c r="F476" s="337">
        <f t="shared" si="96"/>
        <v>0</v>
      </c>
      <c r="G476" s="484">
        <f t="shared" si="96"/>
        <v>0</v>
      </c>
      <c r="H476" s="348"/>
      <c r="I476" s="521" t="s">
        <v>26</v>
      </c>
      <c r="J476" s="239">
        <f>J475-J462</f>
        <v>1.1200000000000045</v>
      </c>
    </row>
    <row r="478" spans="1:11" ht="13.5" thickBot="1" x14ac:dyDescent="0.25"/>
    <row r="479" spans="1:11" s="522" customFormat="1" ht="13.5" thickBot="1" x14ac:dyDescent="0.25">
      <c r="A479" s="285" t="s">
        <v>143</v>
      </c>
      <c r="B479" s="531" t="s">
        <v>50</v>
      </c>
      <c r="C479" s="532"/>
      <c r="D479" s="532"/>
      <c r="E479" s="532"/>
      <c r="F479" s="532"/>
      <c r="G479" s="533"/>
      <c r="H479" s="314" t="s">
        <v>0</v>
      </c>
    </row>
    <row r="480" spans="1:11" s="522" customFormat="1" x14ac:dyDescent="0.2">
      <c r="A480" s="469" t="s">
        <v>2</v>
      </c>
      <c r="B480" s="316">
        <v>1</v>
      </c>
      <c r="C480" s="236">
        <v>2</v>
      </c>
      <c r="D480" s="236">
        <v>3</v>
      </c>
      <c r="E480" s="236">
        <v>4</v>
      </c>
      <c r="F480" s="236">
        <v>5</v>
      </c>
      <c r="G480" s="495">
        <v>6</v>
      </c>
      <c r="H480" s="491">
        <v>86</v>
      </c>
    </row>
    <row r="481" spans="1:11" s="522" customFormat="1" x14ac:dyDescent="0.2">
      <c r="A481" s="470" t="s">
        <v>3</v>
      </c>
      <c r="B481" s="462">
        <v>4400</v>
      </c>
      <c r="C481" s="463">
        <v>4400</v>
      </c>
      <c r="D481" s="464">
        <v>4400</v>
      </c>
      <c r="E481" s="464">
        <v>4400</v>
      </c>
      <c r="F481" s="464">
        <v>4400</v>
      </c>
      <c r="G481" s="496">
        <v>4400</v>
      </c>
      <c r="H481" s="492">
        <v>4400</v>
      </c>
    </row>
    <row r="482" spans="1:11" s="522" customFormat="1" x14ac:dyDescent="0.2">
      <c r="A482" s="471" t="s">
        <v>6</v>
      </c>
      <c r="B482" s="321">
        <v>4729.38</v>
      </c>
      <c r="C482" s="322">
        <v>4840</v>
      </c>
      <c r="D482" s="322">
        <v>4957.5</v>
      </c>
      <c r="E482" s="322">
        <v>5221.43</v>
      </c>
      <c r="F482" s="322">
        <v>4967.1400000000003</v>
      </c>
      <c r="G482" s="497">
        <v>5010</v>
      </c>
      <c r="H482" s="342">
        <v>4924.6400000000003</v>
      </c>
    </row>
    <row r="483" spans="1:11" s="522" customFormat="1" x14ac:dyDescent="0.2">
      <c r="A483" s="469" t="s">
        <v>7</v>
      </c>
      <c r="B483" s="323">
        <v>93.8</v>
      </c>
      <c r="C483" s="324">
        <v>93.8</v>
      </c>
      <c r="D483" s="325">
        <v>100</v>
      </c>
      <c r="E483" s="325">
        <v>100</v>
      </c>
      <c r="F483" s="325">
        <v>100</v>
      </c>
      <c r="G483" s="498">
        <v>100</v>
      </c>
      <c r="H483" s="493">
        <v>95.24</v>
      </c>
    </row>
    <row r="484" spans="1:11" s="522" customFormat="1" x14ac:dyDescent="0.2">
      <c r="A484" s="469" t="s">
        <v>8</v>
      </c>
      <c r="B484" s="263">
        <v>4.4400000000000002E-2</v>
      </c>
      <c r="C484" s="264">
        <v>5.5800000000000002E-2</v>
      </c>
      <c r="D484" s="327">
        <v>4.2999999999999997E-2</v>
      </c>
      <c r="E484" s="327">
        <v>2.9700000000000001E-2</v>
      </c>
      <c r="F484" s="327">
        <v>3.6299999999999999E-2</v>
      </c>
      <c r="G484" s="499">
        <v>5.3600000000000002E-2</v>
      </c>
      <c r="H484" s="494">
        <v>5.33E-2</v>
      </c>
    </row>
    <row r="485" spans="1:11" s="522" customFormat="1" x14ac:dyDescent="0.2">
      <c r="A485" s="471" t="s">
        <v>1</v>
      </c>
      <c r="B485" s="266">
        <f t="shared" ref="B485:H485" si="97">B482/B481*100-100</f>
        <v>7.4859090909090895</v>
      </c>
      <c r="C485" s="267">
        <f t="shared" si="97"/>
        <v>10.000000000000014</v>
      </c>
      <c r="D485" s="267">
        <f t="shared" si="97"/>
        <v>12.670454545454547</v>
      </c>
      <c r="E485" s="267">
        <f t="shared" si="97"/>
        <v>18.668863636363639</v>
      </c>
      <c r="F485" s="267">
        <f t="shared" si="97"/>
        <v>12.889545454545456</v>
      </c>
      <c r="G485" s="268">
        <f t="shared" si="97"/>
        <v>13.863636363636374</v>
      </c>
      <c r="H485" s="345">
        <f t="shared" si="97"/>
        <v>11.923636363636376</v>
      </c>
    </row>
    <row r="486" spans="1:11" s="522" customFormat="1" ht="13.5" thickBot="1" x14ac:dyDescent="0.25">
      <c r="A486" s="469" t="s">
        <v>27</v>
      </c>
      <c r="B486" s="500">
        <f t="shared" ref="B486:G486" si="98">B482-B469</f>
        <v>222.23999999999978</v>
      </c>
      <c r="C486" s="501">
        <f t="shared" si="98"/>
        <v>270</v>
      </c>
      <c r="D486" s="501">
        <f t="shared" si="98"/>
        <v>346.25</v>
      </c>
      <c r="E486" s="501">
        <f t="shared" si="98"/>
        <v>991.43000000000029</v>
      </c>
      <c r="F486" s="501">
        <f t="shared" si="98"/>
        <v>147.14000000000033</v>
      </c>
      <c r="G486" s="502">
        <f t="shared" si="98"/>
        <v>26.25</v>
      </c>
      <c r="H486" s="346">
        <f>H482-H469</f>
        <v>272.23000000000047</v>
      </c>
    </row>
    <row r="487" spans="1:11" s="522" customFormat="1" x14ac:dyDescent="0.2">
      <c r="A487" s="371" t="s">
        <v>52</v>
      </c>
      <c r="B487" s="486">
        <v>53</v>
      </c>
      <c r="C487" s="487">
        <v>53</v>
      </c>
      <c r="D487" s="487">
        <v>53</v>
      </c>
      <c r="E487" s="487">
        <v>11</v>
      </c>
      <c r="F487" s="487">
        <v>53</v>
      </c>
      <c r="G487" s="451">
        <v>52</v>
      </c>
      <c r="H487" s="482">
        <f>SUM(B487:G487)</f>
        <v>275</v>
      </c>
      <c r="I487" s="522" t="s">
        <v>56</v>
      </c>
      <c r="J487" s="331">
        <f>H474-H487</f>
        <v>2</v>
      </c>
      <c r="K487" s="332">
        <f>J487/H474</f>
        <v>7.2202166064981952E-3</v>
      </c>
    </row>
    <row r="488" spans="1:11" s="522" customFormat="1" x14ac:dyDescent="0.2">
      <c r="A488" s="371" t="s">
        <v>28</v>
      </c>
      <c r="B488" s="229">
        <v>148.5</v>
      </c>
      <c r="C488" s="281">
        <v>148.5</v>
      </c>
      <c r="D488" s="281">
        <v>147.5</v>
      </c>
      <c r="E488" s="281">
        <v>149.5</v>
      </c>
      <c r="F488" s="281">
        <v>145</v>
      </c>
      <c r="G488" s="230">
        <v>144.5</v>
      </c>
      <c r="H488" s="339"/>
      <c r="I488" s="522" t="s">
        <v>57</v>
      </c>
      <c r="J488" s="522">
        <v>147.58000000000001</v>
      </c>
    </row>
    <row r="489" spans="1:11" s="522" customFormat="1" ht="13.5" thickBot="1" x14ac:dyDescent="0.25">
      <c r="A489" s="372" t="s">
        <v>26</v>
      </c>
      <c r="B489" s="336">
        <f>B488-B475</f>
        <v>0</v>
      </c>
      <c r="C489" s="337">
        <f t="shared" ref="C489:G489" si="99">C488-C475</f>
        <v>0</v>
      </c>
      <c r="D489" s="337">
        <f t="shared" si="99"/>
        <v>0</v>
      </c>
      <c r="E489" s="337">
        <f t="shared" si="99"/>
        <v>0</v>
      </c>
      <c r="F489" s="337">
        <f t="shared" si="99"/>
        <v>0</v>
      </c>
      <c r="G489" s="484">
        <f t="shared" si="99"/>
        <v>0</v>
      </c>
      <c r="H489" s="348"/>
      <c r="I489" s="522" t="s">
        <v>26</v>
      </c>
      <c r="J489" s="239">
        <f>J488-J475</f>
        <v>0.65000000000000568</v>
      </c>
    </row>
  </sheetData>
  <mergeCells count="37">
    <mergeCell ref="B479:G479"/>
    <mergeCell ref="B9:F9"/>
    <mergeCell ref="B22:F22"/>
    <mergeCell ref="B35:F35"/>
    <mergeCell ref="B48:F48"/>
    <mergeCell ref="B61:F61"/>
    <mergeCell ref="B204:F204"/>
    <mergeCell ref="B165:F165"/>
    <mergeCell ref="B243:F243"/>
    <mergeCell ref="B401:G401"/>
    <mergeCell ref="B388:G388"/>
    <mergeCell ref="B375:G375"/>
    <mergeCell ref="B362:G362"/>
    <mergeCell ref="B191:F191"/>
    <mergeCell ref="B178:F178"/>
    <mergeCell ref="B256:F256"/>
    <mergeCell ref="B336:G336"/>
    <mergeCell ref="B323:G323"/>
    <mergeCell ref="B282:F282"/>
    <mergeCell ref="B269:F269"/>
    <mergeCell ref="B310:G310"/>
    <mergeCell ref="B466:G466"/>
    <mergeCell ref="B453:G453"/>
    <mergeCell ref="B74:F74"/>
    <mergeCell ref="B152:F152"/>
    <mergeCell ref="B139:F139"/>
    <mergeCell ref="B126:F126"/>
    <mergeCell ref="B113:F113"/>
    <mergeCell ref="B100:F100"/>
    <mergeCell ref="B87:F87"/>
    <mergeCell ref="B427:G427"/>
    <mergeCell ref="B414:G414"/>
    <mergeCell ref="B295:F295"/>
    <mergeCell ref="B349:G349"/>
    <mergeCell ref="B440:G440"/>
    <mergeCell ref="B230:F230"/>
    <mergeCell ref="B217:F2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3" t="s">
        <v>18</v>
      </c>
      <c r="C4" s="524"/>
      <c r="D4" s="524"/>
      <c r="E4" s="524"/>
      <c r="F4" s="524"/>
      <c r="G4" s="524"/>
      <c r="H4" s="524"/>
      <c r="I4" s="524"/>
      <c r="J4" s="525"/>
      <c r="K4" s="523" t="s">
        <v>21</v>
      </c>
      <c r="L4" s="524"/>
      <c r="M4" s="524"/>
      <c r="N4" s="524"/>
      <c r="O4" s="524"/>
      <c r="P4" s="524"/>
      <c r="Q4" s="524"/>
      <c r="R4" s="524"/>
      <c r="S4" s="524"/>
      <c r="T4" s="524"/>
      <c r="U4" s="524"/>
      <c r="V4" s="524"/>
      <c r="W4" s="52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3" t="s">
        <v>23</v>
      </c>
      <c r="C17" s="524"/>
      <c r="D17" s="524"/>
      <c r="E17" s="524"/>
      <c r="F17" s="52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3" t="s">
        <v>18</v>
      </c>
      <c r="C4" s="524"/>
      <c r="D4" s="524"/>
      <c r="E4" s="524"/>
      <c r="F4" s="524"/>
      <c r="G4" s="524"/>
      <c r="H4" s="524"/>
      <c r="I4" s="524"/>
      <c r="J4" s="525"/>
      <c r="K4" s="523" t="s">
        <v>21</v>
      </c>
      <c r="L4" s="524"/>
      <c r="M4" s="524"/>
      <c r="N4" s="524"/>
      <c r="O4" s="524"/>
      <c r="P4" s="524"/>
      <c r="Q4" s="524"/>
      <c r="R4" s="524"/>
      <c r="S4" s="524"/>
      <c r="T4" s="524"/>
      <c r="U4" s="524"/>
      <c r="V4" s="524"/>
      <c r="W4" s="52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3" t="s">
        <v>23</v>
      </c>
      <c r="C17" s="524"/>
      <c r="D17" s="524"/>
      <c r="E17" s="524"/>
      <c r="F17" s="52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23" t="s">
        <v>18</v>
      </c>
      <c r="C4" s="524"/>
      <c r="D4" s="524"/>
      <c r="E4" s="524"/>
      <c r="F4" s="524"/>
      <c r="G4" s="524"/>
      <c r="H4" s="524"/>
      <c r="I4" s="524"/>
      <c r="J4" s="525"/>
      <c r="K4" s="523" t="s">
        <v>21</v>
      </c>
      <c r="L4" s="524"/>
      <c r="M4" s="524"/>
      <c r="N4" s="524"/>
      <c r="O4" s="524"/>
      <c r="P4" s="524"/>
      <c r="Q4" s="524"/>
      <c r="R4" s="524"/>
      <c r="S4" s="524"/>
      <c r="T4" s="524"/>
      <c r="U4" s="524"/>
      <c r="V4" s="524"/>
      <c r="W4" s="52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23" t="s">
        <v>23</v>
      </c>
      <c r="C17" s="524"/>
      <c r="D17" s="524"/>
      <c r="E17" s="524"/>
      <c r="F17" s="52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6" t="s">
        <v>42</v>
      </c>
      <c r="B1" s="526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26" t="s">
        <v>42</v>
      </c>
      <c r="B1" s="526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27" t="s">
        <v>42</v>
      </c>
      <c r="B1" s="527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26" t="s">
        <v>42</v>
      </c>
      <c r="B1" s="526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C518"/>
  <sheetViews>
    <sheetView showGridLines="0" topLeftCell="A484" zoomScale="73" zoomScaleNormal="73" workbookViewId="0">
      <selection activeCell="K510" sqref="K510:K512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540"/>
      <c r="G2" s="540"/>
      <c r="H2" s="540"/>
      <c r="I2" s="540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528" t="s">
        <v>53</v>
      </c>
      <c r="C9" s="529"/>
      <c r="D9" s="529"/>
      <c r="E9" s="529"/>
      <c r="F9" s="529"/>
      <c r="G9" s="529"/>
      <c r="H9" s="529"/>
      <c r="I9" s="529"/>
      <c r="J9" s="529"/>
      <c r="K9" s="529"/>
      <c r="L9" s="529"/>
      <c r="M9" s="530"/>
      <c r="N9" s="528" t="s">
        <v>63</v>
      </c>
      <c r="O9" s="529"/>
      <c r="P9" s="529"/>
      <c r="Q9" s="529"/>
      <c r="R9" s="529"/>
      <c r="S9" s="529"/>
      <c r="T9" s="529"/>
      <c r="U9" s="530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528" t="s">
        <v>53</v>
      </c>
      <c r="C23" s="529"/>
      <c r="D23" s="529"/>
      <c r="E23" s="529"/>
      <c r="F23" s="529"/>
      <c r="G23" s="529"/>
      <c r="H23" s="529"/>
      <c r="I23" s="529"/>
      <c r="J23" s="529"/>
      <c r="K23" s="529"/>
      <c r="L23" s="529"/>
      <c r="M23" s="530"/>
      <c r="N23" s="528" t="s">
        <v>63</v>
      </c>
      <c r="O23" s="529"/>
      <c r="P23" s="529"/>
      <c r="Q23" s="529"/>
      <c r="R23" s="529"/>
      <c r="S23" s="529"/>
      <c r="T23" s="529"/>
      <c r="U23" s="530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528" t="s">
        <v>53</v>
      </c>
      <c r="C37" s="529"/>
      <c r="D37" s="529"/>
      <c r="E37" s="529"/>
      <c r="F37" s="529"/>
      <c r="G37" s="529"/>
      <c r="H37" s="529"/>
      <c r="I37" s="529"/>
      <c r="J37" s="529"/>
      <c r="K37" s="529"/>
      <c r="L37" s="529"/>
      <c r="M37" s="530"/>
      <c r="N37" s="528" t="s">
        <v>63</v>
      </c>
      <c r="O37" s="529"/>
      <c r="P37" s="529"/>
      <c r="Q37" s="529"/>
      <c r="R37" s="529"/>
      <c r="S37" s="529"/>
      <c r="T37" s="529"/>
      <c r="U37" s="530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528" t="s">
        <v>53</v>
      </c>
      <c r="C53" s="529"/>
      <c r="D53" s="529"/>
      <c r="E53" s="529"/>
      <c r="F53" s="529"/>
      <c r="G53" s="529"/>
      <c r="H53" s="529"/>
      <c r="I53" s="529"/>
      <c r="J53" s="529"/>
      <c r="K53" s="529"/>
      <c r="L53" s="530"/>
      <c r="M53" s="528" t="s">
        <v>63</v>
      </c>
      <c r="N53" s="529"/>
      <c r="O53" s="529"/>
      <c r="P53" s="529"/>
      <c r="Q53" s="529"/>
      <c r="R53" s="529"/>
      <c r="S53" s="529"/>
      <c r="T53" s="529"/>
      <c r="U53" s="529"/>
      <c r="V53" s="529"/>
      <c r="W53" s="530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528" t="s">
        <v>53</v>
      </c>
      <c r="C67" s="529"/>
      <c r="D67" s="529"/>
      <c r="E67" s="529"/>
      <c r="F67" s="529"/>
      <c r="G67" s="529"/>
      <c r="H67" s="529"/>
      <c r="I67" s="529"/>
      <c r="J67" s="529"/>
      <c r="K67" s="529"/>
      <c r="L67" s="530"/>
      <c r="M67" s="528" t="s">
        <v>63</v>
      </c>
      <c r="N67" s="529"/>
      <c r="O67" s="529"/>
      <c r="P67" s="529"/>
      <c r="Q67" s="529"/>
      <c r="R67" s="529"/>
      <c r="S67" s="529"/>
      <c r="T67" s="529"/>
      <c r="U67" s="529"/>
      <c r="V67" s="529"/>
      <c r="W67" s="530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528" t="s">
        <v>53</v>
      </c>
      <c r="C81" s="529"/>
      <c r="D81" s="529"/>
      <c r="E81" s="529"/>
      <c r="F81" s="529"/>
      <c r="G81" s="529"/>
      <c r="H81" s="529"/>
      <c r="I81" s="529"/>
      <c r="J81" s="529"/>
      <c r="K81" s="529"/>
      <c r="L81" s="530"/>
      <c r="M81" s="528" t="s">
        <v>63</v>
      </c>
      <c r="N81" s="529"/>
      <c r="O81" s="529"/>
      <c r="P81" s="529"/>
      <c r="Q81" s="529"/>
      <c r="R81" s="529"/>
      <c r="S81" s="529"/>
      <c r="T81" s="529"/>
      <c r="U81" s="529"/>
      <c r="V81" s="529"/>
      <c r="W81" s="530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528" t="s">
        <v>53</v>
      </c>
      <c r="C95" s="529"/>
      <c r="D95" s="529"/>
      <c r="E95" s="529"/>
      <c r="F95" s="529"/>
      <c r="G95" s="529"/>
      <c r="H95" s="529"/>
      <c r="I95" s="529"/>
      <c r="J95" s="529"/>
      <c r="K95" s="529"/>
      <c r="L95" s="530"/>
      <c r="M95" s="528" t="s">
        <v>63</v>
      </c>
      <c r="N95" s="529"/>
      <c r="O95" s="529"/>
      <c r="P95" s="529"/>
      <c r="Q95" s="529"/>
      <c r="R95" s="529"/>
      <c r="S95" s="529"/>
      <c r="T95" s="529"/>
      <c r="U95" s="529"/>
      <c r="V95" s="529"/>
      <c r="W95" s="530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528" t="s">
        <v>53</v>
      </c>
      <c r="C109" s="529"/>
      <c r="D109" s="529"/>
      <c r="E109" s="529"/>
      <c r="F109" s="529"/>
      <c r="G109" s="529"/>
      <c r="H109" s="529"/>
      <c r="I109" s="529"/>
      <c r="J109" s="529"/>
      <c r="K109" s="529"/>
      <c r="L109" s="530"/>
      <c r="M109" s="528" t="s">
        <v>63</v>
      </c>
      <c r="N109" s="529"/>
      <c r="O109" s="529"/>
      <c r="P109" s="529"/>
      <c r="Q109" s="529"/>
      <c r="R109" s="529"/>
      <c r="S109" s="529"/>
      <c r="T109" s="529"/>
      <c r="U109" s="529"/>
      <c r="V109" s="529"/>
      <c r="W109" s="530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528" t="s">
        <v>53</v>
      </c>
      <c r="C123" s="529"/>
      <c r="D123" s="529"/>
      <c r="E123" s="529"/>
      <c r="F123" s="529"/>
      <c r="G123" s="529"/>
      <c r="H123" s="529"/>
      <c r="I123" s="529"/>
      <c r="J123" s="537" t="s">
        <v>72</v>
      </c>
      <c r="K123" s="538"/>
      <c r="L123" s="538"/>
      <c r="M123" s="539"/>
      <c r="N123" s="528" t="s">
        <v>63</v>
      </c>
      <c r="O123" s="529"/>
      <c r="P123" s="529"/>
      <c r="Q123" s="529"/>
      <c r="R123" s="529"/>
      <c r="S123" s="529"/>
      <c r="T123" s="529"/>
      <c r="U123" s="529"/>
      <c r="V123" s="529"/>
      <c r="W123" s="530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528" t="s">
        <v>53</v>
      </c>
      <c r="C137" s="529"/>
      <c r="D137" s="529"/>
      <c r="E137" s="529"/>
      <c r="F137" s="529"/>
      <c r="G137" s="529"/>
      <c r="H137" s="529"/>
      <c r="I137" s="529"/>
      <c r="J137" s="534" t="s">
        <v>72</v>
      </c>
      <c r="K137" s="535"/>
      <c r="L137" s="535"/>
      <c r="M137" s="536"/>
      <c r="N137" s="529" t="s">
        <v>63</v>
      </c>
      <c r="O137" s="529"/>
      <c r="P137" s="529"/>
      <c r="Q137" s="529"/>
      <c r="R137" s="529"/>
      <c r="S137" s="529"/>
      <c r="T137" s="529"/>
      <c r="U137" s="529"/>
      <c r="V137" s="529"/>
      <c r="W137" s="530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528" t="s">
        <v>53</v>
      </c>
      <c r="C151" s="529"/>
      <c r="D151" s="529"/>
      <c r="E151" s="529"/>
      <c r="F151" s="529"/>
      <c r="G151" s="529"/>
      <c r="H151" s="529"/>
      <c r="I151" s="529"/>
      <c r="J151" s="534" t="s">
        <v>72</v>
      </c>
      <c r="K151" s="535"/>
      <c r="L151" s="535"/>
      <c r="M151" s="536"/>
      <c r="N151" s="529" t="s">
        <v>63</v>
      </c>
      <c r="O151" s="529"/>
      <c r="P151" s="529"/>
      <c r="Q151" s="529"/>
      <c r="R151" s="529"/>
      <c r="S151" s="529"/>
      <c r="T151" s="529"/>
      <c r="U151" s="529"/>
      <c r="V151" s="529"/>
      <c r="W151" s="530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528" t="s">
        <v>53</v>
      </c>
      <c r="C165" s="529"/>
      <c r="D165" s="529"/>
      <c r="E165" s="529"/>
      <c r="F165" s="529"/>
      <c r="G165" s="529"/>
      <c r="H165" s="529"/>
      <c r="I165" s="529"/>
      <c r="J165" s="534" t="s">
        <v>72</v>
      </c>
      <c r="K165" s="535"/>
      <c r="L165" s="535"/>
      <c r="M165" s="536"/>
      <c r="N165" s="529" t="s">
        <v>63</v>
      </c>
      <c r="O165" s="529"/>
      <c r="P165" s="529"/>
      <c r="Q165" s="529"/>
      <c r="R165" s="529"/>
      <c r="S165" s="529"/>
      <c r="T165" s="529"/>
      <c r="U165" s="529"/>
      <c r="V165" s="529"/>
      <c r="W165" s="530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528" t="s">
        <v>53</v>
      </c>
      <c r="C181" s="529"/>
      <c r="D181" s="529"/>
      <c r="E181" s="529"/>
      <c r="F181" s="529"/>
      <c r="G181" s="529"/>
      <c r="H181" s="529"/>
      <c r="I181" s="529"/>
      <c r="J181" s="534" t="s">
        <v>72</v>
      </c>
      <c r="K181" s="535"/>
      <c r="L181" s="535"/>
      <c r="M181" s="536"/>
      <c r="N181" s="528" t="s">
        <v>63</v>
      </c>
      <c r="O181" s="529"/>
      <c r="P181" s="529"/>
      <c r="Q181" s="529"/>
      <c r="R181" s="529"/>
      <c r="S181" s="529"/>
      <c r="T181" s="529"/>
      <c r="U181" s="529"/>
      <c r="V181" s="529"/>
      <c r="W181" s="529"/>
      <c r="X181" s="530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528" t="s">
        <v>53</v>
      </c>
      <c r="C195" s="529"/>
      <c r="D195" s="529"/>
      <c r="E195" s="529"/>
      <c r="F195" s="529"/>
      <c r="G195" s="529"/>
      <c r="H195" s="529"/>
      <c r="I195" s="529"/>
      <c r="J195" s="534" t="s">
        <v>72</v>
      </c>
      <c r="K195" s="535"/>
      <c r="L195" s="535"/>
      <c r="M195" s="536"/>
      <c r="N195" s="528" t="s">
        <v>63</v>
      </c>
      <c r="O195" s="529"/>
      <c r="P195" s="529"/>
      <c r="Q195" s="529"/>
      <c r="R195" s="529"/>
      <c r="S195" s="529"/>
      <c r="T195" s="529"/>
      <c r="U195" s="529"/>
      <c r="V195" s="529"/>
      <c r="W195" s="529"/>
      <c r="X195" s="530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528" t="s">
        <v>53</v>
      </c>
      <c r="C209" s="529"/>
      <c r="D209" s="529"/>
      <c r="E209" s="529"/>
      <c r="F209" s="529"/>
      <c r="G209" s="529"/>
      <c r="H209" s="529"/>
      <c r="I209" s="529"/>
      <c r="J209" s="534" t="s">
        <v>72</v>
      </c>
      <c r="K209" s="535"/>
      <c r="L209" s="535"/>
      <c r="M209" s="536"/>
      <c r="N209" s="528" t="s">
        <v>63</v>
      </c>
      <c r="O209" s="529"/>
      <c r="P209" s="529"/>
      <c r="Q209" s="529"/>
      <c r="R209" s="529"/>
      <c r="S209" s="529"/>
      <c r="T209" s="529"/>
      <c r="U209" s="529"/>
      <c r="V209" s="529"/>
      <c r="W209" s="529"/>
      <c r="X209" s="530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528" t="s">
        <v>53</v>
      </c>
      <c r="C223" s="529"/>
      <c r="D223" s="529"/>
      <c r="E223" s="529"/>
      <c r="F223" s="529"/>
      <c r="G223" s="529"/>
      <c r="H223" s="529"/>
      <c r="I223" s="529"/>
      <c r="J223" s="534" t="s">
        <v>72</v>
      </c>
      <c r="K223" s="535"/>
      <c r="L223" s="535"/>
      <c r="M223" s="536"/>
      <c r="N223" s="528" t="s">
        <v>63</v>
      </c>
      <c r="O223" s="529"/>
      <c r="P223" s="529"/>
      <c r="Q223" s="529"/>
      <c r="R223" s="529"/>
      <c r="S223" s="529"/>
      <c r="T223" s="529"/>
      <c r="U223" s="529"/>
      <c r="V223" s="529"/>
      <c r="W223" s="529"/>
      <c r="X223" s="530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528" t="s">
        <v>53</v>
      </c>
      <c r="C237" s="529"/>
      <c r="D237" s="529"/>
      <c r="E237" s="529"/>
      <c r="F237" s="529"/>
      <c r="G237" s="529"/>
      <c r="H237" s="529"/>
      <c r="I237" s="529"/>
      <c r="J237" s="534" t="s">
        <v>72</v>
      </c>
      <c r="K237" s="535"/>
      <c r="L237" s="535"/>
      <c r="M237" s="536"/>
      <c r="N237" s="528" t="s">
        <v>63</v>
      </c>
      <c r="O237" s="529"/>
      <c r="P237" s="529"/>
      <c r="Q237" s="529"/>
      <c r="R237" s="529"/>
      <c r="S237" s="529"/>
      <c r="T237" s="529"/>
      <c r="U237" s="529"/>
      <c r="V237" s="529"/>
      <c r="W237" s="529"/>
      <c r="X237" s="530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528" t="s">
        <v>53</v>
      </c>
      <c r="C251" s="529"/>
      <c r="D251" s="529"/>
      <c r="E251" s="529"/>
      <c r="F251" s="529"/>
      <c r="G251" s="529"/>
      <c r="H251" s="529"/>
      <c r="I251" s="529"/>
      <c r="J251" s="534" t="s">
        <v>72</v>
      </c>
      <c r="K251" s="535"/>
      <c r="L251" s="535"/>
      <c r="M251" s="536"/>
      <c r="N251" s="528" t="s">
        <v>63</v>
      </c>
      <c r="O251" s="529"/>
      <c r="P251" s="529"/>
      <c r="Q251" s="529"/>
      <c r="R251" s="529"/>
      <c r="S251" s="529"/>
      <c r="T251" s="529"/>
      <c r="U251" s="529"/>
      <c r="V251" s="529"/>
      <c r="W251" s="529"/>
      <c r="X251" s="530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528" t="s">
        <v>53</v>
      </c>
      <c r="C266" s="529"/>
      <c r="D266" s="529"/>
      <c r="E266" s="529"/>
      <c r="F266" s="529"/>
      <c r="G266" s="529"/>
      <c r="H266" s="529"/>
      <c r="I266" s="529"/>
      <c r="J266" s="534" t="s">
        <v>72</v>
      </c>
      <c r="K266" s="535"/>
      <c r="L266" s="535"/>
      <c r="M266" s="536"/>
      <c r="N266" s="528" t="s">
        <v>63</v>
      </c>
      <c r="O266" s="529"/>
      <c r="P266" s="529"/>
      <c r="Q266" s="529"/>
      <c r="R266" s="529"/>
      <c r="S266" s="529"/>
      <c r="T266" s="529"/>
      <c r="U266" s="529"/>
      <c r="V266" s="529"/>
      <c r="W266" s="529"/>
      <c r="X266" s="530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528" t="s">
        <v>53</v>
      </c>
      <c r="C280" s="529"/>
      <c r="D280" s="529"/>
      <c r="E280" s="529"/>
      <c r="F280" s="529"/>
      <c r="G280" s="529"/>
      <c r="H280" s="529"/>
      <c r="I280" s="529"/>
      <c r="J280" s="534" t="s">
        <v>72</v>
      </c>
      <c r="K280" s="535"/>
      <c r="L280" s="535"/>
      <c r="M280" s="536"/>
      <c r="N280" s="528" t="s">
        <v>63</v>
      </c>
      <c r="O280" s="529"/>
      <c r="P280" s="529"/>
      <c r="Q280" s="529"/>
      <c r="R280" s="529"/>
      <c r="S280" s="529"/>
      <c r="T280" s="529"/>
      <c r="U280" s="529"/>
      <c r="V280" s="529"/>
      <c r="W280" s="529"/>
      <c r="X280" s="530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528" t="s">
        <v>53</v>
      </c>
      <c r="C294" s="529"/>
      <c r="D294" s="529"/>
      <c r="E294" s="529"/>
      <c r="F294" s="529"/>
      <c r="G294" s="529"/>
      <c r="H294" s="529"/>
      <c r="I294" s="529"/>
      <c r="J294" s="534" t="s">
        <v>72</v>
      </c>
      <c r="K294" s="535"/>
      <c r="L294" s="535"/>
      <c r="M294" s="536"/>
      <c r="N294" s="528" t="s">
        <v>63</v>
      </c>
      <c r="O294" s="529"/>
      <c r="P294" s="529"/>
      <c r="Q294" s="529"/>
      <c r="R294" s="529"/>
      <c r="S294" s="529"/>
      <c r="T294" s="529"/>
      <c r="U294" s="529"/>
      <c r="V294" s="529"/>
      <c r="W294" s="529"/>
      <c r="X294" s="530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528" t="s">
        <v>53</v>
      </c>
      <c r="C308" s="529"/>
      <c r="D308" s="529"/>
      <c r="E308" s="529"/>
      <c r="F308" s="529"/>
      <c r="G308" s="529"/>
      <c r="H308" s="529"/>
      <c r="I308" s="529"/>
      <c r="J308" s="534" t="s">
        <v>72</v>
      </c>
      <c r="K308" s="535"/>
      <c r="L308" s="535"/>
      <c r="M308" s="536"/>
      <c r="N308" s="528" t="s">
        <v>63</v>
      </c>
      <c r="O308" s="529"/>
      <c r="P308" s="529"/>
      <c r="Q308" s="529"/>
      <c r="R308" s="529"/>
      <c r="S308" s="529"/>
      <c r="T308" s="529"/>
      <c r="U308" s="529"/>
      <c r="V308" s="529"/>
      <c r="W308" s="529"/>
      <c r="X308" s="530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528" t="s">
        <v>53</v>
      </c>
      <c r="C324" s="529"/>
      <c r="D324" s="529"/>
      <c r="E324" s="529"/>
      <c r="F324" s="529"/>
      <c r="G324" s="530"/>
      <c r="H324" s="528" t="s">
        <v>72</v>
      </c>
      <c r="I324" s="529"/>
      <c r="J324" s="529"/>
      <c r="K324" s="529"/>
      <c r="L324" s="529"/>
      <c r="M324" s="530"/>
      <c r="N324" s="528" t="s">
        <v>63</v>
      </c>
      <c r="O324" s="529"/>
      <c r="P324" s="529"/>
      <c r="Q324" s="529"/>
      <c r="R324" s="529"/>
      <c r="S324" s="530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528" t="s">
        <v>53</v>
      </c>
      <c r="C338" s="529"/>
      <c r="D338" s="529"/>
      <c r="E338" s="529"/>
      <c r="F338" s="529"/>
      <c r="G338" s="530"/>
      <c r="H338" s="528" t="s">
        <v>72</v>
      </c>
      <c r="I338" s="529"/>
      <c r="J338" s="529"/>
      <c r="K338" s="529"/>
      <c r="L338" s="529"/>
      <c r="M338" s="530"/>
      <c r="N338" s="528" t="s">
        <v>63</v>
      </c>
      <c r="O338" s="529"/>
      <c r="P338" s="529"/>
      <c r="Q338" s="529"/>
      <c r="R338" s="529"/>
      <c r="S338" s="530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  <row r="351" spans="1:23" s="485" customFormat="1" ht="13.5" thickBot="1" x14ac:dyDescent="0.25">
      <c r="A351" s="485" t="s">
        <v>128</v>
      </c>
      <c r="B351" s="332">
        <v>6.4999999999999997E-3</v>
      </c>
      <c r="C351" s="332">
        <v>7.7999999999999996E-3</v>
      </c>
      <c r="D351" s="332">
        <v>1.5599999999999999E-2</v>
      </c>
      <c r="E351" s="332">
        <v>5.0000000000000001E-3</v>
      </c>
      <c r="F351" s="332">
        <v>2.47E-2</v>
      </c>
      <c r="G351" s="332">
        <v>1.6899999999999998E-2</v>
      </c>
      <c r="H351" s="332">
        <v>2.0899999999999998E-2</v>
      </c>
      <c r="I351" s="332">
        <v>1.2999999999999999E-2</v>
      </c>
      <c r="J351" s="332">
        <v>1.6899999999999998E-2</v>
      </c>
      <c r="K351" s="332">
        <v>5.1000000000000004E-3</v>
      </c>
      <c r="L351" s="332">
        <v>2.4799999999999999E-2</v>
      </c>
      <c r="M351" s="332">
        <v>1.04E-2</v>
      </c>
      <c r="N351" s="332">
        <v>9.1000000000000004E-3</v>
      </c>
      <c r="O351" s="332">
        <v>3.1099999999999999E-2</v>
      </c>
      <c r="P351" s="332">
        <v>2.07E-2</v>
      </c>
      <c r="Q351" s="332">
        <v>0</v>
      </c>
      <c r="R351" s="332">
        <v>2.46E-2</v>
      </c>
      <c r="S351" s="332">
        <v>1.2999999999999999E-2</v>
      </c>
    </row>
    <row r="352" spans="1:23" ht="13.5" thickBot="1" x14ac:dyDescent="0.25">
      <c r="A352" s="468" t="s">
        <v>127</v>
      </c>
      <c r="B352" s="531" t="s">
        <v>53</v>
      </c>
      <c r="C352" s="532"/>
      <c r="D352" s="532"/>
      <c r="E352" s="532"/>
      <c r="F352" s="532"/>
      <c r="G352" s="533"/>
      <c r="H352" s="531" t="s">
        <v>72</v>
      </c>
      <c r="I352" s="532"/>
      <c r="J352" s="532"/>
      <c r="K352" s="532"/>
      <c r="L352" s="532"/>
      <c r="M352" s="533"/>
      <c r="N352" s="531" t="s">
        <v>63</v>
      </c>
      <c r="O352" s="532"/>
      <c r="P352" s="532"/>
      <c r="Q352" s="532"/>
      <c r="R352" s="532"/>
      <c r="S352" s="533"/>
      <c r="T352" s="338" t="s">
        <v>55</v>
      </c>
      <c r="U352" s="481"/>
      <c r="V352" s="481"/>
      <c r="W352" s="481"/>
    </row>
    <row r="353" spans="1:23" x14ac:dyDescent="0.2">
      <c r="A353" s="469" t="s">
        <v>54</v>
      </c>
      <c r="B353" s="490">
        <v>1</v>
      </c>
      <c r="C353" s="329">
        <v>2</v>
      </c>
      <c r="D353" s="329">
        <v>3</v>
      </c>
      <c r="E353" s="329">
        <v>4</v>
      </c>
      <c r="F353" s="329">
        <v>5</v>
      </c>
      <c r="G353" s="483">
        <v>6</v>
      </c>
      <c r="H353" s="490">
        <v>7</v>
      </c>
      <c r="I353" s="329">
        <v>8</v>
      </c>
      <c r="J353" s="329">
        <v>9</v>
      </c>
      <c r="K353" s="329">
        <v>10</v>
      </c>
      <c r="L353" s="329">
        <v>11</v>
      </c>
      <c r="M353" s="483">
        <v>12</v>
      </c>
      <c r="N353" s="490">
        <v>13</v>
      </c>
      <c r="O353" s="329">
        <v>14</v>
      </c>
      <c r="P353" s="329">
        <v>15</v>
      </c>
      <c r="Q353" s="329">
        <v>16</v>
      </c>
      <c r="R353" s="329">
        <v>17</v>
      </c>
      <c r="S353" s="483">
        <v>18</v>
      </c>
      <c r="T353" s="459">
        <v>853</v>
      </c>
      <c r="U353" s="481"/>
      <c r="V353" s="481"/>
      <c r="W353" s="481"/>
    </row>
    <row r="354" spans="1:23" x14ac:dyDescent="0.2">
      <c r="A354" s="470" t="s">
        <v>3</v>
      </c>
      <c r="B354" s="473">
        <v>3250</v>
      </c>
      <c r="C354" s="254">
        <v>3250</v>
      </c>
      <c r="D354" s="254">
        <v>3250</v>
      </c>
      <c r="E354" s="254">
        <v>3250</v>
      </c>
      <c r="F354" s="254">
        <v>3250</v>
      </c>
      <c r="G354" s="255">
        <v>3250</v>
      </c>
      <c r="H354" s="253">
        <v>3250</v>
      </c>
      <c r="I354" s="254">
        <v>3250</v>
      </c>
      <c r="J354" s="254">
        <v>3250</v>
      </c>
      <c r="K354" s="254">
        <v>3250</v>
      </c>
      <c r="L354" s="254">
        <v>3250</v>
      </c>
      <c r="M354" s="255">
        <v>3250</v>
      </c>
      <c r="N354" s="253">
        <v>3250</v>
      </c>
      <c r="O354" s="254">
        <v>3250</v>
      </c>
      <c r="P354" s="254">
        <v>3250</v>
      </c>
      <c r="Q354" s="254">
        <v>3250</v>
      </c>
      <c r="R354" s="254">
        <v>3250</v>
      </c>
      <c r="S354" s="255">
        <v>3250</v>
      </c>
      <c r="T354" s="341">
        <v>3250</v>
      </c>
      <c r="U354" s="481"/>
      <c r="V354" s="481"/>
      <c r="W354" s="481"/>
    </row>
    <row r="355" spans="1:23" x14ac:dyDescent="0.2">
      <c r="A355" s="471" t="s">
        <v>6</v>
      </c>
      <c r="B355" s="256">
        <v>3407.6785714285716</v>
      </c>
      <c r="C355" s="257">
        <v>3303.3333333333335</v>
      </c>
      <c r="D355" s="257">
        <v>3327.3214285714284</v>
      </c>
      <c r="E355" s="257">
        <v>3296.9230769230771</v>
      </c>
      <c r="F355" s="257">
        <v>3309.4642857142858</v>
      </c>
      <c r="G355" s="258">
        <v>3365.9649122807018</v>
      </c>
      <c r="H355" s="256">
        <v>3289.4736842105262</v>
      </c>
      <c r="I355" s="257">
        <v>3292.6923076923076</v>
      </c>
      <c r="J355" s="257">
        <v>3317.4358974358975</v>
      </c>
      <c r="K355" s="257">
        <v>3357.7777777777778</v>
      </c>
      <c r="L355" s="257">
        <v>3303.8775510204082</v>
      </c>
      <c r="M355" s="258">
        <v>3369.5652173913045</v>
      </c>
      <c r="N355" s="256">
        <v>3278.2352941176468</v>
      </c>
      <c r="O355" s="257">
        <v>3373.9215686274511</v>
      </c>
      <c r="P355" s="257">
        <v>3320.1923076923076</v>
      </c>
      <c r="Q355" s="257">
        <v>3041.7647058823532</v>
      </c>
      <c r="R355" s="257">
        <v>3375.9649122807018</v>
      </c>
      <c r="S355" s="258">
        <v>3311.0714285714284</v>
      </c>
      <c r="T355" s="342">
        <v>3323.8686987104338</v>
      </c>
      <c r="U355" s="481"/>
      <c r="V355" s="481"/>
      <c r="W355" s="481"/>
    </row>
    <row r="356" spans="1:23" x14ac:dyDescent="0.2">
      <c r="A356" s="469" t="s">
        <v>7</v>
      </c>
      <c r="B356" s="260">
        <v>89.285714285714292</v>
      </c>
      <c r="C356" s="261">
        <v>77.192982456140356</v>
      </c>
      <c r="D356" s="261">
        <v>62.5</v>
      </c>
      <c r="E356" s="261">
        <v>80.769230769230774</v>
      </c>
      <c r="F356" s="261">
        <v>62.5</v>
      </c>
      <c r="G356" s="262">
        <v>75.438596491228068</v>
      </c>
      <c r="H356" s="260">
        <v>89.473684210526315</v>
      </c>
      <c r="I356" s="261">
        <v>88.461538461538467</v>
      </c>
      <c r="J356" s="261">
        <v>87.179487179487182</v>
      </c>
      <c r="K356" s="261">
        <v>83.333333333333329</v>
      </c>
      <c r="L356" s="261">
        <v>91.836734693877546</v>
      </c>
      <c r="M356" s="262">
        <v>76.086956521739125</v>
      </c>
      <c r="N356" s="260">
        <v>84.313725490196077</v>
      </c>
      <c r="O356" s="261">
        <v>74.509803921568633</v>
      </c>
      <c r="P356" s="261">
        <v>73.07692307692308</v>
      </c>
      <c r="Q356" s="261">
        <v>88.235294117647058</v>
      </c>
      <c r="R356" s="261">
        <v>78.94736842105263</v>
      </c>
      <c r="S356" s="262">
        <v>76.785714285714292</v>
      </c>
      <c r="T356" s="343">
        <v>76.787807737397415</v>
      </c>
      <c r="U356" s="481"/>
      <c r="V356" s="227"/>
      <c r="W356" s="481"/>
    </row>
    <row r="357" spans="1:23" x14ac:dyDescent="0.2">
      <c r="A357" s="469" t="s">
        <v>8</v>
      </c>
      <c r="B357" s="263">
        <v>7.7555638879925393E-2</v>
      </c>
      <c r="C357" s="264">
        <v>8.5038082922722413E-2</v>
      </c>
      <c r="D357" s="264">
        <v>9.2321932969850126E-2</v>
      </c>
      <c r="E357" s="264">
        <v>6.9333470553989376E-2</v>
      </c>
      <c r="F357" s="264">
        <v>9.1148500583084949E-2</v>
      </c>
      <c r="G357" s="265">
        <v>8.567600284606347E-2</v>
      </c>
      <c r="H357" s="263">
        <v>6.138761655795668E-2</v>
      </c>
      <c r="I357" s="264">
        <v>6.6692701259685905E-2</v>
      </c>
      <c r="J357" s="264">
        <v>6.556268072031618E-2</v>
      </c>
      <c r="K357" s="264">
        <v>8.0180540098110667E-2</v>
      </c>
      <c r="L357" s="264">
        <v>5.9675837180308361E-2</v>
      </c>
      <c r="M357" s="265">
        <v>8.709056130767874E-2</v>
      </c>
      <c r="N357" s="263">
        <v>7.2304106005381369E-2</v>
      </c>
      <c r="O357" s="264">
        <v>7.8362927464367085E-2</v>
      </c>
      <c r="P357" s="264">
        <v>8.4145028526120463E-2</v>
      </c>
      <c r="Q357" s="264">
        <v>9.0696680961914231E-2</v>
      </c>
      <c r="R357" s="264">
        <v>7.8332621547624909E-2</v>
      </c>
      <c r="S357" s="265">
        <v>7.4698927158885722E-2</v>
      </c>
      <c r="T357" s="344">
        <v>8.0115199922798142E-2</v>
      </c>
      <c r="U357" s="481"/>
      <c r="V357" s="227"/>
      <c r="W357" s="481"/>
    </row>
    <row r="358" spans="1:23" x14ac:dyDescent="0.2">
      <c r="A358" s="471" t="s">
        <v>1</v>
      </c>
      <c r="B358" s="266">
        <f>B355/H354*100-100</f>
        <v>4.8516483516483504</v>
      </c>
      <c r="C358" s="267">
        <f t="shared" ref="C358:E358" si="142">C355/C354*100-100</f>
        <v>1.6410256410256352</v>
      </c>
      <c r="D358" s="267">
        <f t="shared" si="142"/>
        <v>2.3791208791208618</v>
      </c>
      <c r="E358" s="267">
        <f t="shared" si="142"/>
        <v>1.4437869822485254</v>
      </c>
      <c r="F358" s="267">
        <f>F355/F354*100-100</f>
        <v>1.8296703296703356</v>
      </c>
      <c r="G358" s="268">
        <f t="shared" ref="G358:L358" si="143">G355/G354*100-100</f>
        <v>3.5681511470985185</v>
      </c>
      <c r="H358" s="266">
        <f t="shared" si="143"/>
        <v>1.214574898785429</v>
      </c>
      <c r="I358" s="267">
        <f t="shared" si="143"/>
        <v>1.3136094674556205</v>
      </c>
      <c r="J358" s="267">
        <f t="shared" si="143"/>
        <v>2.0749506903352994</v>
      </c>
      <c r="K358" s="267">
        <f t="shared" si="143"/>
        <v>3.3162393162393187</v>
      </c>
      <c r="L358" s="267">
        <f t="shared" si="143"/>
        <v>1.6577708006279437</v>
      </c>
      <c r="M358" s="268">
        <f>M355/M354*100-100</f>
        <v>3.6789297658862807</v>
      </c>
      <c r="N358" s="266">
        <f t="shared" ref="N358:T358" si="144">N355/N354*100-100</f>
        <v>0.86877828054296913</v>
      </c>
      <c r="O358" s="267">
        <f t="shared" si="144"/>
        <v>3.812971342383122</v>
      </c>
      <c r="P358" s="267">
        <f t="shared" si="144"/>
        <v>2.1597633136094743</v>
      </c>
      <c r="Q358" s="267">
        <f t="shared" si="144"/>
        <v>-6.4072398190045163</v>
      </c>
      <c r="R358" s="267">
        <f t="shared" si="144"/>
        <v>3.8758434547908109</v>
      </c>
      <c r="S358" s="268">
        <f t="shared" si="144"/>
        <v>1.879120879120876</v>
      </c>
      <c r="T358" s="345">
        <f t="shared" si="144"/>
        <v>2.2728830372441138</v>
      </c>
      <c r="U358" s="481"/>
      <c r="V358" s="227"/>
      <c r="W358" s="481"/>
    </row>
    <row r="359" spans="1:23" ht="13.5" thickBot="1" x14ac:dyDescent="0.25">
      <c r="A359" s="472" t="s">
        <v>27</v>
      </c>
      <c r="B359" s="410">
        <f>B355-B341</f>
        <v>293.55158730158746</v>
      </c>
      <c r="C359" s="415">
        <f t="shared" ref="C359:S359" si="145">C355-C341</f>
        <v>191.66666666666697</v>
      </c>
      <c r="D359" s="415">
        <f t="shared" si="145"/>
        <v>189.35267857142844</v>
      </c>
      <c r="E359" s="415">
        <f t="shared" si="145"/>
        <v>310.49450549450557</v>
      </c>
      <c r="F359" s="415">
        <f t="shared" si="145"/>
        <v>163.70157384987897</v>
      </c>
      <c r="G359" s="417">
        <f t="shared" si="145"/>
        <v>281.53868277250513</v>
      </c>
      <c r="H359" s="410">
        <f t="shared" si="145"/>
        <v>293.43920145190577</v>
      </c>
      <c r="I359" s="415">
        <f t="shared" si="145"/>
        <v>162.1262699564586</v>
      </c>
      <c r="J359" s="415">
        <f t="shared" si="145"/>
        <v>215.47937569676697</v>
      </c>
      <c r="K359" s="415">
        <f t="shared" si="145"/>
        <v>485.08547008547021</v>
      </c>
      <c r="L359" s="415">
        <f t="shared" si="145"/>
        <v>100.74029611844753</v>
      </c>
      <c r="M359" s="417">
        <f t="shared" si="145"/>
        <v>226.36521739130467</v>
      </c>
      <c r="N359" s="410">
        <f t="shared" si="145"/>
        <v>194.30672268907529</v>
      </c>
      <c r="O359" s="415">
        <f t="shared" si="145"/>
        <v>193.20728291316527</v>
      </c>
      <c r="P359" s="415">
        <f t="shared" si="145"/>
        <v>212.31996726677562</v>
      </c>
      <c r="Q359" s="415">
        <f t="shared" si="145"/>
        <v>-18.235294117646845</v>
      </c>
      <c r="R359" s="415">
        <f t="shared" si="145"/>
        <v>175.96491228070181</v>
      </c>
      <c r="S359" s="417">
        <f t="shared" si="145"/>
        <v>69.935064935064929</v>
      </c>
      <c r="T359" s="478">
        <f t="shared" ref="T359" si="146">T355-T340</f>
        <v>263.86869871043382</v>
      </c>
      <c r="U359" s="481"/>
      <c r="V359" s="227"/>
      <c r="W359" s="481"/>
    </row>
    <row r="360" spans="1:23" x14ac:dyDescent="0.2">
      <c r="A360" s="370" t="s">
        <v>51</v>
      </c>
      <c r="B360" s="486">
        <v>769</v>
      </c>
      <c r="C360" s="487">
        <v>767</v>
      </c>
      <c r="D360" s="487">
        <v>768</v>
      </c>
      <c r="E360" s="487">
        <v>199</v>
      </c>
      <c r="F360" s="487">
        <v>768</v>
      </c>
      <c r="G360" s="488">
        <v>768</v>
      </c>
      <c r="H360" s="486">
        <v>765</v>
      </c>
      <c r="I360" s="487">
        <v>768</v>
      </c>
      <c r="J360" s="487">
        <v>768</v>
      </c>
      <c r="K360" s="487">
        <v>199</v>
      </c>
      <c r="L360" s="487">
        <v>767</v>
      </c>
      <c r="M360" s="489">
        <v>769</v>
      </c>
      <c r="N360" s="486">
        <v>771</v>
      </c>
      <c r="O360" s="487">
        <v>772</v>
      </c>
      <c r="P360" s="487">
        <v>772</v>
      </c>
      <c r="Q360" s="487">
        <v>200</v>
      </c>
      <c r="R360" s="487">
        <v>771</v>
      </c>
      <c r="S360" s="489">
        <v>772</v>
      </c>
      <c r="T360" s="347">
        <f>SUM(B360:S360)</f>
        <v>12133</v>
      </c>
      <c r="U360" s="227" t="s">
        <v>56</v>
      </c>
      <c r="V360" s="278">
        <f>T346-T360</f>
        <v>13</v>
      </c>
      <c r="W360" s="279">
        <f>V360/T346</f>
        <v>1.0703112135682529E-3</v>
      </c>
    </row>
    <row r="361" spans="1:23" x14ac:dyDescent="0.2">
      <c r="A361" s="371" t="s">
        <v>28</v>
      </c>
      <c r="B361" s="323">
        <v>124.5</v>
      </c>
      <c r="C361" s="240">
        <v>124</v>
      </c>
      <c r="D361" s="240">
        <v>123</v>
      </c>
      <c r="E361" s="240">
        <v>123.5</v>
      </c>
      <c r="F361" s="240">
        <v>122.5</v>
      </c>
      <c r="G361" s="408">
        <v>122</v>
      </c>
      <c r="H361" s="242">
        <v>127.5</v>
      </c>
      <c r="I361" s="240">
        <v>124.5</v>
      </c>
      <c r="J361" s="240">
        <v>125.5</v>
      </c>
      <c r="K361" s="240">
        <v>128.5</v>
      </c>
      <c r="L361" s="240">
        <v>124</v>
      </c>
      <c r="M361" s="243">
        <v>123</v>
      </c>
      <c r="N361" s="242">
        <v>125</v>
      </c>
      <c r="O361" s="240">
        <v>124.5</v>
      </c>
      <c r="P361" s="240">
        <v>124.5</v>
      </c>
      <c r="Q361" s="240">
        <v>125.5</v>
      </c>
      <c r="R361" s="240">
        <v>122</v>
      </c>
      <c r="S361" s="243">
        <v>122.5</v>
      </c>
      <c r="T361" s="339"/>
      <c r="U361" s="227" t="s">
        <v>57</v>
      </c>
      <c r="V361" s="362">
        <v>121.43</v>
      </c>
      <c r="W361" s="481"/>
    </row>
    <row r="362" spans="1:23" ht="13.5" thickBot="1" x14ac:dyDescent="0.25">
      <c r="A362" s="372" t="s">
        <v>26</v>
      </c>
      <c r="B362" s="410">
        <f>B361-B347</f>
        <v>3</v>
      </c>
      <c r="C362" s="415">
        <f t="shared" ref="C362:S362" si="147">C361-C347</f>
        <v>3</v>
      </c>
      <c r="D362" s="415">
        <f t="shared" si="147"/>
        <v>3</v>
      </c>
      <c r="E362" s="415">
        <f t="shared" si="147"/>
        <v>2</v>
      </c>
      <c r="F362" s="415">
        <f t="shared" si="147"/>
        <v>3</v>
      </c>
      <c r="G362" s="416">
        <f t="shared" si="147"/>
        <v>3</v>
      </c>
      <c r="H362" s="410">
        <f t="shared" si="147"/>
        <v>2.5</v>
      </c>
      <c r="I362" s="415">
        <f t="shared" si="147"/>
        <v>3</v>
      </c>
      <c r="J362" s="415">
        <f t="shared" si="147"/>
        <v>2.5</v>
      </c>
      <c r="K362" s="415">
        <f t="shared" si="147"/>
        <v>2.5</v>
      </c>
      <c r="L362" s="415">
        <f t="shared" si="147"/>
        <v>2.5</v>
      </c>
      <c r="M362" s="417">
        <f t="shared" si="147"/>
        <v>2</v>
      </c>
      <c r="N362" s="410">
        <f t="shared" si="147"/>
        <v>3</v>
      </c>
      <c r="O362" s="415">
        <f t="shared" si="147"/>
        <v>2.5</v>
      </c>
      <c r="P362" s="415">
        <f t="shared" si="147"/>
        <v>3.5</v>
      </c>
      <c r="Q362" s="415">
        <f t="shared" si="147"/>
        <v>3</v>
      </c>
      <c r="R362" s="415">
        <f t="shared" si="147"/>
        <v>2</v>
      </c>
      <c r="S362" s="417">
        <f t="shared" si="147"/>
        <v>3</v>
      </c>
      <c r="T362" s="348"/>
      <c r="U362" s="227" t="s">
        <v>26</v>
      </c>
      <c r="V362" s="227">
        <f>V361-V347</f>
        <v>3.8800000000000097</v>
      </c>
      <c r="W362" s="481"/>
    </row>
    <row r="363" spans="1:23" x14ac:dyDescent="0.2">
      <c r="F363" s="237">
        <v>122.5</v>
      </c>
      <c r="G363" s="237">
        <v>122</v>
      </c>
      <c r="H363" s="237">
        <v>127.5</v>
      </c>
      <c r="K363" s="237">
        <v>128.5</v>
      </c>
      <c r="N363" s="334">
        <v>125</v>
      </c>
      <c r="S363" s="237">
        <v>122.5</v>
      </c>
    </row>
    <row r="364" spans="1:23" ht="13.5" thickBot="1" x14ac:dyDescent="0.25"/>
    <row r="365" spans="1:23" ht="13.5" thickBot="1" x14ac:dyDescent="0.25">
      <c r="A365" s="468" t="s">
        <v>129</v>
      </c>
      <c r="B365" s="528" t="s">
        <v>53</v>
      </c>
      <c r="C365" s="529"/>
      <c r="D365" s="529"/>
      <c r="E365" s="529"/>
      <c r="F365" s="529"/>
      <c r="G365" s="530"/>
      <c r="H365" s="528" t="s">
        <v>72</v>
      </c>
      <c r="I365" s="529"/>
      <c r="J365" s="529"/>
      <c r="K365" s="529"/>
      <c r="L365" s="529"/>
      <c r="M365" s="530"/>
      <c r="N365" s="528" t="s">
        <v>63</v>
      </c>
      <c r="O365" s="529"/>
      <c r="P365" s="529"/>
      <c r="Q365" s="529"/>
      <c r="R365" s="529"/>
      <c r="S365" s="530"/>
      <c r="T365" s="338" t="s">
        <v>55</v>
      </c>
      <c r="U365" s="503"/>
      <c r="V365" s="503"/>
      <c r="W365" s="503"/>
    </row>
    <row r="366" spans="1:23" x14ac:dyDescent="0.2">
      <c r="A366" s="469" t="s">
        <v>54</v>
      </c>
      <c r="B366" s="448">
        <v>1</v>
      </c>
      <c r="C366" s="449">
        <v>2</v>
      </c>
      <c r="D366" s="449">
        <v>3</v>
      </c>
      <c r="E366" s="449">
        <v>4</v>
      </c>
      <c r="F366" s="449">
        <v>5</v>
      </c>
      <c r="G366" s="450">
        <v>6</v>
      </c>
      <c r="H366" s="448">
        <v>7</v>
      </c>
      <c r="I366" s="449">
        <v>8</v>
      </c>
      <c r="J366" s="449">
        <v>9</v>
      </c>
      <c r="K366" s="449">
        <v>10</v>
      </c>
      <c r="L366" s="449">
        <v>11</v>
      </c>
      <c r="M366" s="451">
        <v>12</v>
      </c>
      <c r="N366" s="448">
        <v>13</v>
      </c>
      <c r="O366" s="449">
        <v>14</v>
      </c>
      <c r="P366" s="449">
        <v>15</v>
      </c>
      <c r="Q366" s="449">
        <v>16</v>
      </c>
      <c r="R366" s="449">
        <v>17</v>
      </c>
      <c r="S366" s="451">
        <v>18</v>
      </c>
      <c r="T366" s="459">
        <v>831</v>
      </c>
      <c r="U366" s="503"/>
      <c r="V366" s="503"/>
      <c r="W366" s="503"/>
    </row>
    <row r="367" spans="1:23" x14ac:dyDescent="0.2">
      <c r="A367" s="470" t="s">
        <v>3</v>
      </c>
      <c r="B367" s="473">
        <v>3415</v>
      </c>
      <c r="C367" s="254">
        <v>3415</v>
      </c>
      <c r="D367" s="254">
        <v>3415</v>
      </c>
      <c r="E367" s="254">
        <v>3415</v>
      </c>
      <c r="F367" s="254">
        <v>3415</v>
      </c>
      <c r="G367" s="404">
        <v>3415</v>
      </c>
      <c r="H367" s="253">
        <v>3415</v>
      </c>
      <c r="I367" s="254">
        <v>3415</v>
      </c>
      <c r="J367" s="254">
        <v>3415</v>
      </c>
      <c r="K367" s="254">
        <v>3415</v>
      </c>
      <c r="L367" s="254">
        <v>3415</v>
      </c>
      <c r="M367" s="255">
        <v>3415</v>
      </c>
      <c r="N367" s="253">
        <v>3415</v>
      </c>
      <c r="O367" s="254">
        <v>3415</v>
      </c>
      <c r="P367" s="254">
        <v>3415</v>
      </c>
      <c r="Q367" s="254">
        <v>3415</v>
      </c>
      <c r="R367" s="254">
        <v>3415</v>
      </c>
      <c r="S367" s="255">
        <v>3415</v>
      </c>
      <c r="T367" s="341">
        <v>3415</v>
      </c>
      <c r="U367" s="503"/>
      <c r="V367" s="503"/>
      <c r="W367" s="503"/>
    </row>
    <row r="368" spans="1:23" x14ac:dyDescent="0.2">
      <c r="A368" s="471" t="s">
        <v>6</v>
      </c>
      <c r="B368" s="256">
        <v>3456.0784313725489</v>
      </c>
      <c r="C368" s="257">
        <v>3515.217391304348</v>
      </c>
      <c r="D368" s="257">
        <v>3518.3673469387754</v>
      </c>
      <c r="E368" s="257">
        <v>3392.1428571428573</v>
      </c>
      <c r="F368" s="257">
        <v>3571</v>
      </c>
      <c r="G368" s="296">
        <v>3486.6</v>
      </c>
      <c r="H368" s="256">
        <v>3403.2692307692309</v>
      </c>
      <c r="I368" s="257">
        <v>3453.8888888888887</v>
      </c>
      <c r="J368" s="257">
        <v>3462.8333333333335</v>
      </c>
      <c r="K368" s="257">
        <v>3590.6666666666665</v>
      </c>
      <c r="L368" s="257">
        <v>3545.090909090909</v>
      </c>
      <c r="M368" s="258">
        <v>3613.8</v>
      </c>
      <c r="N368" s="256">
        <v>3615.9701492537315</v>
      </c>
      <c r="O368" s="257">
        <v>3533.75</v>
      </c>
      <c r="P368" s="257">
        <v>3564.4897959183672</v>
      </c>
      <c r="Q368" s="257">
        <v>3464.375</v>
      </c>
      <c r="R368" s="257">
        <v>3469.2</v>
      </c>
      <c r="S368" s="258">
        <v>3550.8510638297871</v>
      </c>
      <c r="T368" s="342">
        <v>3516.3778580024068</v>
      </c>
      <c r="U368" s="503"/>
      <c r="V368" s="503"/>
      <c r="W368" s="503"/>
    </row>
    <row r="369" spans="1:23" x14ac:dyDescent="0.2">
      <c r="A369" s="469" t="s">
        <v>7</v>
      </c>
      <c r="B369" s="260">
        <v>74.509803921568633</v>
      </c>
      <c r="C369" s="261">
        <v>69.565217391304344</v>
      </c>
      <c r="D369" s="261">
        <v>75.510204081632651</v>
      </c>
      <c r="E369" s="261">
        <v>71.428571428571431</v>
      </c>
      <c r="F369" s="261">
        <v>82</v>
      </c>
      <c r="G369" s="299">
        <v>72</v>
      </c>
      <c r="H369" s="260">
        <v>76.92307692307692</v>
      </c>
      <c r="I369" s="261">
        <v>85.18518518518519</v>
      </c>
      <c r="J369" s="261">
        <v>73.333333333333329</v>
      </c>
      <c r="K369" s="261">
        <v>73.333333333333329</v>
      </c>
      <c r="L369" s="261">
        <v>83.63636363636364</v>
      </c>
      <c r="M369" s="262">
        <v>78</v>
      </c>
      <c r="N369" s="260">
        <v>89.552238805970148</v>
      </c>
      <c r="O369" s="261">
        <v>89.285714285714292</v>
      </c>
      <c r="P369" s="261">
        <v>77.551020408163268</v>
      </c>
      <c r="Q369" s="261">
        <v>87.5</v>
      </c>
      <c r="R369" s="261">
        <v>66</v>
      </c>
      <c r="S369" s="262">
        <v>82.978723404255319</v>
      </c>
      <c r="T369" s="343">
        <v>78.219013237063777</v>
      </c>
      <c r="U369" s="503"/>
      <c r="V369" s="227"/>
      <c r="W369" s="503"/>
    </row>
    <row r="370" spans="1:23" x14ac:dyDescent="0.2">
      <c r="A370" s="469" t="s">
        <v>8</v>
      </c>
      <c r="B370" s="263">
        <v>8.9630357075722769E-2</v>
      </c>
      <c r="C370" s="264">
        <v>0.10034809718063455</v>
      </c>
      <c r="D370" s="264">
        <v>8.2173886535835253E-2</v>
      </c>
      <c r="E370" s="264">
        <v>8.8826126744061748E-2</v>
      </c>
      <c r="F370" s="264">
        <v>6.5439844956476839E-2</v>
      </c>
      <c r="G370" s="302">
        <v>8.407391739304812E-2</v>
      </c>
      <c r="H370" s="263">
        <v>7.4750958820961694E-2</v>
      </c>
      <c r="I370" s="264">
        <v>7.4068431978972268E-2</v>
      </c>
      <c r="J370" s="264">
        <v>8.7663095157942045E-2</v>
      </c>
      <c r="K370" s="264">
        <v>7.4545521597031025E-2</v>
      </c>
      <c r="L370" s="264">
        <v>7.0193876350163956E-2</v>
      </c>
      <c r="M370" s="265">
        <v>8.4058034572015161E-2</v>
      </c>
      <c r="N370" s="263">
        <v>5.6433994693808963E-2</v>
      </c>
      <c r="O370" s="264">
        <v>6.5311614860809719E-2</v>
      </c>
      <c r="P370" s="264">
        <v>7.8783463664985842E-2</v>
      </c>
      <c r="Q370" s="264">
        <v>7.3194638693455022E-2</v>
      </c>
      <c r="R370" s="264">
        <v>8.9160134468253202E-2</v>
      </c>
      <c r="S370" s="265">
        <v>6.5553529371496028E-2</v>
      </c>
      <c r="T370" s="344">
        <v>8.0012190252403845E-2</v>
      </c>
      <c r="U370" s="503"/>
      <c r="V370" s="227"/>
      <c r="W370" s="503"/>
    </row>
    <row r="371" spans="1:23" x14ac:dyDescent="0.2">
      <c r="A371" s="471" t="s">
        <v>1</v>
      </c>
      <c r="B371" s="266">
        <f>B368/H367*100-100</f>
        <v>1.2028823242327604</v>
      </c>
      <c r="C371" s="267">
        <f t="shared" ref="C371:E371" si="148">C368/C367*100-100</f>
        <v>2.9346234642561626</v>
      </c>
      <c r="D371" s="267">
        <f t="shared" si="148"/>
        <v>3.0268622822481746</v>
      </c>
      <c r="E371" s="267">
        <f t="shared" si="148"/>
        <v>-0.66931604266888201</v>
      </c>
      <c r="F371" s="267">
        <f>F368/F367*100-100</f>
        <v>4.5680819912152373</v>
      </c>
      <c r="G371" s="405">
        <f t="shared" ref="G371:L371" si="149">G368/G367*100-100</f>
        <v>2.0966325036603166</v>
      </c>
      <c r="H371" s="266">
        <f t="shared" si="149"/>
        <v>-0.34350715170626245</v>
      </c>
      <c r="I371" s="267">
        <f t="shared" si="149"/>
        <v>1.1387668781519267</v>
      </c>
      <c r="J371" s="267">
        <f t="shared" si="149"/>
        <v>1.4006832601268968</v>
      </c>
      <c r="K371" s="267">
        <f t="shared" si="149"/>
        <v>5.1439726695949162</v>
      </c>
      <c r="L371" s="267">
        <f t="shared" si="149"/>
        <v>3.80939704512177</v>
      </c>
      <c r="M371" s="268">
        <f>M368/M367*100-100</f>
        <v>5.8213762811127481</v>
      </c>
      <c r="N371" s="266">
        <f t="shared" ref="N371:T371" si="150">N368/N367*100-100</f>
        <v>5.8849238434474813</v>
      </c>
      <c r="O371" s="267">
        <f t="shared" si="150"/>
        <v>3.477306002928259</v>
      </c>
      <c r="P371" s="267">
        <f t="shared" si="150"/>
        <v>4.3774464397764916</v>
      </c>
      <c r="Q371" s="267">
        <f t="shared" si="150"/>
        <v>1.4458272327964892</v>
      </c>
      <c r="R371" s="267">
        <f t="shared" si="150"/>
        <v>1.5871156661786188</v>
      </c>
      <c r="S371" s="268">
        <f t="shared" si="150"/>
        <v>3.9780692190274323</v>
      </c>
      <c r="T371" s="345">
        <f t="shared" si="150"/>
        <v>2.968604919543381</v>
      </c>
      <c r="U371" s="503"/>
      <c r="V371" s="227"/>
      <c r="W371" s="503"/>
    </row>
    <row r="372" spans="1:23" ht="13.5" thickBot="1" x14ac:dyDescent="0.25">
      <c r="A372" s="472" t="s">
        <v>27</v>
      </c>
      <c r="B372" s="474">
        <f t="shared" ref="B372:T372" si="151">B368-B355</f>
        <v>48.39985994397739</v>
      </c>
      <c r="C372" s="475">
        <f t="shared" si="151"/>
        <v>211.8840579710145</v>
      </c>
      <c r="D372" s="475">
        <f t="shared" si="151"/>
        <v>191.04591836734699</v>
      </c>
      <c r="E372" s="475">
        <f t="shared" si="151"/>
        <v>95.219780219780205</v>
      </c>
      <c r="F372" s="475">
        <f t="shared" si="151"/>
        <v>261.53571428571422</v>
      </c>
      <c r="G372" s="476">
        <f t="shared" si="151"/>
        <v>120.6350877192981</v>
      </c>
      <c r="H372" s="474">
        <f t="shared" si="151"/>
        <v>113.7955465587047</v>
      </c>
      <c r="I372" s="475">
        <f t="shared" si="151"/>
        <v>161.19658119658106</v>
      </c>
      <c r="J372" s="475">
        <f t="shared" si="151"/>
        <v>145.39743589743603</v>
      </c>
      <c r="K372" s="475">
        <f t="shared" si="151"/>
        <v>232.88888888888869</v>
      </c>
      <c r="L372" s="475">
        <f t="shared" si="151"/>
        <v>241.21335807050082</v>
      </c>
      <c r="M372" s="477">
        <f t="shared" si="151"/>
        <v>244.2347826086957</v>
      </c>
      <c r="N372" s="474">
        <f t="shared" si="151"/>
        <v>337.73485513608466</v>
      </c>
      <c r="O372" s="475">
        <f t="shared" si="151"/>
        <v>159.82843137254895</v>
      </c>
      <c r="P372" s="475">
        <f t="shared" si="151"/>
        <v>244.29748822605961</v>
      </c>
      <c r="Q372" s="475">
        <f t="shared" si="151"/>
        <v>422.61029411764684</v>
      </c>
      <c r="R372" s="475">
        <f t="shared" si="151"/>
        <v>93.235087719298008</v>
      </c>
      <c r="S372" s="477">
        <f t="shared" si="151"/>
        <v>239.77963525835867</v>
      </c>
      <c r="T372" s="478">
        <f t="shared" si="151"/>
        <v>192.50915929197299</v>
      </c>
      <c r="U372" s="503"/>
      <c r="V372" s="227"/>
      <c r="W372" s="503"/>
    </row>
    <row r="373" spans="1:23" x14ac:dyDescent="0.2">
      <c r="A373" s="370" t="s">
        <v>51</v>
      </c>
      <c r="B373" s="274">
        <v>769</v>
      </c>
      <c r="C373" s="275">
        <v>767</v>
      </c>
      <c r="D373" s="275">
        <v>766</v>
      </c>
      <c r="E373" s="275">
        <v>196</v>
      </c>
      <c r="F373" s="275">
        <v>767</v>
      </c>
      <c r="G373" s="407">
        <v>768</v>
      </c>
      <c r="H373" s="274">
        <v>765</v>
      </c>
      <c r="I373" s="275">
        <v>767</v>
      </c>
      <c r="J373" s="275">
        <v>764</v>
      </c>
      <c r="K373" s="275">
        <v>198</v>
      </c>
      <c r="L373" s="275">
        <v>767</v>
      </c>
      <c r="M373" s="276">
        <v>769</v>
      </c>
      <c r="N373" s="274">
        <v>771</v>
      </c>
      <c r="O373" s="275">
        <v>772</v>
      </c>
      <c r="P373" s="275">
        <v>771</v>
      </c>
      <c r="Q373" s="275">
        <v>197</v>
      </c>
      <c r="R373" s="275">
        <v>771</v>
      </c>
      <c r="S373" s="276">
        <v>772</v>
      </c>
      <c r="T373" s="347">
        <f>SUM(B373:S373)</f>
        <v>12117</v>
      </c>
      <c r="U373" s="227" t="s">
        <v>56</v>
      </c>
      <c r="V373" s="278">
        <f>T360-T373</f>
        <v>16</v>
      </c>
      <c r="W373" s="279">
        <f>V373/T360</f>
        <v>1.3187175471853622E-3</v>
      </c>
    </row>
    <row r="374" spans="1:23" x14ac:dyDescent="0.2">
      <c r="A374" s="371" t="s">
        <v>28</v>
      </c>
      <c r="B374" s="323"/>
      <c r="C374" s="240"/>
      <c r="D374" s="240"/>
      <c r="E374" s="240"/>
      <c r="F374" s="240"/>
      <c r="G374" s="408"/>
      <c r="H374" s="242"/>
      <c r="I374" s="240"/>
      <c r="J374" s="240"/>
      <c r="K374" s="240"/>
      <c r="L374" s="240"/>
      <c r="M374" s="243"/>
      <c r="N374" s="242"/>
      <c r="O374" s="240"/>
      <c r="P374" s="240"/>
      <c r="Q374" s="240"/>
      <c r="R374" s="240"/>
      <c r="S374" s="243"/>
      <c r="T374" s="339"/>
      <c r="U374" s="227" t="s">
        <v>57</v>
      </c>
      <c r="V374" s="362">
        <v>125.13</v>
      </c>
      <c r="W374" s="503"/>
    </row>
    <row r="375" spans="1:23" ht="13.5" thickBot="1" x14ac:dyDescent="0.25">
      <c r="A375" s="372" t="s">
        <v>26</v>
      </c>
      <c r="B375" s="410">
        <f t="shared" ref="B375:S375" si="152">B374-B361</f>
        <v>-124.5</v>
      </c>
      <c r="C375" s="415">
        <f t="shared" si="152"/>
        <v>-124</v>
      </c>
      <c r="D375" s="415">
        <f t="shared" si="152"/>
        <v>-123</v>
      </c>
      <c r="E375" s="415">
        <f t="shared" si="152"/>
        <v>-123.5</v>
      </c>
      <c r="F375" s="415">
        <f t="shared" si="152"/>
        <v>-122.5</v>
      </c>
      <c r="G375" s="416">
        <f t="shared" si="152"/>
        <v>-122</v>
      </c>
      <c r="H375" s="410">
        <f t="shared" si="152"/>
        <v>-127.5</v>
      </c>
      <c r="I375" s="415">
        <f t="shared" si="152"/>
        <v>-124.5</v>
      </c>
      <c r="J375" s="415">
        <f t="shared" si="152"/>
        <v>-125.5</v>
      </c>
      <c r="K375" s="415">
        <f t="shared" si="152"/>
        <v>-128.5</v>
      </c>
      <c r="L375" s="415">
        <f t="shared" si="152"/>
        <v>-124</v>
      </c>
      <c r="M375" s="417">
        <f t="shared" si="152"/>
        <v>-123</v>
      </c>
      <c r="N375" s="410">
        <f t="shared" si="152"/>
        <v>-125</v>
      </c>
      <c r="O375" s="415">
        <f t="shared" si="152"/>
        <v>-124.5</v>
      </c>
      <c r="P375" s="415">
        <f t="shared" si="152"/>
        <v>-124.5</v>
      </c>
      <c r="Q375" s="415">
        <f t="shared" si="152"/>
        <v>-125.5</v>
      </c>
      <c r="R375" s="415">
        <f t="shared" si="152"/>
        <v>-122</v>
      </c>
      <c r="S375" s="417">
        <f t="shared" si="152"/>
        <v>-122.5</v>
      </c>
      <c r="T375" s="348"/>
      <c r="U375" s="227" t="s">
        <v>26</v>
      </c>
      <c r="V375" s="227">
        <f>V374-V361</f>
        <v>3.6999999999999886</v>
      </c>
      <c r="W375" s="503"/>
    </row>
    <row r="377" spans="1:23" ht="13.5" thickBot="1" x14ac:dyDescent="0.25"/>
    <row r="378" spans="1:23" s="504" customFormat="1" ht="13.5" thickBot="1" x14ac:dyDescent="0.25">
      <c r="A378" s="468" t="s">
        <v>131</v>
      </c>
      <c r="B378" s="528" t="s">
        <v>53</v>
      </c>
      <c r="C378" s="529"/>
      <c r="D378" s="529"/>
      <c r="E378" s="529"/>
      <c r="F378" s="529"/>
      <c r="G378" s="530"/>
      <c r="H378" s="528" t="s">
        <v>72</v>
      </c>
      <c r="I378" s="529"/>
      <c r="J378" s="529"/>
      <c r="K378" s="529"/>
      <c r="L378" s="529"/>
      <c r="M378" s="530"/>
      <c r="N378" s="528" t="s">
        <v>63</v>
      </c>
      <c r="O378" s="529"/>
      <c r="P378" s="529"/>
      <c r="Q378" s="529"/>
      <c r="R378" s="529"/>
      <c r="S378" s="530"/>
      <c r="T378" s="338" t="s">
        <v>55</v>
      </c>
    </row>
    <row r="379" spans="1:23" s="504" customFormat="1" x14ac:dyDescent="0.2">
      <c r="A379" s="469" t="s">
        <v>54</v>
      </c>
      <c r="B379" s="448">
        <v>1</v>
      </c>
      <c r="C379" s="449">
        <v>2</v>
      </c>
      <c r="D379" s="449">
        <v>3</v>
      </c>
      <c r="E379" s="449">
        <v>4</v>
      </c>
      <c r="F379" s="449">
        <v>5</v>
      </c>
      <c r="G379" s="450">
        <v>6</v>
      </c>
      <c r="H379" s="448">
        <v>7</v>
      </c>
      <c r="I379" s="449">
        <v>8</v>
      </c>
      <c r="J379" s="449">
        <v>9</v>
      </c>
      <c r="K379" s="449">
        <v>10</v>
      </c>
      <c r="L379" s="449">
        <v>11</v>
      </c>
      <c r="M379" s="451">
        <v>12</v>
      </c>
      <c r="N379" s="448">
        <v>13</v>
      </c>
      <c r="O379" s="449">
        <v>14</v>
      </c>
      <c r="P379" s="449">
        <v>15</v>
      </c>
      <c r="Q379" s="449">
        <v>16</v>
      </c>
      <c r="R379" s="449">
        <v>17</v>
      </c>
      <c r="S379" s="451">
        <v>18</v>
      </c>
      <c r="T379" s="459">
        <v>980</v>
      </c>
    </row>
    <row r="380" spans="1:23" s="504" customFormat="1" x14ac:dyDescent="0.2">
      <c r="A380" s="470" t="s">
        <v>3</v>
      </c>
      <c r="B380" s="473">
        <v>3550</v>
      </c>
      <c r="C380" s="254">
        <v>3550</v>
      </c>
      <c r="D380" s="254">
        <v>3550</v>
      </c>
      <c r="E380" s="254">
        <v>3550</v>
      </c>
      <c r="F380" s="254">
        <v>3550</v>
      </c>
      <c r="G380" s="404">
        <v>3550</v>
      </c>
      <c r="H380" s="253">
        <v>3550</v>
      </c>
      <c r="I380" s="254">
        <v>3550</v>
      </c>
      <c r="J380" s="254">
        <v>3550</v>
      </c>
      <c r="K380" s="254">
        <v>3550</v>
      </c>
      <c r="L380" s="254">
        <v>3550</v>
      </c>
      <c r="M380" s="255">
        <v>3550</v>
      </c>
      <c r="N380" s="253">
        <v>3550</v>
      </c>
      <c r="O380" s="254">
        <v>3550</v>
      </c>
      <c r="P380" s="254">
        <v>3550</v>
      </c>
      <c r="Q380" s="254">
        <v>3550</v>
      </c>
      <c r="R380" s="254">
        <v>3550</v>
      </c>
      <c r="S380" s="255">
        <v>3550</v>
      </c>
      <c r="T380" s="341">
        <v>3550</v>
      </c>
    </row>
    <row r="381" spans="1:23" s="504" customFormat="1" x14ac:dyDescent="0.2">
      <c r="A381" s="471" t="s">
        <v>6</v>
      </c>
      <c r="B381" s="256">
        <v>3617.3333333333335</v>
      </c>
      <c r="C381" s="257">
        <v>3568.032786885246</v>
      </c>
      <c r="D381" s="257">
        <v>3544.8333333333335</v>
      </c>
      <c r="E381" s="257">
        <v>3424</v>
      </c>
      <c r="F381" s="257">
        <v>3576.1290322580644</v>
      </c>
      <c r="G381" s="296">
        <v>3654.1935483870966</v>
      </c>
      <c r="H381" s="256">
        <v>3533.7096774193546</v>
      </c>
      <c r="I381" s="257">
        <v>3581.25</v>
      </c>
      <c r="J381" s="257">
        <v>3441.1764705882351</v>
      </c>
      <c r="K381" s="257">
        <v>3570</v>
      </c>
      <c r="L381" s="257">
        <v>3654.3103448275861</v>
      </c>
      <c r="M381" s="258">
        <v>3680</v>
      </c>
      <c r="N381" s="256">
        <v>3566.5079365079364</v>
      </c>
      <c r="O381" s="257">
        <v>3598.8135593220341</v>
      </c>
      <c r="P381" s="257">
        <v>3619.5</v>
      </c>
      <c r="Q381" s="257">
        <v>3413.5294117647059</v>
      </c>
      <c r="R381" s="257">
        <v>3504.2857142857142</v>
      </c>
      <c r="S381" s="258">
        <v>3659.344262295082</v>
      </c>
      <c r="T381" s="342">
        <v>3578.3571428571427</v>
      </c>
    </row>
    <row r="382" spans="1:23" s="504" customFormat="1" x14ac:dyDescent="0.2">
      <c r="A382" s="469" t="s">
        <v>7</v>
      </c>
      <c r="B382" s="260">
        <v>91.666666666666671</v>
      </c>
      <c r="C382" s="261">
        <v>78.688524590163937</v>
      </c>
      <c r="D382" s="261">
        <v>76.666666666666671</v>
      </c>
      <c r="E382" s="261">
        <v>95</v>
      </c>
      <c r="F382" s="261">
        <v>79.032258064516128</v>
      </c>
      <c r="G382" s="299">
        <v>80.645161290322577</v>
      </c>
      <c r="H382" s="260">
        <v>80.645161290322577</v>
      </c>
      <c r="I382" s="261">
        <v>87.5</v>
      </c>
      <c r="J382" s="261">
        <v>79.411764705882348</v>
      </c>
      <c r="K382" s="261">
        <v>80</v>
      </c>
      <c r="L382" s="261">
        <v>74.137931034482762</v>
      </c>
      <c r="M382" s="262">
        <v>75</v>
      </c>
      <c r="N382" s="260">
        <v>82.539682539682545</v>
      </c>
      <c r="O382" s="261">
        <v>79.66101694915254</v>
      </c>
      <c r="P382" s="261">
        <v>88.333333333333329</v>
      </c>
      <c r="Q382" s="261">
        <v>82.352941176470594</v>
      </c>
      <c r="R382" s="261">
        <v>76.19047619047619</v>
      </c>
      <c r="S382" s="262">
        <v>72.131147540983605</v>
      </c>
      <c r="T382" s="343">
        <v>80.714285714285708</v>
      </c>
      <c r="V382" s="227"/>
    </row>
    <row r="383" spans="1:23" s="504" customFormat="1" x14ac:dyDescent="0.2">
      <c r="A383" s="469" t="s">
        <v>8</v>
      </c>
      <c r="B383" s="263">
        <v>6.0757237958869517E-2</v>
      </c>
      <c r="C383" s="264">
        <v>7.2865432530149238E-2</v>
      </c>
      <c r="D383" s="264">
        <v>8.2967495248758058E-2</v>
      </c>
      <c r="E383" s="264">
        <v>6.873811325789006E-2</v>
      </c>
      <c r="F383" s="264">
        <v>8.5038371075973548E-2</v>
      </c>
      <c r="G383" s="302">
        <v>7.0351377054831438E-2</v>
      </c>
      <c r="H383" s="263">
        <v>6.9496887273699015E-2</v>
      </c>
      <c r="I383" s="264">
        <v>6.7292368137552738E-2</v>
      </c>
      <c r="J383" s="264">
        <v>7.7569364799951163E-2</v>
      </c>
      <c r="K383" s="264">
        <v>7.6260472049235334E-2</v>
      </c>
      <c r="L383" s="264">
        <v>9.0338784116229642E-2</v>
      </c>
      <c r="M383" s="265">
        <v>9.4722299986232328E-2</v>
      </c>
      <c r="N383" s="263">
        <v>7.4421994236390357E-2</v>
      </c>
      <c r="O383" s="264">
        <v>7.5723704144018564E-2</v>
      </c>
      <c r="P383" s="264">
        <v>7.222773544588286E-2</v>
      </c>
      <c r="Q383" s="264">
        <v>7.0279311957337345E-2</v>
      </c>
      <c r="R383" s="264">
        <v>7.8336590233201941E-2</v>
      </c>
      <c r="S383" s="265">
        <v>8.1353607207923048E-2</v>
      </c>
      <c r="T383" s="344">
        <v>7.9494637269317395E-2</v>
      </c>
      <c r="V383" s="227"/>
    </row>
    <row r="384" spans="1:23" s="504" customFormat="1" x14ac:dyDescent="0.2">
      <c r="A384" s="471" t="s">
        <v>1</v>
      </c>
      <c r="B384" s="266">
        <f>B381/H380*100-100</f>
        <v>1.8967136150234865</v>
      </c>
      <c r="C384" s="267">
        <f t="shared" ref="C384:E384" si="153">C381/C380*100-100</f>
        <v>0.50796582775340937</v>
      </c>
      <c r="D384" s="267">
        <f t="shared" si="153"/>
        <v>-0.14553990610328071</v>
      </c>
      <c r="E384" s="267">
        <f t="shared" si="153"/>
        <v>-3.5492957746478879</v>
      </c>
      <c r="F384" s="267">
        <f>F381/F380*100-100</f>
        <v>0.73602907769195269</v>
      </c>
      <c r="G384" s="405">
        <f t="shared" ref="G384:L384" si="154">G381/G380*100-100</f>
        <v>2.9350295320308817</v>
      </c>
      <c r="H384" s="266">
        <f t="shared" si="154"/>
        <v>-0.45888232621535963</v>
      </c>
      <c r="I384" s="267">
        <f t="shared" si="154"/>
        <v>0.88028169014084767</v>
      </c>
      <c r="J384" s="267">
        <f t="shared" si="154"/>
        <v>-3.0654515327257741</v>
      </c>
      <c r="K384" s="267">
        <f t="shared" si="154"/>
        <v>0.56338028169014365</v>
      </c>
      <c r="L384" s="267">
        <f t="shared" si="154"/>
        <v>2.9383195726080658</v>
      </c>
      <c r="M384" s="268">
        <f>M381/M380*100-100</f>
        <v>3.6619718309859053</v>
      </c>
      <c r="N384" s="266">
        <f t="shared" ref="N384:T384" si="155">N381/N380*100-100</f>
        <v>0.46501229599820704</v>
      </c>
      <c r="O384" s="267">
        <f t="shared" si="155"/>
        <v>1.3750298400573087</v>
      </c>
      <c r="P384" s="267">
        <f t="shared" si="155"/>
        <v>1.9577464788732328</v>
      </c>
      <c r="Q384" s="267">
        <f t="shared" si="155"/>
        <v>-3.8442419221209576</v>
      </c>
      <c r="R384" s="267">
        <f t="shared" si="155"/>
        <v>-1.2877263581489018</v>
      </c>
      <c r="S384" s="268">
        <f t="shared" si="155"/>
        <v>3.0801200646501883</v>
      </c>
      <c r="T384" s="345">
        <f t="shared" si="155"/>
        <v>0.79879275653922832</v>
      </c>
      <c r="V384" s="227"/>
    </row>
    <row r="385" spans="1:23" s="504" customFormat="1" ht="13.5" thickBot="1" x14ac:dyDescent="0.25">
      <c r="A385" s="472" t="s">
        <v>27</v>
      </c>
      <c r="B385" s="474">
        <f t="shared" ref="B385:T385" si="156">B381-B368</f>
        <v>161.25490196078454</v>
      </c>
      <c r="C385" s="475">
        <f t="shared" si="156"/>
        <v>52.815395580897984</v>
      </c>
      <c r="D385" s="475">
        <f t="shared" si="156"/>
        <v>26.465986394558058</v>
      </c>
      <c r="E385" s="475">
        <f t="shared" si="156"/>
        <v>31.857142857142662</v>
      </c>
      <c r="F385" s="475">
        <f t="shared" si="156"/>
        <v>5.1290322580643988</v>
      </c>
      <c r="G385" s="476">
        <f t="shared" si="156"/>
        <v>167.59354838709669</v>
      </c>
      <c r="H385" s="474">
        <f t="shared" si="156"/>
        <v>130.4404466501237</v>
      </c>
      <c r="I385" s="475">
        <f t="shared" si="156"/>
        <v>127.36111111111131</v>
      </c>
      <c r="J385" s="475">
        <f t="shared" si="156"/>
        <v>-21.656862745098351</v>
      </c>
      <c r="K385" s="475">
        <f t="shared" si="156"/>
        <v>-20.666666666666515</v>
      </c>
      <c r="L385" s="475">
        <f t="shared" si="156"/>
        <v>109.21943573667704</v>
      </c>
      <c r="M385" s="477">
        <f t="shared" si="156"/>
        <v>66.199999999999818</v>
      </c>
      <c r="N385" s="474">
        <f t="shared" si="156"/>
        <v>-49.462212745795114</v>
      </c>
      <c r="O385" s="475">
        <f t="shared" si="156"/>
        <v>65.063559322034052</v>
      </c>
      <c r="P385" s="475">
        <f t="shared" si="156"/>
        <v>55.010204081632764</v>
      </c>
      <c r="Q385" s="475">
        <f t="shared" si="156"/>
        <v>-50.845588235294144</v>
      </c>
      <c r="R385" s="475">
        <f t="shared" si="156"/>
        <v>35.085714285714403</v>
      </c>
      <c r="S385" s="477">
        <f t="shared" si="156"/>
        <v>108.49319846529488</v>
      </c>
      <c r="T385" s="478">
        <f t="shared" si="156"/>
        <v>61.979284854735852</v>
      </c>
      <c r="V385" s="227"/>
    </row>
    <row r="386" spans="1:23" s="504" customFormat="1" x14ac:dyDescent="0.2">
      <c r="A386" s="370" t="s">
        <v>51</v>
      </c>
      <c r="B386" s="274">
        <v>765</v>
      </c>
      <c r="C386" s="275">
        <v>762</v>
      </c>
      <c r="D386" s="275">
        <v>756</v>
      </c>
      <c r="E386" s="275">
        <v>194</v>
      </c>
      <c r="F386" s="275">
        <v>763</v>
      </c>
      <c r="G386" s="407">
        <v>763</v>
      </c>
      <c r="H386" s="274">
        <v>762</v>
      </c>
      <c r="I386" s="275">
        <v>759</v>
      </c>
      <c r="J386" s="275">
        <v>745</v>
      </c>
      <c r="K386" s="275">
        <v>194</v>
      </c>
      <c r="L386" s="275">
        <v>762</v>
      </c>
      <c r="M386" s="276">
        <v>759</v>
      </c>
      <c r="N386" s="274">
        <v>762</v>
      </c>
      <c r="O386" s="275">
        <v>769</v>
      </c>
      <c r="P386" s="275">
        <v>768</v>
      </c>
      <c r="Q386" s="275">
        <v>191</v>
      </c>
      <c r="R386" s="275">
        <v>764</v>
      </c>
      <c r="S386" s="276">
        <v>758</v>
      </c>
      <c r="T386" s="347">
        <f>SUM(B386:S386)</f>
        <v>11996</v>
      </c>
      <c r="U386" s="227" t="s">
        <v>56</v>
      </c>
      <c r="V386" s="278">
        <f>T373-T386</f>
        <v>121</v>
      </c>
      <c r="W386" s="279">
        <f>V386/T373</f>
        <v>9.9859701246183055E-3</v>
      </c>
    </row>
    <row r="387" spans="1:23" s="504" customFormat="1" x14ac:dyDescent="0.2">
      <c r="A387" s="371" t="s">
        <v>28</v>
      </c>
      <c r="B387" s="323"/>
      <c r="C387" s="240"/>
      <c r="D387" s="240"/>
      <c r="E387" s="240"/>
      <c r="F387" s="240"/>
      <c r="G387" s="408"/>
      <c r="H387" s="242"/>
      <c r="I387" s="240"/>
      <c r="J387" s="240"/>
      <c r="K387" s="240"/>
      <c r="L387" s="240"/>
      <c r="M387" s="243"/>
      <c r="N387" s="242"/>
      <c r="O387" s="240"/>
      <c r="P387" s="240"/>
      <c r="Q387" s="240"/>
      <c r="R387" s="240"/>
      <c r="S387" s="243"/>
      <c r="T387" s="339"/>
      <c r="U387" s="227" t="s">
        <v>57</v>
      </c>
      <c r="V387" s="362">
        <v>135.25</v>
      </c>
    </row>
    <row r="388" spans="1:23" s="504" customFormat="1" ht="13.5" thickBot="1" x14ac:dyDescent="0.25">
      <c r="A388" s="372" t="s">
        <v>26</v>
      </c>
      <c r="B388" s="410">
        <f t="shared" ref="B388:S388" si="157">B387-B374</f>
        <v>0</v>
      </c>
      <c r="C388" s="415">
        <f t="shared" si="157"/>
        <v>0</v>
      </c>
      <c r="D388" s="415">
        <f t="shared" si="157"/>
        <v>0</v>
      </c>
      <c r="E388" s="415">
        <f t="shared" si="157"/>
        <v>0</v>
      </c>
      <c r="F388" s="415">
        <f t="shared" si="157"/>
        <v>0</v>
      </c>
      <c r="G388" s="416">
        <f t="shared" si="157"/>
        <v>0</v>
      </c>
      <c r="H388" s="410">
        <f t="shared" si="157"/>
        <v>0</v>
      </c>
      <c r="I388" s="415">
        <f t="shared" si="157"/>
        <v>0</v>
      </c>
      <c r="J388" s="415">
        <f t="shared" si="157"/>
        <v>0</v>
      </c>
      <c r="K388" s="415">
        <f t="shared" si="157"/>
        <v>0</v>
      </c>
      <c r="L388" s="415">
        <f t="shared" si="157"/>
        <v>0</v>
      </c>
      <c r="M388" s="417">
        <f t="shared" si="157"/>
        <v>0</v>
      </c>
      <c r="N388" s="410">
        <f t="shared" si="157"/>
        <v>0</v>
      </c>
      <c r="O388" s="415">
        <f t="shared" si="157"/>
        <v>0</v>
      </c>
      <c r="P388" s="415">
        <f t="shared" si="157"/>
        <v>0</v>
      </c>
      <c r="Q388" s="415">
        <f t="shared" si="157"/>
        <v>0</v>
      </c>
      <c r="R388" s="415">
        <f t="shared" si="157"/>
        <v>0</v>
      </c>
      <c r="S388" s="417">
        <f t="shared" si="157"/>
        <v>0</v>
      </c>
      <c r="T388" s="348"/>
      <c r="U388" s="227" t="s">
        <v>26</v>
      </c>
      <c r="V388" s="227">
        <f>V387-V374</f>
        <v>10.120000000000005</v>
      </c>
    </row>
    <row r="390" spans="1:23" ht="13.5" thickBot="1" x14ac:dyDescent="0.25"/>
    <row r="391" spans="1:23" ht="13.5" thickBot="1" x14ac:dyDescent="0.25">
      <c r="A391" s="468" t="s">
        <v>132</v>
      </c>
      <c r="B391" s="528" t="s">
        <v>53</v>
      </c>
      <c r="C391" s="529"/>
      <c r="D391" s="529"/>
      <c r="E391" s="529"/>
      <c r="F391" s="529"/>
      <c r="G391" s="530"/>
      <c r="H391" s="528" t="s">
        <v>72</v>
      </c>
      <c r="I391" s="529"/>
      <c r="J391" s="529"/>
      <c r="K391" s="529"/>
      <c r="L391" s="529"/>
      <c r="M391" s="530"/>
      <c r="N391" s="528" t="s">
        <v>63</v>
      </c>
      <c r="O391" s="529"/>
      <c r="P391" s="529"/>
      <c r="Q391" s="529"/>
      <c r="R391" s="529"/>
      <c r="S391" s="530"/>
      <c r="T391" s="338" t="s">
        <v>55</v>
      </c>
      <c r="U391" s="505"/>
      <c r="V391" s="505"/>
      <c r="W391" s="505"/>
    </row>
    <row r="392" spans="1:23" x14ac:dyDescent="0.2">
      <c r="A392" s="469" t="s">
        <v>54</v>
      </c>
      <c r="B392" s="448">
        <v>1</v>
      </c>
      <c r="C392" s="449">
        <v>2</v>
      </c>
      <c r="D392" s="449">
        <v>3</v>
      </c>
      <c r="E392" s="449">
        <v>4</v>
      </c>
      <c r="F392" s="449">
        <v>5</v>
      </c>
      <c r="G392" s="450">
        <v>6</v>
      </c>
      <c r="H392" s="448">
        <v>7</v>
      </c>
      <c r="I392" s="449">
        <v>8</v>
      </c>
      <c r="J392" s="449">
        <v>9</v>
      </c>
      <c r="K392" s="449">
        <v>10</v>
      </c>
      <c r="L392" s="449">
        <v>11</v>
      </c>
      <c r="M392" s="451">
        <v>12</v>
      </c>
      <c r="N392" s="448">
        <v>13</v>
      </c>
      <c r="O392" s="449">
        <v>14</v>
      </c>
      <c r="P392" s="449">
        <v>15</v>
      </c>
      <c r="Q392" s="449">
        <v>16</v>
      </c>
      <c r="R392" s="449">
        <v>17</v>
      </c>
      <c r="S392" s="451">
        <v>18</v>
      </c>
      <c r="T392" s="459">
        <v>831</v>
      </c>
      <c r="U392" s="505"/>
      <c r="V392" s="505"/>
      <c r="W392" s="505"/>
    </row>
    <row r="393" spans="1:23" x14ac:dyDescent="0.2">
      <c r="A393" s="470" t="s">
        <v>3</v>
      </c>
      <c r="B393" s="473">
        <v>3665</v>
      </c>
      <c r="C393" s="254">
        <v>3665</v>
      </c>
      <c r="D393" s="254">
        <v>3665</v>
      </c>
      <c r="E393" s="254">
        <v>3665</v>
      </c>
      <c r="F393" s="254">
        <v>3665</v>
      </c>
      <c r="G393" s="404">
        <v>3665</v>
      </c>
      <c r="H393" s="253">
        <v>3665</v>
      </c>
      <c r="I393" s="254">
        <v>3665</v>
      </c>
      <c r="J393" s="254">
        <v>3665</v>
      </c>
      <c r="K393" s="254">
        <v>3665</v>
      </c>
      <c r="L393" s="254">
        <v>3665</v>
      </c>
      <c r="M393" s="255">
        <v>3665</v>
      </c>
      <c r="N393" s="253">
        <v>3665</v>
      </c>
      <c r="O393" s="254">
        <v>3665</v>
      </c>
      <c r="P393" s="254">
        <v>3665</v>
      </c>
      <c r="Q393" s="254">
        <v>3665</v>
      </c>
      <c r="R393" s="254">
        <v>3665</v>
      </c>
      <c r="S393" s="255">
        <v>3665</v>
      </c>
      <c r="T393" s="341">
        <v>3665</v>
      </c>
      <c r="U393" s="505"/>
      <c r="V393" s="505"/>
      <c r="W393" s="505"/>
    </row>
    <row r="394" spans="1:23" x14ac:dyDescent="0.2">
      <c r="A394" s="471" t="s">
        <v>6</v>
      </c>
      <c r="B394" s="256">
        <v>3824.909090909091</v>
      </c>
      <c r="C394" s="257">
        <v>3681.5384615384614</v>
      </c>
      <c r="D394" s="257">
        <v>3651.9298245614036</v>
      </c>
      <c r="E394" s="257">
        <v>3750</v>
      </c>
      <c r="F394" s="257">
        <v>3699.0384615384614</v>
      </c>
      <c r="G394" s="296">
        <v>3730.181818181818</v>
      </c>
      <c r="H394" s="256">
        <v>3717.5471698113206</v>
      </c>
      <c r="I394" s="257">
        <v>3773.2692307692309</v>
      </c>
      <c r="J394" s="257">
        <v>3758.867924528302</v>
      </c>
      <c r="K394" s="257">
        <v>3897.3333333333335</v>
      </c>
      <c r="L394" s="257">
        <v>3885.75</v>
      </c>
      <c r="M394" s="258">
        <v>3817.8947368421054</v>
      </c>
      <c r="N394" s="256">
        <v>3744.1666666666665</v>
      </c>
      <c r="O394" s="257">
        <v>3701.8367346938776</v>
      </c>
      <c r="P394" s="257">
        <v>3724.1509433962265</v>
      </c>
      <c r="Q394" s="257">
        <v>3767.8947368421054</v>
      </c>
      <c r="R394" s="257">
        <v>3587.5510204081634</v>
      </c>
      <c r="S394" s="258">
        <v>3698.9285714285716</v>
      </c>
      <c r="T394" s="342">
        <v>3735.8122743682311</v>
      </c>
      <c r="U394" s="505"/>
      <c r="V394" s="505"/>
      <c r="W394" s="505"/>
    </row>
    <row r="395" spans="1:23" x14ac:dyDescent="0.2">
      <c r="A395" s="469" t="s">
        <v>7</v>
      </c>
      <c r="B395" s="260">
        <v>76.36363636363636</v>
      </c>
      <c r="C395" s="261">
        <v>80.769230769230774</v>
      </c>
      <c r="D395" s="261">
        <v>89.473684210526315</v>
      </c>
      <c r="E395" s="261">
        <v>87.5</v>
      </c>
      <c r="F395" s="261">
        <v>82.692307692307693</v>
      </c>
      <c r="G395" s="299">
        <v>80</v>
      </c>
      <c r="H395" s="260">
        <v>90.566037735849051</v>
      </c>
      <c r="I395" s="261">
        <v>82.692307692307693</v>
      </c>
      <c r="J395" s="261">
        <v>88.679245283018872</v>
      </c>
      <c r="K395" s="261">
        <v>53.333333333333336</v>
      </c>
      <c r="L395" s="261">
        <v>90</v>
      </c>
      <c r="M395" s="262">
        <v>80.701754385964918</v>
      </c>
      <c r="N395" s="260">
        <v>81.25</v>
      </c>
      <c r="O395" s="261">
        <v>73.469387755102048</v>
      </c>
      <c r="P395" s="261">
        <v>77.35849056603773</v>
      </c>
      <c r="Q395" s="261">
        <v>84.21052631578948</v>
      </c>
      <c r="R395" s="261">
        <v>61.224489795918366</v>
      </c>
      <c r="S395" s="262">
        <v>78.571428571428569</v>
      </c>
      <c r="T395" s="343">
        <v>80.866425992779781</v>
      </c>
      <c r="U395" s="505"/>
      <c r="V395" s="227"/>
      <c r="W395" s="505"/>
    </row>
    <row r="396" spans="1:23" x14ac:dyDescent="0.2">
      <c r="A396" s="469" t="s">
        <v>8</v>
      </c>
      <c r="B396" s="263">
        <v>8.063008977569526E-2</v>
      </c>
      <c r="C396" s="264">
        <v>7.1769325335656789E-2</v>
      </c>
      <c r="D396" s="264">
        <v>6.4619455329226957E-2</v>
      </c>
      <c r="E396" s="264">
        <v>7.2455350235698796E-2</v>
      </c>
      <c r="F396" s="264">
        <v>7.095574159096027E-2</v>
      </c>
      <c r="G396" s="302">
        <v>7.3886922889675272E-2</v>
      </c>
      <c r="H396" s="263">
        <v>6.0060213394658023E-2</v>
      </c>
      <c r="I396" s="264">
        <v>7.3809655540321734E-2</v>
      </c>
      <c r="J396" s="264">
        <v>6.3936084040118482E-2</v>
      </c>
      <c r="K396" s="264">
        <v>0.11249838667589432</v>
      </c>
      <c r="L396" s="264">
        <v>6.4291014434765328E-2</v>
      </c>
      <c r="M396" s="265">
        <v>7.5492771885851809E-2</v>
      </c>
      <c r="N396" s="263">
        <v>7.573837552249027E-2</v>
      </c>
      <c r="O396" s="264">
        <v>7.5129763427930041E-2</v>
      </c>
      <c r="P396" s="264">
        <v>7.5746340495192535E-2</v>
      </c>
      <c r="Q396" s="264">
        <v>6.7100540846181764E-2</v>
      </c>
      <c r="R396" s="264">
        <v>9.8969969346730607E-2</v>
      </c>
      <c r="S396" s="265">
        <v>7.5772867325527307E-2</v>
      </c>
      <c r="T396" s="344">
        <v>7.6901497768691734E-2</v>
      </c>
      <c r="U396" s="505"/>
      <c r="V396" s="227"/>
      <c r="W396" s="505"/>
    </row>
    <row r="397" spans="1:23" x14ac:dyDescent="0.2">
      <c r="A397" s="471" t="s">
        <v>1</v>
      </c>
      <c r="B397" s="266">
        <f>B394/H393*100-100</f>
        <v>4.3631402703708346</v>
      </c>
      <c r="C397" s="267">
        <f t="shared" ref="C397:E397" si="158">C394/C393*100-100</f>
        <v>0.45125406653374966</v>
      </c>
      <c r="D397" s="267">
        <f t="shared" si="158"/>
        <v>-0.35662143079390773</v>
      </c>
      <c r="E397" s="267">
        <f t="shared" si="158"/>
        <v>2.3192360163710788</v>
      </c>
      <c r="F397" s="267">
        <f>F394/F393*100-100</f>
        <v>0.92874383461011689</v>
      </c>
      <c r="G397" s="405">
        <f t="shared" ref="G397:L397" si="159">G394/G393*100-100</f>
        <v>1.7784943569391061</v>
      </c>
      <c r="H397" s="266">
        <f t="shared" si="159"/>
        <v>1.4337563386444856</v>
      </c>
      <c r="I397" s="267">
        <f t="shared" si="159"/>
        <v>2.9541399937034356</v>
      </c>
      <c r="J397" s="267">
        <f t="shared" si="159"/>
        <v>2.5611984864475374</v>
      </c>
      <c r="K397" s="267">
        <f t="shared" si="159"/>
        <v>6.3392451114142858</v>
      </c>
      <c r="L397" s="267">
        <f t="shared" si="159"/>
        <v>6.023192360163705</v>
      </c>
      <c r="M397" s="268">
        <f>M394/M393*100-100</f>
        <v>4.171752710562231</v>
      </c>
      <c r="N397" s="266">
        <f t="shared" ref="N397:T397" si="160">N394/N393*100-100</f>
        <v>2.1600727603455994</v>
      </c>
      <c r="O397" s="267">
        <f t="shared" si="160"/>
        <v>1.0050950803240966</v>
      </c>
      <c r="P397" s="267">
        <f t="shared" si="160"/>
        <v>1.6139411567865238</v>
      </c>
      <c r="Q397" s="267">
        <f t="shared" si="160"/>
        <v>2.8074962303439293</v>
      </c>
      <c r="R397" s="267">
        <f t="shared" si="160"/>
        <v>-2.1132054458891361</v>
      </c>
      <c r="S397" s="268">
        <f t="shared" si="160"/>
        <v>0.92574546871955476</v>
      </c>
      <c r="T397" s="345">
        <f t="shared" si="160"/>
        <v>1.9321220837170898</v>
      </c>
      <c r="U397" s="505"/>
      <c r="V397" s="227"/>
      <c r="W397" s="505"/>
    </row>
    <row r="398" spans="1:23" ht="13.5" thickBot="1" x14ac:dyDescent="0.25">
      <c r="A398" s="472" t="s">
        <v>27</v>
      </c>
      <c r="B398" s="474">
        <f t="shared" ref="B398:T398" si="161">B394-B381</f>
        <v>207.57575757575751</v>
      </c>
      <c r="C398" s="475">
        <f t="shared" si="161"/>
        <v>113.50567465321546</v>
      </c>
      <c r="D398" s="475">
        <f t="shared" si="161"/>
        <v>107.09649122807014</v>
      </c>
      <c r="E398" s="475">
        <f t="shared" si="161"/>
        <v>326</v>
      </c>
      <c r="F398" s="475">
        <f t="shared" si="161"/>
        <v>122.90942928039703</v>
      </c>
      <c r="G398" s="476">
        <f t="shared" si="161"/>
        <v>75.988269794721418</v>
      </c>
      <c r="H398" s="474">
        <f t="shared" si="161"/>
        <v>183.83749239196595</v>
      </c>
      <c r="I398" s="475">
        <f t="shared" si="161"/>
        <v>192.01923076923094</v>
      </c>
      <c r="J398" s="475">
        <f t="shared" si="161"/>
        <v>317.69145394006682</v>
      </c>
      <c r="K398" s="475">
        <f t="shared" si="161"/>
        <v>327.33333333333348</v>
      </c>
      <c r="L398" s="475">
        <f t="shared" si="161"/>
        <v>231.43965517241395</v>
      </c>
      <c r="M398" s="477">
        <f t="shared" si="161"/>
        <v>137.89473684210543</v>
      </c>
      <c r="N398" s="474">
        <f t="shared" si="161"/>
        <v>177.65873015873012</v>
      </c>
      <c r="O398" s="475">
        <f t="shared" si="161"/>
        <v>103.02317537184354</v>
      </c>
      <c r="P398" s="475">
        <f t="shared" si="161"/>
        <v>104.65094339622647</v>
      </c>
      <c r="Q398" s="475">
        <f t="shared" si="161"/>
        <v>354.36532507739958</v>
      </c>
      <c r="R398" s="475">
        <f t="shared" si="161"/>
        <v>83.265306122449147</v>
      </c>
      <c r="S398" s="477">
        <f t="shared" si="161"/>
        <v>39.584309133489569</v>
      </c>
      <c r="T398" s="478">
        <f t="shared" si="161"/>
        <v>157.45513151108844</v>
      </c>
      <c r="U398" s="505"/>
      <c r="V398" s="227"/>
      <c r="W398" s="505"/>
    </row>
    <row r="399" spans="1:23" x14ac:dyDescent="0.2">
      <c r="A399" s="370" t="s">
        <v>51</v>
      </c>
      <c r="B399" s="274">
        <v>763</v>
      </c>
      <c r="C399" s="275">
        <v>760</v>
      </c>
      <c r="D399" s="275">
        <v>755</v>
      </c>
      <c r="E399" s="275">
        <v>190</v>
      </c>
      <c r="F399" s="275">
        <v>763</v>
      </c>
      <c r="G399" s="407">
        <v>762</v>
      </c>
      <c r="H399" s="274">
        <v>758</v>
      </c>
      <c r="I399" s="275">
        <v>759</v>
      </c>
      <c r="J399" s="275">
        <v>742</v>
      </c>
      <c r="K399" s="275">
        <v>191</v>
      </c>
      <c r="L399" s="275">
        <v>757</v>
      </c>
      <c r="M399" s="276">
        <v>758</v>
      </c>
      <c r="N399" s="274">
        <v>761</v>
      </c>
      <c r="O399" s="275">
        <v>769</v>
      </c>
      <c r="P399" s="275">
        <v>765</v>
      </c>
      <c r="Q399" s="275">
        <v>182</v>
      </c>
      <c r="R399" s="275">
        <v>763</v>
      </c>
      <c r="S399" s="276">
        <v>757</v>
      </c>
      <c r="T399" s="347">
        <f>SUM(B399:S399)</f>
        <v>11955</v>
      </c>
      <c r="U399" s="227" t="s">
        <v>56</v>
      </c>
      <c r="V399" s="278">
        <f>T386-T399</f>
        <v>41</v>
      </c>
      <c r="W399" s="279">
        <f>V399/T386</f>
        <v>3.4178059353117706E-3</v>
      </c>
    </row>
    <row r="400" spans="1:23" x14ac:dyDescent="0.2">
      <c r="A400" s="371" t="s">
        <v>28</v>
      </c>
      <c r="B400" s="323"/>
      <c r="C400" s="240"/>
      <c r="D400" s="240"/>
      <c r="E400" s="240"/>
      <c r="F400" s="240"/>
      <c r="G400" s="408"/>
      <c r="H400" s="242"/>
      <c r="I400" s="240"/>
      <c r="J400" s="240"/>
      <c r="K400" s="240"/>
      <c r="L400" s="240"/>
      <c r="M400" s="243"/>
      <c r="N400" s="242"/>
      <c r="O400" s="240"/>
      <c r="P400" s="240"/>
      <c r="Q400" s="240"/>
      <c r="R400" s="240"/>
      <c r="S400" s="243"/>
      <c r="T400" s="339"/>
      <c r="U400" s="227" t="s">
        <v>57</v>
      </c>
      <c r="V400" s="362">
        <v>144.97999999999999</v>
      </c>
      <c r="W400" s="505"/>
    </row>
    <row r="401" spans="1:23" ht="13.5" thickBot="1" x14ac:dyDescent="0.25">
      <c r="A401" s="372" t="s">
        <v>26</v>
      </c>
      <c r="B401" s="410">
        <f t="shared" ref="B401:S401" si="162">B400-B387</f>
        <v>0</v>
      </c>
      <c r="C401" s="415">
        <f t="shared" si="162"/>
        <v>0</v>
      </c>
      <c r="D401" s="415">
        <f t="shared" si="162"/>
        <v>0</v>
      </c>
      <c r="E401" s="415">
        <f t="shared" si="162"/>
        <v>0</v>
      </c>
      <c r="F401" s="415">
        <f t="shared" si="162"/>
        <v>0</v>
      </c>
      <c r="G401" s="416">
        <f t="shared" si="162"/>
        <v>0</v>
      </c>
      <c r="H401" s="410">
        <f t="shared" si="162"/>
        <v>0</v>
      </c>
      <c r="I401" s="415">
        <f t="shared" si="162"/>
        <v>0</v>
      </c>
      <c r="J401" s="415">
        <f t="shared" si="162"/>
        <v>0</v>
      </c>
      <c r="K401" s="415">
        <f t="shared" si="162"/>
        <v>0</v>
      </c>
      <c r="L401" s="415">
        <f t="shared" si="162"/>
        <v>0</v>
      </c>
      <c r="M401" s="417">
        <f t="shared" si="162"/>
        <v>0</v>
      </c>
      <c r="N401" s="410">
        <f t="shared" si="162"/>
        <v>0</v>
      </c>
      <c r="O401" s="415">
        <f t="shared" si="162"/>
        <v>0</v>
      </c>
      <c r="P401" s="415">
        <f t="shared" si="162"/>
        <v>0</v>
      </c>
      <c r="Q401" s="415">
        <f t="shared" si="162"/>
        <v>0</v>
      </c>
      <c r="R401" s="415">
        <f t="shared" si="162"/>
        <v>0</v>
      </c>
      <c r="S401" s="417">
        <f t="shared" si="162"/>
        <v>0</v>
      </c>
      <c r="T401" s="348"/>
      <c r="U401" s="227" t="s">
        <v>26</v>
      </c>
      <c r="V401" s="227">
        <f>V400-V387</f>
        <v>9.7299999999999898</v>
      </c>
      <c r="W401" s="505"/>
    </row>
    <row r="403" spans="1:23" ht="13.5" thickBot="1" x14ac:dyDescent="0.25"/>
    <row r="404" spans="1:23" ht="13.5" thickBot="1" x14ac:dyDescent="0.25">
      <c r="A404" s="468" t="s">
        <v>134</v>
      </c>
      <c r="B404" s="528" t="s">
        <v>53</v>
      </c>
      <c r="C404" s="529"/>
      <c r="D404" s="529"/>
      <c r="E404" s="529"/>
      <c r="F404" s="529"/>
      <c r="G404" s="530"/>
      <c r="H404" s="528" t="s">
        <v>72</v>
      </c>
      <c r="I404" s="529"/>
      <c r="J404" s="529"/>
      <c r="K404" s="529"/>
      <c r="L404" s="529"/>
      <c r="M404" s="530"/>
      <c r="N404" s="528" t="s">
        <v>63</v>
      </c>
      <c r="O404" s="529"/>
      <c r="P404" s="529"/>
      <c r="Q404" s="529"/>
      <c r="R404" s="529"/>
      <c r="S404" s="530"/>
      <c r="T404" s="338" t="s">
        <v>55</v>
      </c>
      <c r="U404" s="513"/>
      <c r="V404" s="513"/>
      <c r="W404" s="513"/>
    </row>
    <row r="405" spans="1:23" x14ac:dyDescent="0.2">
      <c r="A405" s="469" t="s">
        <v>54</v>
      </c>
      <c r="B405" s="448">
        <v>1</v>
      </c>
      <c r="C405" s="449">
        <v>2</v>
      </c>
      <c r="D405" s="449">
        <v>3</v>
      </c>
      <c r="E405" s="449">
        <v>4</v>
      </c>
      <c r="F405" s="449">
        <v>5</v>
      </c>
      <c r="G405" s="450">
        <v>6</v>
      </c>
      <c r="H405" s="448">
        <v>7</v>
      </c>
      <c r="I405" s="449">
        <v>8</v>
      </c>
      <c r="J405" s="449">
        <v>9</v>
      </c>
      <c r="K405" s="449">
        <v>10</v>
      </c>
      <c r="L405" s="449">
        <v>11</v>
      </c>
      <c r="M405" s="451">
        <v>12</v>
      </c>
      <c r="N405" s="448">
        <v>13</v>
      </c>
      <c r="O405" s="449">
        <v>14</v>
      </c>
      <c r="P405" s="449">
        <v>15</v>
      </c>
      <c r="Q405" s="449">
        <v>16</v>
      </c>
      <c r="R405" s="449">
        <v>17</v>
      </c>
      <c r="S405" s="451">
        <v>18</v>
      </c>
      <c r="T405" s="459">
        <v>854</v>
      </c>
      <c r="U405" s="513"/>
      <c r="V405" s="513"/>
      <c r="W405" s="513"/>
    </row>
    <row r="406" spans="1:23" x14ac:dyDescent="0.2">
      <c r="A406" s="470" t="s">
        <v>3</v>
      </c>
      <c r="B406" s="473">
        <v>3750</v>
      </c>
      <c r="C406" s="254">
        <v>3750</v>
      </c>
      <c r="D406" s="254">
        <v>3750</v>
      </c>
      <c r="E406" s="254">
        <v>3750</v>
      </c>
      <c r="F406" s="254">
        <v>3750</v>
      </c>
      <c r="G406" s="404">
        <v>3750</v>
      </c>
      <c r="H406" s="253">
        <v>3750</v>
      </c>
      <c r="I406" s="254">
        <v>3750</v>
      </c>
      <c r="J406" s="254">
        <v>3750</v>
      </c>
      <c r="K406" s="254">
        <v>3750</v>
      </c>
      <c r="L406" s="254">
        <v>3750</v>
      </c>
      <c r="M406" s="255">
        <v>3750</v>
      </c>
      <c r="N406" s="253">
        <v>3750</v>
      </c>
      <c r="O406" s="254">
        <v>3750</v>
      </c>
      <c r="P406" s="254">
        <v>3750</v>
      </c>
      <c r="Q406" s="254">
        <v>3750</v>
      </c>
      <c r="R406" s="254">
        <v>3750</v>
      </c>
      <c r="S406" s="255">
        <v>3750</v>
      </c>
      <c r="T406" s="341">
        <v>3750</v>
      </c>
      <c r="U406" s="513"/>
      <c r="V406" s="513"/>
      <c r="W406" s="513"/>
    </row>
    <row r="407" spans="1:23" x14ac:dyDescent="0.2">
      <c r="A407" s="471" t="s">
        <v>6</v>
      </c>
      <c r="B407" s="256">
        <v>3810.1851851851852</v>
      </c>
      <c r="C407" s="257">
        <v>3860.3921568627452</v>
      </c>
      <c r="D407" s="257">
        <v>3937.7083333333335</v>
      </c>
      <c r="E407" s="257">
        <v>3477.6470588235293</v>
      </c>
      <c r="F407" s="257">
        <v>3701.0204081632655</v>
      </c>
      <c r="G407" s="296">
        <v>3730</v>
      </c>
      <c r="H407" s="256">
        <v>3860.5882352941176</v>
      </c>
      <c r="I407" s="257">
        <v>3766.2264150943397</v>
      </c>
      <c r="J407" s="257">
        <v>3781.4285714285716</v>
      </c>
      <c r="K407" s="257">
        <v>3840.6666666666665</v>
      </c>
      <c r="L407" s="257">
        <v>3915.7407407407409</v>
      </c>
      <c r="M407" s="258">
        <v>3980.408163265306</v>
      </c>
      <c r="N407" s="256">
        <v>3733.2758620689656</v>
      </c>
      <c r="O407" s="257">
        <v>3861.6129032258063</v>
      </c>
      <c r="P407" s="257">
        <v>3730.5</v>
      </c>
      <c r="Q407" s="257">
        <v>3591.4285714285716</v>
      </c>
      <c r="R407" s="257">
        <v>3734.9152542372881</v>
      </c>
      <c r="S407" s="258">
        <v>3724.6666666666665</v>
      </c>
      <c r="T407" s="342">
        <v>3796.8266978922716</v>
      </c>
      <c r="U407" s="513"/>
      <c r="V407" s="513"/>
      <c r="W407" s="513"/>
    </row>
    <row r="408" spans="1:23" x14ac:dyDescent="0.2">
      <c r="A408" s="469" t="s">
        <v>7</v>
      </c>
      <c r="B408" s="260">
        <v>83.333333333333329</v>
      </c>
      <c r="C408" s="261">
        <v>64.705882352941174</v>
      </c>
      <c r="D408" s="261">
        <v>85.416666666666671</v>
      </c>
      <c r="E408" s="261">
        <v>82.352941176470594</v>
      </c>
      <c r="F408" s="261">
        <v>73.469387755102048</v>
      </c>
      <c r="G408" s="509">
        <v>68.181818181818187</v>
      </c>
      <c r="H408" s="260">
        <v>68.627450980392155</v>
      </c>
      <c r="I408" s="261">
        <v>83.018867924528308</v>
      </c>
      <c r="J408" s="261">
        <v>76.785714285714292</v>
      </c>
      <c r="K408" s="261">
        <v>66.666666666666671</v>
      </c>
      <c r="L408" s="261">
        <v>96.296296296296291</v>
      </c>
      <c r="M408" s="262">
        <v>79.591836734693871</v>
      </c>
      <c r="N408" s="260">
        <v>79.310344827586206</v>
      </c>
      <c r="O408" s="261">
        <v>88.709677419354833</v>
      </c>
      <c r="P408" s="261">
        <v>90</v>
      </c>
      <c r="Q408" s="261">
        <v>42.857142857142854</v>
      </c>
      <c r="R408" s="261">
        <v>81.355932203389827</v>
      </c>
      <c r="S408" s="262">
        <v>81.666666666666671</v>
      </c>
      <c r="T408" s="343">
        <v>78.220140515222482</v>
      </c>
      <c r="U408" s="513"/>
      <c r="V408" s="227"/>
      <c r="W408" s="513"/>
    </row>
    <row r="409" spans="1:23" x14ac:dyDescent="0.2">
      <c r="A409" s="469" t="s">
        <v>8</v>
      </c>
      <c r="B409" s="263">
        <v>7.7529003144588909E-2</v>
      </c>
      <c r="C409" s="264">
        <v>8.7723627403902465E-2</v>
      </c>
      <c r="D409" s="264">
        <v>6.8826440003015951E-2</v>
      </c>
      <c r="E409" s="264">
        <v>8.3395719837545998E-2</v>
      </c>
      <c r="F409" s="264">
        <v>8.573974909466682E-2</v>
      </c>
      <c r="G409" s="302">
        <v>8.6948382069686803E-2</v>
      </c>
      <c r="H409" s="263">
        <v>8.711938447260141E-2</v>
      </c>
      <c r="I409" s="264">
        <v>8.778727960716233E-2</v>
      </c>
      <c r="J409" s="264">
        <v>8.3407367422012282E-2</v>
      </c>
      <c r="K409" s="264">
        <v>8.9316478480895634E-2</v>
      </c>
      <c r="L409" s="264">
        <v>5.7137585358264117E-2</v>
      </c>
      <c r="M409" s="265">
        <v>7.9635470878789485E-2</v>
      </c>
      <c r="N409" s="263">
        <v>7.5194524018329822E-2</v>
      </c>
      <c r="O409" s="264">
        <v>6.3571776761279106E-2</v>
      </c>
      <c r="P409" s="264">
        <v>7.1394125265365982E-2</v>
      </c>
      <c r="Q409" s="264">
        <v>0.10518731888533149</v>
      </c>
      <c r="R409" s="264">
        <v>7.3500684137660879E-2</v>
      </c>
      <c r="S409" s="265">
        <v>8.0322268694673155E-2</v>
      </c>
      <c r="T409" s="344">
        <v>8.2665528148048908E-2</v>
      </c>
      <c r="U409" s="513"/>
      <c r="V409" s="227"/>
      <c r="W409" s="513"/>
    </row>
    <row r="410" spans="1:23" x14ac:dyDescent="0.2">
      <c r="A410" s="471" t="s">
        <v>1</v>
      </c>
      <c r="B410" s="266">
        <f>B407/H406*100-100</f>
        <v>1.6049382716049507</v>
      </c>
      <c r="C410" s="267">
        <f t="shared" ref="C410:E410" si="163">C407/C406*100-100</f>
        <v>2.9437908496732064</v>
      </c>
      <c r="D410" s="267">
        <f t="shared" si="163"/>
        <v>5.0055555555555458</v>
      </c>
      <c r="E410" s="267">
        <f t="shared" si="163"/>
        <v>-7.2627450980392183</v>
      </c>
      <c r="F410" s="267">
        <f>F407/F406*100-100</f>
        <v>-1.3061224489795791</v>
      </c>
      <c r="G410" s="405">
        <f t="shared" ref="G410:L410" si="164">G407/G406*100-100</f>
        <v>-0.53333333333333144</v>
      </c>
      <c r="H410" s="266">
        <f t="shared" si="164"/>
        <v>2.9490196078431268</v>
      </c>
      <c r="I410" s="267">
        <f t="shared" si="164"/>
        <v>0.43270440251572495</v>
      </c>
      <c r="J410" s="267">
        <f t="shared" si="164"/>
        <v>0.83809523809523512</v>
      </c>
      <c r="K410" s="267">
        <f t="shared" si="164"/>
        <v>2.4177777777777578</v>
      </c>
      <c r="L410" s="267">
        <f t="shared" si="164"/>
        <v>4.4197530864197461</v>
      </c>
      <c r="M410" s="268">
        <f>M407/M406*100-100</f>
        <v>6.1442176870748284</v>
      </c>
      <c r="N410" s="266">
        <f t="shared" ref="N410:T410" si="165">N407/N406*100-100</f>
        <v>-0.44597701149425006</v>
      </c>
      <c r="O410" s="267">
        <f t="shared" si="165"/>
        <v>2.9763440860214985</v>
      </c>
      <c r="P410" s="267">
        <f t="shared" si="165"/>
        <v>-0.51999999999999602</v>
      </c>
      <c r="Q410" s="267">
        <f t="shared" si="165"/>
        <v>-4.2285714285714278</v>
      </c>
      <c r="R410" s="267">
        <f t="shared" si="165"/>
        <v>-0.40225988700565551</v>
      </c>
      <c r="S410" s="268">
        <f t="shared" si="165"/>
        <v>-0.67555555555556168</v>
      </c>
      <c r="T410" s="345">
        <f t="shared" si="165"/>
        <v>1.2487119437939072</v>
      </c>
      <c r="U410" s="513"/>
      <c r="V410" s="227"/>
      <c r="W410" s="513"/>
    </row>
    <row r="411" spans="1:23" ht="13.5" thickBot="1" x14ac:dyDescent="0.25">
      <c r="A411" s="472" t="s">
        <v>27</v>
      </c>
      <c r="B411" s="474">
        <f t="shared" ref="B411:T411" si="166">B407-B394</f>
        <v>-14.723905723905773</v>
      </c>
      <c r="C411" s="475">
        <f t="shared" si="166"/>
        <v>178.85369532428376</v>
      </c>
      <c r="D411" s="475">
        <f t="shared" si="166"/>
        <v>285.77850877192986</v>
      </c>
      <c r="E411" s="475">
        <f t="shared" si="166"/>
        <v>-272.35294117647072</v>
      </c>
      <c r="F411" s="475">
        <f t="shared" si="166"/>
        <v>1.9819466248040953</v>
      </c>
      <c r="G411" s="476">
        <f t="shared" si="166"/>
        <v>-0.18181818181801646</v>
      </c>
      <c r="H411" s="474">
        <f t="shared" si="166"/>
        <v>143.04106548279697</v>
      </c>
      <c r="I411" s="475">
        <f t="shared" si="166"/>
        <v>-7.0428156748912443</v>
      </c>
      <c r="J411" s="475">
        <f t="shared" si="166"/>
        <v>22.560646900269603</v>
      </c>
      <c r="K411" s="475">
        <f t="shared" si="166"/>
        <v>-56.66666666666697</v>
      </c>
      <c r="L411" s="475">
        <f t="shared" si="166"/>
        <v>29.990740740740875</v>
      </c>
      <c r="M411" s="477">
        <f t="shared" si="166"/>
        <v>162.5134264232006</v>
      </c>
      <c r="N411" s="474">
        <f t="shared" si="166"/>
        <v>-10.890804597700935</v>
      </c>
      <c r="O411" s="475">
        <f t="shared" si="166"/>
        <v>159.77616853192876</v>
      </c>
      <c r="P411" s="475">
        <f t="shared" si="166"/>
        <v>6.3490566037735334</v>
      </c>
      <c r="Q411" s="475">
        <f t="shared" si="166"/>
        <v>-176.46616541353387</v>
      </c>
      <c r="R411" s="475">
        <f t="shared" si="166"/>
        <v>147.36423382912471</v>
      </c>
      <c r="S411" s="477">
        <f t="shared" si="166"/>
        <v>25.738095238094957</v>
      </c>
      <c r="T411" s="478">
        <f t="shared" si="166"/>
        <v>61.014423524040467</v>
      </c>
      <c r="U411" s="513"/>
      <c r="V411" s="227"/>
      <c r="W411" s="513"/>
    </row>
    <row r="412" spans="1:23" x14ac:dyDescent="0.2">
      <c r="A412" s="370" t="s">
        <v>51</v>
      </c>
      <c r="B412" s="274">
        <v>762</v>
      </c>
      <c r="C412" s="275">
        <v>757</v>
      </c>
      <c r="D412" s="275">
        <v>755</v>
      </c>
      <c r="E412" s="275">
        <v>187</v>
      </c>
      <c r="F412" s="275">
        <v>762</v>
      </c>
      <c r="G412" s="407">
        <v>758</v>
      </c>
      <c r="H412" s="274">
        <v>756</v>
      </c>
      <c r="I412" s="275">
        <v>755</v>
      </c>
      <c r="J412" s="275">
        <v>742</v>
      </c>
      <c r="K412" s="275">
        <v>182</v>
      </c>
      <c r="L412" s="275">
        <v>757</v>
      </c>
      <c r="M412" s="276">
        <v>758</v>
      </c>
      <c r="N412" s="274">
        <v>760</v>
      </c>
      <c r="O412" s="275">
        <v>768</v>
      </c>
      <c r="P412" s="275">
        <v>762</v>
      </c>
      <c r="Q412" s="275">
        <v>178</v>
      </c>
      <c r="R412" s="275">
        <v>762</v>
      </c>
      <c r="S412" s="276">
        <v>755</v>
      </c>
      <c r="T412" s="347">
        <f>SUM(B412:S412)</f>
        <v>11916</v>
      </c>
      <c r="U412" s="227" t="s">
        <v>56</v>
      </c>
      <c r="V412" s="278">
        <f>T399-T412</f>
        <v>39</v>
      </c>
      <c r="W412" s="279">
        <f>V412/T399</f>
        <v>3.2622333751568381E-3</v>
      </c>
    </row>
    <row r="413" spans="1:23" x14ac:dyDescent="0.2">
      <c r="A413" s="371" t="s">
        <v>28</v>
      </c>
      <c r="B413" s="323"/>
      <c r="C413" s="240"/>
      <c r="D413" s="240"/>
      <c r="E413" s="240"/>
      <c r="F413" s="240"/>
      <c r="G413" s="408"/>
      <c r="H413" s="242"/>
      <c r="I413" s="240"/>
      <c r="J413" s="240"/>
      <c r="K413" s="240"/>
      <c r="L413" s="240"/>
      <c r="M413" s="243"/>
      <c r="N413" s="242"/>
      <c r="O413" s="240"/>
      <c r="P413" s="240"/>
      <c r="Q413" s="240"/>
      <c r="R413" s="240"/>
      <c r="S413" s="243"/>
      <c r="T413" s="339"/>
      <c r="U413" s="227" t="s">
        <v>57</v>
      </c>
      <c r="V413" s="362">
        <v>157.37</v>
      </c>
      <c r="W413" s="513"/>
    </row>
    <row r="414" spans="1:23" ht="13.5" thickBot="1" x14ac:dyDescent="0.25">
      <c r="A414" s="372" t="s">
        <v>26</v>
      </c>
      <c r="B414" s="410">
        <f t="shared" ref="B414:S414" si="167">B413-B400</f>
        <v>0</v>
      </c>
      <c r="C414" s="415">
        <f t="shared" si="167"/>
        <v>0</v>
      </c>
      <c r="D414" s="415">
        <f t="shared" si="167"/>
        <v>0</v>
      </c>
      <c r="E414" s="415">
        <f t="shared" si="167"/>
        <v>0</v>
      </c>
      <c r="F414" s="415">
        <f t="shared" si="167"/>
        <v>0</v>
      </c>
      <c r="G414" s="416">
        <f t="shared" si="167"/>
        <v>0</v>
      </c>
      <c r="H414" s="410">
        <f t="shared" si="167"/>
        <v>0</v>
      </c>
      <c r="I414" s="415">
        <f t="shared" si="167"/>
        <v>0</v>
      </c>
      <c r="J414" s="415">
        <f t="shared" si="167"/>
        <v>0</v>
      </c>
      <c r="K414" s="415">
        <f t="shared" si="167"/>
        <v>0</v>
      </c>
      <c r="L414" s="415">
        <f t="shared" si="167"/>
        <v>0</v>
      </c>
      <c r="M414" s="417">
        <f t="shared" si="167"/>
        <v>0</v>
      </c>
      <c r="N414" s="410">
        <f t="shared" si="167"/>
        <v>0</v>
      </c>
      <c r="O414" s="415">
        <f t="shared" si="167"/>
        <v>0</v>
      </c>
      <c r="P414" s="415">
        <f t="shared" si="167"/>
        <v>0</v>
      </c>
      <c r="Q414" s="415">
        <f t="shared" si="167"/>
        <v>0</v>
      </c>
      <c r="R414" s="415">
        <f t="shared" si="167"/>
        <v>0</v>
      </c>
      <c r="S414" s="417">
        <f t="shared" si="167"/>
        <v>0</v>
      </c>
      <c r="T414" s="348"/>
      <c r="U414" s="227" t="s">
        <v>26</v>
      </c>
      <c r="V414" s="227">
        <f>V413-V400</f>
        <v>12.390000000000015</v>
      </c>
      <c r="W414" s="513"/>
    </row>
    <row r="416" spans="1:23" ht="13.5" thickBot="1" x14ac:dyDescent="0.25"/>
    <row r="417" spans="1:23" ht="13.5" thickBot="1" x14ac:dyDescent="0.25">
      <c r="A417" s="468" t="s">
        <v>136</v>
      </c>
      <c r="B417" s="528" t="s">
        <v>53</v>
      </c>
      <c r="C417" s="529"/>
      <c r="D417" s="529"/>
      <c r="E417" s="529"/>
      <c r="F417" s="529"/>
      <c r="G417" s="530"/>
      <c r="H417" s="528" t="s">
        <v>72</v>
      </c>
      <c r="I417" s="529"/>
      <c r="J417" s="529"/>
      <c r="K417" s="529"/>
      <c r="L417" s="529"/>
      <c r="M417" s="530"/>
      <c r="N417" s="528" t="s">
        <v>63</v>
      </c>
      <c r="O417" s="529"/>
      <c r="P417" s="529"/>
      <c r="Q417" s="529"/>
      <c r="R417" s="529"/>
      <c r="S417" s="530"/>
      <c r="T417" s="338" t="s">
        <v>55</v>
      </c>
      <c r="U417" s="515"/>
      <c r="V417" s="515"/>
      <c r="W417" s="515"/>
    </row>
    <row r="418" spans="1:23" x14ac:dyDescent="0.2">
      <c r="A418" s="469" t="s">
        <v>54</v>
      </c>
      <c r="B418" s="448">
        <v>1</v>
      </c>
      <c r="C418" s="449">
        <v>2</v>
      </c>
      <c r="D418" s="449">
        <v>3</v>
      </c>
      <c r="E418" s="449">
        <v>4</v>
      </c>
      <c r="F418" s="449">
        <v>5</v>
      </c>
      <c r="G418" s="450">
        <v>6</v>
      </c>
      <c r="H418" s="448">
        <v>7</v>
      </c>
      <c r="I418" s="449">
        <v>8</v>
      </c>
      <c r="J418" s="449">
        <v>9</v>
      </c>
      <c r="K418" s="449">
        <v>10</v>
      </c>
      <c r="L418" s="449">
        <v>11</v>
      </c>
      <c r="M418" s="451">
        <v>12</v>
      </c>
      <c r="N418" s="448">
        <v>13</v>
      </c>
      <c r="O418" s="449">
        <v>14</v>
      </c>
      <c r="P418" s="449">
        <v>15</v>
      </c>
      <c r="Q418" s="449">
        <v>16</v>
      </c>
      <c r="R418" s="449">
        <v>17</v>
      </c>
      <c r="S418" s="451">
        <v>18</v>
      </c>
      <c r="T418" s="459">
        <v>854</v>
      </c>
      <c r="U418" s="515"/>
      <c r="V418" s="515"/>
      <c r="W418" s="515"/>
    </row>
    <row r="419" spans="1:23" x14ac:dyDescent="0.2">
      <c r="A419" s="470" t="s">
        <v>3</v>
      </c>
      <c r="B419" s="473">
        <v>3820</v>
      </c>
      <c r="C419" s="254">
        <v>3820</v>
      </c>
      <c r="D419" s="254">
        <v>3820</v>
      </c>
      <c r="E419" s="254">
        <v>3820</v>
      </c>
      <c r="F419" s="254">
        <v>3820</v>
      </c>
      <c r="G419" s="404">
        <v>3820</v>
      </c>
      <c r="H419" s="253">
        <v>3820</v>
      </c>
      <c r="I419" s="254">
        <v>3820</v>
      </c>
      <c r="J419" s="254">
        <v>3820</v>
      </c>
      <c r="K419" s="254">
        <v>3820</v>
      </c>
      <c r="L419" s="254">
        <v>3820</v>
      </c>
      <c r="M419" s="255">
        <v>3820</v>
      </c>
      <c r="N419" s="253">
        <v>3820</v>
      </c>
      <c r="O419" s="254">
        <v>3820</v>
      </c>
      <c r="P419" s="254">
        <v>3820</v>
      </c>
      <c r="Q419" s="254">
        <v>3820</v>
      </c>
      <c r="R419" s="254">
        <v>3820</v>
      </c>
      <c r="S419" s="255">
        <v>3820</v>
      </c>
      <c r="T419" s="341">
        <v>3820</v>
      </c>
      <c r="U419" s="515"/>
      <c r="V419" s="515"/>
      <c r="W419" s="515"/>
    </row>
    <row r="420" spans="1:23" x14ac:dyDescent="0.2">
      <c r="A420" s="471" t="s">
        <v>6</v>
      </c>
      <c r="B420" s="256">
        <v>3859.8</v>
      </c>
      <c r="C420" s="257">
        <v>3934.6153846153848</v>
      </c>
      <c r="D420" s="257">
        <v>3922.5490196078431</v>
      </c>
      <c r="E420" s="257">
        <v>3866.4705882352941</v>
      </c>
      <c r="F420" s="257">
        <v>3915</v>
      </c>
      <c r="G420" s="296">
        <v>3843</v>
      </c>
      <c r="H420" s="256">
        <v>3962.9411764705883</v>
      </c>
      <c r="I420" s="257">
        <v>3876.0784313725489</v>
      </c>
      <c r="J420" s="257">
        <v>3931.2727272727275</v>
      </c>
      <c r="K420" s="257">
        <v>4099.0476190476193</v>
      </c>
      <c r="L420" s="257">
        <v>4077.2916666666665</v>
      </c>
      <c r="M420" s="258">
        <v>4041.8</v>
      </c>
      <c r="N420" s="256">
        <v>3915.0943396226417</v>
      </c>
      <c r="O420" s="257">
        <v>3925.4166666666665</v>
      </c>
      <c r="P420" s="257">
        <v>4015.2830188679245</v>
      </c>
      <c r="Q420" s="257">
        <v>3862.5</v>
      </c>
      <c r="R420" s="257">
        <v>4007.9166666666665</v>
      </c>
      <c r="S420" s="258">
        <v>3901.818181818182</v>
      </c>
      <c r="T420" s="342">
        <v>3941.6284680337758</v>
      </c>
      <c r="U420" s="515"/>
      <c r="V420" s="515"/>
      <c r="W420" s="515"/>
    </row>
    <row r="421" spans="1:23" x14ac:dyDescent="0.2">
      <c r="A421" s="469" t="s">
        <v>7</v>
      </c>
      <c r="B421" s="260">
        <v>82</v>
      </c>
      <c r="C421" s="261">
        <v>76.92307692307692</v>
      </c>
      <c r="D421" s="261">
        <v>78.431372549019613</v>
      </c>
      <c r="E421" s="261">
        <v>70.588235294117652</v>
      </c>
      <c r="F421" s="261">
        <v>80.357142857142861</v>
      </c>
      <c r="G421" s="509">
        <v>82</v>
      </c>
      <c r="H421" s="260">
        <v>78.431372549019613</v>
      </c>
      <c r="I421" s="261">
        <v>86.274509803921575</v>
      </c>
      <c r="J421" s="261">
        <v>89.090909090909093</v>
      </c>
      <c r="K421" s="261">
        <v>80.952380952380949</v>
      </c>
      <c r="L421" s="261">
        <v>81.25</v>
      </c>
      <c r="M421" s="262">
        <v>84</v>
      </c>
      <c r="N421" s="260">
        <v>75.471698113207552</v>
      </c>
      <c r="O421" s="261">
        <v>81.25</v>
      </c>
      <c r="P421" s="261">
        <v>81.132075471698116</v>
      </c>
      <c r="Q421" s="261">
        <v>65</v>
      </c>
      <c r="R421" s="261">
        <v>79.166666666666671</v>
      </c>
      <c r="S421" s="262">
        <v>81.818181818181813</v>
      </c>
      <c r="T421" s="343">
        <v>78.890229191797346</v>
      </c>
      <c r="U421" s="515"/>
      <c r="V421" s="227"/>
      <c r="W421" s="515"/>
    </row>
    <row r="422" spans="1:23" x14ac:dyDescent="0.2">
      <c r="A422" s="469" t="s">
        <v>8</v>
      </c>
      <c r="B422" s="263">
        <v>7.467189947552838E-2</v>
      </c>
      <c r="C422" s="264">
        <v>8.539662398221716E-2</v>
      </c>
      <c r="D422" s="264">
        <v>8.2040442845003031E-2</v>
      </c>
      <c r="E422" s="264">
        <v>9.7807041215000501E-2</v>
      </c>
      <c r="F422" s="264">
        <v>8.6347672362234534E-2</v>
      </c>
      <c r="G422" s="302">
        <v>7.9744680293308695E-2</v>
      </c>
      <c r="H422" s="263">
        <v>7.4078045150338834E-2</v>
      </c>
      <c r="I422" s="264">
        <v>7.1904906677870736E-2</v>
      </c>
      <c r="J422" s="264">
        <v>7.0713273205943006E-2</v>
      </c>
      <c r="K422" s="264">
        <v>8.385309636962919E-2</v>
      </c>
      <c r="L422" s="264">
        <v>7.5191783981363669E-2</v>
      </c>
      <c r="M422" s="265">
        <v>8.4152497477590099E-2</v>
      </c>
      <c r="N422" s="263">
        <v>8.8842507536111587E-2</v>
      </c>
      <c r="O422" s="264">
        <v>7.6368302094213858E-2</v>
      </c>
      <c r="P422" s="264">
        <v>8.1059187988693548E-2</v>
      </c>
      <c r="Q422" s="264">
        <v>0.11044089398493107</v>
      </c>
      <c r="R422" s="264">
        <v>8.3635696541150106E-2</v>
      </c>
      <c r="S422" s="265">
        <v>7.5672433235252204E-2</v>
      </c>
      <c r="T422" s="344">
        <v>8.278860972609281E-2</v>
      </c>
      <c r="U422" s="515"/>
      <c r="V422" s="227"/>
      <c r="W422" s="515"/>
    </row>
    <row r="423" spans="1:23" x14ac:dyDescent="0.2">
      <c r="A423" s="471" t="s">
        <v>1</v>
      </c>
      <c r="B423" s="266">
        <f>B420/H419*100-100</f>
        <v>1.0418848167539352</v>
      </c>
      <c r="C423" s="267">
        <f t="shared" ref="C423:E423" si="168">C420/C419*100-100</f>
        <v>3.0004027386226255</v>
      </c>
      <c r="D423" s="267">
        <f t="shared" si="168"/>
        <v>2.6845293091058267</v>
      </c>
      <c r="E423" s="267">
        <f t="shared" si="168"/>
        <v>1.2165075454265519</v>
      </c>
      <c r="F423" s="267">
        <f>F420/F419*100-100</f>
        <v>2.4869109947643864</v>
      </c>
      <c r="G423" s="405">
        <f t="shared" ref="G423:L423" si="169">G420/G419*100-100</f>
        <v>0.60209424083770102</v>
      </c>
      <c r="H423" s="266">
        <f t="shared" si="169"/>
        <v>3.7419156144133012</v>
      </c>
      <c r="I423" s="267">
        <f t="shared" si="169"/>
        <v>1.4680217636792889</v>
      </c>
      <c r="J423" s="267">
        <f t="shared" si="169"/>
        <v>2.9128986197049187</v>
      </c>
      <c r="K423" s="267">
        <f t="shared" si="169"/>
        <v>7.3049114933931776</v>
      </c>
      <c r="L423" s="267">
        <f t="shared" si="169"/>
        <v>6.7353839441535825</v>
      </c>
      <c r="M423" s="268">
        <f>M420/M419*100-100</f>
        <v>5.8062827225130889</v>
      </c>
      <c r="N423" s="266">
        <f t="shared" ref="N423:T423" si="170">N420/N419*100-100</f>
        <v>2.489380618393767</v>
      </c>
      <c r="O423" s="267">
        <f t="shared" si="170"/>
        <v>2.7595986038394358</v>
      </c>
      <c r="P423" s="267">
        <f t="shared" si="170"/>
        <v>5.1121209127728946</v>
      </c>
      <c r="Q423" s="267">
        <f t="shared" si="170"/>
        <v>1.1125654450261777</v>
      </c>
      <c r="R423" s="267">
        <f t="shared" si="170"/>
        <v>4.9192844677137941</v>
      </c>
      <c r="S423" s="268">
        <f t="shared" si="170"/>
        <v>2.1418372203712437</v>
      </c>
      <c r="T423" s="345">
        <f t="shared" si="170"/>
        <v>3.1839913097847017</v>
      </c>
      <c r="U423" s="515"/>
      <c r="V423" s="227"/>
      <c r="W423" s="515"/>
    </row>
    <row r="424" spans="1:23" ht="13.5" thickBot="1" x14ac:dyDescent="0.25">
      <c r="A424" s="472" t="s">
        <v>27</v>
      </c>
      <c r="B424" s="474">
        <f t="shared" ref="B424:T424" si="171">B420-B407</f>
        <v>49.614814814814963</v>
      </c>
      <c r="C424" s="475">
        <f t="shared" si="171"/>
        <v>74.223227752639559</v>
      </c>
      <c r="D424" s="475">
        <f t="shared" si="171"/>
        <v>-15.159313725490392</v>
      </c>
      <c r="E424" s="475">
        <f t="shared" si="171"/>
        <v>388.82352941176487</v>
      </c>
      <c r="F424" s="475">
        <f t="shared" si="171"/>
        <v>213.97959183673447</v>
      </c>
      <c r="G424" s="476">
        <f t="shared" si="171"/>
        <v>113</v>
      </c>
      <c r="H424" s="474">
        <f t="shared" si="171"/>
        <v>102.35294117647072</v>
      </c>
      <c r="I424" s="475">
        <f t="shared" si="171"/>
        <v>109.85201627820925</v>
      </c>
      <c r="J424" s="475">
        <f t="shared" si="171"/>
        <v>149.84415584415592</v>
      </c>
      <c r="K424" s="475">
        <f t="shared" si="171"/>
        <v>258.38095238095275</v>
      </c>
      <c r="L424" s="475">
        <f t="shared" si="171"/>
        <v>161.55092592592564</v>
      </c>
      <c r="M424" s="477">
        <f t="shared" si="171"/>
        <v>61.391836734694152</v>
      </c>
      <c r="N424" s="474">
        <f t="shared" si="171"/>
        <v>181.81847755367608</v>
      </c>
      <c r="O424" s="475">
        <f t="shared" si="171"/>
        <v>63.803763440860166</v>
      </c>
      <c r="P424" s="475">
        <f t="shared" si="171"/>
        <v>284.78301886792451</v>
      </c>
      <c r="Q424" s="475">
        <f t="shared" si="171"/>
        <v>271.07142857142844</v>
      </c>
      <c r="R424" s="475">
        <f t="shared" si="171"/>
        <v>273.00141242937843</v>
      </c>
      <c r="S424" s="477">
        <f t="shared" si="171"/>
        <v>177.15151515151547</v>
      </c>
      <c r="T424" s="478">
        <f t="shared" si="171"/>
        <v>144.80177014150422</v>
      </c>
      <c r="U424" s="515"/>
      <c r="V424" s="227"/>
      <c r="W424" s="515"/>
    </row>
    <row r="425" spans="1:23" x14ac:dyDescent="0.2">
      <c r="A425" s="370" t="s">
        <v>51</v>
      </c>
      <c r="B425" s="274">
        <v>760</v>
      </c>
      <c r="C425" s="275">
        <v>755</v>
      </c>
      <c r="D425" s="275">
        <v>754</v>
      </c>
      <c r="E425" s="275">
        <v>185</v>
      </c>
      <c r="F425" s="275">
        <v>762</v>
      </c>
      <c r="G425" s="407">
        <v>757</v>
      </c>
      <c r="H425" s="274">
        <v>755</v>
      </c>
      <c r="I425" s="275">
        <v>753</v>
      </c>
      <c r="J425" s="275">
        <v>742</v>
      </c>
      <c r="K425" s="275">
        <v>179</v>
      </c>
      <c r="L425" s="275">
        <v>757</v>
      </c>
      <c r="M425" s="276">
        <v>758</v>
      </c>
      <c r="N425" s="274">
        <v>759</v>
      </c>
      <c r="O425" s="275">
        <v>767</v>
      </c>
      <c r="P425" s="275">
        <v>761</v>
      </c>
      <c r="Q425" s="275">
        <v>177</v>
      </c>
      <c r="R425" s="275">
        <v>759</v>
      </c>
      <c r="S425" s="276">
        <v>753</v>
      </c>
      <c r="T425" s="347">
        <f>SUM(B425:S425)</f>
        <v>11893</v>
      </c>
      <c r="U425" s="227" t="s">
        <v>56</v>
      </c>
      <c r="V425" s="278">
        <f>T412-T425</f>
        <v>23</v>
      </c>
      <c r="W425" s="279">
        <f>V425/T412</f>
        <v>1.9301779120510238E-3</v>
      </c>
    </row>
    <row r="426" spans="1:23" x14ac:dyDescent="0.2">
      <c r="A426" s="371" t="s">
        <v>28</v>
      </c>
      <c r="B426" s="323"/>
      <c r="C426" s="240"/>
      <c r="D426" s="240"/>
      <c r="E426" s="240"/>
      <c r="F426" s="240"/>
      <c r="G426" s="408"/>
      <c r="H426" s="242"/>
      <c r="I426" s="240"/>
      <c r="J426" s="240"/>
      <c r="K426" s="240"/>
      <c r="L426" s="240"/>
      <c r="M426" s="243"/>
      <c r="N426" s="242"/>
      <c r="O426" s="240"/>
      <c r="P426" s="240"/>
      <c r="Q426" s="240"/>
      <c r="R426" s="240"/>
      <c r="S426" s="243"/>
      <c r="T426" s="339"/>
      <c r="U426" s="227" t="s">
        <v>57</v>
      </c>
      <c r="V426" s="362">
        <v>162.19</v>
      </c>
      <c r="W426" s="515"/>
    </row>
    <row r="427" spans="1:23" ht="13.5" thickBot="1" x14ac:dyDescent="0.25">
      <c r="A427" s="372" t="s">
        <v>26</v>
      </c>
      <c r="B427" s="410">
        <f t="shared" ref="B427:S427" si="172">B426-B413</f>
        <v>0</v>
      </c>
      <c r="C427" s="415">
        <f t="shared" si="172"/>
        <v>0</v>
      </c>
      <c r="D427" s="415">
        <f t="shared" si="172"/>
        <v>0</v>
      </c>
      <c r="E427" s="415">
        <f t="shared" si="172"/>
        <v>0</v>
      </c>
      <c r="F427" s="415">
        <f t="shared" si="172"/>
        <v>0</v>
      </c>
      <c r="G427" s="416">
        <f t="shared" si="172"/>
        <v>0</v>
      </c>
      <c r="H427" s="410">
        <f t="shared" si="172"/>
        <v>0</v>
      </c>
      <c r="I427" s="415">
        <f t="shared" si="172"/>
        <v>0</v>
      </c>
      <c r="J427" s="415">
        <f t="shared" si="172"/>
        <v>0</v>
      </c>
      <c r="K427" s="415">
        <f t="shared" si="172"/>
        <v>0</v>
      </c>
      <c r="L427" s="415">
        <f t="shared" si="172"/>
        <v>0</v>
      </c>
      <c r="M427" s="417">
        <f t="shared" si="172"/>
        <v>0</v>
      </c>
      <c r="N427" s="410">
        <f t="shared" si="172"/>
        <v>0</v>
      </c>
      <c r="O427" s="415">
        <f t="shared" si="172"/>
        <v>0</v>
      </c>
      <c r="P427" s="415">
        <f t="shared" si="172"/>
        <v>0</v>
      </c>
      <c r="Q427" s="415">
        <f t="shared" si="172"/>
        <v>0</v>
      </c>
      <c r="R427" s="415">
        <f t="shared" si="172"/>
        <v>0</v>
      </c>
      <c r="S427" s="417">
        <f t="shared" si="172"/>
        <v>0</v>
      </c>
      <c r="T427" s="348"/>
      <c r="U427" s="227" t="s">
        <v>26</v>
      </c>
      <c r="V427" s="227">
        <f>V426-V413</f>
        <v>4.8199999999999932</v>
      </c>
      <c r="W427" s="515"/>
    </row>
    <row r="429" spans="1:23" ht="13.5" thickBot="1" x14ac:dyDescent="0.25"/>
    <row r="430" spans="1:23" ht="13.5" thickBot="1" x14ac:dyDescent="0.25">
      <c r="A430" s="468" t="s">
        <v>137</v>
      </c>
      <c r="B430" s="528" t="s">
        <v>53</v>
      </c>
      <c r="C430" s="529"/>
      <c r="D430" s="529"/>
      <c r="E430" s="529"/>
      <c r="F430" s="529"/>
      <c r="G430" s="530"/>
      <c r="H430" s="528" t="s">
        <v>72</v>
      </c>
      <c r="I430" s="529"/>
      <c r="J430" s="529"/>
      <c r="K430" s="529"/>
      <c r="L430" s="529"/>
      <c r="M430" s="530"/>
      <c r="N430" s="528" t="s">
        <v>63</v>
      </c>
      <c r="O430" s="529"/>
      <c r="P430" s="529"/>
      <c r="Q430" s="529"/>
      <c r="R430" s="529"/>
      <c r="S430" s="530"/>
      <c r="T430" s="338" t="s">
        <v>55</v>
      </c>
      <c r="U430" s="516"/>
      <c r="V430" s="516"/>
      <c r="W430" s="516"/>
    </row>
    <row r="431" spans="1:23" x14ac:dyDescent="0.2">
      <c r="A431" s="469" t="s">
        <v>54</v>
      </c>
      <c r="B431" s="448">
        <v>1</v>
      </c>
      <c r="C431" s="449">
        <v>2</v>
      </c>
      <c r="D431" s="449">
        <v>3</v>
      </c>
      <c r="E431" s="449">
        <v>4</v>
      </c>
      <c r="F431" s="449">
        <v>5</v>
      </c>
      <c r="G431" s="450">
        <v>6</v>
      </c>
      <c r="H431" s="448">
        <v>7</v>
      </c>
      <c r="I431" s="449">
        <v>8</v>
      </c>
      <c r="J431" s="449">
        <v>9</v>
      </c>
      <c r="K431" s="449">
        <v>10</v>
      </c>
      <c r="L431" s="449">
        <v>11</v>
      </c>
      <c r="M431" s="451">
        <v>12</v>
      </c>
      <c r="N431" s="448">
        <v>13</v>
      </c>
      <c r="O431" s="449">
        <v>14</v>
      </c>
      <c r="P431" s="449">
        <v>15</v>
      </c>
      <c r="Q431" s="449">
        <v>16</v>
      </c>
      <c r="R431" s="449">
        <v>17</v>
      </c>
      <c r="S431" s="451">
        <v>18</v>
      </c>
      <c r="T431" s="459">
        <v>720</v>
      </c>
      <c r="U431" s="516"/>
      <c r="V431" s="516"/>
      <c r="W431" s="516"/>
    </row>
    <row r="432" spans="1:23" x14ac:dyDescent="0.2">
      <c r="A432" s="470" t="s">
        <v>3</v>
      </c>
      <c r="B432" s="473">
        <v>3870</v>
      </c>
      <c r="C432" s="254">
        <v>3870</v>
      </c>
      <c r="D432" s="254">
        <v>3870</v>
      </c>
      <c r="E432" s="254">
        <v>3870</v>
      </c>
      <c r="F432" s="254">
        <v>3870</v>
      </c>
      <c r="G432" s="404">
        <v>3870</v>
      </c>
      <c r="H432" s="253">
        <v>3870</v>
      </c>
      <c r="I432" s="254">
        <v>3870</v>
      </c>
      <c r="J432" s="254">
        <v>3870</v>
      </c>
      <c r="K432" s="254">
        <v>3870</v>
      </c>
      <c r="L432" s="254">
        <v>3870</v>
      </c>
      <c r="M432" s="255">
        <v>3870</v>
      </c>
      <c r="N432" s="253">
        <v>3870</v>
      </c>
      <c r="O432" s="254">
        <v>3870</v>
      </c>
      <c r="P432" s="254">
        <v>3870</v>
      </c>
      <c r="Q432" s="254">
        <v>3870</v>
      </c>
      <c r="R432" s="254">
        <v>3870</v>
      </c>
      <c r="S432" s="255">
        <v>3870</v>
      </c>
      <c r="T432" s="341">
        <v>3870</v>
      </c>
      <c r="U432" s="516"/>
      <c r="V432" s="516"/>
      <c r="W432" s="516"/>
    </row>
    <row r="433" spans="1:23" x14ac:dyDescent="0.2">
      <c r="A433" s="471" t="s">
        <v>6</v>
      </c>
      <c r="B433" s="256">
        <v>4050.7142857142858</v>
      </c>
      <c r="C433" s="257">
        <v>3971.7021276595747</v>
      </c>
      <c r="D433" s="257">
        <v>4064.4444444444443</v>
      </c>
      <c r="E433" s="257">
        <v>3785</v>
      </c>
      <c r="F433" s="257">
        <v>4010</v>
      </c>
      <c r="G433" s="296">
        <v>4055.3061224489797</v>
      </c>
      <c r="H433" s="256">
        <v>4013.2608695652175</v>
      </c>
      <c r="I433" s="257">
        <v>3910</v>
      </c>
      <c r="J433" s="257">
        <v>4055.6097560975609</v>
      </c>
      <c r="K433" s="257">
        <v>4235.8823529411766</v>
      </c>
      <c r="L433" s="257">
        <v>4096.2222222222226</v>
      </c>
      <c r="M433" s="258">
        <v>4090.2083333333335</v>
      </c>
      <c r="N433" s="256">
        <v>3985.909090909091</v>
      </c>
      <c r="O433" s="257">
        <v>3992.8260869565215</v>
      </c>
      <c r="P433" s="257">
        <v>4039.387755102041</v>
      </c>
      <c r="Q433" s="257">
        <v>4230</v>
      </c>
      <c r="R433" s="257">
        <v>3992</v>
      </c>
      <c r="S433" s="258">
        <v>4165.9574468085102</v>
      </c>
      <c r="T433" s="342">
        <v>4038.2638888888887</v>
      </c>
      <c r="U433" s="516"/>
      <c r="V433" s="516"/>
      <c r="W433" s="516"/>
    </row>
    <row r="434" spans="1:23" x14ac:dyDescent="0.2">
      <c r="A434" s="469" t="s">
        <v>7</v>
      </c>
      <c r="B434" s="260">
        <v>83.333333333333329</v>
      </c>
      <c r="C434" s="261">
        <v>70.212765957446805</v>
      </c>
      <c r="D434" s="261">
        <v>84.444444444444443</v>
      </c>
      <c r="E434" s="261">
        <v>78.571428571428569</v>
      </c>
      <c r="F434" s="261">
        <v>80.555555555555557</v>
      </c>
      <c r="G434" s="509">
        <v>83.673469387755105</v>
      </c>
      <c r="H434" s="260">
        <v>86.956521739130437</v>
      </c>
      <c r="I434" s="261">
        <v>83.720930232558146</v>
      </c>
      <c r="J434" s="261">
        <v>90.243902439024396</v>
      </c>
      <c r="K434" s="261">
        <v>82.352941176470594</v>
      </c>
      <c r="L434" s="261">
        <v>88.888888888888886</v>
      </c>
      <c r="M434" s="262">
        <v>79.166666666666671</v>
      </c>
      <c r="N434" s="260">
        <v>88.63636363636364</v>
      </c>
      <c r="O434" s="261">
        <v>89.130434782608702</v>
      </c>
      <c r="P434" s="261">
        <v>81.632653061224488</v>
      </c>
      <c r="Q434" s="261">
        <v>81.25</v>
      </c>
      <c r="R434" s="261">
        <v>86.666666666666671</v>
      </c>
      <c r="S434" s="262">
        <v>82.978723404255319</v>
      </c>
      <c r="T434" s="343">
        <v>82.222222222222229</v>
      </c>
      <c r="U434" s="516"/>
      <c r="V434" s="227"/>
      <c r="W434" s="516"/>
    </row>
    <row r="435" spans="1:23" x14ac:dyDescent="0.2">
      <c r="A435" s="469" t="s">
        <v>8</v>
      </c>
      <c r="B435" s="263">
        <v>7.5842889425778021E-2</v>
      </c>
      <c r="C435" s="264">
        <v>9.4840495430346491E-2</v>
      </c>
      <c r="D435" s="264">
        <v>7.813565424202408E-2</v>
      </c>
      <c r="E435" s="264">
        <v>9.1132861983256666E-2</v>
      </c>
      <c r="F435" s="264">
        <v>8.181426300069207E-2</v>
      </c>
      <c r="G435" s="302">
        <v>7.9125850028566841E-2</v>
      </c>
      <c r="H435" s="263">
        <v>7.3361666405741946E-2</v>
      </c>
      <c r="I435" s="264">
        <v>7.8515587531961889E-2</v>
      </c>
      <c r="J435" s="264">
        <v>6.9828332192394982E-2</v>
      </c>
      <c r="K435" s="264">
        <v>7.5114463442216936E-2</v>
      </c>
      <c r="L435" s="264">
        <v>6.1590862283772113E-2</v>
      </c>
      <c r="M435" s="265">
        <v>7.0854456646128536E-2</v>
      </c>
      <c r="N435" s="263">
        <v>7.2808028339231765E-2</v>
      </c>
      <c r="O435" s="264">
        <v>6.7459083382552645E-2</v>
      </c>
      <c r="P435" s="264">
        <v>7.4677478746323689E-2</v>
      </c>
      <c r="Q435" s="264">
        <v>6.8680090053588425E-2</v>
      </c>
      <c r="R435" s="264">
        <v>6.3375818384385246E-2</v>
      </c>
      <c r="S435" s="265">
        <v>6.909419656096856E-2</v>
      </c>
      <c r="T435" s="344">
        <v>7.7143462412197092E-2</v>
      </c>
      <c r="U435" s="516"/>
      <c r="V435" s="227"/>
      <c r="W435" s="516"/>
    </row>
    <row r="436" spans="1:23" x14ac:dyDescent="0.2">
      <c r="A436" s="471" t="s">
        <v>1</v>
      </c>
      <c r="B436" s="266">
        <f>B433/H432*100-100</f>
        <v>4.6696197858988597</v>
      </c>
      <c r="C436" s="267">
        <f t="shared" ref="C436:E436" si="173">C433/C432*100-100</f>
        <v>2.6279619550277715</v>
      </c>
      <c r="D436" s="267">
        <f t="shared" si="173"/>
        <v>5.0244042492104484</v>
      </c>
      <c r="E436" s="267">
        <f t="shared" si="173"/>
        <v>-2.1963824289405665</v>
      </c>
      <c r="F436" s="267">
        <f>F433/F432*100-100</f>
        <v>3.6175710594315262</v>
      </c>
      <c r="G436" s="405">
        <f t="shared" ref="G436:L436" si="174">G433/G432*100-100</f>
        <v>4.7882718979064549</v>
      </c>
      <c r="H436" s="266">
        <f t="shared" si="174"/>
        <v>3.7018312549151915</v>
      </c>
      <c r="I436" s="267">
        <f t="shared" si="174"/>
        <v>1.0335917312661564</v>
      </c>
      <c r="J436" s="267">
        <f t="shared" si="174"/>
        <v>4.7961177286191372</v>
      </c>
      <c r="K436" s="267">
        <f t="shared" si="174"/>
        <v>9.4543243654050713</v>
      </c>
      <c r="L436" s="267">
        <f t="shared" si="174"/>
        <v>5.8455354579385812</v>
      </c>
      <c r="M436" s="268">
        <f>M433/M432*100-100</f>
        <v>5.6901378122308444</v>
      </c>
      <c r="N436" s="266">
        <f t="shared" ref="N436:T436" si="175">N433/N432*100-100</f>
        <v>2.9950669485553192</v>
      </c>
      <c r="O436" s="267">
        <f t="shared" si="175"/>
        <v>3.1738006965509555</v>
      </c>
      <c r="P436" s="267">
        <f t="shared" si="175"/>
        <v>4.376944576280124</v>
      </c>
      <c r="Q436" s="267">
        <f t="shared" si="175"/>
        <v>9.3023255813953369</v>
      </c>
      <c r="R436" s="267">
        <f t="shared" si="175"/>
        <v>3.1524547803617509</v>
      </c>
      <c r="S436" s="268">
        <f t="shared" si="175"/>
        <v>7.647479245697923</v>
      </c>
      <c r="T436" s="345">
        <f t="shared" si="175"/>
        <v>4.3479041056560419</v>
      </c>
      <c r="U436" s="516"/>
      <c r="V436" s="227"/>
      <c r="W436" s="516"/>
    </row>
    <row r="437" spans="1:23" ht="13.5" thickBot="1" x14ac:dyDescent="0.25">
      <c r="A437" s="472" t="s">
        <v>27</v>
      </c>
      <c r="B437" s="474">
        <f t="shared" ref="B437:T437" si="176">B433-B420</f>
        <v>190.9142857142856</v>
      </c>
      <c r="C437" s="475">
        <f t="shared" si="176"/>
        <v>37.086743044189916</v>
      </c>
      <c r="D437" s="475">
        <f t="shared" si="176"/>
        <v>141.89542483660125</v>
      </c>
      <c r="E437" s="475">
        <f t="shared" si="176"/>
        <v>-81.470588235294144</v>
      </c>
      <c r="F437" s="475">
        <f t="shared" si="176"/>
        <v>95</v>
      </c>
      <c r="G437" s="476">
        <f t="shared" si="176"/>
        <v>212.30612244897975</v>
      </c>
      <c r="H437" s="474">
        <f t="shared" si="176"/>
        <v>50.319693094629201</v>
      </c>
      <c r="I437" s="475">
        <f t="shared" si="176"/>
        <v>33.921568627451052</v>
      </c>
      <c r="J437" s="475">
        <f t="shared" si="176"/>
        <v>124.3370288248334</v>
      </c>
      <c r="K437" s="475">
        <f t="shared" si="176"/>
        <v>136.83473389355731</v>
      </c>
      <c r="L437" s="475">
        <f t="shared" si="176"/>
        <v>18.930555555556111</v>
      </c>
      <c r="M437" s="477">
        <f t="shared" si="176"/>
        <v>48.408333333333303</v>
      </c>
      <c r="N437" s="474">
        <f t="shared" si="176"/>
        <v>70.814751286449336</v>
      </c>
      <c r="O437" s="475">
        <f t="shared" si="176"/>
        <v>67.409420289855007</v>
      </c>
      <c r="P437" s="475">
        <f t="shared" si="176"/>
        <v>24.104736234116444</v>
      </c>
      <c r="Q437" s="475">
        <f t="shared" si="176"/>
        <v>367.5</v>
      </c>
      <c r="R437" s="475">
        <f t="shared" si="176"/>
        <v>-15.916666666666515</v>
      </c>
      <c r="S437" s="477">
        <f t="shared" si="176"/>
        <v>264.13926499032823</v>
      </c>
      <c r="T437" s="478">
        <f t="shared" si="176"/>
        <v>96.635420855112898</v>
      </c>
      <c r="U437" s="516"/>
      <c r="V437" s="227"/>
      <c r="W437" s="516"/>
    </row>
    <row r="438" spans="1:23" x14ac:dyDescent="0.2">
      <c r="A438" s="370" t="s">
        <v>51</v>
      </c>
      <c r="B438" s="274">
        <v>760</v>
      </c>
      <c r="C438" s="275">
        <v>754</v>
      </c>
      <c r="D438" s="275">
        <v>753</v>
      </c>
      <c r="E438" s="275">
        <v>181</v>
      </c>
      <c r="F438" s="275">
        <v>762</v>
      </c>
      <c r="G438" s="407">
        <v>757</v>
      </c>
      <c r="H438" s="274">
        <v>751</v>
      </c>
      <c r="I438" s="275">
        <v>753</v>
      </c>
      <c r="J438" s="275">
        <v>742</v>
      </c>
      <c r="K438" s="275">
        <v>166</v>
      </c>
      <c r="L438" s="275">
        <v>757</v>
      </c>
      <c r="M438" s="276">
        <v>756</v>
      </c>
      <c r="N438" s="274">
        <v>759</v>
      </c>
      <c r="O438" s="275">
        <v>765</v>
      </c>
      <c r="P438" s="275">
        <v>758</v>
      </c>
      <c r="Q438" s="275">
        <v>171</v>
      </c>
      <c r="R438" s="275">
        <v>758</v>
      </c>
      <c r="S438" s="276">
        <v>753</v>
      </c>
      <c r="T438" s="347">
        <f>SUM(B438:S438)</f>
        <v>11856</v>
      </c>
      <c r="U438" s="227" t="s">
        <v>56</v>
      </c>
      <c r="V438" s="278">
        <f>T425-T438</f>
        <v>37</v>
      </c>
      <c r="W438" s="279">
        <f>V438/T425</f>
        <v>3.1110737408559658E-3</v>
      </c>
    </row>
    <row r="439" spans="1:23" x14ac:dyDescent="0.2">
      <c r="A439" s="371" t="s">
        <v>28</v>
      </c>
      <c r="B439" s="323"/>
      <c r="C439" s="240"/>
      <c r="D439" s="240"/>
      <c r="E439" s="240"/>
      <c r="F439" s="240"/>
      <c r="G439" s="408"/>
      <c r="H439" s="242"/>
      <c r="I439" s="240"/>
      <c r="J439" s="240"/>
      <c r="K439" s="240"/>
      <c r="L439" s="240"/>
      <c r="M439" s="243"/>
      <c r="N439" s="242"/>
      <c r="O439" s="240"/>
      <c r="P439" s="240"/>
      <c r="Q439" s="240"/>
      <c r="R439" s="240"/>
      <c r="S439" s="243"/>
      <c r="T439" s="339"/>
      <c r="U439" s="227" t="s">
        <v>57</v>
      </c>
      <c r="V439" s="362">
        <v>162.36000000000001</v>
      </c>
      <c r="W439" s="516"/>
    </row>
    <row r="440" spans="1:23" ht="13.5" thickBot="1" x14ac:dyDescent="0.25">
      <c r="A440" s="372" t="s">
        <v>26</v>
      </c>
      <c r="B440" s="410">
        <f t="shared" ref="B440:S440" si="177">B439-B426</f>
        <v>0</v>
      </c>
      <c r="C440" s="415">
        <f t="shared" si="177"/>
        <v>0</v>
      </c>
      <c r="D440" s="415">
        <f t="shared" si="177"/>
        <v>0</v>
      </c>
      <c r="E440" s="415">
        <f t="shared" si="177"/>
        <v>0</v>
      </c>
      <c r="F440" s="415">
        <f t="shared" si="177"/>
        <v>0</v>
      </c>
      <c r="G440" s="416">
        <f t="shared" si="177"/>
        <v>0</v>
      </c>
      <c r="H440" s="410">
        <f t="shared" si="177"/>
        <v>0</v>
      </c>
      <c r="I440" s="415">
        <f t="shared" si="177"/>
        <v>0</v>
      </c>
      <c r="J440" s="415">
        <f t="shared" si="177"/>
        <v>0</v>
      </c>
      <c r="K440" s="415">
        <f t="shared" si="177"/>
        <v>0</v>
      </c>
      <c r="L440" s="415">
        <f t="shared" si="177"/>
        <v>0</v>
      </c>
      <c r="M440" s="417">
        <f t="shared" si="177"/>
        <v>0</v>
      </c>
      <c r="N440" s="410">
        <f t="shared" si="177"/>
        <v>0</v>
      </c>
      <c r="O440" s="415">
        <f t="shared" si="177"/>
        <v>0</v>
      </c>
      <c r="P440" s="415">
        <f t="shared" si="177"/>
        <v>0</v>
      </c>
      <c r="Q440" s="415">
        <f t="shared" si="177"/>
        <v>0</v>
      </c>
      <c r="R440" s="415">
        <f t="shared" si="177"/>
        <v>0</v>
      </c>
      <c r="S440" s="417">
        <f t="shared" si="177"/>
        <v>0</v>
      </c>
      <c r="T440" s="348"/>
      <c r="U440" s="227" t="s">
        <v>26</v>
      </c>
      <c r="V440" s="227">
        <f>V439-V426</f>
        <v>0.17000000000001592</v>
      </c>
      <c r="W440" s="516"/>
    </row>
    <row r="442" spans="1:23" ht="13.5" thickBot="1" x14ac:dyDescent="0.25"/>
    <row r="443" spans="1:23" ht="13.5" thickBot="1" x14ac:dyDescent="0.25">
      <c r="A443" s="468" t="s">
        <v>138</v>
      </c>
      <c r="B443" s="528" t="s">
        <v>53</v>
      </c>
      <c r="C443" s="529"/>
      <c r="D443" s="529"/>
      <c r="E443" s="529"/>
      <c r="F443" s="529"/>
      <c r="G443" s="530"/>
      <c r="H443" s="528" t="s">
        <v>72</v>
      </c>
      <c r="I443" s="529"/>
      <c r="J443" s="529"/>
      <c r="K443" s="529"/>
      <c r="L443" s="529"/>
      <c r="M443" s="530"/>
      <c r="N443" s="528" t="s">
        <v>63</v>
      </c>
      <c r="O443" s="529"/>
      <c r="P443" s="529"/>
      <c r="Q443" s="529"/>
      <c r="R443" s="529"/>
      <c r="S443" s="530"/>
      <c r="T443" s="338" t="s">
        <v>55</v>
      </c>
      <c r="U443" s="517"/>
      <c r="V443" s="517"/>
      <c r="W443" s="517"/>
    </row>
    <row r="444" spans="1:23" x14ac:dyDescent="0.2">
      <c r="A444" s="469" t="s">
        <v>54</v>
      </c>
      <c r="B444" s="448">
        <v>1</v>
      </c>
      <c r="C444" s="449">
        <v>2</v>
      </c>
      <c r="D444" s="449">
        <v>3</v>
      </c>
      <c r="E444" s="449">
        <v>4</v>
      </c>
      <c r="F444" s="449">
        <v>5</v>
      </c>
      <c r="G444" s="450">
        <v>6</v>
      </c>
      <c r="H444" s="448">
        <v>7</v>
      </c>
      <c r="I444" s="449">
        <v>8</v>
      </c>
      <c r="J444" s="449">
        <v>9</v>
      </c>
      <c r="K444" s="449">
        <v>10</v>
      </c>
      <c r="L444" s="449">
        <v>11</v>
      </c>
      <c r="M444" s="451">
        <v>12</v>
      </c>
      <c r="N444" s="448">
        <v>13</v>
      </c>
      <c r="O444" s="449">
        <v>14</v>
      </c>
      <c r="P444" s="449">
        <v>15</v>
      </c>
      <c r="Q444" s="449">
        <v>16</v>
      </c>
      <c r="R444" s="449">
        <v>17</v>
      </c>
      <c r="S444" s="451">
        <v>18</v>
      </c>
      <c r="T444" s="459">
        <v>720</v>
      </c>
      <c r="U444" s="517"/>
      <c r="V444" s="517"/>
      <c r="W444" s="517"/>
    </row>
    <row r="445" spans="1:23" x14ac:dyDescent="0.2">
      <c r="A445" s="470" t="s">
        <v>3</v>
      </c>
      <c r="B445" s="473">
        <v>3888</v>
      </c>
      <c r="C445" s="254">
        <v>3888</v>
      </c>
      <c r="D445" s="254">
        <v>3888</v>
      </c>
      <c r="E445" s="254">
        <v>3888</v>
      </c>
      <c r="F445" s="254">
        <v>3888</v>
      </c>
      <c r="G445" s="404">
        <v>3888</v>
      </c>
      <c r="H445" s="253">
        <v>3888</v>
      </c>
      <c r="I445" s="254">
        <v>3888</v>
      </c>
      <c r="J445" s="254">
        <v>3888</v>
      </c>
      <c r="K445" s="254">
        <v>3888</v>
      </c>
      <c r="L445" s="254">
        <v>3888</v>
      </c>
      <c r="M445" s="255">
        <v>3888</v>
      </c>
      <c r="N445" s="253">
        <v>3888</v>
      </c>
      <c r="O445" s="254">
        <v>3888</v>
      </c>
      <c r="P445" s="254">
        <v>3888</v>
      </c>
      <c r="Q445" s="254">
        <v>3888</v>
      </c>
      <c r="R445" s="254">
        <v>3888</v>
      </c>
      <c r="S445" s="255">
        <v>3888</v>
      </c>
      <c r="T445" s="341">
        <v>3888</v>
      </c>
      <c r="U445" s="517"/>
      <c r="V445" s="517"/>
      <c r="W445" s="517"/>
    </row>
    <row r="446" spans="1:23" x14ac:dyDescent="0.2">
      <c r="A446" s="471" t="s">
        <v>6</v>
      </c>
      <c r="B446" s="256">
        <v>4101.25</v>
      </c>
      <c r="C446" s="257">
        <v>4108.4615384615381</v>
      </c>
      <c r="D446" s="257">
        <v>4103.5897435897432</v>
      </c>
      <c r="E446" s="257">
        <v>4022.7777777777778</v>
      </c>
      <c r="F446" s="257">
        <v>4043.6842105263158</v>
      </c>
      <c r="G446" s="296">
        <v>4182.105263157895</v>
      </c>
      <c r="H446" s="256">
        <v>4123.0769230769229</v>
      </c>
      <c r="I446" s="257">
        <v>4158.2142857142853</v>
      </c>
      <c r="J446" s="257">
        <v>4123.7254901960787</v>
      </c>
      <c r="K446" s="257">
        <v>4124.5161290322585</v>
      </c>
      <c r="L446" s="257">
        <v>4232.4444444444443</v>
      </c>
      <c r="M446" s="258">
        <v>4295.2941176470586</v>
      </c>
      <c r="N446" s="256">
        <v>4127.0370370370374</v>
      </c>
      <c r="O446" s="257">
        <v>4213.5714285714284</v>
      </c>
      <c r="P446" s="257">
        <v>4130.3773584905657</v>
      </c>
      <c r="Q446" s="257">
        <v>4073.75</v>
      </c>
      <c r="R446" s="257">
        <v>4113.8</v>
      </c>
      <c r="S446" s="258">
        <v>4133.090909090909</v>
      </c>
      <c r="T446" s="342">
        <v>4142.7468354430375</v>
      </c>
      <c r="U446" s="517"/>
      <c r="V446" s="517"/>
      <c r="W446" s="517"/>
    </row>
    <row r="447" spans="1:23" x14ac:dyDescent="0.2">
      <c r="A447" s="469" t="s">
        <v>7</v>
      </c>
      <c r="B447" s="260">
        <v>70</v>
      </c>
      <c r="C447" s="261">
        <v>87.179487179487182</v>
      </c>
      <c r="D447" s="261">
        <v>79.487179487179489</v>
      </c>
      <c r="E447" s="261">
        <v>88.888888888888886</v>
      </c>
      <c r="F447" s="261">
        <v>81.578947368421055</v>
      </c>
      <c r="G447" s="509">
        <v>78.94736842105263</v>
      </c>
      <c r="H447" s="260">
        <v>84.615384615384613</v>
      </c>
      <c r="I447" s="261">
        <v>85.714285714285708</v>
      </c>
      <c r="J447" s="261">
        <v>76.470588235294116</v>
      </c>
      <c r="K447" s="261">
        <v>93.548387096774192</v>
      </c>
      <c r="L447" s="261">
        <v>84.444444444444443</v>
      </c>
      <c r="M447" s="262">
        <v>76.470588235294116</v>
      </c>
      <c r="N447" s="260">
        <v>90.740740740740748</v>
      </c>
      <c r="O447" s="261">
        <v>82.142857142857139</v>
      </c>
      <c r="P447" s="261">
        <v>88.679245283018872</v>
      </c>
      <c r="Q447" s="261">
        <v>87.5</v>
      </c>
      <c r="R447" s="261">
        <v>74</v>
      </c>
      <c r="S447" s="262">
        <v>72.727272727272734</v>
      </c>
      <c r="T447" s="343">
        <v>81.518987341772146</v>
      </c>
      <c r="U447" s="517"/>
      <c r="V447" s="227"/>
      <c r="W447" s="517"/>
    </row>
    <row r="448" spans="1:23" x14ac:dyDescent="0.2">
      <c r="A448" s="469" t="s">
        <v>8</v>
      </c>
      <c r="B448" s="263">
        <v>9.1206357097777066E-2</v>
      </c>
      <c r="C448" s="264">
        <v>7.3877382633603758E-2</v>
      </c>
      <c r="D448" s="264">
        <v>7.673946692575416E-2</v>
      </c>
      <c r="E448" s="264">
        <v>7.3764433331021576E-2</v>
      </c>
      <c r="F448" s="264">
        <v>7.2187437645541377E-2</v>
      </c>
      <c r="G448" s="302">
        <v>8.0691603699947559E-2</v>
      </c>
      <c r="H448" s="263">
        <v>6.6465059568632121E-2</v>
      </c>
      <c r="I448" s="264">
        <v>7.7927110798400326E-2</v>
      </c>
      <c r="J448" s="264">
        <v>9.3281355793811652E-2</v>
      </c>
      <c r="K448" s="264">
        <v>7.2219972630676935E-2</v>
      </c>
      <c r="L448" s="264">
        <v>6.6494451085025941E-2</v>
      </c>
      <c r="M448" s="265">
        <v>7.8558481193367682E-2</v>
      </c>
      <c r="N448" s="263">
        <v>5.7388307641581211E-2</v>
      </c>
      <c r="O448" s="264">
        <v>7.1904770468757914E-2</v>
      </c>
      <c r="P448" s="264">
        <v>7.3776208676680444E-2</v>
      </c>
      <c r="Q448" s="264">
        <v>7.2118888713659957E-2</v>
      </c>
      <c r="R448" s="264">
        <v>9.0288559974143742E-2</v>
      </c>
      <c r="S448" s="265">
        <v>8.0340902396828826E-2</v>
      </c>
      <c r="T448" s="344">
        <v>7.8112113504686845E-2</v>
      </c>
      <c r="U448" s="517"/>
      <c r="V448" s="227"/>
      <c r="W448" s="517"/>
    </row>
    <row r="449" spans="1:23" x14ac:dyDescent="0.2">
      <c r="A449" s="471" t="s">
        <v>1</v>
      </c>
      <c r="B449" s="266">
        <f>B446/H445*100-100</f>
        <v>5.4848251028806629</v>
      </c>
      <c r="C449" s="267">
        <f t="shared" ref="C449:E449" si="178">C446/C445*100-100</f>
        <v>5.6703070591959346</v>
      </c>
      <c r="D449" s="267">
        <f t="shared" si="178"/>
        <v>5.545003693151827</v>
      </c>
      <c r="E449" s="267">
        <f t="shared" si="178"/>
        <v>3.4665066300868688</v>
      </c>
      <c r="F449" s="267">
        <f>F446/F445*100-100</f>
        <v>4.0042235217673863</v>
      </c>
      <c r="G449" s="405">
        <f t="shared" ref="G449:L449" si="179">G446/G445*100-100</f>
        <v>7.564435780810058</v>
      </c>
      <c r="H449" s="266">
        <f t="shared" si="179"/>
        <v>6.0462171573282717</v>
      </c>
      <c r="I449" s="267">
        <f t="shared" si="179"/>
        <v>6.9499559082892404</v>
      </c>
      <c r="J449" s="267">
        <f t="shared" si="179"/>
        <v>6.0628984103929753</v>
      </c>
      <c r="K449" s="267">
        <f t="shared" si="179"/>
        <v>6.0832337714058298</v>
      </c>
      <c r="L449" s="267">
        <f t="shared" si="179"/>
        <v>8.8591678097850775</v>
      </c>
      <c r="M449" s="268">
        <f>M446/M445*100-100</f>
        <v>10.475671750181533</v>
      </c>
      <c r="N449" s="266">
        <f t="shared" ref="N449:T449" si="180">N446/N445*100-100</f>
        <v>6.1480719402530184</v>
      </c>
      <c r="O449" s="267">
        <f t="shared" si="180"/>
        <v>8.3737507348618436</v>
      </c>
      <c r="P449" s="267">
        <f t="shared" si="180"/>
        <v>6.233985557884921</v>
      </c>
      <c r="Q449" s="267">
        <f t="shared" si="180"/>
        <v>4.7775205761316784</v>
      </c>
      <c r="R449" s="267">
        <f t="shared" si="180"/>
        <v>5.8076131687242878</v>
      </c>
      <c r="S449" s="268">
        <f t="shared" si="180"/>
        <v>6.3037785260007411</v>
      </c>
      <c r="T449" s="345">
        <f t="shared" si="180"/>
        <v>6.5521305412303832</v>
      </c>
      <c r="U449" s="517"/>
      <c r="V449" s="227"/>
      <c r="W449" s="517"/>
    </row>
    <row r="450" spans="1:23" ht="13.5" thickBot="1" x14ac:dyDescent="0.25">
      <c r="A450" s="472" t="s">
        <v>27</v>
      </c>
      <c r="B450" s="474">
        <f t="shared" ref="B450:T450" si="181">B446-B433</f>
        <v>50.535714285714221</v>
      </c>
      <c r="C450" s="475">
        <f t="shared" si="181"/>
        <v>136.75941080196344</v>
      </c>
      <c r="D450" s="475">
        <f t="shared" si="181"/>
        <v>39.14529914529885</v>
      </c>
      <c r="E450" s="475">
        <f t="shared" si="181"/>
        <v>237.77777777777783</v>
      </c>
      <c r="F450" s="475">
        <f t="shared" si="181"/>
        <v>33.684210526315837</v>
      </c>
      <c r="G450" s="476">
        <f t="shared" si="181"/>
        <v>126.79914070891527</v>
      </c>
      <c r="H450" s="474">
        <f t="shared" si="181"/>
        <v>109.81605351170538</v>
      </c>
      <c r="I450" s="475">
        <f t="shared" si="181"/>
        <v>248.21428571428532</v>
      </c>
      <c r="J450" s="475">
        <f t="shared" si="181"/>
        <v>68.115734098517805</v>
      </c>
      <c r="K450" s="475">
        <f t="shared" si="181"/>
        <v>-111.36622390891807</v>
      </c>
      <c r="L450" s="475">
        <f t="shared" si="181"/>
        <v>136.22222222222172</v>
      </c>
      <c r="M450" s="477">
        <f t="shared" si="181"/>
        <v>205.08578431372507</v>
      </c>
      <c r="N450" s="474">
        <f t="shared" si="181"/>
        <v>141.12794612794642</v>
      </c>
      <c r="O450" s="475">
        <f t="shared" si="181"/>
        <v>220.74534161490692</v>
      </c>
      <c r="P450" s="475">
        <f t="shared" si="181"/>
        <v>90.989603388524756</v>
      </c>
      <c r="Q450" s="475">
        <f t="shared" si="181"/>
        <v>-156.25</v>
      </c>
      <c r="R450" s="475">
        <f t="shared" si="181"/>
        <v>121.80000000000018</v>
      </c>
      <c r="S450" s="477">
        <f t="shared" si="181"/>
        <v>-32.866537717601204</v>
      </c>
      <c r="T450" s="478">
        <f t="shared" si="181"/>
        <v>104.48294655414884</v>
      </c>
      <c r="U450" s="517"/>
      <c r="V450" s="227"/>
      <c r="W450" s="517"/>
    </row>
    <row r="451" spans="1:23" x14ac:dyDescent="0.2">
      <c r="A451" s="370" t="s">
        <v>51</v>
      </c>
      <c r="B451" s="274">
        <v>760</v>
      </c>
      <c r="C451" s="275">
        <v>754</v>
      </c>
      <c r="D451" s="275">
        <v>752</v>
      </c>
      <c r="E451" s="275">
        <v>178</v>
      </c>
      <c r="F451" s="275">
        <v>762</v>
      </c>
      <c r="G451" s="407">
        <v>756</v>
      </c>
      <c r="H451" s="274">
        <v>749</v>
      </c>
      <c r="I451" s="275">
        <v>752</v>
      </c>
      <c r="J451" s="275">
        <v>742</v>
      </c>
      <c r="K451" s="275">
        <v>159</v>
      </c>
      <c r="L451" s="275">
        <v>754</v>
      </c>
      <c r="M451" s="276">
        <v>755</v>
      </c>
      <c r="N451" s="274">
        <v>759</v>
      </c>
      <c r="O451" s="275">
        <v>764</v>
      </c>
      <c r="P451" s="275">
        <v>757</v>
      </c>
      <c r="Q451" s="275">
        <v>167</v>
      </c>
      <c r="R451" s="275">
        <v>757</v>
      </c>
      <c r="S451" s="276">
        <v>752</v>
      </c>
      <c r="T451" s="347">
        <f>SUM(B451:S451)</f>
        <v>11829</v>
      </c>
      <c r="U451" s="227" t="s">
        <v>56</v>
      </c>
      <c r="V451" s="278">
        <f>T438-T451</f>
        <v>27</v>
      </c>
      <c r="W451" s="279">
        <f>V451/T438</f>
        <v>2.2773279352226719E-3</v>
      </c>
    </row>
    <row r="452" spans="1:23" x14ac:dyDescent="0.2">
      <c r="A452" s="371" t="s">
        <v>28</v>
      </c>
      <c r="B452" s="323"/>
      <c r="C452" s="240"/>
      <c r="D452" s="240"/>
      <c r="E452" s="240"/>
      <c r="F452" s="240"/>
      <c r="G452" s="408"/>
      <c r="H452" s="242"/>
      <c r="I452" s="240"/>
      <c r="J452" s="240"/>
      <c r="K452" s="240"/>
      <c r="L452" s="240"/>
      <c r="M452" s="243"/>
      <c r="N452" s="242"/>
      <c r="O452" s="240"/>
      <c r="P452" s="240"/>
      <c r="Q452" s="240"/>
      <c r="R452" s="240"/>
      <c r="S452" s="243"/>
      <c r="T452" s="339"/>
      <c r="U452" s="227" t="s">
        <v>57</v>
      </c>
      <c r="V452" s="362">
        <v>162.29</v>
      </c>
      <c r="W452" s="517"/>
    </row>
    <row r="453" spans="1:23" ht="13.5" thickBot="1" x14ac:dyDescent="0.25">
      <c r="A453" s="372" t="s">
        <v>26</v>
      </c>
      <c r="B453" s="410">
        <f t="shared" ref="B453:S453" si="182">B452-B439</f>
        <v>0</v>
      </c>
      <c r="C453" s="415">
        <f t="shared" si="182"/>
        <v>0</v>
      </c>
      <c r="D453" s="415">
        <f t="shared" si="182"/>
        <v>0</v>
      </c>
      <c r="E453" s="415">
        <f t="shared" si="182"/>
        <v>0</v>
      </c>
      <c r="F453" s="415">
        <f t="shared" si="182"/>
        <v>0</v>
      </c>
      <c r="G453" s="416">
        <f t="shared" si="182"/>
        <v>0</v>
      </c>
      <c r="H453" s="410">
        <f t="shared" si="182"/>
        <v>0</v>
      </c>
      <c r="I453" s="415">
        <f t="shared" si="182"/>
        <v>0</v>
      </c>
      <c r="J453" s="415">
        <f t="shared" si="182"/>
        <v>0</v>
      </c>
      <c r="K453" s="415">
        <f t="shared" si="182"/>
        <v>0</v>
      </c>
      <c r="L453" s="415">
        <f t="shared" si="182"/>
        <v>0</v>
      </c>
      <c r="M453" s="417">
        <f t="shared" si="182"/>
        <v>0</v>
      </c>
      <c r="N453" s="410">
        <f t="shared" si="182"/>
        <v>0</v>
      </c>
      <c r="O453" s="415">
        <f t="shared" si="182"/>
        <v>0</v>
      </c>
      <c r="P453" s="415">
        <f t="shared" si="182"/>
        <v>0</v>
      </c>
      <c r="Q453" s="415">
        <f t="shared" si="182"/>
        <v>0</v>
      </c>
      <c r="R453" s="415">
        <f t="shared" si="182"/>
        <v>0</v>
      </c>
      <c r="S453" s="417">
        <f t="shared" si="182"/>
        <v>0</v>
      </c>
      <c r="T453" s="348"/>
      <c r="U453" s="227" t="s">
        <v>26</v>
      </c>
      <c r="V453" s="227">
        <f>V452-V439</f>
        <v>-7.00000000000216E-2</v>
      </c>
      <c r="W453" s="517"/>
    </row>
    <row r="455" spans="1:23" ht="13.5" thickBot="1" x14ac:dyDescent="0.25"/>
    <row r="456" spans="1:23" ht="13.5" thickBot="1" x14ac:dyDescent="0.25">
      <c r="A456" s="468" t="s">
        <v>139</v>
      </c>
      <c r="B456" s="528" t="s">
        <v>53</v>
      </c>
      <c r="C456" s="529"/>
      <c r="D456" s="529"/>
      <c r="E456" s="529"/>
      <c r="F456" s="529"/>
      <c r="G456" s="530"/>
      <c r="H456" s="528" t="s">
        <v>72</v>
      </c>
      <c r="I456" s="529"/>
      <c r="J456" s="529"/>
      <c r="K456" s="529"/>
      <c r="L456" s="529"/>
      <c r="M456" s="530"/>
      <c r="N456" s="528" t="s">
        <v>63</v>
      </c>
      <c r="O456" s="529"/>
      <c r="P456" s="529"/>
      <c r="Q456" s="529"/>
      <c r="R456" s="529"/>
      <c r="S456" s="530"/>
      <c r="T456" s="338" t="s">
        <v>55</v>
      </c>
      <c r="U456" s="518"/>
      <c r="V456" s="518"/>
      <c r="W456" s="518"/>
    </row>
    <row r="457" spans="1:23" x14ac:dyDescent="0.2">
      <c r="A457" s="469" t="s">
        <v>54</v>
      </c>
      <c r="B457" s="448">
        <v>1</v>
      </c>
      <c r="C457" s="449">
        <v>2</v>
      </c>
      <c r="D457" s="449">
        <v>3</v>
      </c>
      <c r="E457" s="449">
        <v>4</v>
      </c>
      <c r="F457" s="449">
        <v>5</v>
      </c>
      <c r="G457" s="450">
        <v>6</v>
      </c>
      <c r="H457" s="448">
        <v>7</v>
      </c>
      <c r="I457" s="449">
        <v>8</v>
      </c>
      <c r="J457" s="449">
        <v>9</v>
      </c>
      <c r="K457" s="449">
        <v>10</v>
      </c>
      <c r="L457" s="449">
        <v>11</v>
      </c>
      <c r="M457" s="451">
        <v>12</v>
      </c>
      <c r="N457" s="448">
        <v>13</v>
      </c>
      <c r="O457" s="449">
        <v>14</v>
      </c>
      <c r="P457" s="449">
        <v>15</v>
      </c>
      <c r="Q457" s="449">
        <v>16</v>
      </c>
      <c r="R457" s="449">
        <v>17</v>
      </c>
      <c r="S457" s="451">
        <v>18</v>
      </c>
      <c r="T457" s="459">
        <v>843</v>
      </c>
      <c r="U457" s="518"/>
      <c r="V457" s="518"/>
      <c r="W457" s="518"/>
    </row>
    <row r="458" spans="1:23" x14ac:dyDescent="0.2">
      <c r="A458" s="470" t="s">
        <v>3</v>
      </c>
      <c r="B458" s="473">
        <v>3906</v>
      </c>
      <c r="C458" s="254">
        <v>3906</v>
      </c>
      <c r="D458" s="254">
        <v>3906</v>
      </c>
      <c r="E458" s="254">
        <v>3906</v>
      </c>
      <c r="F458" s="254">
        <v>3906</v>
      </c>
      <c r="G458" s="404">
        <v>3906</v>
      </c>
      <c r="H458" s="253">
        <v>3906</v>
      </c>
      <c r="I458" s="254">
        <v>3906</v>
      </c>
      <c r="J458" s="254">
        <v>3906</v>
      </c>
      <c r="K458" s="254">
        <v>3906</v>
      </c>
      <c r="L458" s="254">
        <v>3906</v>
      </c>
      <c r="M458" s="255">
        <v>3906</v>
      </c>
      <c r="N458" s="253">
        <v>3906</v>
      </c>
      <c r="O458" s="254">
        <v>3906</v>
      </c>
      <c r="P458" s="254">
        <v>3906</v>
      </c>
      <c r="Q458" s="254">
        <v>3906</v>
      </c>
      <c r="R458" s="254">
        <v>3906</v>
      </c>
      <c r="S458" s="255">
        <v>3906</v>
      </c>
      <c r="T458" s="341">
        <v>3906</v>
      </c>
      <c r="U458" s="518"/>
      <c r="V458" s="518"/>
      <c r="W458" s="518"/>
    </row>
    <row r="459" spans="1:23" x14ac:dyDescent="0.2">
      <c r="A459" s="471" t="s">
        <v>6</v>
      </c>
      <c r="B459" s="256">
        <v>4154.782608695652</v>
      </c>
      <c r="C459" s="257">
        <v>4099.7872340425529</v>
      </c>
      <c r="D459" s="257">
        <v>4200.8928571428569</v>
      </c>
      <c r="E459" s="257">
        <v>3884.705882352941</v>
      </c>
      <c r="F459" s="257">
        <v>4154.6808510638302</v>
      </c>
      <c r="G459" s="296">
        <v>4048.9583333333335</v>
      </c>
      <c r="H459" s="256">
        <v>4177.7777777777774</v>
      </c>
      <c r="I459" s="257">
        <v>4172.6530612244896</v>
      </c>
      <c r="J459" s="257">
        <v>4239.583333333333</v>
      </c>
      <c r="K459" s="257">
        <v>4325.2941176470586</v>
      </c>
      <c r="L459" s="257">
        <v>4124</v>
      </c>
      <c r="M459" s="258">
        <v>4143.333333333333</v>
      </c>
      <c r="N459" s="256">
        <v>4141.40625</v>
      </c>
      <c r="O459" s="257">
        <v>4184.8214285714284</v>
      </c>
      <c r="P459" s="257">
        <v>4057.5471698113206</v>
      </c>
      <c r="Q459" s="257">
        <v>4052.8571428571427</v>
      </c>
      <c r="R459" s="257">
        <v>4171.458333333333</v>
      </c>
      <c r="S459" s="258">
        <v>4232.9629629629626</v>
      </c>
      <c r="T459" s="342">
        <v>4149.9288256227755</v>
      </c>
      <c r="U459" s="518"/>
      <c r="V459" s="518"/>
      <c r="W459" s="518"/>
    </row>
    <row r="460" spans="1:23" x14ac:dyDescent="0.2">
      <c r="A460" s="469" t="s">
        <v>7</v>
      </c>
      <c r="B460" s="260">
        <v>76.811594202898547</v>
      </c>
      <c r="C460" s="261">
        <v>82.978723404255319</v>
      </c>
      <c r="D460" s="261">
        <v>69.642857142857139</v>
      </c>
      <c r="E460" s="261">
        <v>100</v>
      </c>
      <c r="F460" s="261">
        <v>78.723404255319153</v>
      </c>
      <c r="G460" s="509">
        <v>79.166666666666671</v>
      </c>
      <c r="H460" s="260">
        <v>81.481481481481481</v>
      </c>
      <c r="I460" s="261">
        <v>81.632653061224488</v>
      </c>
      <c r="J460" s="261">
        <v>70.833333333333329</v>
      </c>
      <c r="K460" s="261">
        <v>82.352941176470594</v>
      </c>
      <c r="L460" s="261">
        <v>72</v>
      </c>
      <c r="M460" s="262">
        <v>82.222222222222229</v>
      </c>
      <c r="N460" s="260">
        <v>93.75</v>
      </c>
      <c r="O460" s="261">
        <v>85.714285714285708</v>
      </c>
      <c r="P460" s="261">
        <v>94.339622641509436</v>
      </c>
      <c r="Q460" s="261">
        <v>90.476190476190482</v>
      </c>
      <c r="R460" s="261">
        <v>79.166666666666671</v>
      </c>
      <c r="S460" s="262">
        <v>85.18518518518519</v>
      </c>
      <c r="T460" s="343">
        <v>79.596678529062871</v>
      </c>
      <c r="U460" s="518"/>
      <c r="V460" s="227"/>
      <c r="W460" s="518"/>
    </row>
    <row r="461" spans="1:23" x14ac:dyDescent="0.2">
      <c r="A461" s="469" t="s">
        <v>8</v>
      </c>
      <c r="B461" s="263">
        <v>8.4909447893230378E-2</v>
      </c>
      <c r="C461" s="264">
        <v>7.9990305109658613E-2</v>
      </c>
      <c r="D461" s="264">
        <v>8.1525976178647652E-2</v>
      </c>
      <c r="E461" s="264">
        <v>5.1020916343129843E-2</v>
      </c>
      <c r="F461" s="264">
        <v>8.2596795847313373E-2</v>
      </c>
      <c r="G461" s="302">
        <v>8.2232372491351735E-2</v>
      </c>
      <c r="H461" s="263">
        <v>7.3344486922216914E-2</v>
      </c>
      <c r="I461" s="264">
        <v>6.8388735276632251E-2</v>
      </c>
      <c r="J461" s="264">
        <v>8.9763201154542505E-2</v>
      </c>
      <c r="K461" s="264">
        <v>7.136198690579855E-2</v>
      </c>
      <c r="L461" s="264">
        <v>8.5644235930610532E-2</v>
      </c>
      <c r="M461" s="265">
        <v>8.047626297798692E-2</v>
      </c>
      <c r="N461" s="263">
        <v>6.1237797450817977E-2</v>
      </c>
      <c r="O461" s="264">
        <v>6.858515323218986E-2</v>
      </c>
      <c r="P461" s="264">
        <v>6.0747044236639604E-2</v>
      </c>
      <c r="Q461" s="264">
        <v>6.3858508989443771E-2</v>
      </c>
      <c r="R461" s="264">
        <v>7.8940841449797419E-2</v>
      </c>
      <c r="S461" s="265">
        <v>7.9569113968954067E-2</v>
      </c>
      <c r="T461" s="344">
        <v>7.8460514521640989E-2</v>
      </c>
      <c r="U461" s="518"/>
      <c r="V461" s="227"/>
      <c r="W461" s="518"/>
    </row>
    <row r="462" spans="1:23" x14ac:dyDescent="0.2">
      <c r="A462" s="471" t="s">
        <v>1</v>
      </c>
      <c r="B462" s="266">
        <f>B459/H458*100-100</f>
        <v>6.3692424141231925</v>
      </c>
      <c r="C462" s="267">
        <f t="shared" ref="C462:E462" si="183">C459/C458*100-100</f>
        <v>4.9612707128149793</v>
      </c>
      <c r="D462" s="267">
        <f t="shared" si="183"/>
        <v>7.5497403262380089</v>
      </c>
      <c r="E462" s="267">
        <f t="shared" si="183"/>
        <v>-0.54516430228005675</v>
      </c>
      <c r="F462" s="267">
        <f>F459/F458*100-100</f>
        <v>6.3666372520181795</v>
      </c>
      <c r="G462" s="405">
        <f t="shared" ref="G462:L462" si="184">G459/G458*100-100</f>
        <v>3.6599675712579085</v>
      </c>
      <c r="H462" s="266">
        <f t="shared" si="184"/>
        <v>6.9579564203219917</v>
      </c>
      <c r="I462" s="267">
        <f t="shared" si="184"/>
        <v>6.8267552796848321</v>
      </c>
      <c r="J462" s="267">
        <f t="shared" si="184"/>
        <v>8.5402799112476373</v>
      </c>
      <c r="K462" s="267">
        <f t="shared" si="184"/>
        <v>10.734616427216054</v>
      </c>
      <c r="L462" s="267">
        <f t="shared" si="184"/>
        <v>5.5811571940604239</v>
      </c>
      <c r="M462" s="268">
        <f>M459/M458*100-100</f>
        <v>6.0761222051544621</v>
      </c>
      <c r="N462" s="266">
        <f t="shared" ref="N462:T462" si="185">N459/N458*100-100</f>
        <v>6.0267857142857224</v>
      </c>
      <c r="O462" s="267">
        <f t="shared" si="185"/>
        <v>7.1382854216955707</v>
      </c>
      <c r="P462" s="267">
        <f t="shared" si="185"/>
        <v>3.8798558579447189</v>
      </c>
      <c r="Q462" s="267">
        <f t="shared" si="185"/>
        <v>3.759783483285787</v>
      </c>
      <c r="R462" s="267">
        <f t="shared" si="185"/>
        <v>6.7961682881037717</v>
      </c>
      <c r="S462" s="268">
        <f t="shared" si="185"/>
        <v>8.3707875822571083</v>
      </c>
      <c r="T462" s="345">
        <f t="shared" si="185"/>
        <v>6.2449776145103755</v>
      </c>
      <c r="U462" s="518"/>
      <c r="V462" s="227"/>
      <c r="W462" s="518"/>
    </row>
    <row r="463" spans="1:23" ht="13.5" thickBot="1" x14ac:dyDescent="0.25">
      <c r="A463" s="472" t="s">
        <v>27</v>
      </c>
      <c r="B463" s="474">
        <f t="shared" ref="B463:T463" si="186">B459-B446</f>
        <v>53.532608695652016</v>
      </c>
      <c r="C463" s="475">
        <f t="shared" si="186"/>
        <v>-8.6743044189852299</v>
      </c>
      <c r="D463" s="475">
        <f t="shared" si="186"/>
        <v>97.30311355311369</v>
      </c>
      <c r="E463" s="475">
        <f t="shared" si="186"/>
        <v>-138.07189542483684</v>
      </c>
      <c r="F463" s="475">
        <f t="shared" si="186"/>
        <v>110.99664053751439</v>
      </c>
      <c r="G463" s="476">
        <f t="shared" si="186"/>
        <v>-133.14692982456154</v>
      </c>
      <c r="H463" s="474">
        <f t="shared" si="186"/>
        <v>54.700854700854507</v>
      </c>
      <c r="I463" s="475">
        <f t="shared" si="186"/>
        <v>14.438775510204323</v>
      </c>
      <c r="J463" s="475">
        <f t="shared" si="186"/>
        <v>115.85784313725435</v>
      </c>
      <c r="K463" s="475">
        <f t="shared" si="186"/>
        <v>200.77798861480005</v>
      </c>
      <c r="L463" s="475">
        <f t="shared" si="186"/>
        <v>-108.44444444444434</v>
      </c>
      <c r="M463" s="477">
        <f t="shared" si="186"/>
        <v>-151.96078431372553</v>
      </c>
      <c r="N463" s="474">
        <f t="shared" si="186"/>
        <v>14.369212962962592</v>
      </c>
      <c r="O463" s="475">
        <f t="shared" si="186"/>
        <v>-28.75</v>
      </c>
      <c r="P463" s="475">
        <f t="shared" si="186"/>
        <v>-72.830188679245111</v>
      </c>
      <c r="Q463" s="475">
        <f t="shared" si="186"/>
        <v>-20.892857142857338</v>
      </c>
      <c r="R463" s="475">
        <f t="shared" si="186"/>
        <v>57.658333333332848</v>
      </c>
      <c r="S463" s="477">
        <f t="shared" si="186"/>
        <v>99.872053872053584</v>
      </c>
      <c r="T463" s="478">
        <f t="shared" si="186"/>
        <v>7.1819901797380226</v>
      </c>
      <c r="U463" s="518"/>
      <c r="V463" s="227"/>
      <c r="W463" s="518"/>
    </row>
    <row r="464" spans="1:23" x14ac:dyDescent="0.2">
      <c r="A464" s="370" t="s">
        <v>51</v>
      </c>
      <c r="B464" s="274">
        <v>759</v>
      </c>
      <c r="C464" s="275">
        <v>753</v>
      </c>
      <c r="D464" s="275">
        <v>751</v>
      </c>
      <c r="E464" s="275">
        <v>171</v>
      </c>
      <c r="F464" s="275">
        <v>760</v>
      </c>
      <c r="G464" s="407">
        <v>754</v>
      </c>
      <c r="H464" s="274">
        <v>749</v>
      </c>
      <c r="I464" s="275">
        <v>752</v>
      </c>
      <c r="J464" s="275">
        <v>742</v>
      </c>
      <c r="K464" s="275">
        <v>152</v>
      </c>
      <c r="L464" s="275">
        <v>753</v>
      </c>
      <c r="M464" s="276">
        <v>753</v>
      </c>
      <c r="N464" s="274">
        <v>759</v>
      </c>
      <c r="O464" s="275">
        <v>763</v>
      </c>
      <c r="P464" s="275">
        <v>756</v>
      </c>
      <c r="Q464" s="275">
        <v>166</v>
      </c>
      <c r="R464" s="275">
        <v>755</v>
      </c>
      <c r="S464" s="276">
        <v>752</v>
      </c>
      <c r="T464" s="347">
        <f>SUM(B464:S464)</f>
        <v>11800</v>
      </c>
      <c r="U464" s="227" t="s">
        <v>56</v>
      </c>
      <c r="V464" s="278">
        <f>T451-T464</f>
        <v>29</v>
      </c>
      <c r="W464" s="279">
        <f>V464/T451</f>
        <v>2.4516019950967961E-3</v>
      </c>
    </row>
    <row r="465" spans="1:23" x14ac:dyDescent="0.2">
      <c r="A465" s="371" t="s">
        <v>28</v>
      </c>
      <c r="B465" s="323"/>
      <c r="C465" s="240"/>
      <c r="D465" s="240"/>
      <c r="E465" s="240"/>
      <c r="F465" s="240"/>
      <c r="G465" s="408"/>
      <c r="H465" s="242"/>
      <c r="I465" s="240"/>
      <c r="J465" s="240"/>
      <c r="K465" s="240"/>
      <c r="L465" s="240"/>
      <c r="M465" s="243"/>
      <c r="N465" s="242"/>
      <c r="O465" s="240"/>
      <c r="P465" s="240"/>
      <c r="Q465" s="240"/>
      <c r="R465" s="240"/>
      <c r="S465" s="243"/>
      <c r="T465" s="339"/>
      <c r="U465" s="227" t="s">
        <v>57</v>
      </c>
      <c r="V465" s="362">
        <v>161.79</v>
      </c>
      <c r="W465" s="518"/>
    </row>
    <row r="466" spans="1:23" ht="13.5" thickBot="1" x14ac:dyDescent="0.25">
      <c r="A466" s="372" t="s">
        <v>26</v>
      </c>
      <c r="B466" s="410">
        <f t="shared" ref="B466:S466" si="187">B465-B452</f>
        <v>0</v>
      </c>
      <c r="C466" s="415">
        <f t="shared" si="187"/>
        <v>0</v>
      </c>
      <c r="D466" s="415">
        <f t="shared" si="187"/>
        <v>0</v>
      </c>
      <c r="E466" s="415">
        <f t="shared" si="187"/>
        <v>0</v>
      </c>
      <c r="F466" s="415">
        <f t="shared" si="187"/>
        <v>0</v>
      </c>
      <c r="G466" s="416">
        <f t="shared" si="187"/>
        <v>0</v>
      </c>
      <c r="H466" s="410">
        <f t="shared" si="187"/>
        <v>0</v>
      </c>
      <c r="I466" s="415">
        <f t="shared" si="187"/>
        <v>0</v>
      </c>
      <c r="J466" s="415">
        <f t="shared" si="187"/>
        <v>0</v>
      </c>
      <c r="K466" s="415">
        <f t="shared" si="187"/>
        <v>0</v>
      </c>
      <c r="L466" s="415">
        <f t="shared" si="187"/>
        <v>0</v>
      </c>
      <c r="M466" s="417">
        <f t="shared" si="187"/>
        <v>0</v>
      </c>
      <c r="N466" s="410">
        <f t="shared" si="187"/>
        <v>0</v>
      </c>
      <c r="O466" s="415">
        <f t="shared" si="187"/>
        <v>0</v>
      </c>
      <c r="P466" s="415">
        <f t="shared" si="187"/>
        <v>0</v>
      </c>
      <c r="Q466" s="415">
        <f t="shared" si="187"/>
        <v>0</v>
      </c>
      <c r="R466" s="415">
        <f t="shared" si="187"/>
        <v>0</v>
      </c>
      <c r="S466" s="417">
        <f t="shared" si="187"/>
        <v>0</v>
      </c>
      <c r="T466" s="348"/>
      <c r="U466" s="227" t="s">
        <v>26</v>
      </c>
      <c r="V466" s="227">
        <f>V465-V452</f>
        <v>-0.5</v>
      </c>
      <c r="W466" s="518"/>
    </row>
    <row r="468" spans="1:23" ht="13.5" thickBot="1" x14ac:dyDescent="0.25"/>
    <row r="469" spans="1:23" ht="13.5" thickBot="1" x14ac:dyDescent="0.25">
      <c r="A469" s="468" t="s">
        <v>140</v>
      </c>
      <c r="B469" s="528" t="s">
        <v>53</v>
      </c>
      <c r="C469" s="529"/>
      <c r="D469" s="529"/>
      <c r="E469" s="529"/>
      <c r="F469" s="529"/>
      <c r="G469" s="530"/>
      <c r="H469" s="528" t="s">
        <v>72</v>
      </c>
      <c r="I469" s="529"/>
      <c r="J469" s="529"/>
      <c r="K469" s="529"/>
      <c r="L469" s="529"/>
      <c r="M469" s="530"/>
      <c r="N469" s="528" t="s">
        <v>63</v>
      </c>
      <c r="O469" s="529"/>
      <c r="P469" s="529"/>
      <c r="Q469" s="529"/>
      <c r="R469" s="529"/>
      <c r="S469" s="530"/>
      <c r="T469" s="338" t="s">
        <v>55</v>
      </c>
      <c r="U469" s="519"/>
      <c r="V469" s="519"/>
      <c r="W469" s="519"/>
    </row>
    <row r="470" spans="1:23" x14ac:dyDescent="0.2">
      <c r="A470" s="469" t="s">
        <v>54</v>
      </c>
      <c r="B470" s="448">
        <v>1</v>
      </c>
      <c r="C470" s="449">
        <v>2</v>
      </c>
      <c r="D470" s="449">
        <v>3</v>
      </c>
      <c r="E470" s="449">
        <v>4</v>
      </c>
      <c r="F470" s="449">
        <v>5</v>
      </c>
      <c r="G470" s="450">
        <v>6</v>
      </c>
      <c r="H470" s="448">
        <v>7</v>
      </c>
      <c r="I470" s="449">
        <v>8</v>
      </c>
      <c r="J470" s="449">
        <v>9</v>
      </c>
      <c r="K470" s="449">
        <v>10</v>
      </c>
      <c r="L470" s="449">
        <v>11</v>
      </c>
      <c r="M470" s="451">
        <v>12</v>
      </c>
      <c r="N470" s="448">
        <v>13</v>
      </c>
      <c r="O470" s="449">
        <v>14</v>
      </c>
      <c r="P470" s="449">
        <v>15</v>
      </c>
      <c r="Q470" s="449">
        <v>16</v>
      </c>
      <c r="R470" s="449">
        <v>17</v>
      </c>
      <c r="S470" s="451">
        <v>18</v>
      </c>
      <c r="T470" s="459">
        <v>843</v>
      </c>
      <c r="U470" s="519"/>
      <c r="V470" s="519"/>
      <c r="W470" s="519"/>
    </row>
    <row r="471" spans="1:23" x14ac:dyDescent="0.2">
      <c r="A471" s="470" t="s">
        <v>3</v>
      </c>
      <c r="B471" s="473">
        <v>3924</v>
      </c>
      <c r="C471" s="254">
        <v>3924</v>
      </c>
      <c r="D471" s="254">
        <v>3924</v>
      </c>
      <c r="E471" s="254">
        <v>3924</v>
      </c>
      <c r="F471" s="254">
        <v>3924</v>
      </c>
      <c r="G471" s="404">
        <v>3924</v>
      </c>
      <c r="H471" s="253">
        <v>3924</v>
      </c>
      <c r="I471" s="254">
        <v>3924</v>
      </c>
      <c r="J471" s="254">
        <v>3924</v>
      </c>
      <c r="K471" s="254">
        <v>3924</v>
      </c>
      <c r="L471" s="254">
        <v>3924</v>
      </c>
      <c r="M471" s="255">
        <v>3924</v>
      </c>
      <c r="N471" s="253">
        <v>3924</v>
      </c>
      <c r="O471" s="254">
        <v>3924</v>
      </c>
      <c r="P471" s="254">
        <v>3924</v>
      </c>
      <c r="Q471" s="254">
        <v>3924</v>
      </c>
      <c r="R471" s="254">
        <v>3924</v>
      </c>
      <c r="S471" s="255">
        <v>3924</v>
      </c>
      <c r="T471" s="341">
        <v>3924</v>
      </c>
      <c r="U471" s="519"/>
      <c r="V471" s="519"/>
      <c r="W471" s="519"/>
    </row>
    <row r="472" spans="1:23" x14ac:dyDescent="0.2">
      <c r="A472" s="471" t="s">
        <v>6</v>
      </c>
      <c r="B472" s="256">
        <v>3989.13</v>
      </c>
      <c r="C472" s="257">
        <v>3898</v>
      </c>
      <c r="D472" s="257">
        <v>3756.25</v>
      </c>
      <c r="E472" s="257">
        <v>3721.43</v>
      </c>
      <c r="F472" s="257">
        <v>3923.64</v>
      </c>
      <c r="G472" s="296">
        <v>4103.26</v>
      </c>
      <c r="H472" s="256">
        <v>4175.42</v>
      </c>
      <c r="I472" s="257">
        <v>4161.46</v>
      </c>
      <c r="J472" s="257">
        <v>4146.7299999999996</v>
      </c>
      <c r="K472" s="257">
        <v>4456.96</v>
      </c>
      <c r="L472" s="257">
        <v>4258.78</v>
      </c>
      <c r="M472" s="258">
        <v>4417.5600000000004</v>
      </c>
      <c r="N472" s="256">
        <v>4226.67</v>
      </c>
      <c r="O472" s="257">
        <v>4260.3999999999996</v>
      </c>
      <c r="P472" s="257">
        <v>4259.8</v>
      </c>
      <c r="Q472" s="257">
        <v>4123.8</v>
      </c>
      <c r="R472" s="257">
        <v>4249.3900000000003</v>
      </c>
      <c r="S472" s="258">
        <v>4241.84</v>
      </c>
      <c r="T472" s="342">
        <v>4146.7299999999996</v>
      </c>
      <c r="U472" s="519"/>
      <c r="V472" s="519"/>
      <c r="W472" s="519"/>
    </row>
    <row r="473" spans="1:23" x14ac:dyDescent="0.2">
      <c r="A473" s="469" t="s">
        <v>7</v>
      </c>
      <c r="B473" s="260">
        <v>78.3</v>
      </c>
      <c r="C473" s="261">
        <v>90</v>
      </c>
      <c r="D473" s="261">
        <v>93.8</v>
      </c>
      <c r="E473" s="261">
        <v>100</v>
      </c>
      <c r="F473" s="261">
        <v>77.27</v>
      </c>
      <c r="G473" s="509">
        <v>90.7</v>
      </c>
      <c r="H473" s="260">
        <v>64.58</v>
      </c>
      <c r="I473" s="261">
        <v>77.08</v>
      </c>
      <c r="J473" s="261">
        <v>79.59</v>
      </c>
      <c r="K473" s="261">
        <v>73.91</v>
      </c>
      <c r="L473" s="261">
        <v>71.430000000000007</v>
      </c>
      <c r="M473" s="262">
        <v>88.89</v>
      </c>
      <c r="N473" s="260">
        <v>81.25</v>
      </c>
      <c r="O473" s="261">
        <v>85.42</v>
      </c>
      <c r="P473" s="261">
        <v>74.510000000000005</v>
      </c>
      <c r="Q473" s="261">
        <v>58.33</v>
      </c>
      <c r="R473" s="261">
        <v>69.39</v>
      </c>
      <c r="S473" s="262">
        <v>73.47</v>
      </c>
      <c r="T473" s="343">
        <v>69.180000000000007</v>
      </c>
      <c r="U473" s="519"/>
      <c r="V473" s="227"/>
      <c r="W473" s="519"/>
    </row>
    <row r="474" spans="1:23" x14ac:dyDescent="0.2">
      <c r="A474" s="469" t="s">
        <v>8</v>
      </c>
      <c r="B474" s="263">
        <v>7.0599999999999996E-2</v>
      </c>
      <c r="C474" s="264">
        <v>7.4499999999999997E-2</v>
      </c>
      <c r="D474" s="264">
        <v>4.8099999999999997E-2</v>
      </c>
      <c r="E474" s="264">
        <v>4.2500000000000003E-2</v>
      </c>
      <c r="F474" s="264">
        <v>7.9399999999999998E-2</v>
      </c>
      <c r="G474" s="302">
        <v>5.8000000000000003E-2</v>
      </c>
      <c r="H474" s="263">
        <v>9.4E-2</v>
      </c>
      <c r="I474" s="264">
        <v>8.5099999999999995E-2</v>
      </c>
      <c r="J474" s="264">
        <v>7.4399999999999994E-2</v>
      </c>
      <c r="K474" s="264">
        <v>8.2199999999999995E-2</v>
      </c>
      <c r="L474" s="264">
        <v>9.3100000000000002E-2</v>
      </c>
      <c r="M474" s="265">
        <v>6.9000000000000006E-2</v>
      </c>
      <c r="N474" s="263">
        <v>8.1799999999999998E-2</v>
      </c>
      <c r="O474" s="264">
        <v>7.0000000000000007E-2</v>
      </c>
      <c r="P474" s="264">
        <v>8.6999999999999994E-2</v>
      </c>
      <c r="Q474" s="264">
        <v>9.69E-2</v>
      </c>
      <c r="R474" s="264">
        <v>9.0399999999999994E-2</v>
      </c>
      <c r="S474" s="265">
        <v>8.1900000000000001E-2</v>
      </c>
      <c r="T474" s="344">
        <v>9.0200000000000002E-2</v>
      </c>
      <c r="U474" s="519"/>
      <c r="V474" s="227"/>
      <c r="W474" s="519"/>
    </row>
    <row r="475" spans="1:23" x14ac:dyDescent="0.2">
      <c r="A475" s="471" t="s">
        <v>1</v>
      </c>
      <c r="B475" s="266">
        <f>B472/H471*100-100</f>
        <v>1.6597859327217179</v>
      </c>
      <c r="C475" s="267">
        <f t="shared" ref="C475:E475" si="188">C472/C471*100-100</f>
        <v>-0.66258919469927946</v>
      </c>
      <c r="D475" s="267">
        <f t="shared" si="188"/>
        <v>-4.2749745158001957</v>
      </c>
      <c r="E475" s="267">
        <f t="shared" si="188"/>
        <v>-5.1623343527013219</v>
      </c>
      <c r="F475" s="267">
        <f>F472/F471*100-100</f>
        <v>-9.1743119266141093E-3</v>
      </c>
      <c r="G475" s="405">
        <f t="shared" ref="G475:L475" si="189">G472/G471*100-100</f>
        <v>4.5682976554536339</v>
      </c>
      <c r="H475" s="266">
        <f t="shared" si="189"/>
        <v>6.4072375127420997</v>
      </c>
      <c r="I475" s="267">
        <f t="shared" si="189"/>
        <v>6.0514780835881652</v>
      </c>
      <c r="J475" s="267">
        <f t="shared" si="189"/>
        <v>5.6760958205912289</v>
      </c>
      <c r="K475" s="267">
        <f t="shared" si="189"/>
        <v>13.582059123343541</v>
      </c>
      <c r="L475" s="267">
        <f t="shared" si="189"/>
        <v>8.5316004077471916</v>
      </c>
      <c r="M475" s="268">
        <f>M472/M471*100-100</f>
        <v>12.577981651376163</v>
      </c>
      <c r="N475" s="266">
        <f t="shared" ref="N475:T475" si="190">N472/N471*100-100</f>
        <v>7.7133027522935862</v>
      </c>
      <c r="O475" s="267">
        <f t="shared" si="190"/>
        <v>8.5728848114169125</v>
      </c>
      <c r="P475" s="267">
        <f t="shared" si="190"/>
        <v>8.5575942915392602</v>
      </c>
      <c r="Q475" s="267">
        <f t="shared" si="190"/>
        <v>5.0917431192660558</v>
      </c>
      <c r="R475" s="267">
        <f t="shared" si="190"/>
        <v>8.2923037716615653</v>
      </c>
      <c r="S475" s="268">
        <f t="shared" si="190"/>
        <v>8.0998980632008113</v>
      </c>
      <c r="T475" s="345">
        <f t="shared" si="190"/>
        <v>5.6760958205912289</v>
      </c>
      <c r="U475" s="519"/>
      <c r="V475" s="227"/>
      <c r="W475" s="519"/>
    </row>
    <row r="476" spans="1:23" ht="13.5" thickBot="1" x14ac:dyDescent="0.25">
      <c r="A476" s="472" t="s">
        <v>27</v>
      </c>
      <c r="B476" s="474">
        <f t="shared" ref="B476:T476" si="191">B472-B459</f>
        <v>-165.65260869565191</v>
      </c>
      <c r="C476" s="475">
        <f t="shared" si="191"/>
        <v>-201.78723404255288</v>
      </c>
      <c r="D476" s="475">
        <f t="shared" si="191"/>
        <v>-444.64285714285688</v>
      </c>
      <c r="E476" s="475">
        <f t="shared" si="191"/>
        <v>-163.27588235294115</v>
      </c>
      <c r="F476" s="475">
        <f t="shared" si="191"/>
        <v>-231.04085106383036</v>
      </c>
      <c r="G476" s="476">
        <f t="shared" si="191"/>
        <v>54.301666666666733</v>
      </c>
      <c r="H476" s="474">
        <f t="shared" si="191"/>
        <v>-2.3577777777773008</v>
      </c>
      <c r="I476" s="475">
        <f t="shared" si="191"/>
        <v>-11.193061224489611</v>
      </c>
      <c r="J476" s="475">
        <f t="shared" si="191"/>
        <v>-92.853333333333467</v>
      </c>
      <c r="K476" s="475">
        <f t="shared" si="191"/>
        <v>131.66588235294148</v>
      </c>
      <c r="L476" s="475">
        <f t="shared" si="191"/>
        <v>134.77999999999975</v>
      </c>
      <c r="M476" s="477">
        <f t="shared" si="191"/>
        <v>274.22666666666737</v>
      </c>
      <c r="N476" s="474">
        <f t="shared" si="191"/>
        <v>85.263750000000073</v>
      </c>
      <c r="O476" s="475">
        <f t="shared" si="191"/>
        <v>75.578571428571195</v>
      </c>
      <c r="P476" s="475">
        <f t="shared" si="191"/>
        <v>202.25283018867958</v>
      </c>
      <c r="Q476" s="475">
        <f t="shared" si="191"/>
        <v>70.94285714285752</v>
      </c>
      <c r="R476" s="475">
        <f t="shared" si="191"/>
        <v>77.931666666667297</v>
      </c>
      <c r="S476" s="477">
        <f t="shared" si="191"/>
        <v>8.8770370370375531</v>
      </c>
      <c r="T476" s="478">
        <f t="shared" si="191"/>
        <v>-3.1988256227759848</v>
      </c>
      <c r="U476" s="519"/>
      <c r="V476" s="227"/>
      <c r="W476" s="519"/>
    </row>
    <row r="477" spans="1:23" x14ac:dyDescent="0.2">
      <c r="A477" s="370" t="s">
        <v>51</v>
      </c>
      <c r="B477" s="274">
        <v>757</v>
      </c>
      <c r="C477" s="275">
        <v>752</v>
      </c>
      <c r="D477" s="275">
        <v>750</v>
      </c>
      <c r="E477" s="275">
        <v>169</v>
      </c>
      <c r="F477" s="275">
        <v>759</v>
      </c>
      <c r="G477" s="407">
        <v>753</v>
      </c>
      <c r="H477" s="274">
        <v>744</v>
      </c>
      <c r="I477" s="275">
        <v>751</v>
      </c>
      <c r="J477" s="275">
        <v>741</v>
      </c>
      <c r="K477" s="275">
        <v>148</v>
      </c>
      <c r="L477" s="275">
        <v>752</v>
      </c>
      <c r="M477" s="276">
        <v>751</v>
      </c>
      <c r="N477" s="274">
        <v>758</v>
      </c>
      <c r="O477" s="275">
        <v>762</v>
      </c>
      <c r="P477" s="275">
        <v>754</v>
      </c>
      <c r="Q477" s="275">
        <v>160</v>
      </c>
      <c r="R477" s="275">
        <v>755</v>
      </c>
      <c r="S477" s="276">
        <v>752</v>
      </c>
      <c r="T477" s="347">
        <f>SUM(B477:S477)</f>
        <v>11768</v>
      </c>
      <c r="U477" s="227" t="s">
        <v>56</v>
      </c>
      <c r="V477" s="278">
        <f>T464-T477</f>
        <v>32</v>
      </c>
      <c r="W477" s="279">
        <f>V477/T464</f>
        <v>2.7118644067796612E-3</v>
      </c>
    </row>
    <row r="478" spans="1:23" x14ac:dyDescent="0.2">
      <c r="A478" s="371" t="s">
        <v>28</v>
      </c>
      <c r="B478" s="323"/>
      <c r="C478" s="240"/>
      <c r="D478" s="240"/>
      <c r="E478" s="240"/>
      <c r="F478" s="240"/>
      <c r="G478" s="408"/>
      <c r="H478" s="242"/>
      <c r="I478" s="240"/>
      <c r="J478" s="240"/>
      <c r="K478" s="240"/>
      <c r="L478" s="240"/>
      <c r="M478" s="243"/>
      <c r="N478" s="242"/>
      <c r="O478" s="240"/>
      <c r="P478" s="240"/>
      <c r="Q478" s="240"/>
      <c r="R478" s="240"/>
      <c r="S478" s="243"/>
      <c r="T478" s="339"/>
      <c r="U478" s="227" t="s">
        <v>57</v>
      </c>
      <c r="V478" s="362">
        <v>161.44</v>
      </c>
      <c r="W478" s="519"/>
    </row>
    <row r="479" spans="1:23" ht="13.5" thickBot="1" x14ac:dyDescent="0.25">
      <c r="A479" s="372" t="s">
        <v>26</v>
      </c>
      <c r="B479" s="410">
        <f t="shared" ref="B479:S479" si="192">B478-B465</f>
        <v>0</v>
      </c>
      <c r="C479" s="415">
        <f t="shared" si="192"/>
        <v>0</v>
      </c>
      <c r="D479" s="415">
        <f t="shared" si="192"/>
        <v>0</v>
      </c>
      <c r="E479" s="415">
        <f t="shared" si="192"/>
        <v>0</v>
      </c>
      <c r="F479" s="415">
        <f t="shared" si="192"/>
        <v>0</v>
      </c>
      <c r="G479" s="416">
        <f t="shared" si="192"/>
        <v>0</v>
      </c>
      <c r="H479" s="410">
        <f t="shared" si="192"/>
        <v>0</v>
      </c>
      <c r="I479" s="415">
        <f t="shared" si="192"/>
        <v>0</v>
      </c>
      <c r="J479" s="415">
        <f t="shared" si="192"/>
        <v>0</v>
      </c>
      <c r="K479" s="415">
        <f t="shared" si="192"/>
        <v>0</v>
      </c>
      <c r="L479" s="415">
        <f t="shared" si="192"/>
        <v>0</v>
      </c>
      <c r="M479" s="417">
        <f t="shared" si="192"/>
        <v>0</v>
      </c>
      <c r="N479" s="410">
        <f t="shared" si="192"/>
        <v>0</v>
      </c>
      <c r="O479" s="415">
        <f t="shared" si="192"/>
        <v>0</v>
      </c>
      <c r="P479" s="415">
        <f t="shared" si="192"/>
        <v>0</v>
      </c>
      <c r="Q479" s="415">
        <f t="shared" si="192"/>
        <v>0</v>
      </c>
      <c r="R479" s="415">
        <f t="shared" si="192"/>
        <v>0</v>
      </c>
      <c r="S479" s="417">
        <f t="shared" si="192"/>
        <v>0</v>
      </c>
      <c r="T479" s="348"/>
      <c r="U479" s="227" t="s">
        <v>26</v>
      </c>
      <c r="V479" s="227">
        <f>V478-V465</f>
        <v>-0.34999999999999432</v>
      </c>
      <c r="W479" s="519"/>
    </row>
    <row r="481" spans="1:23" ht="13.5" thickBot="1" x14ac:dyDescent="0.25"/>
    <row r="482" spans="1:23" ht="13.5" thickBot="1" x14ac:dyDescent="0.25">
      <c r="A482" s="468" t="s">
        <v>141</v>
      </c>
      <c r="B482" s="528" t="s">
        <v>53</v>
      </c>
      <c r="C482" s="529"/>
      <c r="D482" s="529"/>
      <c r="E482" s="529"/>
      <c r="F482" s="529"/>
      <c r="G482" s="530"/>
      <c r="H482" s="528" t="s">
        <v>72</v>
      </c>
      <c r="I482" s="529"/>
      <c r="J482" s="529"/>
      <c r="K482" s="529"/>
      <c r="L482" s="529"/>
      <c r="M482" s="530"/>
      <c r="N482" s="528" t="s">
        <v>63</v>
      </c>
      <c r="O482" s="529"/>
      <c r="P482" s="529"/>
      <c r="Q482" s="529"/>
      <c r="R482" s="529"/>
      <c r="S482" s="530"/>
      <c r="T482" s="338" t="s">
        <v>55</v>
      </c>
      <c r="U482" s="520"/>
      <c r="V482" s="520"/>
      <c r="W482" s="520"/>
    </row>
    <row r="483" spans="1:23" x14ac:dyDescent="0.2">
      <c r="A483" s="469" t="s">
        <v>54</v>
      </c>
      <c r="B483" s="448">
        <v>1</v>
      </c>
      <c r="C483" s="449">
        <v>2</v>
      </c>
      <c r="D483" s="449">
        <v>3</v>
      </c>
      <c r="E483" s="449">
        <v>4</v>
      </c>
      <c r="F483" s="449">
        <v>5</v>
      </c>
      <c r="G483" s="450">
        <v>6</v>
      </c>
      <c r="H483" s="448">
        <v>7</v>
      </c>
      <c r="I483" s="449">
        <v>8</v>
      </c>
      <c r="J483" s="449">
        <v>9</v>
      </c>
      <c r="K483" s="449">
        <v>10</v>
      </c>
      <c r="L483" s="449">
        <v>11</v>
      </c>
      <c r="M483" s="451">
        <v>12</v>
      </c>
      <c r="N483" s="448">
        <v>13</v>
      </c>
      <c r="O483" s="449">
        <v>14</v>
      </c>
      <c r="P483" s="449">
        <v>15</v>
      </c>
      <c r="Q483" s="449">
        <v>16</v>
      </c>
      <c r="R483" s="449">
        <v>17</v>
      </c>
      <c r="S483" s="451">
        <v>18</v>
      </c>
      <c r="T483" s="459">
        <v>854</v>
      </c>
      <c r="U483" s="520"/>
      <c r="V483" s="520"/>
      <c r="W483" s="520"/>
    </row>
    <row r="484" spans="1:23" x14ac:dyDescent="0.2">
      <c r="A484" s="470" t="s">
        <v>3</v>
      </c>
      <c r="B484" s="473">
        <v>3942</v>
      </c>
      <c r="C484" s="254">
        <v>3942</v>
      </c>
      <c r="D484" s="254">
        <v>3942</v>
      </c>
      <c r="E484" s="254">
        <v>3942</v>
      </c>
      <c r="F484" s="254">
        <v>3942</v>
      </c>
      <c r="G484" s="404">
        <v>3942</v>
      </c>
      <c r="H484" s="253">
        <v>3942</v>
      </c>
      <c r="I484" s="254">
        <v>3942</v>
      </c>
      <c r="J484" s="254">
        <v>3942</v>
      </c>
      <c r="K484" s="254">
        <v>3942</v>
      </c>
      <c r="L484" s="254">
        <v>3942</v>
      </c>
      <c r="M484" s="255">
        <v>3942</v>
      </c>
      <c r="N484" s="253">
        <v>3942</v>
      </c>
      <c r="O484" s="254">
        <v>3942</v>
      </c>
      <c r="P484" s="254">
        <v>3942</v>
      </c>
      <c r="Q484" s="254">
        <v>3942</v>
      </c>
      <c r="R484" s="254">
        <v>3942</v>
      </c>
      <c r="S484" s="255">
        <v>3942</v>
      </c>
      <c r="T484" s="341">
        <v>3942</v>
      </c>
      <c r="U484" s="520"/>
      <c r="V484" s="520"/>
      <c r="W484" s="520"/>
    </row>
    <row r="485" spans="1:23" x14ac:dyDescent="0.2">
      <c r="A485" s="471" t="s">
        <v>6</v>
      </c>
      <c r="B485" s="256">
        <v>4279</v>
      </c>
      <c r="C485" s="257">
        <v>4149.3877551020405</v>
      </c>
      <c r="D485" s="257">
        <v>4261.5686274509808</v>
      </c>
      <c r="E485" s="257">
        <v>4097.1428571428569</v>
      </c>
      <c r="F485" s="257">
        <v>4200.208333333333</v>
      </c>
      <c r="G485" s="296">
        <v>4112.666666666667</v>
      </c>
      <c r="H485" s="256">
        <v>4305</v>
      </c>
      <c r="I485" s="257">
        <v>4394.9122807017548</v>
      </c>
      <c r="J485" s="257">
        <v>4358.666666666667</v>
      </c>
      <c r="K485" s="257">
        <v>4377.894736842105</v>
      </c>
      <c r="L485" s="257">
        <v>4393.0508474576272</v>
      </c>
      <c r="M485" s="258">
        <v>4446.5517241379312</v>
      </c>
      <c r="N485" s="256">
        <v>4326.3888888888887</v>
      </c>
      <c r="O485" s="257">
        <v>4389.6491228070172</v>
      </c>
      <c r="P485" s="257">
        <v>4449.1228070175439</v>
      </c>
      <c r="Q485" s="257">
        <v>4254.2857142857147</v>
      </c>
      <c r="R485" s="257">
        <v>4367.894736842105</v>
      </c>
      <c r="S485" s="258">
        <v>4315.6896551724139</v>
      </c>
      <c r="T485" s="342">
        <v>4318.173302107728</v>
      </c>
      <c r="U485" s="520"/>
      <c r="V485" s="520"/>
      <c r="W485" s="520"/>
    </row>
    <row r="486" spans="1:23" x14ac:dyDescent="0.2">
      <c r="A486" s="469" t="s">
        <v>7</v>
      </c>
      <c r="B486" s="260">
        <v>74</v>
      </c>
      <c r="C486" s="261">
        <v>75.510204081632651</v>
      </c>
      <c r="D486" s="261">
        <v>86.274509803921575</v>
      </c>
      <c r="E486" s="261">
        <v>80.952380952380949</v>
      </c>
      <c r="F486" s="261">
        <v>72.916666666666671</v>
      </c>
      <c r="G486" s="509">
        <v>80</v>
      </c>
      <c r="H486" s="260">
        <v>75.862068965517238</v>
      </c>
      <c r="I486" s="261">
        <v>82.456140350877192</v>
      </c>
      <c r="J486" s="261">
        <v>76.666666666666671</v>
      </c>
      <c r="K486" s="261">
        <v>94.736842105263165</v>
      </c>
      <c r="L486" s="261">
        <v>76.271186440677965</v>
      </c>
      <c r="M486" s="262">
        <v>72.41379310344827</v>
      </c>
      <c r="N486" s="260">
        <v>69.444444444444443</v>
      </c>
      <c r="O486" s="261">
        <v>71.929824561403507</v>
      </c>
      <c r="P486" s="261">
        <v>85.964912280701753</v>
      </c>
      <c r="Q486" s="261">
        <v>85.714285714285708</v>
      </c>
      <c r="R486" s="261">
        <v>78.94736842105263</v>
      </c>
      <c r="S486" s="262">
        <v>74.137931034482762</v>
      </c>
      <c r="T486" s="343">
        <v>75.995316159250592</v>
      </c>
      <c r="U486" s="520"/>
      <c r="V486" s="227"/>
      <c r="W486" s="520"/>
    </row>
    <row r="487" spans="1:23" x14ac:dyDescent="0.2">
      <c r="A487" s="469" t="s">
        <v>8</v>
      </c>
      <c r="B487" s="263">
        <v>7.621935191529168E-2</v>
      </c>
      <c r="C487" s="264">
        <v>7.9791549920658941E-2</v>
      </c>
      <c r="D487" s="264">
        <v>6.9832055017062675E-2</v>
      </c>
      <c r="E487" s="264">
        <v>7.8125515675869311E-2</v>
      </c>
      <c r="F487" s="264">
        <v>8.67664799592201E-2</v>
      </c>
      <c r="G487" s="302">
        <v>7.5244123712153776E-2</v>
      </c>
      <c r="H487" s="263">
        <v>8.1152207376924662E-2</v>
      </c>
      <c r="I487" s="264">
        <v>7.5486905702265711E-2</v>
      </c>
      <c r="J487" s="264">
        <v>8.2969713826580485E-2</v>
      </c>
      <c r="K487" s="264">
        <v>5.6637076999612464E-2</v>
      </c>
      <c r="L487" s="264">
        <v>7.6333785559426243E-2</v>
      </c>
      <c r="M487" s="265">
        <v>8.7560698952412724E-2</v>
      </c>
      <c r="N487" s="263">
        <v>9.1768153070667879E-2</v>
      </c>
      <c r="O487" s="264">
        <v>9.2478204128937855E-2</v>
      </c>
      <c r="P487" s="264">
        <v>7.2380356971980211E-2</v>
      </c>
      <c r="Q487" s="264">
        <v>5.9283896591113459E-2</v>
      </c>
      <c r="R487" s="264">
        <v>8.1702099189330496E-2</v>
      </c>
      <c r="S487" s="265">
        <v>8.0849202823606012E-2</v>
      </c>
      <c r="T487" s="344">
        <v>8.3310847769256402E-2</v>
      </c>
      <c r="U487" s="520"/>
      <c r="V487" s="227"/>
      <c r="W487" s="520"/>
    </row>
    <row r="488" spans="1:23" x14ac:dyDescent="0.2">
      <c r="A488" s="471" t="s">
        <v>1</v>
      </c>
      <c r="B488" s="266">
        <f>B485/H484*100-100</f>
        <v>8.5489599188229448</v>
      </c>
      <c r="C488" s="267">
        <f t="shared" ref="C488:E488" si="193">C485/C484*100-100</f>
        <v>5.2609780594125084</v>
      </c>
      <c r="D488" s="267">
        <f t="shared" si="193"/>
        <v>8.1067637608062171</v>
      </c>
      <c r="E488" s="267">
        <f t="shared" si="193"/>
        <v>3.9356381822135234</v>
      </c>
      <c r="F488" s="267">
        <f>F485/F484*100-100</f>
        <v>6.550186030779642</v>
      </c>
      <c r="G488" s="405">
        <f t="shared" ref="G488:L488" si="194">G485/G484*100-100</f>
        <v>4.3294435988499913</v>
      </c>
      <c r="H488" s="266">
        <f t="shared" si="194"/>
        <v>9.2085235920852426</v>
      </c>
      <c r="I488" s="267">
        <f t="shared" si="194"/>
        <v>11.489403366356015</v>
      </c>
      <c r="J488" s="267">
        <f t="shared" si="194"/>
        <v>10.569930661254872</v>
      </c>
      <c r="K488" s="267">
        <f t="shared" si="194"/>
        <v>11.057705145664755</v>
      </c>
      <c r="L488" s="267">
        <f t="shared" si="194"/>
        <v>11.442182837585662</v>
      </c>
      <c r="M488" s="268">
        <f>M485/M484*100-100</f>
        <v>12.799384173970864</v>
      </c>
      <c r="N488" s="266">
        <f t="shared" ref="N488:T488" si="195">N485/N484*100-100</f>
        <v>9.7511133660296565</v>
      </c>
      <c r="O488" s="267">
        <f t="shared" si="195"/>
        <v>11.35588845274016</v>
      </c>
      <c r="P488" s="267">
        <f t="shared" si="195"/>
        <v>12.864606976599276</v>
      </c>
      <c r="Q488" s="267">
        <f t="shared" si="195"/>
        <v>7.9220120316010707</v>
      </c>
      <c r="R488" s="267">
        <f t="shared" si="195"/>
        <v>10.804026809794635</v>
      </c>
      <c r="S488" s="268">
        <f t="shared" si="195"/>
        <v>9.4796969856015778</v>
      </c>
      <c r="T488" s="345">
        <f t="shared" si="195"/>
        <v>9.5427017277455235</v>
      </c>
      <c r="U488" s="520"/>
      <c r="V488" s="227"/>
      <c r="W488" s="520"/>
    </row>
    <row r="489" spans="1:23" ht="13.5" thickBot="1" x14ac:dyDescent="0.25">
      <c r="A489" s="472" t="s">
        <v>27</v>
      </c>
      <c r="B489" s="474">
        <f t="shared" ref="B489:T489" si="196">B485-B472</f>
        <v>289.86999999999989</v>
      </c>
      <c r="C489" s="475">
        <f t="shared" si="196"/>
        <v>251.3877551020405</v>
      </c>
      <c r="D489" s="475">
        <f t="shared" si="196"/>
        <v>505.31862745098078</v>
      </c>
      <c r="E489" s="475">
        <f t="shared" si="196"/>
        <v>375.71285714285705</v>
      </c>
      <c r="F489" s="475">
        <f t="shared" si="196"/>
        <v>276.56833333333316</v>
      </c>
      <c r="G489" s="476">
        <f t="shared" si="196"/>
        <v>9.4066666666667516</v>
      </c>
      <c r="H489" s="474">
        <f t="shared" si="196"/>
        <v>129.57999999999993</v>
      </c>
      <c r="I489" s="475">
        <f t="shared" si="196"/>
        <v>233.45228070175472</v>
      </c>
      <c r="J489" s="475">
        <f t="shared" si="196"/>
        <v>211.93666666666741</v>
      </c>
      <c r="K489" s="475">
        <f t="shared" si="196"/>
        <v>-79.06526315789506</v>
      </c>
      <c r="L489" s="475">
        <f t="shared" si="196"/>
        <v>134.2708474576275</v>
      </c>
      <c r="M489" s="477">
        <f t="shared" si="196"/>
        <v>28.99172413793076</v>
      </c>
      <c r="N489" s="474">
        <f t="shared" si="196"/>
        <v>99.718888888888614</v>
      </c>
      <c r="O489" s="475">
        <f t="shared" si="196"/>
        <v>129.24912280701756</v>
      </c>
      <c r="P489" s="475">
        <f t="shared" si="196"/>
        <v>189.32280701754371</v>
      </c>
      <c r="Q489" s="475">
        <f t="shared" si="196"/>
        <v>130.48571428571449</v>
      </c>
      <c r="R489" s="475">
        <f t="shared" si="196"/>
        <v>118.50473684210465</v>
      </c>
      <c r="S489" s="477">
        <f t="shared" si="196"/>
        <v>73.849655172413804</v>
      </c>
      <c r="T489" s="478">
        <f t="shared" si="196"/>
        <v>171.44330210772841</v>
      </c>
      <c r="U489" s="520"/>
      <c r="V489" s="227"/>
      <c r="W489" s="520"/>
    </row>
    <row r="490" spans="1:23" x14ac:dyDescent="0.2">
      <c r="A490" s="370" t="s">
        <v>51</v>
      </c>
      <c r="B490" s="274">
        <v>756</v>
      </c>
      <c r="C490" s="275">
        <v>752</v>
      </c>
      <c r="D490" s="275">
        <v>749</v>
      </c>
      <c r="E490" s="275">
        <v>166</v>
      </c>
      <c r="F490" s="275">
        <v>756</v>
      </c>
      <c r="G490" s="407">
        <v>752</v>
      </c>
      <c r="H490" s="274">
        <v>744</v>
      </c>
      <c r="I490" s="275">
        <v>751</v>
      </c>
      <c r="J490" s="275">
        <v>741</v>
      </c>
      <c r="K490" s="275">
        <v>145</v>
      </c>
      <c r="L490" s="275">
        <v>750</v>
      </c>
      <c r="M490" s="276">
        <v>748</v>
      </c>
      <c r="N490" s="274">
        <v>758</v>
      </c>
      <c r="O490" s="275">
        <v>762</v>
      </c>
      <c r="P490" s="275">
        <v>753</v>
      </c>
      <c r="Q490" s="275">
        <v>150</v>
      </c>
      <c r="R490" s="275">
        <v>755</v>
      </c>
      <c r="S490" s="276">
        <v>752</v>
      </c>
      <c r="T490" s="347">
        <f>SUM(B490:S490)</f>
        <v>11740</v>
      </c>
      <c r="U490" s="227" t="s">
        <v>56</v>
      </c>
      <c r="V490" s="278">
        <f>T477-T490</f>
        <v>28</v>
      </c>
      <c r="W490" s="279">
        <f>V490/T477</f>
        <v>2.379333786539769E-3</v>
      </c>
    </row>
    <row r="491" spans="1:23" x14ac:dyDescent="0.2">
      <c r="A491" s="371" t="s">
        <v>28</v>
      </c>
      <c r="B491" s="323"/>
      <c r="C491" s="240"/>
      <c r="D491" s="240"/>
      <c r="E491" s="240"/>
      <c r="F491" s="240"/>
      <c r="G491" s="408"/>
      <c r="H491" s="242"/>
      <c r="I491" s="240"/>
      <c r="J491" s="240"/>
      <c r="K491" s="240"/>
      <c r="L491" s="240"/>
      <c r="M491" s="243"/>
      <c r="N491" s="242"/>
      <c r="O491" s="240"/>
      <c r="P491" s="240"/>
      <c r="Q491" s="240"/>
      <c r="R491" s="240"/>
      <c r="S491" s="243"/>
      <c r="T491" s="339"/>
      <c r="U491" s="227" t="s">
        <v>57</v>
      </c>
      <c r="V491" s="362">
        <v>160.69</v>
      </c>
      <c r="W491" s="520"/>
    </row>
    <row r="492" spans="1:23" ht="13.5" thickBot="1" x14ac:dyDescent="0.25">
      <c r="A492" s="372" t="s">
        <v>26</v>
      </c>
      <c r="B492" s="410">
        <f t="shared" ref="B492:S492" si="197">B491-B478</f>
        <v>0</v>
      </c>
      <c r="C492" s="415">
        <f t="shared" si="197"/>
        <v>0</v>
      </c>
      <c r="D492" s="415">
        <f t="shared" si="197"/>
        <v>0</v>
      </c>
      <c r="E492" s="415">
        <f t="shared" si="197"/>
        <v>0</v>
      </c>
      <c r="F492" s="415">
        <f t="shared" si="197"/>
        <v>0</v>
      </c>
      <c r="G492" s="416">
        <f t="shared" si="197"/>
        <v>0</v>
      </c>
      <c r="H492" s="410">
        <f t="shared" si="197"/>
        <v>0</v>
      </c>
      <c r="I492" s="415">
        <f t="shared" si="197"/>
        <v>0</v>
      </c>
      <c r="J492" s="415">
        <f t="shared" si="197"/>
        <v>0</v>
      </c>
      <c r="K492" s="415">
        <f t="shared" si="197"/>
        <v>0</v>
      </c>
      <c r="L492" s="415">
        <f t="shared" si="197"/>
        <v>0</v>
      </c>
      <c r="M492" s="417">
        <f t="shared" si="197"/>
        <v>0</v>
      </c>
      <c r="N492" s="410">
        <f t="shared" si="197"/>
        <v>0</v>
      </c>
      <c r="O492" s="415">
        <f t="shared" si="197"/>
        <v>0</v>
      </c>
      <c r="P492" s="415">
        <f t="shared" si="197"/>
        <v>0</v>
      </c>
      <c r="Q492" s="415">
        <f t="shared" si="197"/>
        <v>0</v>
      </c>
      <c r="R492" s="415">
        <f t="shared" si="197"/>
        <v>0</v>
      </c>
      <c r="S492" s="417">
        <f t="shared" si="197"/>
        <v>0</v>
      </c>
      <c r="T492" s="348"/>
      <c r="U492" s="227" t="s">
        <v>26</v>
      </c>
      <c r="V492" s="227">
        <f>V491-V478</f>
        <v>-0.75</v>
      </c>
      <c r="W492" s="520"/>
    </row>
    <row r="494" spans="1:23" ht="13.5" thickBot="1" x14ac:dyDescent="0.25"/>
    <row r="495" spans="1:23" s="521" customFormat="1" ht="13.5" thickBot="1" x14ac:dyDescent="0.25">
      <c r="A495" s="468" t="s">
        <v>142</v>
      </c>
      <c r="B495" s="528" t="s">
        <v>53</v>
      </c>
      <c r="C495" s="529"/>
      <c r="D495" s="529"/>
      <c r="E495" s="529"/>
      <c r="F495" s="529"/>
      <c r="G495" s="530"/>
      <c r="H495" s="528" t="s">
        <v>72</v>
      </c>
      <c r="I495" s="529"/>
      <c r="J495" s="529"/>
      <c r="K495" s="529"/>
      <c r="L495" s="529"/>
      <c r="M495" s="530"/>
      <c r="N495" s="528" t="s">
        <v>63</v>
      </c>
      <c r="O495" s="529"/>
      <c r="P495" s="529"/>
      <c r="Q495" s="529"/>
      <c r="R495" s="529"/>
      <c r="S495" s="530"/>
      <c r="T495" s="338" t="s">
        <v>55</v>
      </c>
    </row>
    <row r="496" spans="1:23" s="521" customFormat="1" x14ac:dyDescent="0.2">
      <c r="A496" s="469" t="s">
        <v>54</v>
      </c>
      <c r="B496" s="448">
        <v>1</v>
      </c>
      <c r="C496" s="449">
        <v>2</v>
      </c>
      <c r="D496" s="449">
        <v>3</v>
      </c>
      <c r="E496" s="449">
        <v>4</v>
      </c>
      <c r="F496" s="449">
        <v>5</v>
      </c>
      <c r="G496" s="450">
        <v>6</v>
      </c>
      <c r="H496" s="448">
        <v>7</v>
      </c>
      <c r="I496" s="449">
        <v>8</v>
      </c>
      <c r="J496" s="449">
        <v>9</v>
      </c>
      <c r="K496" s="449">
        <v>10</v>
      </c>
      <c r="L496" s="449">
        <v>11</v>
      </c>
      <c r="M496" s="451">
        <v>12</v>
      </c>
      <c r="N496" s="448">
        <v>13</v>
      </c>
      <c r="O496" s="449">
        <v>14</v>
      </c>
      <c r="P496" s="449">
        <v>15</v>
      </c>
      <c r="Q496" s="449">
        <v>16</v>
      </c>
      <c r="R496" s="449">
        <v>17</v>
      </c>
      <c r="S496" s="451">
        <v>18</v>
      </c>
      <c r="T496" s="459">
        <v>854</v>
      </c>
    </row>
    <row r="497" spans="1:23" s="521" customFormat="1" x14ac:dyDescent="0.2">
      <c r="A497" s="470" t="s">
        <v>3</v>
      </c>
      <c r="B497" s="473">
        <v>3960</v>
      </c>
      <c r="C497" s="254">
        <v>3960</v>
      </c>
      <c r="D497" s="254">
        <v>3960</v>
      </c>
      <c r="E497" s="254">
        <v>3960</v>
      </c>
      <c r="F497" s="254">
        <v>3960</v>
      </c>
      <c r="G497" s="404">
        <v>3960</v>
      </c>
      <c r="H497" s="253">
        <v>3960</v>
      </c>
      <c r="I497" s="254">
        <v>3960</v>
      </c>
      <c r="J497" s="254">
        <v>3960</v>
      </c>
      <c r="K497" s="254">
        <v>3960</v>
      </c>
      <c r="L497" s="254">
        <v>3960</v>
      </c>
      <c r="M497" s="255">
        <v>3960</v>
      </c>
      <c r="N497" s="253">
        <v>3960</v>
      </c>
      <c r="O497" s="254">
        <v>3960</v>
      </c>
      <c r="P497" s="254">
        <v>3960</v>
      </c>
      <c r="Q497" s="254">
        <v>3960</v>
      </c>
      <c r="R497" s="254">
        <v>3960</v>
      </c>
      <c r="S497" s="255">
        <v>3960</v>
      </c>
      <c r="T497" s="341">
        <v>3960</v>
      </c>
    </row>
    <row r="498" spans="1:23" s="521" customFormat="1" x14ac:dyDescent="0.2">
      <c r="A498" s="471" t="s">
        <v>6</v>
      </c>
      <c r="B498" s="256">
        <v>4432</v>
      </c>
      <c r="C498" s="257">
        <v>4385.88</v>
      </c>
      <c r="D498" s="257">
        <v>4377.6499999999996</v>
      </c>
      <c r="E498" s="257">
        <v>4151.25</v>
      </c>
      <c r="F498" s="257">
        <v>4390</v>
      </c>
      <c r="G498" s="296">
        <v>4341.74</v>
      </c>
      <c r="H498" s="256">
        <v>4343.13</v>
      </c>
      <c r="I498" s="257">
        <v>4307.8</v>
      </c>
      <c r="J498" s="257">
        <v>4326.6000000000004</v>
      </c>
      <c r="K498" s="257">
        <v>4318.8900000000003</v>
      </c>
      <c r="L498" s="257">
        <v>4399.2</v>
      </c>
      <c r="M498" s="258">
        <v>4435.6000000000004</v>
      </c>
      <c r="N498" s="256">
        <v>4366.8500000000004</v>
      </c>
      <c r="O498" s="257">
        <v>4410.41</v>
      </c>
      <c r="P498" s="257">
        <v>4467.2</v>
      </c>
      <c r="Q498" s="257">
        <v>4370</v>
      </c>
      <c r="R498" s="257">
        <v>4255.6499999999996</v>
      </c>
      <c r="S498" s="258">
        <v>4411.6000000000004</v>
      </c>
      <c r="T498" s="342">
        <v>4371.7</v>
      </c>
    </row>
    <row r="499" spans="1:23" s="521" customFormat="1" x14ac:dyDescent="0.2">
      <c r="A499" s="469" t="s">
        <v>7</v>
      </c>
      <c r="B499" s="260">
        <v>70</v>
      </c>
      <c r="C499" s="261">
        <v>92.16</v>
      </c>
      <c r="D499" s="261">
        <v>76.47</v>
      </c>
      <c r="E499" s="261">
        <v>81.25</v>
      </c>
      <c r="F499" s="261">
        <v>89.8</v>
      </c>
      <c r="G499" s="509">
        <v>82.61</v>
      </c>
      <c r="H499" s="260">
        <v>75</v>
      </c>
      <c r="I499" s="261">
        <v>82</v>
      </c>
      <c r="J499" s="261">
        <v>74.47</v>
      </c>
      <c r="K499" s="261">
        <v>77.78</v>
      </c>
      <c r="L499" s="261">
        <v>70</v>
      </c>
      <c r="M499" s="262">
        <v>68</v>
      </c>
      <c r="N499" s="260">
        <v>70.37</v>
      </c>
      <c r="O499" s="261">
        <v>69.39</v>
      </c>
      <c r="P499" s="261">
        <v>82</v>
      </c>
      <c r="Q499" s="261">
        <v>70</v>
      </c>
      <c r="R499" s="261">
        <v>71.739999999999995</v>
      </c>
      <c r="S499" s="262">
        <v>72</v>
      </c>
      <c r="T499" s="343">
        <v>75.849999999999994</v>
      </c>
      <c r="V499" s="227"/>
    </row>
    <row r="500" spans="1:23" s="521" customFormat="1" x14ac:dyDescent="0.2">
      <c r="A500" s="469" t="s">
        <v>8</v>
      </c>
      <c r="B500" s="263">
        <v>9.4600000000000004E-2</v>
      </c>
      <c r="C500" s="264">
        <v>5.8599999999999999E-2</v>
      </c>
      <c r="D500" s="264">
        <v>8.4900000000000003E-2</v>
      </c>
      <c r="E500" s="264">
        <v>7.0900000000000005E-2</v>
      </c>
      <c r="F500" s="264">
        <v>7.2700000000000001E-2</v>
      </c>
      <c r="G500" s="302">
        <v>8.2600000000000007E-2</v>
      </c>
      <c r="H500" s="263">
        <v>8.3199999999999996E-2</v>
      </c>
      <c r="I500" s="264">
        <v>7.3400000000000007E-2</v>
      </c>
      <c r="J500" s="264">
        <v>8.3500000000000005E-2</v>
      </c>
      <c r="K500" s="264">
        <v>8.09E-2</v>
      </c>
      <c r="L500" s="264">
        <v>8.8700000000000001E-2</v>
      </c>
      <c r="M500" s="265">
        <v>9.0200000000000002E-2</v>
      </c>
      <c r="N500" s="263">
        <v>9.0999999999999998E-2</v>
      </c>
      <c r="O500" s="264">
        <v>8.9899999999999994E-2</v>
      </c>
      <c r="P500" s="264">
        <v>7.3700000000000002E-2</v>
      </c>
      <c r="Q500" s="264">
        <v>6.8599999999999994E-2</v>
      </c>
      <c r="R500" s="264">
        <v>8.4400000000000003E-2</v>
      </c>
      <c r="S500" s="265">
        <v>8.6699999999999999E-2</v>
      </c>
      <c r="T500" s="344">
        <v>8.3599999999999994E-2</v>
      </c>
      <c r="V500" s="227"/>
    </row>
    <row r="501" spans="1:23" s="521" customFormat="1" x14ac:dyDescent="0.2">
      <c r="A501" s="471" t="s">
        <v>1</v>
      </c>
      <c r="B501" s="266">
        <f>B498/H497*100-100</f>
        <v>11.919191919191931</v>
      </c>
      <c r="C501" s="267">
        <f t="shared" ref="C501:E501" si="198">C498/C497*100-100</f>
        <v>10.754545454545465</v>
      </c>
      <c r="D501" s="267">
        <f t="shared" si="198"/>
        <v>10.546717171717162</v>
      </c>
      <c r="E501" s="267">
        <f t="shared" si="198"/>
        <v>4.8295454545454533</v>
      </c>
      <c r="F501" s="267">
        <f>F498/F497*100-100</f>
        <v>10.858585858585855</v>
      </c>
      <c r="G501" s="405">
        <f t="shared" ref="G501:L501" si="199">G498/G497*100-100</f>
        <v>9.6398989898989811</v>
      </c>
      <c r="H501" s="266">
        <f t="shared" si="199"/>
        <v>9.6750000000000114</v>
      </c>
      <c r="I501" s="267">
        <f t="shared" si="199"/>
        <v>8.7828282828282767</v>
      </c>
      <c r="J501" s="267">
        <f t="shared" si="199"/>
        <v>9.2575757575757791</v>
      </c>
      <c r="K501" s="267">
        <f t="shared" si="199"/>
        <v>9.0628787878787875</v>
      </c>
      <c r="L501" s="267">
        <f t="shared" si="199"/>
        <v>11.090909090909079</v>
      </c>
      <c r="M501" s="268">
        <f>M498/M497*100-100</f>
        <v>12.010101010101025</v>
      </c>
      <c r="N501" s="266">
        <f t="shared" ref="N501:T501" si="200">N498/N497*100-100</f>
        <v>10.27398989898991</v>
      </c>
      <c r="O501" s="267">
        <f t="shared" si="200"/>
        <v>11.373989898989905</v>
      </c>
      <c r="P501" s="267">
        <f t="shared" si="200"/>
        <v>12.808080808080803</v>
      </c>
      <c r="Q501" s="267">
        <f t="shared" si="200"/>
        <v>10.353535353535364</v>
      </c>
      <c r="R501" s="267">
        <f t="shared" si="200"/>
        <v>7.4659090909090793</v>
      </c>
      <c r="S501" s="268">
        <f t="shared" si="200"/>
        <v>11.404040404040416</v>
      </c>
      <c r="T501" s="345">
        <f t="shared" si="200"/>
        <v>10.396464646464636</v>
      </c>
      <c r="V501" s="227"/>
    </row>
    <row r="502" spans="1:23" s="521" customFormat="1" ht="13.5" thickBot="1" x14ac:dyDescent="0.25">
      <c r="A502" s="472" t="s">
        <v>27</v>
      </c>
      <c r="B502" s="474">
        <f t="shared" ref="B502:T502" si="201">B498-B485</f>
        <v>153</v>
      </c>
      <c r="C502" s="475">
        <f t="shared" si="201"/>
        <v>236.49224489795961</v>
      </c>
      <c r="D502" s="475">
        <f t="shared" si="201"/>
        <v>116.08137254901885</v>
      </c>
      <c r="E502" s="475">
        <f t="shared" si="201"/>
        <v>54.107142857143117</v>
      </c>
      <c r="F502" s="475">
        <f t="shared" si="201"/>
        <v>189.79166666666697</v>
      </c>
      <c r="G502" s="476">
        <f t="shared" si="201"/>
        <v>229.07333333333281</v>
      </c>
      <c r="H502" s="474">
        <f t="shared" si="201"/>
        <v>38.130000000000109</v>
      </c>
      <c r="I502" s="475">
        <f t="shared" si="201"/>
        <v>-87.112280701754571</v>
      </c>
      <c r="J502" s="475">
        <f t="shared" si="201"/>
        <v>-32.066666666666606</v>
      </c>
      <c r="K502" s="475">
        <f t="shared" si="201"/>
        <v>-59.004736842104649</v>
      </c>
      <c r="L502" s="475">
        <f t="shared" si="201"/>
        <v>6.1491525423725761</v>
      </c>
      <c r="M502" s="477">
        <f t="shared" si="201"/>
        <v>-10.951724137930796</v>
      </c>
      <c r="N502" s="474">
        <f t="shared" si="201"/>
        <v>40.461111111111677</v>
      </c>
      <c r="O502" s="475">
        <f t="shared" si="201"/>
        <v>20.760877192982662</v>
      </c>
      <c r="P502" s="475">
        <f t="shared" si="201"/>
        <v>18.077192982455927</v>
      </c>
      <c r="Q502" s="475">
        <f t="shared" si="201"/>
        <v>115.71428571428532</v>
      </c>
      <c r="R502" s="475">
        <f t="shared" si="201"/>
        <v>-112.24473684210534</v>
      </c>
      <c r="S502" s="477">
        <f t="shared" si="201"/>
        <v>95.910344827586414</v>
      </c>
      <c r="T502" s="478">
        <f t="shared" si="201"/>
        <v>53.526697892271841</v>
      </c>
      <c r="V502" s="227"/>
    </row>
    <row r="503" spans="1:23" s="521" customFormat="1" x14ac:dyDescent="0.2">
      <c r="A503" s="370" t="s">
        <v>51</v>
      </c>
      <c r="B503" s="274">
        <v>755</v>
      </c>
      <c r="C503" s="275">
        <v>752</v>
      </c>
      <c r="D503" s="275">
        <v>746</v>
      </c>
      <c r="E503" s="275">
        <v>164</v>
      </c>
      <c r="F503" s="275">
        <v>755</v>
      </c>
      <c r="G503" s="407">
        <v>752</v>
      </c>
      <c r="H503" s="274">
        <v>743</v>
      </c>
      <c r="I503" s="275">
        <v>749</v>
      </c>
      <c r="J503" s="275">
        <v>736</v>
      </c>
      <c r="K503" s="275">
        <v>140</v>
      </c>
      <c r="L503" s="275">
        <v>750</v>
      </c>
      <c r="M503" s="276">
        <v>748</v>
      </c>
      <c r="N503" s="274">
        <v>757</v>
      </c>
      <c r="O503" s="275">
        <v>761</v>
      </c>
      <c r="P503" s="275">
        <v>751</v>
      </c>
      <c r="Q503" s="275">
        <v>145</v>
      </c>
      <c r="R503" s="275">
        <v>755</v>
      </c>
      <c r="S503" s="276">
        <v>751</v>
      </c>
      <c r="T503" s="347">
        <f>SUM(B503:S503)</f>
        <v>11710</v>
      </c>
      <c r="U503" s="227" t="s">
        <v>56</v>
      </c>
      <c r="V503" s="278">
        <f>T490-T503</f>
        <v>30</v>
      </c>
      <c r="W503" s="279">
        <f>V503/T490</f>
        <v>2.5553662691652468E-3</v>
      </c>
    </row>
    <row r="504" spans="1:23" s="521" customFormat="1" x14ac:dyDescent="0.2">
      <c r="A504" s="371" t="s">
        <v>28</v>
      </c>
      <c r="B504" s="323"/>
      <c r="C504" s="240"/>
      <c r="D504" s="240"/>
      <c r="E504" s="240"/>
      <c r="F504" s="240"/>
      <c r="G504" s="408"/>
      <c r="H504" s="242"/>
      <c r="I504" s="240"/>
      <c r="J504" s="240"/>
      <c r="K504" s="240"/>
      <c r="L504" s="240"/>
      <c r="M504" s="243"/>
      <c r="N504" s="242"/>
      <c r="O504" s="240"/>
      <c r="P504" s="240"/>
      <c r="Q504" s="240"/>
      <c r="R504" s="240"/>
      <c r="S504" s="243"/>
      <c r="T504" s="339"/>
      <c r="U504" s="227" t="s">
        <v>57</v>
      </c>
      <c r="V504" s="362">
        <v>160.66</v>
      </c>
    </row>
    <row r="505" spans="1:23" s="521" customFormat="1" ht="13.5" thickBot="1" x14ac:dyDescent="0.25">
      <c r="A505" s="372" t="s">
        <v>26</v>
      </c>
      <c r="B505" s="410">
        <f t="shared" ref="B505:S505" si="202">B504-B491</f>
        <v>0</v>
      </c>
      <c r="C505" s="415">
        <f t="shared" si="202"/>
        <v>0</v>
      </c>
      <c r="D505" s="415">
        <f t="shared" si="202"/>
        <v>0</v>
      </c>
      <c r="E505" s="415">
        <f t="shared" si="202"/>
        <v>0</v>
      </c>
      <c r="F505" s="415">
        <f t="shared" si="202"/>
        <v>0</v>
      </c>
      <c r="G505" s="416">
        <f t="shared" si="202"/>
        <v>0</v>
      </c>
      <c r="H505" s="410">
        <f t="shared" si="202"/>
        <v>0</v>
      </c>
      <c r="I505" s="415">
        <f t="shared" si="202"/>
        <v>0</v>
      </c>
      <c r="J505" s="415">
        <f t="shared" si="202"/>
        <v>0</v>
      </c>
      <c r="K505" s="415">
        <f t="shared" si="202"/>
        <v>0</v>
      </c>
      <c r="L505" s="415">
        <f t="shared" si="202"/>
        <v>0</v>
      </c>
      <c r="M505" s="417">
        <f t="shared" si="202"/>
        <v>0</v>
      </c>
      <c r="N505" s="410">
        <f t="shared" si="202"/>
        <v>0</v>
      </c>
      <c r="O505" s="415">
        <f t="shared" si="202"/>
        <v>0</v>
      </c>
      <c r="P505" s="415">
        <f t="shared" si="202"/>
        <v>0</v>
      </c>
      <c r="Q505" s="415">
        <f t="shared" si="202"/>
        <v>0</v>
      </c>
      <c r="R505" s="415">
        <f t="shared" si="202"/>
        <v>0</v>
      </c>
      <c r="S505" s="417">
        <f t="shared" si="202"/>
        <v>0</v>
      </c>
      <c r="T505" s="348"/>
      <c r="U505" s="227" t="s">
        <v>26</v>
      </c>
      <c r="V505" s="227">
        <f>V504-V491</f>
        <v>-3.0000000000001137E-2</v>
      </c>
    </row>
    <row r="507" spans="1:23" ht="13.5" thickBot="1" x14ac:dyDescent="0.25"/>
    <row r="508" spans="1:23" s="522" customFormat="1" ht="13.5" thickBot="1" x14ac:dyDescent="0.25">
      <c r="A508" s="468" t="s">
        <v>143</v>
      </c>
      <c r="B508" s="528" t="s">
        <v>53</v>
      </c>
      <c r="C508" s="529"/>
      <c r="D508" s="529"/>
      <c r="E508" s="529"/>
      <c r="F508" s="529"/>
      <c r="G508" s="530"/>
      <c r="H508" s="528" t="s">
        <v>72</v>
      </c>
      <c r="I508" s="529"/>
      <c r="J508" s="529"/>
      <c r="K508" s="529"/>
      <c r="L508" s="529"/>
      <c r="M508" s="530"/>
      <c r="N508" s="528" t="s">
        <v>63</v>
      </c>
      <c r="O508" s="529"/>
      <c r="P508" s="529"/>
      <c r="Q508" s="529"/>
      <c r="R508" s="529"/>
      <c r="S508" s="530"/>
      <c r="T508" s="338" t="s">
        <v>55</v>
      </c>
    </row>
    <row r="509" spans="1:23" s="522" customFormat="1" x14ac:dyDescent="0.2">
      <c r="A509" s="469" t="s">
        <v>54</v>
      </c>
      <c r="B509" s="448">
        <v>1</v>
      </c>
      <c r="C509" s="449">
        <v>2</v>
      </c>
      <c r="D509" s="449">
        <v>3</v>
      </c>
      <c r="E509" s="449">
        <v>4</v>
      </c>
      <c r="F509" s="449">
        <v>5</v>
      </c>
      <c r="G509" s="450">
        <v>6</v>
      </c>
      <c r="H509" s="448">
        <v>7</v>
      </c>
      <c r="I509" s="449">
        <v>8</v>
      </c>
      <c r="J509" s="449">
        <v>9</v>
      </c>
      <c r="K509" s="449">
        <v>10</v>
      </c>
      <c r="L509" s="449">
        <v>11</v>
      </c>
      <c r="M509" s="451">
        <v>12</v>
      </c>
      <c r="N509" s="448">
        <v>13</v>
      </c>
      <c r="O509" s="449">
        <v>14</v>
      </c>
      <c r="P509" s="449">
        <v>15</v>
      </c>
      <c r="Q509" s="449">
        <v>16</v>
      </c>
      <c r="R509" s="449">
        <v>17</v>
      </c>
      <c r="S509" s="451">
        <v>18</v>
      </c>
      <c r="T509" s="459">
        <v>854</v>
      </c>
    </row>
    <row r="510" spans="1:23" s="522" customFormat="1" x14ac:dyDescent="0.2">
      <c r="A510" s="470" t="s">
        <v>3</v>
      </c>
      <c r="B510" s="473">
        <v>3978</v>
      </c>
      <c r="C510" s="254">
        <v>3978</v>
      </c>
      <c r="D510" s="254">
        <v>3978</v>
      </c>
      <c r="E510" s="254">
        <v>3978</v>
      </c>
      <c r="F510" s="254">
        <v>3978</v>
      </c>
      <c r="G510" s="404">
        <v>3978</v>
      </c>
      <c r="H510" s="253">
        <v>3978</v>
      </c>
      <c r="I510" s="254">
        <v>3978</v>
      </c>
      <c r="J510" s="254">
        <v>3978</v>
      </c>
      <c r="K510" s="254">
        <v>3978</v>
      </c>
      <c r="L510" s="254">
        <v>3978</v>
      </c>
      <c r="M510" s="255">
        <v>3978</v>
      </c>
      <c r="N510" s="253">
        <v>3978</v>
      </c>
      <c r="O510" s="254">
        <v>3978</v>
      </c>
      <c r="P510" s="254">
        <v>3978</v>
      </c>
      <c r="Q510" s="254">
        <v>3978</v>
      </c>
      <c r="R510" s="254">
        <v>3978</v>
      </c>
      <c r="S510" s="255">
        <v>3978</v>
      </c>
      <c r="T510" s="341">
        <v>3978</v>
      </c>
    </row>
    <row r="511" spans="1:23" s="522" customFormat="1" x14ac:dyDescent="0.2">
      <c r="A511" s="471" t="s">
        <v>6</v>
      </c>
      <c r="B511" s="256">
        <v>4432.6499999999996</v>
      </c>
      <c r="C511" s="257">
        <v>4376.67</v>
      </c>
      <c r="D511" s="257">
        <v>4433.96</v>
      </c>
      <c r="E511" s="257">
        <v>4122.5</v>
      </c>
      <c r="F511" s="257">
        <v>4459.2</v>
      </c>
      <c r="G511" s="296">
        <v>4273.62</v>
      </c>
      <c r="H511" s="256">
        <v>4328.96</v>
      </c>
      <c r="I511" s="257">
        <v>4225.49</v>
      </c>
      <c r="J511" s="257">
        <v>4337.6000000000004</v>
      </c>
      <c r="K511" s="257">
        <v>4472.1099999999997</v>
      </c>
      <c r="L511" s="257">
        <v>4510.21</v>
      </c>
      <c r="M511" s="258">
        <v>4393.2</v>
      </c>
      <c r="N511" s="256">
        <v>4429.3900000000003</v>
      </c>
      <c r="O511" s="257">
        <v>4490.82</v>
      </c>
      <c r="P511" s="257">
        <v>4417.96</v>
      </c>
      <c r="Q511" s="257">
        <v>4453</v>
      </c>
      <c r="R511" s="257">
        <v>4365.1099999999997</v>
      </c>
      <c r="S511" s="258">
        <v>4355.3100000000004</v>
      </c>
      <c r="T511" s="342">
        <v>4386.6000000000004</v>
      </c>
    </row>
    <row r="512" spans="1:23" s="522" customFormat="1" x14ac:dyDescent="0.2">
      <c r="A512" s="469" t="s">
        <v>7</v>
      </c>
      <c r="B512" s="260">
        <v>85.71</v>
      </c>
      <c r="C512" s="261">
        <v>83.33</v>
      </c>
      <c r="D512" s="261">
        <v>77.08</v>
      </c>
      <c r="E512" s="261">
        <v>62.5</v>
      </c>
      <c r="F512" s="261">
        <v>80</v>
      </c>
      <c r="G512" s="509">
        <v>82.98</v>
      </c>
      <c r="H512" s="260">
        <v>81.25</v>
      </c>
      <c r="I512" s="261">
        <v>78.430000000000007</v>
      </c>
      <c r="J512" s="261">
        <v>78</v>
      </c>
      <c r="K512" s="261">
        <v>73.680000000000007</v>
      </c>
      <c r="L512" s="261">
        <v>76.599999999999994</v>
      </c>
      <c r="M512" s="262">
        <v>76</v>
      </c>
      <c r="N512" s="260">
        <v>73.47</v>
      </c>
      <c r="O512" s="261">
        <v>85.71</v>
      </c>
      <c r="P512" s="261">
        <v>79.59</v>
      </c>
      <c r="Q512" s="261">
        <v>80</v>
      </c>
      <c r="R512" s="261">
        <v>80.849999999999994</v>
      </c>
      <c r="S512" s="262">
        <v>83.67</v>
      </c>
      <c r="T512" s="343">
        <v>77.48</v>
      </c>
      <c r="V512" s="227"/>
    </row>
    <row r="513" spans="1:23" s="522" customFormat="1" x14ac:dyDescent="0.2">
      <c r="A513" s="469" t="s">
        <v>8</v>
      </c>
      <c r="B513" s="263">
        <v>7.5800000000000006E-2</v>
      </c>
      <c r="C513" s="264">
        <v>7.3599999999999999E-2</v>
      </c>
      <c r="D513" s="264">
        <v>9.1800000000000007E-2</v>
      </c>
      <c r="E513" s="264">
        <v>9.5000000000000001E-2</v>
      </c>
      <c r="F513" s="264">
        <v>8.3799999999999999E-2</v>
      </c>
      <c r="G513" s="302">
        <v>7.6100000000000001E-2</v>
      </c>
      <c r="H513" s="263">
        <v>7.7700000000000005E-2</v>
      </c>
      <c r="I513" s="264">
        <v>8.0100000000000005E-2</v>
      </c>
      <c r="J513" s="264">
        <v>8.2299999999999998E-2</v>
      </c>
      <c r="K513" s="264">
        <v>8.9800000000000005E-2</v>
      </c>
      <c r="L513" s="264">
        <v>8.1600000000000006E-2</v>
      </c>
      <c r="M513" s="265">
        <v>8.1199999999999994E-2</v>
      </c>
      <c r="N513" s="263">
        <v>8.6499999999999994E-2</v>
      </c>
      <c r="O513" s="264">
        <v>7.2499999999999995E-2</v>
      </c>
      <c r="P513" s="264">
        <v>8.0600000000000005E-2</v>
      </c>
      <c r="Q513" s="264">
        <v>7.46E-2</v>
      </c>
      <c r="R513" s="264">
        <v>8.1500000000000003E-2</v>
      </c>
      <c r="S513" s="265">
        <v>7.1999999999999995E-2</v>
      </c>
      <c r="T513" s="344">
        <v>8.2699999999999996E-2</v>
      </c>
      <c r="V513" s="227"/>
    </row>
    <row r="514" spans="1:23" s="522" customFormat="1" x14ac:dyDescent="0.2">
      <c r="A514" s="471" t="s">
        <v>1</v>
      </c>
      <c r="B514" s="266">
        <f>B511/H510*100-100</f>
        <v>11.429110105580676</v>
      </c>
      <c r="C514" s="267">
        <f t="shared" ref="C514:E514" si="203">C511/C510*100-100</f>
        <v>10.021870286576174</v>
      </c>
      <c r="D514" s="267">
        <f t="shared" si="203"/>
        <v>11.462041226747104</v>
      </c>
      <c r="E514" s="267">
        <f t="shared" si="203"/>
        <v>3.6324786324786373</v>
      </c>
      <c r="F514" s="267">
        <f>F511/F510*100-100</f>
        <v>12.096530920060331</v>
      </c>
      <c r="G514" s="405">
        <f t="shared" ref="G514:L514" si="204">G511/G510*100-100</f>
        <v>7.4313725490195992</v>
      </c>
      <c r="H514" s="266">
        <f t="shared" si="204"/>
        <v>8.8225238813474078</v>
      </c>
      <c r="I514" s="267">
        <f t="shared" si="204"/>
        <v>6.2214680744092448</v>
      </c>
      <c r="J514" s="267">
        <f t="shared" si="204"/>
        <v>9.0397184514831679</v>
      </c>
      <c r="K514" s="267">
        <f t="shared" si="204"/>
        <v>12.421065862242315</v>
      </c>
      <c r="L514" s="267">
        <f t="shared" si="204"/>
        <v>13.378833584715949</v>
      </c>
      <c r="M514" s="268">
        <f>M511/M510*100-100</f>
        <v>10.43740573152337</v>
      </c>
      <c r="N514" s="266">
        <f t="shared" ref="N514:T514" si="205">N511/N510*100-100</f>
        <v>11.347159376571156</v>
      </c>
      <c r="O514" s="267">
        <f t="shared" si="205"/>
        <v>12.891402714932127</v>
      </c>
      <c r="P514" s="267">
        <f t="shared" si="205"/>
        <v>11.059829059829056</v>
      </c>
      <c r="Q514" s="267">
        <f t="shared" si="205"/>
        <v>11.940673705379595</v>
      </c>
      <c r="R514" s="267">
        <f t="shared" si="205"/>
        <v>9.7312719959778775</v>
      </c>
      <c r="S514" s="268">
        <f t="shared" si="205"/>
        <v>9.4849170437405945</v>
      </c>
      <c r="T514" s="345">
        <f t="shared" si="205"/>
        <v>10.271493212669697</v>
      </c>
      <c r="V514" s="227"/>
    </row>
    <row r="515" spans="1:23" s="522" customFormat="1" ht="13.5" thickBot="1" x14ac:dyDescent="0.25">
      <c r="A515" s="472" t="s">
        <v>27</v>
      </c>
      <c r="B515" s="474">
        <f t="shared" ref="B515:T515" si="206">B511-B498</f>
        <v>0.6499999999996362</v>
      </c>
      <c r="C515" s="475">
        <f t="shared" si="206"/>
        <v>-9.2100000000000364</v>
      </c>
      <c r="D515" s="475">
        <f t="shared" si="206"/>
        <v>56.3100000000004</v>
      </c>
      <c r="E515" s="475">
        <f t="shared" si="206"/>
        <v>-28.75</v>
      </c>
      <c r="F515" s="475">
        <f t="shared" si="206"/>
        <v>69.199999999999818</v>
      </c>
      <c r="G515" s="476">
        <f t="shared" si="206"/>
        <v>-68.119999999999891</v>
      </c>
      <c r="H515" s="474">
        <f t="shared" si="206"/>
        <v>-14.170000000000073</v>
      </c>
      <c r="I515" s="475">
        <f t="shared" si="206"/>
        <v>-82.3100000000004</v>
      </c>
      <c r="J515" s="475">
        <f t="shared" si="206"/>
        <v>11</v>
      </c>
      <c r="K515" s="475">
        <f t="shared" si="206"/>
        <v>153.21999999999935</v>
      </c>
      <c r="L515" s="475">
        <f t="shared" si="206"/>
        <v>111.01000000000022</v>
      </c>
      <c r="M515" s="477">
        <f t="shared" si="206"/>
        <v>-42.400000000000546</v>
      </c>
      <c r="N515" s="474">
        <f t="shared" si="206"/>
        <v>62.539999999999964</v>
      </c>
      <c r="O515" s="475">
        <f t="shared" si="206"/>
        <v>80.409999999999854</v>
      </c>
      <c r="P515" s="475">
        <f t="shared" si="206"/>
        <v>-49.239999999999782</v>
      </c>
      <c r="Q515" s="475">
        <f t="shared" si="206"/>
        <v>83</v>
      </c>
      <c r="R515" s="475">
        <f t="shared" si="206"/>
        <v>109.46000000000004</v>
      </c>
      <c r="S515" s="477">
        <f t="shared" si="206"/>
        <v>-56.289999999999964</v>
      </c>
      <c r="T515" s="478">
        <f t="shared" si="206"/>
        <v>14.900000000000546</v>
      </c>
      <c r="V515" s="227"/>
    </row>
    <row r="516" spans="1:23" s="522" customFormat="1" x14ac:dyDescent="0.2">
      <c r="A516" s="370" t="s">
        <v>51</v>
      </c>
      <c r="B516" s="274">
        <v>754</v>
      </c>
      <c r="C516" s="275">
        <v>749</v>
      </c>
      <c r="D516" s="275">
        <v>745</v>
      </c>
      <c r="E516" s="275">
        <v>158</v>
      </c>
      <c r="F516" s="275">
        <v>754</v>
      </c>
      <c r="G516" s="407">
        <v>750</v>
      </c>
      <c r="H516" s="274">
        <v>742</v>
      </c>
      <c r="I516" s="275">
        <v>746</v>
      </c>
      <c r="J516" s="275">
        <v>735</v>
      </c>
      <c r="K516" s="275">
        <v>138</v>
      </c>
      <c r="L516" s="275">
        <v>749</v>
      </c>
      <c r="M516" s="276">
        <v>746</v>
      </c>
      <c r="N516" s="274">
        <v>754</v>
      </c>
      <c r="O516" s="275">
        <v>761</v>
      </c>
      <c r="P516" s="275">
        <v>751</v>
      </c>
      <c r="Q516" s="275">
        <v>135</v>
      </c>
      <c r="R516" s="275">
        <v>754</v>
      </c>
      <c r="S516" s="276">
        <v>750</v>
      </c>
      <c r="T516" s="347">
        <f>SUM(B516:S516)</f>
        <v>11671</v>
      </c>
      <c r="U516" s="227" t="s">
        <v>56</v>
      </c>
      <c r="V516" s="278">
        <f>T503-T516</f>
        <v>39</v>
      </c>
      <c r="W516" s="279">
        <f>V516/T503</f>
        <v>3.3304867634500429E-3</v>
      </c>
    </row>
    <row r="517" spans="1:23" s="522" customFormat="1" x14ac:dyDescent="0.2">
      <c r="A517" s="371" t="s">
        <v>28</v>
      </c>
      <c r="B517" s="323"/>
      <c r="C517" s="240"/>
      <c r="D517" s="240"/>
      <c r="E517" s="240"/>
      <c r="F517" s="240"/>
      <c r="G517" s="408"/>
      <c r="H517" s="242"/>
      <c r="I517" s="240"/>
      <c r="J517" s="240"/>
      <c r="K517" s="240"/>
      <c r="L517" s="240"/>
      <c r="M517" s="243"/>
      <c r="N517" s="242"/>
      <c r="O517" s="240"/>
      <c r="P517" s="240"/>
      <c r="Q517" s="240"/>
      <c r="R517" s="240"/>
      <c r="S517" s="243"/>
      <c r="T517" s="339"/>
      <c r="U517" s="227" t="s">
        <v>57</v>
      </c>
      <c r="V517" s="362">
        <v>160.34</v>
      </c>
    </row>
    <row r="518" spans="1:23" s="522" customFormat="1" ht="13.5" thickBot="1" x14ac:dyDescent="0.25">
      <c r="A518" s="372" t="s">
        <v>26</v>
      </c>
      <c r="B518" s="410">
        <f t="shared" ref="B518:S518" si="207">B517-B504</f>
        <v>0</v>
      </c>
      <c r="C518" s="415">
        <f t="shared" si="207"/>
        <v>0</v>
      </c>
      <c r="D518" s="415">
        <f t="shared" si="207"/>
        <v>0</v>
      </c>
      <c r="E518" s="415">
        <f t="shared" si="207"/>
        <v>0</v>
      </c>
      <c r="F518" s="415">
        <f t="shared" si="207"/>
        <v>0</v>
      </c>
      <c r="G518" s="416">
        <f t="shared" si="207"/>
        <v>0</v>
      </c>
      <c r="H518" s="410">
        <f t="shared" si="207"/>
        <v>0</v>
      </c>
      <c r="I518" s="415">
        <f t="shared" si="207"/>
        <v>0</v>
      </c>
      <c r="J518" s="415">
        <f t="shared" si="207"/>
        <v>0</v>
      </c>
      <c r="K518" s="415">
        <f t="shared" si="207"/>
        <v>0</v>
      </c>
      <c r="L518" s="415">
        <f t="shared" si="207"/>
        <v>0</v>
      </c>
      <c r="M518" s="417">
        <f t="shared" si="207"/>
        <v>0</v>
      </c>
      <c r="N518" s="410">
        <f t="shared" si="207"/>
        <v>0</v>
      </c>
      <c r="O518" s="415">
        <f t="shared" si="207"/>
        <v>0</v>
      </c>
      <c r="P518" s="415">
        <f t="shared" si="207"/>
        <v>0</v>
      </c>
      <c r="Q518" s="415">
        <f t="shared" si="207"/>
        <v>0</v>
      </c>
      <c r="R518" s="415">
        <f t="shared" si="207"/>
        <v>0</v>
      </c>
      <c r="S518" s="417">
        <f t="shared" si="207"/>
        <v>0</v>
      </c>
      <c r="T518" s="348"/>
      <c r="U518" s="227" t="s">
        <v>26</v>
      </c>
      <c r="V518" s="227">
        <f>V517-V504</f>
        <v>-0.31999999999999318</v>
      </c>
    </row>
  </sheetData>
  <mergeCells count="104">
    <mergeCell ref="N324:S324"/>
    <mergeCell ref="H324:M324"/>
    <mergeCell ref="B417:G417"/>
    <mergeCell ref="H417:M417"/>
    <mergeCell ref="N417:S417"/>
    <mergeCell ref="B404:G404"/>
    <mergeCell ref="B251:I251"/>
    <mergeCell ref="J251:M251"/>
    <mergeCell ref="N251:X251"/>
    <mergeCell ref="B223:I223"/>
    <mergeCell ref="J223:M223"/>
    <mergeCell ref="N223:X223"/>
    <mergeCell ref="B508:G508"/>
    <mergeCell ref="H508:M508"/>
    <mergeCell ref="N508:S508"/>
    <mergeCell ref="B280:I280"/>
    <mergeCell ref="J280:M280"/>
    <mergeCell ref="N280:X280"/>
    <mergeCell ref="B266:I266"/>
    <mergeCell ref="J266:M266"/>
    <mergeCell ref="N266:X266"/>
    <mergeCell ref="B294:I294"/>
    <mergeCell ref="B338:G338"/>
    <mergeCell ref="H338:M338"/>
    <mergeCell ref="J294:M294"/>
    <mergeCell ref="B308:I308"/>
    <mergeCell ref="J308:M308"/>
    <mergeCell ref="B324:G324"/>
    <mergeCell ref="N308:X308"/>
    <mergeCell ref="N294:X294"/>
    <mergeCell ref="B67:L67"/>
    <mergeCell ref="M67:W67"/>
    <mergeCell ref="B123:I123"/>
    <mergeCell ref="B209:I209"/>
    <mergeCell ref="J209:M209"/>
    <mergeCell ref="N209:X209"/>
    <mergeCell ref="B237:I237"/>
    <mergeCell ref="J237:M237"/>
    <mergeCell ref="N237:X237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B165:I165"/>
    <mergeCell ref="J165:M165"/>
    <mergeCell ref="N165:W165"/>
    <mergeCell ref="B181:I181"/>
    <mergeCell ref="J181:M181"/>
    <mergeCell ref="N181:X181"/>
    <mergeCell ref="B81:L81"/>
    <mergeCell ref="B195:I195"/>
    <mergeCell ref="J195:M195"/>
    <mergeCell ref="N195:X195"/>
    <mergeCell ref="M81:W81"/>
    <mergeCell ref="B151:I151"/>
    <mergeCell ref="J151:M151"/>
    <mergeCell ref="N151:W151"/>
    <mergeCell ref="M95:W95"/>
    <mergeCell ref="B137:I137"/>
    <mergeCell ref="J137:M137"/>
    <mergeCell ref="N137:W137"/>
    <mergeCell ref="B95:L95"/>
    <mergeCell ref="J123:M123"/>
    <mergeCell ref="N123:W123"/>
    <mergeCell ref="B109:L109"/>
    <mergeCell ref="M109:W109"/>
    <mergeCell ref="H404:M404"/>
    <mergeCell ref="N404:S404"/>
    <mergeCell ref="N338:S338"/>
    <mergeCell ref="B352:G352"/>
    <mergeCell ref="H352:M352"/>
    <mergeCell ref="N352:S352"/>
    <mergeCell ref="N391:S391"/>
    <mergeCell ref="N365:S365"/>
    <mergeCell ref="N378:S378"/>
    <mergeCell ref="B391:G391"/>
    <mergeCell ref="H391:M391"/>
    <mergeCell ref="B365:G365"/>
    <mergeCell ref="H365:M365"/>
    <mergeCell ref="B378:G378"/>
    <mergeCell ref="H378:M378"/>
    <mergeCell ref="B430:G430"/>
    <mergeCell ref="H430:M430"/>
    <mergeCell ref="N430:S430"/>
    <mergeCell ref="B456:G456"/>
    <mergeCell ref="H456:M456"/>
    <mergeCell ref="N456:S456"/>
    <mergeCell ref="B443:G443"/>
    <mergeCell ref="H443:M443"/>
    <mergeCell ref="N443:S443"/>
    <mergeCell ref="B495:G495"/>
    <mergeCell ref="H495:M495"/>
    <mergeCell ref="N495:S495"/>
    <mergeCell ref="B482:G482"/>
    <mergeCell ref="H482:M482"/>
    <mergeCell ref="N482:S482"/>
    <mergeCell ref="B469:G469"/>
    <mergeCell ref="H469:M469"/>
    <mergeCell ref="N469:S46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2023-08-19T16:22:15Z</dcterms:modified>
</cp:coreProperties>
</file>