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40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W528" i="249" l="1"/>
  <c r="V528" i="249"/>
  <c r="J528" i="251" l="1"/>
  <c r="G528" i="251"/>
  <c r="F528" i="251"/>
  <c r="E528" i="251"/>
  <c r="D528" i="251"/>
  <c r="C528" i="251"/>
  <c r="B528" i="251"/>
  <c r="H526" i="251"/>
  <c r="J526" i="251" s="1"/>
  <c r="K526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7" i="250"/>
  <c r="G557" i="250"/>
  <c r="F557" i="250"/>
  <c r="E557" i="250"/>
  <c r="D557" i="250"/>
  <c r="C557" i="250"/>
  <c r="B557" i="250"/>
  <c r="H555" i="250"/>
  <c r="J555" i="250" s="1"/>
  <c r="K555" i="250" s="1"/>
  <c r="H554" i="250"/>
  <c r="G554" i="250"/>
  <c r="F554" i="250"/>
  <c r="E554" i="250"/>
  <c r="D554" i="250"/>
  <c r="C554" i="250"/>
  <c r="B554" i="250"/>
  <c r="H553" i="250"/>
  <c r="G553" i="250"/>
  <c r="F553" i="250"/>
  <c r="E553" i="250"/>
  <c r="D553" i="250"/>
  <c r="C553" i="250"/>
  <c r="B553" i="250"/>
  <c r="V530" i="249"/>
  <c r="S530" i="249"/>
  <c r="R530" i="249"/>
  <c r="Q530" i="249"/>
  <c r="P530" i="249"/>
  <c r="O530" i="249"/>
  <c r="N530" i="249"/>
  <c r="M530" i="249"/>
  <c r="L530" i="249"/>
  <c r="K530" i="249"/>
  <c r="J530" i="249"/>
  <c r="I530" i="249"/>
  <c r="H530" i="249"/>
  <c r="G530" i="249"/>
  <c r="F530" i="249"/>
  <c r="E530" i="249"/>
  <c r="D530" i="249"/>
  <c r="C530" i="249"/>
  <c r="B530" i="249"/>
  <c r="T528" i="249"/>
  <c r="T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T526" i="249"/>
  <c r="S526" i="249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B553" i="248"/>
  <c r="C553" i="248"/>
  <c r="D553" i="248"/>
  <c r="E553" i="248"/>
  <c r="F553" i="248"/>
  <c r="G553" i="248"/>
  <c r="H553" i="248"/>
  <c r="I553" i="248"/>
  <c r="J553" i="248"/>
  <c r="K553" i="248"/>
  <c r="L553" i="248"/>
  <c r="M553" i="248"/>
  <c r="N553" i="248"/>
  <c r="O553" i="248"/>
  <c r="P553" i="248"/>
  <c r="Q553" i="248"/>
  <c r="R553" i="248"/>
  <c r="S553" i="248"/>
  <c r="T553" i="248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V555" i="248" s="1"/>
  <c r="W555" i="248" s="1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357" i="249" l="1"/>
  <c r="T370" i="249"/>
  <c r="T383" i="249"/>
  <c r="T396" i="249"/>
  <c r="T409" i="249"/>
  <c r="T422" i="249"/>
  <c r="T435" i="249"/>
  <c r="T448" i="249"/>
  <c r="T461" i="249"/>
  <c r="T474" i="249"/>
  <c r="T487" i="249"/>
  <c r="T500" i="249"/>
  <c r="T513" i="249"/>
  <c r="J515" i="251" l="1"/>
  <c r="G515" i="251"/>
  <c r="F515" i="251"/>
  <c r="E515" i="251"/>
  <c r="D515" i="251"/>
  <c r="C515" i="251"/>
  <c r="B515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4" i="250"/>
  <c r="G544" i="250"/>
  <c r="F544" i="250"/>
  <c r="E544" i="250"/>
  <c r="D544" i="250"/>
  <c r="C544" i="250"/>
  <c r="B544" i="250"/>
  <c r="H542" i="250"/>
  <c r="H541" i="250"/>
  <c r="G541" i="250"/>
  <c r="F541" i="250"/>
  <c r="E541" i="250"/>
  <c r="D541" i="250"/>
  <c r="C541" i="250"/>
  <c r="B541" i="250"/>
  <c r="H540" i="250"/>
  <c r="G540" i="250"/>
  <c r="F540" i="250"/>
  <c r="E540" i="250"/>
  <c r="D540" i="250"/>
  <c r="C540" i="250"/>
  <c r="B540" i="250"/>
  <c r="V516" i="249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F502" i="251" l="1"/>
  <c r="E502" i="251"/>
  <c r="O503" i="249"/>
  <c r="N503" i="249"/>
  <c r="M503" i="249"/>
  <c r="L503" i="249"/>
  <c r="G503" i="249"/>
  <c r="F503" i="249"/>
  <c r="E503" i="249"/>
  <c r="D503" i="249"/>
  <c r="J502" i="251"/>
  <c r="G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31" i="250"/>
  <c r="G531" i="250"/>
  <c r="F531" i="250"/>
  <c r="E531" i="250"/>
  <c r="D531" i="250"/>
  <c r="C531" i="250"/>
  <c r="B531" i="250"/>
  <c r="H529" i="250"/>
  <c r="H528" i="250"/>
  <c r="G528" i="250"/>
  <c r="F528" i="250"/>
  <c r="E528" i="250"/>
  <c r="D528" i="250"/>
  <c r="C528" i="250"/>
  <c r="B528" i="250"/>
  <c r="H527" i="250"/>
  <c r="G527" i="250"/>
  <c r="F527" i="250"/>
  <c r="E527" i="250"/>
  <c r="D527" i="250"/>
  <c r="C527" i="250"/>
  <c r="B527" i="250"/>
  <c r="V503" i="249"/>
  <c r="S503" i="249"/>
  <c r="R503" i="249"/>
  <c r="Q503" i="249"/>
  <c r="P503" i="249"/>
  <c r="K503" i="249"/>
  <c r="J503" i="249"/>
  <c r="I503" i="249"/>
  <c r="H503" i="249"/>
  <c r="C503" i="249"/>
  <c r="B503" i="249"/>
  <c r="T501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01" i="249" l="1"/>
  <c r="W501" i="249" s="1"/>
  <c r="J500" i="251"/>
  <c r="K500" i="251" s="1"/>
  <c r="V542" i="248"/>
  <c r="W542" i="248" s="1"/>
  <c r="V514" i="249"/>
  <c r="W514" i="249" s="1"/>
  <c r="J542" i="250"/>
  <c r="K542" i="250" s="1"/>
  <c r="J513" i="251"/>
  <c r="K513" i="251" s="1"/>
  <c r="J489" i="251"/>
  <c r="G489" i="251"/>
  <c r="F489" i="251"/>
  <c r="E489" i="251"/>
  <c r="D489" i="251"/>
  <c r="C489" i="251"/>
  <c r="B489" i="251"/>
  <c r="H487" i="25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8" i="250"/>
  <c r="G518" i="250"/>
  <c r="F518" i="250"/>
  <c r="E518" i="250"/>
  <c r="D518" i="250"/>
  <c r="C518" i="250"/>
  <c r="B518" i="250"/>
  <c r="H516" i="250"/>
  <c r="J529" i="250" s="1"/>
  <c r="K529" i="250" s="1"/>
  <c r="H515" i="250"/>
  <c r="G515" i="250"/>
  <c r="F515" i="250"/>
  <c r="E515" i="250"/>
  <c r="D515" i="250"/>
  <c r="C515" i="250"/>
  <c r="B515" i="250"/>
  <c r="H514" i="250"/>
  <c r="G514" i="250"/>
  <c r="F514" i="250"/>
  <c r="E514" i="250"/>
  <c r="D514" i="250"/>
  <c r="C514" i="250"/>
  <c r="B514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29" i="248" l="1"/>
  <c r="W529" i="248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5" i="250"/>
  <c r="G505" i="250"/>
  <c r="F505" i="250"/>
  <c r="E505" i="250"/>
  <c r="D505" i="250"/>
  <c r="C505" i="250"/>
  <c r="B505" i="250"/>
  <c r="H503" i="250"/>
  <c r="H502" i="250"/>
  <c r="G502" i="250"/>
  <c r="F502" i="250"/>
  <c r="E502" i="250"/>
  <c r="D502" i="250"/>
  <c r="C502" i="250"/>
  <c r="B502" i="250"/>
  <c r="H501" i="250"/>
  <c r="G501" i="250"/>
  <c r="F501" i="250"/>
  <c r="E501" i="250"/>
  <c r="D501" i="250"/>
  <c r="C501" i="250"/>
  <c r="B501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87" i="251" l="1"/>
  <c r="K487" i="251" s="1"/>
  <c r="V488" i="249"/>
  <c r="W488" i="249" s="1"/>
  <c r="V516" i="248"/>
  <c r="W516" i="248" s="1"/>
  <c r="J516" i="250"/>
  <c r="K516" i="250" s="1"/>
  <c r="J463" i="251"/>
  <c r="G463" i="251"/>
  <c r="F463" i="251"/>
  <c r="E463" i="251"/>
  <c r="D463" i="251"/>
  <c r="C463" i="251"/>
  <c r="B463" i="251"/>
  <c r="H461" i="251"/>
  <c r="J474" i="251" s="1"/>
  <c r="K474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92" i="250"/>
  <c r="G492" i="250"/>
  <c r="F492" i="250"/>
  <c r="E492" i="250"/>
  <c r="D492" i="250"/>
  <c r="C492" i="250"/>
  <c r="B492" i="250"/>
  <c r="H490" i="250"/>
  <c r="J503" i="250" s="1"/>
  <c r="K503" i="250" s="1"/>
  <c r="H489" i="250"/>
  <c r="G489" i="250"/>
  <c r="F489" i="250"/>
  <c r="E489" i="250"/>
  <c r="D489" i="250"/>
  <c r="C489" i="250"/>
  <c r="B489" i="250"/>
  <c r="H488" i="250"/>
  <c r="G488" i="250"/>
  <c r="F488" i="250"/>
  <c r="E488" i="250"/>
  <c r="D488" i="250"/>
  <c r="C488" i="250"/>
  <c r="B488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75" i="249" s="1"/>
  <c r="W475" i="249" s="1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V503" i="248" s="1"/>
  <c r="W503" i="248" s="1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V479" i="248" l="1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9" i="250"/>
  <c r="G479" i="250"/>
  <c r="F479" i="250"/>
  <c r="E479" i="250"/>
  <c r="D479" i="250"/>
  <c r="C479" i="250"/>
  <c r="B479" i="250"/>
  <c r="H477" i="250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V490" i="248" l="1"/>
  <c r="W490" i="248" s="1"/>
  <c r="J490" i="250"/>
  <c r="K490" i="250" s="1"/>
  <c r="J461" i="251"/>
  <c r="K461" i="251" s="1"/>
  <c r="V462" i="249"/>
  <c r="W462" i="249" s="1"/>
  <c r="T464" i="248"/>
  <c r="V477" i="248" s="1"/>
  <c r="W477" i="248" s="1"/>
  <c r="T451" i="248"/>
  <c r="T438" i="248"/>
  <c r="J437" i="251" l="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6" i="250"/>
  <c r="G466" i="250"/>
  <c r="F466" i="250"/>
  <c r="E466" i="250"/>
  <c r="D466" i="250"/>
  <c r="C466" i="250"/>
  <c r="B466" i="250"/>
  <c r="H464" i="250"/>
  <c r="J477" i="250" s="1"/>
  <c r="K477" i="250" s="1"/>
  <c r="H463" i="250"/>
  <c r="G463" i="250"/>
  <c r="F463" i="250"/>
  <c r="E463" i="250"/>
  <c r="D463" i="250"/>
  <c r="C463" i="250"/>
  <c r="B463" i="250"/>
  <c r="H462" i="250"/>
  <c r="G462" i="250"/>
  <c r="F462" i="250"/>
  <c r="E462" i="250"/>
  <c r="D462" i="250"/>
  <c r="C462" i="250"/>
  <c r="B462" i="250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49" i="249" s="1"/>
  <c r="W449" i="249" s="1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64" i="248"/>
  <c r="W464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3" i="250"/>
  <c r="G453" i="250"/>
  <c r="F453" i="250"/>
  <c r="E453" i="250"/>
  <c r="D453" i="250"/>
  <c r="C453" i="250"/>
  <c r="B453" i="250"/>
  <c r="H451" i="250"/>
  <c r="J464" i="250" s="1"/>
  <c r="K464" i="250" s="1"/>
  <c r="H450" i="250"/>
  <c r="G450" i="250"/>
  <c r="F450" i="250"/>
  <c r="E450" i="250"/>
  <c r="D450" i="250"/>
  <c r="C450" i="250"/>
  <c r="B450" i="250"/>
  <c r="H449" i="250"/>
  <c r="G449" i="250"/>
  <c r="F449" i="250"/>
  <c r="E449" i="250"/>
  <c r="D449" i="250"/>
  <c r="C449" i="250"/>
  <c r="B449" i="250"/>
  <c r="T423" i="249"/>
  <c r="T410" i="249"/>
  <c r="V425" i="249"/>
  <c r="S425" i="249"/>
  <c r="R425" i="249"/>
  <c r="Q425" i="249"/>
  <c r="P425" i="249"/>
  <c r="O425" i="249"/>
  <c r="N425" i="249"/>
  <c r="M425" i="249"/>
  <c r="L425" i="249"/>
  <c r="K425" i="249"/>
  <c r="J425" i="249"/>
  <c r="I425" i="249"/>
  <c r="H425" i="249"/>
  <c r="G425" i="249"/>
  <c r="F425" i="249"/>
  <c r="E425" i="249"/>
  <c r="D425" i="249"/>
  <c r="C425" i="249"/>
  <c r="B425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V451" i="248"/>
  <c r="W451" i="248" s="1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23" i="249" l="1"/>
  <c r="W423" i="249" s="1"/>
  <c r="V436" i="249"/>
  <c r="W436" i="249" s="1"/>
  <c r="G411" i="251"/>
  <c r="F411" i="251"/>
  <c r="E411" i="251"/>
  <c r="D411" i="251"/>
  <c r="C411" i="251"/>
  <c r="B411" i="251"/>
  <c r="V440" i="248" l="1"/>
  <c r="B407" i="251" l="1"/>
  <c r="C407" i="251"/>
  <c r="D407" i="251"/>
  <c r="E407" i="251"/>
  <c r="F407" i="251"/>
  <c r="G407" i="251"/>
  <c r="H407" i="251"/>
  <c r="J411" i="251"/>
  <c r="H409" i="251"/>
  <c r="J422" i="251" s="1"/>
  <c r="K422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51" i="250" s="1"/>
  <c r="K451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J438" i="250" s="1"/>
  <c r="K438" i="250" s="1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V410" i="249" s="1"/>
  <c r="W410" i="249" s="1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18" i="249" l="1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 s="1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E334" i="249"/>
  <c r="F334" i="249"/>
  <c r="G334" i="249"/>
  <c r="L334" i="249"/>
  <c r="M334" i="249"/>
  <c r="Q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J373" i="250" s="1"/>
  <c r="K373" i="250" s="1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J360" i="250" s="1"/>
  <c r="K360" i="250" s="1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V360" i="248" s="1"/>
  <c r="W360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J318" i="251" s="1"/>
  <c r="K318" i="251" s="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C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J332" i="250" s="1"/>
  <c r="K332" i="250" s="1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J304" i="250" s="1"/>
  <c r="K304" i="250" s="1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U291" i="248"/>
  <c r="T291" i="248"/>
  <c r="S291" i="248"/>
  <c r="R291" i="248"/>
  <c r="O291" i="248"/>
  <c r="N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40" i="25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61" i="248"/>
  <c r="B162" i="248" s="1"/>
  <c r="I149" i="251"/>
  <c r="F149" i="251"/>
  <c r="E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X160" i="248"/>
  <c r="Z174" i="248" s="1"/>
  <c r="AA174" i="248" s="1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64" i="250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78" i="250" s="1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 s="1"/>
  <c r="K76" i="250" s="1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149" i="251" l="1"/>
  <c r="T34" i="248"/>
  <c r="F123" i="249"/>
  <c r="I147" i="251"/>
  <c r="J147" i="251" s="1"/>
  <c r="AA260" i="248"/>
  <c r="AB260" i="248" s="1"/>
  <c r="V346" i="248"/>
  <c r="W346" i="248" s="1"/>
  <c r="Z76" i="248"/>
  <c r="AA76" i="248" s="1"/>
  <c r="I199" i="251"/>
  <c r="J199" i="251" s="1"/>
  <c r="I225" i="249"/>
  <c r="J225" i="249" s="1"/>
  <c r="AA232" i="248"/>
  <c r="AB232" i="248" s="1"/>
  <c r="I290" i="251"/>
  <c r="J290" i="251" s="1"/>
  <c r="S334" i="249"/>
  <c r="D6" i="240"/>
  <c r="Z160" i="248"/>
  <c r="AA160" i="248" s="1"/>
  <c r="C149" i="251"/>
  <c r="O334" i="249"/>
  <c r="I56" i="251"/>
  <c r="J56" i="251" s="1"/>
  <c r="AA190" i="248"/>
  <c r="AB190" i="248" s="1"/>
  <c r="X46" i="248"/>
  <c r="Y46" i="248" s="1"/>
  <c r="E64" i="250"/>
  <c r="V345" i="249"/>
  <c r="W345" i="249" s="1"/>
  <c r="I69" i="249"/>
  <c r="J69" i="249" s="1"/>
  <c r="I108" i="249"/>
  <c r="J108" i="249" s="1"/>
  <c r="Z5" i="234"/>
  <c r="I30" i="249"/>
  <c r="J30" i="249" s="1"/>
  <c r="J191" i="250"/>
  <c r="K191" i="250" s="1"/>
  <c r="R334" i="249"/>
  <c r="W5" i="233"/>
  <c r="I69" i="251"/>
  <c r="J69" i="251" s="1"/>
  <c r="M291" i="248"/>
  <c r="D4" i="240"/>
  <c r="B176" i="248"/>
  <c r="J134" i="250"/>
  <c r="K134" i="250" s="1"/>
  <c r="B177" i="250"/>
  <c r="B178" i="250" s="1"/>
  <c r="D176" i="248"/>
  <c r="B136" i="250"/>
  <c r="J219" i="250"/>
  <c r="K219" i="250" s="1"/>
  <c r="I251" i="249"/>
  <c r="J251" i="249" s="1"/>
  <c r="AA218" i="248"/>
  <c r="AB218" i="248" s="1"/>
  <c r="G4" i="237"/>
  <c r="H4" i="237" s="1"/>
  <c r="Z118" i="248"/>
  <c r="AA118" i="248" s="1"/>
  <c r="J261" i="250"/>
  <c r="K261" i="250" s="1"/>
  <c r="I238" i="251"/>
  <c r="J238" i="251" s="1"/>
  <c r="I334" i="249"/>
  <c r="I82" i="249"/>
  <c r="J82" i="249" s="1"/>
  <c r="I95" i="251"/>
  <c r="J95" i="251" s="1"/>
  <c r="B4" i="238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7" l="1"/>
  <c r="H5" i="237" s="1"/>
  <c r="G5" i="239"/>
  <c r="G6" i="239" s="1"/>
  <c r="B5" i="238"/>
  <c r="D4" i="238"/>
  <c r="F161" i="249"/>
  <c r="F162" i="249" s="1"/>
  <c r="C175" i="249"/>
  <c r="C162" i="249"/>
  <c r="D4" i="239"/>
  <c r="B5" i="239"/>
  <c r="D9" i="240"/>
  <c r="B10" i="240"/>
  <c r="E162" i="249"/>
  <c r="E149" i="249"/>
  <c r="H4" i="240"/>
  <c r="G5" i="240"/>
  <c r="B5" i="237"/>
  <c r="D4" i="237"/>
  <c r="G6" i="238"/>
  <c r="H5" i="238"/>
  <c r="G6" i="237" l="1"/>
  <c r="H5" i="239"/>
  <c r="B6" i="238"/>
  <c r="D5" i="238"/>
  <c r="F175" i="249"/>
  <c r="G7" i="237"/>
  <c r="H6" i="237"/>
  <c r="H5" i="240"/>
  <c r="G6" i="240"/>
  <c r="D10" i="240"/>
  <c r="B11" i="240"/>
  <c r="G7" i="239"/>
  <c r="H6" i="239"/>
  <c r="D5" i="239"/>
  <c r="B6" i="239"/>
  <c r="H6" i="238"/>
  <c r="G7" i="238"/>
  <c r="D5" i="237"/>
  <c r="B6" i="237"/>
  <c r="G8" i="237" l="1"/>
  <c r="H7" i="237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G9" i="237" l="1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<sst xmlns="http://schemas.openxmlformats.org/spreadsheetml/2006/main" count="3174" uniqueCount="147">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</sst>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4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26" t="s">
        <v>18</v>
      </c>
      <c r="C4" s="527"/>
      <c r="D4" s="527"/>
      <c r="E4" s="527"/>
      <c r="F4" s="527"/>
      <c r="G4" s="527"/>
      <c r="H4" s="527"/>
      <c r="I4" s="527"/>
      <c r="J4" s="528"/>
      <c r="K4" s="526" t="s">
        <v>21</v>
      </c>
      <c r="L4" s="527"/>
      <c r="M4" s="527"/>
      <c r="N4" s="527"/>
      <c r="O4" s="527"/>
      <c r="P4" s="527"/>
      <c r="Q4" s="527"/>
      <c r="R4" s="527"/>
      <c r="S4" s="527"/>
      <c r="T4" s="528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26" t="s">
        <v>23</v>
      </c>
      <c r="C17" s="527"/>
      <c r="D17" s="527"/>
      <c r="E17" s="527"/>
      <c r="F17" s="528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W530"/>
  <sheetViews>
    <sheetView showGridLines="0" topLeftCell="A499" zoomScale="73" zoomScaleNormal="73" workbookViewId="0">
      <selection activeCell="T522" sqref="T522:T524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" style="280" customWidth="1"/>
    <col min="14" max="19" width="9.8554687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31" t="s">
        <v>53</v>
      </c>
      <c r="C9" s="532"/>
      <c r="D9" s="532"/>
      <c r="E9" s="532"/>
      <c r="F9" s="533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31" t="s">
        <v>72</v>
      </c>
      <c r="C22" s="532"/>
      <c r="D22" s="532"/>
      <c r="E22" s="532"/>
      <c r="F22" s="533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31" t="s">
        <v>72</v>
      </c>
      <c r="C35" s="532"/>
      <c r="D35" s="532"/>
      <c r="E35" s="532"/>
      <c r="F35" s="533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31" t="s">
        <v>72</v>
      </c>
      <c r="C48" s="532"/>
      <c r="D48" s="532"/>
      <c r="E48" s="532"/>
      <c r="F48" s="533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31" t="s">
        <v>72</v>
      </c>
      <c r="C61" s="532"/>
      <c r="D61" s="532"/>
      <c r="E61" s="532"/>
      <c r="F61" s="533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31" t="s">
        <v>72</v>
      </c>
      <c r="C74" s="532"/>
      <c r="D74" s="532"/>
      <c r="E74" s="532"/>
      <c r="F74" s="533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31" t="s">
        <v>72</v>
      </c>
      <c r="C87" s="532"/>
      <c r="D87" s="532"/>
      <c r="E87" s="532"/>
      <c r="F87" s="533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31" t="s">
        <v>72</v>
      </c>
      <c r="C100" s="532"/>
      <c r="D100" s="532"/>
      <c r="E100" s="532"/>
      <c r="F100" s="533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31" t="s">
        <v>72</v>
      </c>
      <c r="C113" s="532"/>
      <c r="D113" s="532"/>
      <c r="E113" s="532"/>
      <c r="F113" s="533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31" t="s">
        <v>72</v>
      </c>
      <c r="C126" s="532"/>
      <c r="D126" s="532"/>
      <c r="E126" s="532"/>
      <c r="F126" s="533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31" t="s">
        <v>72</v>
      </c>
      <c r="C139" s="532"/>
      <c r="D139" s="532"/>
      <c r="E139" s="532"/>
      <c r="F139" s="533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31" t="s">
        <v>72</v>
      </c>
      <c r="C152" s="532"/>
      <c r="D152" s="532"/>
      <c r="E152" s="532"/>
      <c r="F152" s="533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31" t="s">
        <v>72</v>
      </c>
      <c r="C165" s="532"/>
      <c r="D165" s="532"/>
      <c r="E165" s="532"/>
      <c r="F165" s="533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31" t="s">
        <v>72</v>
      </c>
      <c r="C178" s="532"/>
      <c r="D178" s="532"/>
      <c r="E178" s="532"/>
      <c r="F178" s="533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31" t="s">
        <v>72</v>
      </c>
      <c r="C191" s="532"/>
      <c r="D191" s="532"/>
      <c r="E191" s="532"/>
      <c r="F191" s="533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31" t="s">
        <v>72</v>
      </c>
      <c r="C204" s="532"/>
      <c r="D204" s="532"/>
      <c r="E204" s="532"/>
      <c r="F204" s="533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31" t="s">
        <v>72</v>
      </c>
      <c r="C217" s="532"/>
      <c r="D217" s="532"/>
      <c r="E217" s="532"/>
      <c r="F217" s="533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31" t="s">
        <v>72</v>
      </c>
      <c r="C230" s="532"/>
      <c r="D230" s="532"/>
      <c r="E230" s="532"/>
      <c r="F230" s="533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31" t="s">
        <v>72</v>
      </c>
      <c r="C243" s="532"/>
      <c r="D243" s="532"/>
      <c r="E243" s="532"/>
      <c r="F243" s="533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31" t="s">
        <v>72</v>
      </c>
      <c r="C256" s="532"/>
      <c r="D256" s="532"/>
      <c r="E256" s="532"/>
      <c r="F256" s="533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31" t="s">
        <v>72</v>
      </c>
      <c r="C269" s="532"/>
      <c r="D269" s="532"/>
      <c r="E269" s="532"/>
      <c r="F269" s="533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31" t="s">
        <v>72</v>
      </c>
      <c r="C282" s="532"/>
      <c r="D282" s="532"/>
      <c r="E282" s="532"/>
      <c r="F282" s="533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31" t="s">
        <v>53</v>
      </c>
      <c r="C298" s="532"/>
      <c r="D298" s="532"/>
      <c r="E298" s="532"/>
      <c r="F298" s="532"/>
      <c r="G298" s="533"/>
      <c r="H298" s="531" t="s">
        <v>72</v>
      </c>
      <c r="I298" s="532"/>
      <c r="J298" s="532"/>
      <c r="K298" s="532"/>
      <c r="L298" s="532"/>
      <c r="M298" s="533"/>
      <c r="N298" s="531" t="s">
        <v>63</v>
      </c>
      <c r="O298" s="532"/>
      <c r="P298" s="532"/>
      <c r="Q298" s="532"/>
      <c r="R298" s="532"/>
      <c r="S298" s="533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31" t="s">
        <v>53</v>
      </c>
      <c r="C311" s="532"/>
      <c r="D311" s="532"/>
      <c r="E311" s="532"/>
      <c r="F311" s="532"/>
      <c r="G311" s="533"/>
      <c r="H311" s="531" t="s">
        <v>72</v>
      </c>
      <c r="I311" s="532"/>
      <c r="J311" s="532"/>
      <c r="K311" s="532"/>
      <c r="L311" s="532"/>
      <c r="M311" s="533"/>
      <c r="N311" s="531" t="s">
        <v>63</v>
      </c>
      <c r="O311" s="532"/>
      <c r="P311" s="532"/>
      <c r="Q311" s="532"/>
      <c r="R311" s="532"/>
      <c r="S311" s="533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41" t="s">
        <v>53</v>
      </c>
      <c r="C324" s="542"/>
      <c r="D324" s="542"/>
      <c r="E324" s="542"/>
      <c r="F324" s="542"/>
      <c r="G324" s="543"/>
      <c r="H324" s="541" t="s">
        <v>72</v>
      </c>
      <c r="I324" s="542"/>
      <c r="J324" s="542"/>
      <c r="K324" s="542"/>
      <c r="L324" s="542"/>
      <c r="M324" s="543"/>
      <c r="N324" s="541" t="s">
        <v>63</v>
      </c>
      <c r="O324" s="542"/>
      <c r="P324" s="542"/>
      <c r="Q324" s="542"/>
      <c r="R324" s="542"/>
      <c r="S324" s="543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41" t="s">
        <v>53</v>
      </c>
      <c r="C337" s="542"/>
      <c r="D337" s="542"/>
      <c r="E337" s="542"/>
      <c r="F337" s="542"/>
      <c r="G337" s="543"/>
      <c r="H337" s="541" t="s">
        <v>72</v>
      </c>
      <c r="I337" s="542"/>
      <c r="J337" s="542"/>
      <c r="K337" s="542"/>
      <c r="L337" s="542"/>
      <c r="M337" s="543"/>
      <c r="N337" s="541" t="s">
        <v>63</v>
      </c>
      <c r="O337" s="542"/>
      <c r="P337" s="542"/>
      <c r="Q337" s="542"/>
      <c r="R337" s="542"/>
      <c r="S337" s="543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41" t="s">
        <v>53</v>
      </c>
      <c r="C350" s="542"/>
      <c r="D350" s="542"/>
      <c r="E350" s="542"/>
      <c r="F350" s="542"/>
      <c r="G350" s="543"/>
      <c r="H350" s="541" t="s">
        <v>72</v>
      </c>
      <c r="I350" s="542"/>
      <c r="J350" s="542"/>
      <c r="K350" s="542"/>
      <c r="L350" s="542"/>
      <c r="M350" s="543"/>
      <c r="N350" s="541" t="s">
        <v>63</v>
      </c>
      <c r="O350" s="542"/>
      <c r="P350" s="542"/>
      <c r="Q350" s="542"/>
      <c r="R350" s="542"/>
      <c r="S350" s="543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41" t="s">
        <v>53</v>
      </c>
      <c r="C363" s="542"/>
      <c r="D363" s="542"/>
      <c r="E363" s="542"/>
      <c r="F363" s="542"/>
      <c r="G363" s="543"/>
      <c r="H363" s="541" t="s">
        <v>72</v>
      </c>
      <c r="I363" s="542"/>
      <c r="J363" s="542"/>
      <c r="K363" s="542"/>
      <c r="L363" s="542"/>
      <c r="M363" s="543"/>
      <c r="N363" s="541" t="s">
        <v>63</v>
      </c>
      <c r="O363" s="542"/>
      <c r="P363" s="542"/>
      <c r="Q363" s="542"/>
      <c r="R363" s="542"/>
      <c r="S363" s="543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41" t="s">
        <v>53</v>
      </c>
      <c r="C376" s="542"/>
      <c r="D376" s="542"/>
      <c r="E376" s="542"/>
      <c r="F376" s="542"/>
      <c r="G376" s="543"/>
      <c r="H376" s="541" t="s">
        <v>72</v>
      </c>
      <c r="I376" s="542"/>
      <c r="J376" s="542"/>
      <c r="K376" s="542"/>
      <c r="L376" s="542"/>
      <c r="M376" s="543"/>
      <c r="N376" s="541" t="s">
        <v>63</v>
      </c>
      <c r="O376" s="542"/>
      <c r="P376" s="542"/>
      <c r="Q376" s="542"/>
      <c r="R376" s="542"/>
      <c r="S376" s="543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>T379-T366</f>
        <v>65.890656125498026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8">D372+1.5</f>
        <v>145.5</v>
      </c>
      <c r="E385" s="240">
        <f t="shared" si="88"/>
        <v>148</v>
      </c>
      <c r="F385" s="240">
        <v>145</v>
      </c>
      <c r="G385" s="243">
        <v>145</v>
      </c>
      <c r="H385" s="242">
        <f t="shared" si="88"/>
        <v>148</v>
      </c>
      <c r="I385" s="240">
        <f t="shared" si="88"/>
        <v>147</v>
      </c>
      <c r="J385" s="240">
        <f t="shared" si="88"/>
        <v>146.5</v>
      </c>
      <c r="K385" s="240">
        <f t="shared" si="88"/>
        <v>147.5</v>
      </c>
      <c r="L385" s="240">
        <v>145</v>
      </c>
      <c r="M385" s="243">
        <f t="shared" si="88"/>
        <v>144.5</v>
      </c>
      <c r="N385" s="242">
        <f t="shared" si="88"/>
        <v>148</v>
      </c>
      <c r="O385" s="240">
        <f t="shared" si="88"/>
        <v>146.5</v>
      </c>
      <c r="P385" s="240">
        <f t="shared" si="88"/>
        <v>145.5</v>
      </c>
      <c r="Q385" s="240">
        <f t="shared" si="88"/>
        <v>147</v>
      </c>
      <c r="R385" s="240">
        <f t="shared" si="88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89">C385-C372</f>
        <v>2</v>
      </c>
      <c r="D386" s="415">
        <f t="shared" si="89"/>
        <v>1.5</v>
      </c>
      <c r="E386" s="415">
        <f t="shared" si="89"/>
        <v>1.5</v>
      </c>
      <c r="F386" s="415">
        <f t="shared" si="89"/>
        <v>2</v>
      </c>
      <c r="G386" s="417">
        <f t="shared" si="89"/>
        <v>2</v>
      </c>
      <c r="H386" s="410">
        <f t="shared" si="89"/>
        <v>1.5</v>
      </c>
      <c r="I386" s="415">
        <f t="shared" si="89"/>
        <v>1.5</v>
      </c>
      <c r="J386" s="415">
        <f t="shared" si="89"/>
        <v>1.5</v>
      </c>
      <c r="K386" s="415">
        <f t="shared" si="89"/>
        <v>1.5</v>
      </c>
      <c r="L386" s="415">
        <f t="shared" si="89"/>
        <v>2</v>
      </c>
      <c r="M386" s="417">
        <f t="shared" si="89"/>
        <v>1.5</v>
      </c>
      <c r="N386" s="410">
        <f t="shared" si="89"/>
        <v>1.5</v>
      </c>
      <c r="O386" s="415">
        <f t="shared" si="89"/>
        <v>1.5</v>
      </c>
      <c r="P386" s="415">
        <f t="shared" si="89"/>
        <v>1.5</v>
      </c>
      <c r="Q386" s="415">
        <f t="shared" si="89"/>
        <v>1.5</v>
      </c>
      <c r="R386" s="415">
        <f t="shared" si="89"/>
        <v>1.5</v>
      </c>
      <c r="S386" s="417">
        <f t="shared" si="89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541" t="s">
        <v>53</v>
      </c>
      <c r="C389" s="542"/>
      <c r="D389" s="542"/>
      <c r="E389" s="542"/>
      <c r="F389" s="542"/>
      <c r="G389" s="543"/>
      <c r="H389" s="541" t="s">
        <v>72</v>
      </c>
      <c r="I389" s="542"/>
      <c r="J389" s="542"/>
      <c r="K389" s="542"/>
      <c r="L389" s="542"/>
      <c r="M389" s="543"/>
      <c r="N389" s="541" t="s">
        <v>63</v>
      </c>
      <c r="O389" s="542"/>
      <c r="P389" s="542"/>
      <c r="Q389" s="542"/>
      <c r="R389" s="542"/>
      <c r="S389" s="543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0">C392/C391*100-100</f>
        <v>-2.0673076923076934</v>
      </c>
      <c r="D395" s="267">
        <f t="shared" si="90"/>
        <v>-0.7898351648351678</v>
      </c>
      <c r="E395" s="267">
        <f t="shared" si="90"/>
        <v>-4.8076923076923066</v>
      </c>
      <c r="F395" s="267">
        <f t="shared" si="90"/>
        <v>2.558379120879124</v>
      </c>
      <c r="G395" s="268">
        <f t="shared" si="90"/>
        <v>5.0160256410256636</v>
      </c>
      <c r="H395" s="266">
        <f t="shared" si="90"/>
        <v>0.24038461538462741</v>
      </c>
      <c r="I395" s="267">
        <f t="shared" si="90"/>
        <v>-2.8245192307692264</v>
      </c>
      <c r="J395" s="267">
        <f t="shared" si="90"/>
        <v>6.0096153846146194E-2</v>
      </c>
      <c r="K395" s="267">
        <f t="shared" si="90"/>
        <v>0.63100961538462741</v>
      </c>
      <c r="L395" s="267">
        <f t="shared" si="90"/>
        <v>0.6159855769230802</v>
      </c>
      <c r="M395" s="268">
        <f t="shared" si="90"/>
        <v>1.4743589743589638</v>
      </c>
      <c r="N395" s="266">
        <f t="shared" si="90"/>
        <v>-1.739253393665166</v>
      </c>
      <c r="O395" s="267">
        <f t="shared" si="90"/>
        <v>3.5067873303167545</v>
      </c>
      <c r="P395" s="267">
        <f t="shared" si="90"/>
        <v>-1.0539940828402479</v>
      </c>
      <c r="Q395" s="267">
        <f t="shared" si="90"/>
        <v>2.0733173076923066</v>
      </c>
      <c r="R395" s="267">
        <f t="shared" si="90"/>
        <v>1.7277644230769198</v>
      </c>
      <c r="S395" s="268">
        <f t="shared" si="90"/>
        <v>1.9981971153846274</v>
      </c>
      <c r="T395" s="345">
        <f t="shared" si="90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1">C392-C379</f>
        <v>42.666666666666515</v>
      </c>
      <c r="D396" s="415">
        <f t="shared" si="91"/>
        <v>39.285714285714221</v>
      </c>
      <c r="E396" s="415">
        <f t="shared" si="91"/>
        <v>31.428571428571558</v>
      </c>
      <c r="F396" s="415">
        <f t="shared" si="91"/>
        <v>244.42857142857156</v>
      </c>
      <c r="G396" s="417">
        <f t="shared" si="91"/>
        <v>380.00000000000045</v>
      </c>
      <c r="H396" s="410">
        <f t="shared" si="91"/>
        <v>192.66666666666652</v>
      </c>
      <c r="I396" s="415">
        <f t="shared" si="91"/>
        <v>-35</v>
      </c>
      <c r="J396" s="415">
        <f t="shared" si="91"/>
        <v>91.833333333333485</v>
      </c>
      <c r="K396" s="415">
        <f t="shared" si="91"/>
        <v>123.75</v>
      </c>
      <c r="L396" s="415">
        <f t="shared" si="91"/>
        <v>137.5</v>
      </c>
      <c r="M396" s="417">
        <f t="shared" si="91"/>
        <v>40.66666666666606</v>
      </c>
      <c r="N396" s="410">
        <f t="shared" si="91"/>
        <v>114.11764705882342</v>
      </c>
      <c r="O396" s="415">
        <f t="shared" si="91"/>
        <v>208.23529411764684</v>
      </c>
      <c r="P396" s="415">
        <f t="shared" si="91"/>
        <v>-9.140271493212822</v>
      </c>
      <c r="Q396" s="415">
        <f t="shared" si="91"/>
        <v>96.25</v>
      </c>
      <c r="R396" s="415">
        <f t="shared" si="91"/>
        <v>68.54166666666697</v>
      </c>
      <c r="S396" s="417">
        <f t="shared" si="91"/>
        <v>120.625</v>
      </c>
      <c r="T396" s="478">
        <f>T392-T379</f>
        <v>109.42522321428532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2">C398-C385</f>
        <v>0</v>
      </c>
      <c r="D399" s="415">
        <f t="shared" si="92"/>
        <v>0</v>
      </c>
      <c r="E399" s="415">
        <f t="shared" si="92"/>
        <v>0</v>
      </c>
      <c r="F399" s="415">
        <f t="shared" si="92"/>
        <v>0</v>
      </c>
      <c r="G399" s="417">
        <f t="shared" si="92"/>
        <v>0</v>
      </c>
      <c r="H399" s="410">
        <f t="shared" si="92"/>
        <v>0</v>
      </c>
      <c r="I399" s="415">
        <f t="shared" si="92"/>
        <v>0</v>
      </c>
      <c r="J399" s="415">
        <f t="shared" si="92"/>
        <v>0</v>
      </c>
      <c r="K399" s="415">
        <f t="shared" si="92"/>
        <v>0</v>
      </c>
      <c r="L399" s="415">
        <f t="shared" si="92"/>
        <v>0</v>
      </c>
      <c r="M399" s="417">
        <f t="shared" si="92"/>
        <v>0</v>
      </c>
      <c r="N399" s="410">
        <f t="shared" si="92"/>
        <v>0</v>
      </c>
      <c r="O399" s="415">
        <f t="shared" si="92"/>
        <v>0</v>
      </c>
      <c r="P399" s="415">
        <f t="shared" si="92"/>
        <v>0</v>
      </c>
      <c r="Q399" s="415">
        <f t="shared" si="92"/>
        <v>0</v>
      </c>
      <c r="R399" s="415">
        <f t="shared" si="92"/>
        <v>0</v>
      </c>
      <c r="S399" s="417">
        <f t="shared" si="92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541" t="s">
        <v>53</v>
      </c>
      <c r="C402" s="542"/>
      <c r="D402" s="542"/>
      <c r="E402" s="542"/>
      <c r="F402" s="542"/>
      <c r="G402" s="543"/>
      <c r="H402" s="541" t="s">
        <v>72</v>
      </c>
      <c r="I402" s="542"/>
      <c r="J402" s="542"/>
      <c r="K402" s="542"/>
      <c r="L402" s="542"/>
      <c r="M402" s="543"/>
      <c r="N402" s="541" t="s">
        <v>63</v>
      </c>
      <c r="O402" s="542"/>
      <c r="P402" s="542"/>
      <c r="Q402" s="542"/>
      <c r="R402" s="542"/>
      <c r="S402" s="543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3">C405/C404*100-100</f>
        <v>1.1077844311377305</v>
      </c>
      <c r="D408" s="267">
        <f t="shared" si="93"/>
        <v>-1.2215568862275461</v>
      </c>
      <c r="E408" s="267">
        <f t="shared" si="93"/>
        <v>-2.0359281437125674</v>
      </c>
      <c r="F408" s="267">
        <f t="shared" si="93"/>
        <v>4.1596806387225627</v>
      </c>
      <c r="G408" s="268">
        <f t="shared" si="93"/>
        <v>-0.93413173652695036</v>
      </c>
      <c r="H408" s="266">
        <f t="shared" si="93"/>
        <v>0.65012831479896249</v>
      </c>
      <c r="I408" s="267">
        <f t="shared" si="93"/>
        <v>-1.1377245508981986</v>
      </c>
      <c r="J408" s="267">
        <f t="shared" si="93"/>
        <v>4.5109780439121607</v>
      </c>
      <c r="K408" s="267">
        <f t="shared" si="93"/>
        <v>0.56458511548331103</v>
      </c>
      <c r="L408" s="267">
        <f t="shared" si="93"/>
        <v>4.0638722554890307</v>
      </c>
      <c r="M408" s="268">
        <f t="shared" si="93"/>
        <v>1.2215568862275319</v>
      </c>
      <c r="N408" s="266">
        <f t="shared" si="93"/>
        <v>-0.41916167664670922</v>
      </c>
      <c r="O408" s="267">
        <f t="shared" si="93"/>
        <v>2.8662674650698534</v>
      </c>
      <c r="P408" s="267">
        <f t="shared" si="93"/>
        <v>6.2736066328880753</v>
      </c>
      <c r="Q408" s="267">
        <f t="shared" si="93"/>
        <v>1.1804961505560385</v>
      </c>
      <c r="R408" s="267">
        <f t="shared" si="93"/>
        <v>5.6629597946963344</v>
      </c>
      <c r="S408" s="268">
        <f t="shared" si="93"/>
        <v>1.8245861218739066</v>
      </c>
      <c r="T408" s="345">
        <f t="shared" si="93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4">C405-C392</f>
        <v>147.25</v>
      </c>
      <c r="D409" s="415">
        <f t="shared" si="94"/>
        <v>-3.142857142856883</v>
      </c>
      <c r="E409" s="415">
        <f t="shared" si="94"/>
        <v>130</v>
      </c>
      <c r="F409" s="415">
        <f t="shared" si="94"/>
        <v>82.238095238095411</v>
      </c>
      <c r="G409" s="417">
        <f t="shared" si="94"/>
        <v>-232.66666666666697</v>
      </c>
      <c r="H409" s="410">
        <f t="shared" si="94"/>
        <v>32.142857142856883</v>
      </c>
      <c r="I409" s="415">
        <f t="shared" si="94"/>
        <v>85</v>
      </c>
      <c r="J409" s="415">
        <f t="shared" si="94"/>
        <v>200.83333333333303</v>
      </c>
      <c r="K409" s="415">
        <f t="shared" si="94"/>
        <v>12.321428571428442</v>
      </c>
      <c r="L409" s="415">
        <f t="shared" si="94"/>
        <v>159.04166666666697</v>
      </c>
      <c r="M409" s="417">
        <f t="shared" si="94"/>
        <v>4.6666666666669698</v>
      </c>
      <c r="N409" s="410">
        <f t="shared" si="94"/>
        <v>69.852941176470722</v>
      </c>
      <c r="O409" s="415">
        <f t="shared" si="94"/>
        <v>-11.215686274509608</v>
      </c>
      <c r="P409" s="415">
        <f t="shared" si="94"/>
        <v>320.7692307692314</v>
      </c>
      <c r="Q409" s="415">
        <f t="shared" si="94"/>
        <v>-21.964285714285325</v>
      </c>
      <c r="R409" s="415">
        <f t="shared" si="94"/>
        <v>179.55357142857156</v>
      </c>
      <c r="S409" s="417">
        <f t="shared" si="94"/>
        <v>8.0514705882351336</v>
      </c>
      <c r="T409" s="478">
        <f>T405-T392</f>
        <v>70.269650028686556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f>SUM(B410:S410)</f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>
        <v>147</v>
      </c>
      <c r="C411" s="240">
        <v>146</v>
      </c>
      <c r="D411" s="240">
        <v>145.5</v>
      </c>
      <c r="E411" s="240">
        <v>148</v>
      </c>
      <c r="F411" s="240">
        <v>145</v>
      </c>
      <c r="G411" s="243">
        <v>145</v>
      </c>
      <c r="H411" s="242">
        <v>148</v>
      </c>
      <c r="I411" s="240">
        <v>147</v>
      </c>
      <c r="J411" s="240">
        <v>146.5</v>
      </c>
      <c r="K411" s="240">
        <v>147.5</v>
      </c>
      <c r="L411" s="240">
        <v>145</v>
      </c>
      <c r="M411" s="243">
        <v>144.5</v>
      </c>
      <c r="N411" s="242">
        <v>148</v>
      </c>
      <c r="O411" s="240">
        <v>146.5</v>
      </c>
      <c r="P411" s="240">
        <v>145.5</v>
      </c>
      <c r="Q411" s="240">
        <v>147</v>
      </c>
      <c r="R411" s="240">
        <v>145.5</v>
      </c>
      <c r="S411" s="243">
        <v>145</v>
      </c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0</v>
      </c>
      <c r="C412" s="415">
        <f t="shared" ref="C412:S412" si="95">C411-C398</f>
        <v>0</v>
      </c>
      <c r="D412" s="415">
        <f t="shared" si="95"/>
        <v>0</v>
      </c>
      <c r="E412" s="415">
        <f t="shared" si="95"/>
        <v>0</v>
      </c>
      <c r="F412" s="415">
        <f t="shared" si="95"/>
        <v>0</v>
      </c>
      <c r="G412" s="417">
        <f t="shared" si="95"/>
        <v>0</v>
      </c>
      <c r="H412" s="410">
        <f t="shared" si="95"/>
        <v>0</v>
      </c>
      <c r="I412" s="415">
        <f t="shared" si="95"/>
        <v>0</v>
      </c>
      <c r="J412" s="415">
        <f t="shared" si="95"/>
        <v>0</v>
      </c>
      <c r="K412" s="415">
        <f t="shared" si="95"/>
        <v>0</v>
      </c>
      <c r="L412" s="415">
        <f t="shared" si="95"/>
        <v>0</v>
      </c>
      <c r="M412" s="417">
        <f t="shared" si="95"/>
        <v>0</v>
      </c>
      <c r="N412" s="410">
        <f t="shared" si="95"/>
        <v>0</v>
      </c>
      <c r="O412" s="415">
        <f t="shared" si="95"/>
        <v>0</v>
      </c>
      <c r="P412" s="415">
        <f t="shared" si="95"/>
        <v>0</v>
      </c>
      <c r="Q412" s="415">
        <f t="shared" si="95"/>
        <v>0</v>
      </c>
      <c r="R412" s="415">
        <f t="shared" si="95"/>
        <v>0</v>
      </c>
      <c r="S412" s="417">
        <f t="shared" si="95"/>
        <v>0</v>
      </c>
      <c r="T412" s="348"/>
      <c r="U412" s="227" t="s">
        <v>26</v>
      </c>
      <c r="V412" s="395">
        <f>V411-V398</f>
        <v>-1.999999999998181E-2</v>
      </c>
      <c r="W412" s="516"/>
    </row>
    <row r="414" spans="1:23" ht="13.5" thickBot="1" x14ac:dyDescent="0.25"/>
    <row r="415" spans="1:23" ht="13.5" thickBot="1" x14ac:dyDescent="0.25">
      <c r="A415" s="468" t="s">
        <v>138</v>
      </c>
      <c r="B415" s="541" t="s">
        <v>53</v>
      </c>
      <c r="C415" s="542"/>
      <c r="D415" s="542"/>
      <c r="E415" s="542"/>
      <c r="F415" s="542"/>
      <c r="G415" s="543"/>
      <c r="H415" s="541" t="s">
        <v>72</v>
      </c>
      <c r="I415" s="542"/>
      <c r="J415" s="542"/>
      <c r="K415" s="542"/>
      <c r="L415" s="542"/>
      <c r="M415" s="543"/>
      <c r="N415" s="541" t="s">
        <v>63</v>
      </c>
      <c r="O415" s="542"/>
      <c r="P415" s="542"/>
      <c r="Q415" s="542"/>
      <c r="R415" s="542"/>
      <c r="S415" s="543"/>
      <c r="T415" s="338" t="s">
        <v>55</v>
      </c>
      <c r="U415" s="517"/>
      <c r="V415" s="517"/>
      <c r="W415" s="517"/>
    </row>
    <row r="416" spans="1:23" x14ac:dyDescent="0.2">
      <c r="A416" s="469" t="s">
        <v>54</v>
      </c>
      <c r="B416" s="490">
        <v>1</v>
      </c>
      <c r="C416" s="329">
        <v>2</v>
      </c>
      <c r="D416" s="329">
        <v>3</v>
      </c>
      <c r="E416" s="329">
        <v>4</v>
      </c>
      <c r="F416" s="329">
        <v>5</v>
      </c>
      <c r="G416" s="483">
        <v>6</v>
      </c>
      <c r="H416" s="490">
        <v>7</v>
      </c>
      <c r="I416" s="329">
        <v>8</v>
      </c>
      <c r="J416" s="329">
        <v>9</v>
      </c>
      <c r="K416" s="329">
        <v>10</v>
      </c>
      <c r="L416" s="329">
        <v>11</v>
      </c>
      <c r="M416" s="483">
        <v>12</v>
      </c>
      <c r="N416" s="490">
        <v>13</v>
      </c>
      <c r="O416" s="329">
        <v>14</v>
      </c>
      <c r="P416" s="329">
        <v>15</v>
      </c>
      <c r="Q416" s="329">
        <v>16</v>
      </c>
      <c r="R416" s="329">
        <v>17</v>
      </c>
      <c r="S416" s="483">
        <v>18</v>
      </c>
      <c r="T416" s="459">
        <v>249</v>
      </c>
      <c r="U416" s="517"/>
      <c r="V416" s="517"/>
      <c r="W416" s="517"/>
    </row>
    <row r="417" spans="1:23" x14ac:dyDescent="0.2">
      <c r="A417" s="470" t="s">
        <v>3</v>
      </c>
      <c r="B417" s="473">
        <v>4190</v>
      </c>
      <c r="C417" s="254">
        <v>4190</v>
      </c>
      <c r="D417" s="254">
        <v>4190</v>
      </c>
      <c r="E417" s="254">
        <v>4190</v>
      </c>
      <c r="F417" s="254">
        <v>4190</v>
      </c>
      <c r="G417" s="255">
        <v>4190</v>
      </c>
      <c r="H417" s="253">
        <v>4190</v>
      </c>
      <c r="I417" s="254">
        <v>4190</v>
      </c>
      <c r="J417" s="254">
        <v>4190</v>
      </c>
      <c r="K417" s="254">
        <v>4190</v>
      </c>
      <c r="L417" s="254">
        <v>4190</v>
      </c>
      <c r="M417" s="255">
        <v>4190</v>
      </c>
      <c r="N417" s="253">
        <v>4190</v>
      </c>
      <c r="O417" s="254">
        <v>4190</v>
      </c>
      <c r="P417" s="254">
        <v>4190</v>
      </c>
      <c r="Q417" s="254">
        <v>4190</v>
      </c>
      <c r="R417" s="254">
        <v>4190</v>
      </c>
      <c r="S417" s="255">
        <v>4190</v>
      </c>
      <c r="T417" s="341">
        <v>4190</v>
      </c>
      <c r="U417" s="517"/>
      <c r="V417" s="517"/>
      <c r="W417" s="517"/>
    </row>
    <row r="418" spans="1:23" x14ac:dyDescent="0.2">
      <c r="A418" s="471" t="s">
        <v>6</v>
      </c>
      <c r="B418" s="256">
        <v>4262.666666666667</v>
      </c>
      <c r="C418" s="257">
        <v>4406.4705882352937</v>
      </c>
      <c r="D418" s="257">
        <v>4432.7777777777774</v>
      </c>
      <c r="E418" s="257">
        <v>4064.2857142857142</v>
      </c>
      <c r="F418" s="257">
        <v>4330.5555555555557</v>
      </c>
      <c r="G418" s="258">
        <v>4369.333333333333</v>
      </c>
      <c r="H418" s="256">
        <v>4437.5</v>
      </c>
      <c r="I418" s="257">
        <v>4275.625</v>
      </c>
      <c r="J418" s="257">
        <v>4194.5</v>
      </c>
      <c r="K418" s="257">
        <v>4486.25</v>
      </c>
      <c r="L418" s="257">
        <v>4363.333333333333</v>
      </c>
      <c r="M418" s="258">
        <v>4292</v>
      </c>
      <c r="N418" s="256">
        <v>4141.333333333333</v>
      </c>
      <c r="O418" s="257">
        <v>4437.1428571428569</v>
      </c>
      <c r="P418" s="257">
        <v>4377.333333333333</v>
      </c>
      <c r="Q418" s="257">
        <v>4482.5</v>
      </c>
      <c r="R418" s="257">
        <v>4355.333333333333</v>
      </c>
      <c r="S418" s="258">
        <v>4360.666666666667</v>
      </c>
      <c r="T418" s="342">
        <v>4336.259541984733</v>
      </c>
      <c r="U418" s="517"/>
      <c r="V418" s="517"/>
      <c r="W418" s="517"/>
    </row>
    <row r="419" spans="1:23" x14ac:dyDescent="0.2">
      <c r="A419" s="469" t="s">
        <v>7</v>
      </c>
      <c r="B419" s="260">
        <v>93.333333333333329</v>
      </c>
      <c r="C419" s="261">
        <v>100</v>
      </c>
      <c r="D419" s="261">
        <v>94.444444444444443</v>
      </c>
      <c r="E419" s="261">
        <v>100</v>
      </c>
      <c r="F419" s="261">
        <v>100</v>
      </c>
      <c r="G419" s="262">
        <v>86.666666666666671</v>
      </c>
      <c r="H419" s="260">
        <v>93.75</v>
      </c>
      <c r="I419" s="261">
        <v>100</v>
      </c>
      <c r="J419" s="261">
        <v>90</v>
      </c>
      <c r="K419" s="261">
        <v>62.5</v>
      </c>
      <c r="L419" s="261">
        <v>73.333333333333329</v>
      </c>
      <c r="M419" s="262">
        <v>93.333333333333329</v>
      </c>
      <c r="N419" s="260">
        <v>80</v>
      </c>
      <c r="O419" s="261">
        <v>78.571428571428569</v>
      </c>
      <c r="P419" s="261">
        <v>86.666666666666671</v>
      </c>
      <c r="Q419" s="261">
        <v>87.5</v>
      </c>
      <c r="R419" s="261">
        <v>73.333333333333329</v>
      </c>
      <c r="S419" s="262">
        <v>93.333333333333329</v>
      </c>
      <c r="T419" s="343">
        <v>86.25954198473282</v>
      </c>
      <c r="U419" s="517"/>
      <c r="V419" s="227"/>
      <c r="W419" s="517"/>
    </row>
    <row r="420" spans="1:23" x14ac:dyDescent="0.2">
      <c r="A420" s="469" t="s">
        <v>8</v>
      </c>
      <c r="B420" s="263">
        <v>5.9953987628843818E-2</v>
      </c>
      <c r="C420" s="264">
        <v>5.2735518614788292E-2</v>
      </c>
      <c r="D420" s="264">
        <v>6.6271072887475732E-2</v>
      </c>
      <c r="E420" s="264">
        <v>4.7380014895619688E-2</v>
      </c>
      <c r="F420" s="264">
        <v>3.9694730719428292E-2</v>
      </c>
      <c r="G420" s="265">
        <v>6.0098143336556123E-2</v>
      </c>
      <c r="H420" s="263">
        <v>5.2762601195390182E-2</v>
      </c>
      <c r="I420" s="264">
        <v>4.8294121348562882E-2</v>
      </c>
      <c r="J420" s="264">
        <v>5.43729703757697E-2</v>
      </c>
      <c r="K420" s="264">
        <v>7.894159161230134E-2</v>
      </c>
      <c r="L420" s="264">
        <v>8.9593161812554278E-2</v>
      </c>
      <c r="M420" s="265">
        <v>5.1807332291976774E-2</v>
      </c>
      <c r="N420" s="263">
        <v>8.0781183848633337E-2</v>
      </c>
      <c r="O420" s="264">
        <v>7.9777924619213958E-2</v>
      </c>
      <c r="P420" s="264">
        <v>6.4196457216735489E-2</v>
      </c>
      <c r="Q420" s="264">
        <v>7.2682007682008276E-2</v>
      </c>
      <c r="R420" s="264">
        <v>7.337676725049494E-2</v>
      </c>
      <c r="S420" s="265">
        <v>4.3587141107191779E-2</v>
      </c>
      <c r="T420" s="344">
        <v>6.6962747479205206E-2</v>
      </c>
      <c r="U420" s="517"/>
      <c r="V420" s="227"/>
      <c r="W420" s="517"/>
    </row>
    <row r="421" spans="1:23" x14ac:dyDescent="0.2">
      <c r="A421" s="471" t="s">
        <v>1</v>
      </c>
      <c r="B421" s="266">
        <f>B418/B417*100-100</f>
        <v>1.7342879872712871</v>
      </c>
      <c r="C421" s="267">
        <f t="shared" ref="C421:T421" si="96">C418/C417*100-100</f>
        <v>5.1663624877158441</v>
      </c>
      <c r="D421" s="267">
        <f t="shared" si="96"/>
        <v>5.7942190400424209</v>
      </c>
      <c r="E421" s="267">
        <f t="shared" si="96"/>
        <v>-3.0003409478349852</v>
      </c>
      <c r="F421" s="267">
        <f t="shared" si="96"/>
        <v>3.3545478652877279</v>
      </c>
      <c r="G421" s="268">
        <f t="shared" si="96"/>
        <v>4.2800318217979196</v>
      </c>
      <c r="H421" s="266">
        <f t="shared" si="96"/>
        <v>5.9069212410501279</v>
      </c>
      <c r="I421" s="267">
        <f t="shared" si="96"/>
        <v>2.0435560859188655</v>
      </c>
      <c r="J421" s="267">
        <f t="shared" si="96"/>
        <v>0.10739856801909298</v>
      </c>
      <c r="K421" s="267">
        <f t="shared" si="96"/>
        <v>7.0704057279236281</v>
      </c>
      <c r="L421" s="267">
        <f t="shared" si="96"/>
        <v>4.1368337311058099</v>
      </c>
      <c r="M421" s="268">
        <f t="shared" si="96"/>
        <v>2.4343675417661075</v>
      </c>
      <c r="N421" s="266">
        <f t="shared" si="96"/>
        <v>-1.1614956245027912</v>
      </c>
      <c r="O421" s="267">
        <f t="shared" si="96"/>
        <v>5.8983975451755839</v>
      </c>
      <c r="P421" s="267">
        <f t="shared" si="96"/>
        <v>4.4709626093874135</v>
      </c>
      <c r="Q421" s="267">
        <f t="shared" si="96"/>
        <v>6.9809069212410435</v>
      </c>
      <c r="R421" s="267">
        <f t="shared" si="96"/>
        <v>3.945902943516316</v>
      </c>
      <c r="S421" s="268">
        <f t="shared" si="96"/>
        <v>4.0731901352426547</v>
      </c>
      <c r="T421" s="345">
        <f t="shared" si="96"/>
        <v>3.4906811929530619</v>
      </c>
      <c r="U421" s="517"/>
      <c r="V421" s="227"/>
      <c r="W421" s="517"/>
    </row>
    <row r="422" spans="1:23" ht="13.5" thickBot="1" x14ac:dyDescent="0.25">
      <c r="A422" s="472" t="s">
        <v>27</v>
      </c>
      <c r="B422" s="410">
        <f>B418-B405</f>
        <v>43.254901960784991</v>
      </c>
      <c r="C422" s="415">
        <f t="shared" ref="C422:S422" si="97">C418-C405</f>
        <v>185.22058823529369</v>
      </c>
      <c r="D422" s="415">
        <f t="shared" si="97"/>
        <v>308.77777777777737</v>
      </c>
      <c r="E422" s="415">
        <f t="shared" si="97"/>
        <v>-25.714285714285779</v>
      </c>
      <c r="F422" s="415">
        <f t="shared" si="97"/>
        <v>-18.111111111111313</v>
      </c>
      <c r="G422" s="417">
        <f t="shared" si="97"/>
        <v>233.33333333333303</v>
      </c>
      <c r="H422" s="410">
        <f t="shared" si="97"/>
        <v>235.35714285714312</v>
      </c>
      <c r="I422" s="415">
        <f t="shared" si="97"/>
        <v>148.125</v>
      </c>
      <c r="J422" s="415">
        <f t="shared" si="97"/>
        <v>-168.83333333333303</v>
      </c>
      <c r="K422" s="415">
        <f t="shared" si="97"/>
        <v>287.67857142857156</v>
      </c>
      <c r="L422" s="415">
        <f t="shared" si="97"/>
        <v>18.66666666666606</v>
      </c>
      <c r="M422" s="417">
        <f t="shared" si="97"/>
        <v>66</v>
      </c>
      <c r="N422" s="410">
        <f t="shared" si="97"/>
        <v>-16.16666666666697</v>
      </c>
      <c r="O422" s="415">
        <f t="shared" si="97"/>
        <v>142.47619047618991</v>
      </c>
      <c r="P422" s="415">
        <f t="shared" si="97"/>
        <v>-59.589743589744103</v>
      </c>
      <c r="Q422" s="415">
        <f t="shared" si="97"/>
        <v>258.21428571428532</v>
      </c>
      <c r="R422" s="415">
        <f t="shared" si="97"/>
        <v>-56.095238095238528</v>
      </c>
      <c r="S422" s="417">
        <f t="shared" si="97"/>
        <v>109.49019607843184</v>
      </c>
      <c r="T422" s="478">
        <f>T418-T405</f>
        <v>90.275606241761125</v>
      </c>
      <c r="U422" s="517"/>
      <c r="V422" s="227"/>
      <c r="W422" s="517"/>
    </row>
    <row r="423" spans="1:23" x14ac:dyDescent="0.2">
      <c r="A423" s="370" t="s">
        <v>51</v>
      </c>
      <c r="B423" s="486">
        <v>71</v>
      </c>
      <c r="C423" s="487">
        <v>71</v>
      </c>
      <c r="D423" s="487">
        <v>73</v>
      </c>
      <c r="E423" s="487">
        <v>16</v>
      </c>
      <c r="F423" s="487">
        <v>73</v>
      </c>
      <c r="G423" s="489">
        <v>74</v>
      </c>
      <c r="H423" s="486">
        <v>72</v>
      </c>
      <c r="I423" s="487">
        <v>73</v>
      </c>
      <c r="J423" s="487">
        <v>73</v>
      </c>
      <c r="K423" s="487">
        <v>19</v>
      </c>
      <c r="L423" s="487">
        <v>73</v>
      </c>
      <c r="M423" s="489">
        <v>74</v>
      </c>
      <c r="N423" s="486">
        <v>73</v>
      </c>
      <c r="O423" s="487">
        <v>73</v>
      </c>
      <c r="P423" s="487">
        <v>72</v>
      </c>
      <c r="Q423" s="487">
        <v>18</v>
      </c>
      <c r="R423" s="487">
        <v>74</v>
      </c>
      <c r="S423" s="489">
        <v>74</v>
      </c>
      <c r="T423" s="347">
        <f>SUM(B423:S423)</f>
        <v>1146</v>
      </c>
      <c r="U423" s="227" t="s">
        <v>56</v>
      </c>
      <c r="V423" s="278">
        <f>T410-T423</f>
        <v>1</v>
      </c>
      <c r="W423" s="279">
        <f>V423/T410</f>
        <v>8.7183958151700091E-4</v>
      </c>
    </row>
    <row r="424" spans="1:23" x14ac:dyDescent="0.2">
      <c r="A424" s="371" t="s">
        <v>28</v>
      </c>
      <c r="B424" s="323">
        <v>148</v>
      </c>
      <c r="C424" s="240">
        <v>147</v>
      </c>
      <c r="D424" s="240">
        <v>146.5</v>
      </c>
      <c r="E424" s="240">
        <v>149.5</v>
      </c>
      <c r="F424" s="240">
        <v>146.5</v>
      </c>
      <c r="G424" s="243">
        <v>146</v>
      </c>
      <c r="H424" s="242">
        <v>149</v>
      </c>
      <c r="I424" s="240">
        <v>148</v>
      </c>
      <c r="J424" s="240">
        <v>148</v>
      </c>
      <c r="K424" s="240">
        <v>148.5</v>
      </c>
      <c r="L424" s="240">
        <v>146</v>
      </c>
      <c r="M424" s="243">
        <v>146</v>
      </c>
      <c r="N424" s="242">
        <v>149.5</v>
      </c>
      <c r="O424" s="240">
        <v>147.5</v>
      </c>
      <c r="P424" s="240">
        <v>147</v>
      </c>
      <c r="Q424" s="240">
        <v>148</v>
      </c>
      <c r="R424" s="240">
        <v>147</v>
      </c>
      <c r="S424" s="243">
        <v>146</v>
      </c>
      <c r="T424" s="339"/>
      <c r="U424" s="227" t="s">
        <v>57</v>
      </c>
      <c r="V424" s="362">
        <v>146.19</v>
      </c>
      <c r="W424" s="517"/>
    </row>
    <row r="425" spans="1:23" ht="13.5" thickBot="1" x14ac:dyDescent="0.25">
      <c r="A425" s="372" t="s">
        <v>26</v>
      </c>
      <c r="B425" s="410">
        <f>B424-B411</f>
        <v>1</v>
      </c>
      <c r="C425" s="415">
        <f t="shared" ref="C425:S425" si="98">C424-C411</f>
        <v>1</v>
      </c>
      <c r="D425" s="415">
        <f t="shared" si="98"/>
        <v>1</v>
      </c>
      <c r="E425" s="415">
        <f t="shared" si="98"/>
        <v>1.5</v>
      </c>
      <c r="F425" s="415">
        <f t="shared" si="98"/>
        <v>1.5</v>
      </c>
      <c r="G425" s="417">
        <f t="shared" si="98"/>
        <v>1</v>
      </c>
      <c r="H425" s="410">
        <f t="shared" si="98"/>
        <v>1</v>
      </c>
      <c r="I425" s="415">
        <f t="shared" si="98"/>
        <v>1</v>
      </c>
      <c r="J425" s="415">
        <f t="shared" si="98"/>
        <v>1.5</v>
      </c>
      <c r="K425" s="415">
        <f t="shared" si="98"/>
        <v>1</v>
      </c>
      <c r="L425" s="415">
        <f t="shared" si="98"/>
        <v>1</v>
      </c>
      <c r="M425" s="417">
        <f t="shared" si="98"/>
        <v>1.5</v>
      </c>
      <c r="N425" s="410">
        <f t="shared" si="98"/>
        <v>1.5</v>
      </c>
      <c r="O425" s="415">
        <f t="shared" si="98"/>
        <v>1</v>
      </c>
      <c r="P425" s="415">
        <f t="shared" si="98"/>
        <v>1.5</v>
      </c>
      <c r="Q425" s="415">
        <f t="shared" si="98"/>
        <v>1</v>
      </c>
      <c r="R425" s="415">
        <f t="shared" si="98"/>
        <v>1.5</v>
      </c>
      <c r="S425" s="417">
        <f t="shared" si="98"/>
        <v>1</v>
      </c>
      <c r="T425" s="348"/>
      <c r="U425" s="227" t="s">
        <v>26</v>
      </c>
      <c r="V425" s="395">
        <f>V424-V411</f>
        <v>7.9999999999984084E-2</v>
      </c>
      <c r="W425" s="517"/>
    </row>
    <row r="427" spans="1:23" ht="13.5" thickBot="1" x14ac:dyDescent="0.25"/>
    <row r="428" spans="1:23" ht="13.5" thickBot="1" x14ac:dyDescent="0.25">
      <c r="A428" s="468" t="s">
        <v>139</v>
      </c>
      <c r="B428" s="541" t="s">
        <v>53</v>
      </c>
      <c r="C428" s="542"/>
      <c r="D428" s="542"/>
      <c r="E428" s="542"/>
      <c r="F428" s="542"/>
      <c r="G428" s="543"/>
      <c r="H428" s="541" t="s">
        <v>72</v>
      </c>
      <c r="I428" s="542"/>
      <c r="J428" s="542"/>
      <c r="K428" s="542"/>
      <c r="L428" s="542"/>
      <c r="M428" s="543"/>
      <c r="N428" s="541" t="s">
        <v>63</v>
      </c>
      <c r="O428" s="542"/>
      <c r="P428" s="542"/>
      <c r="Q428" s="542"/>
      <c r="R428" s="542"/>
      <c r="S428" s="543"/>
      <c r="T428" s="338" t="s">
        <v>55</v>
      </c>
      <c r="U428" s="518"/>
      <c r="V428" s="518"/>
      <c r="W428" s="518"/>
    </row>
    <row r="429" spans="1:23" x14ac:dyDescent="0.2">
      <c r="A429" s="469" t="s">
        <v>54</v>
      </c>
      <c r="B429" s="490">
        <v>1</v>
      </c>
      <c r="C429" s="329">
        <v>2</v>
      </c>
      <c r="D429" s="329">
        <v>3</v>
      </c>
      <c r="E429" s="329">
        <v>4</v>
      </c>
      <c r="F429" s="329">
        <v>5</v>
      </c>
      <c r="G429" s="483">
        <v>6</v>
      </c>
      <c r="H429" s="490">
        <v>7</v>
      </c>
      <c r="I429" s="329">
        <v>8</v>
      </c>
      <c r="J429" s="329">
        <v>9</v>
      </c>
      <c r="K429" s="329">
        <v>10</v>
      </c>
      <c r="L429" s="329">
        <v>11</v>
      </c>
      <c r="M429" s="483">
        <v>12</v>
      </c>
      <c r="N429" s="490">
        <v>13</v>
      </c>
      <c r="O429" s="329">
        <v>14</v>
      </c>
      <c r="P429" s="329">
        <v>15</v>
      </c>
      <c r="Q429" s="329">
        <v>16</v>
      </c>
      <c r="R429" s="329">
        <v>17</v>
      </c>
      <c r="S429" s="483">
        <v>18</v>
      </c>
      <c r="T429" s="459">
        <v>285</v>
      </c>
      <c r="U429" s="518"/>
      <c r="V429" s="518"/>
      <c r="W429" s="518"/>
    </row>
    <row r="430" spans="1:23" x14ac:dyDescent="0.2">
      <c r="A430" s="470" t="s">
        <v>3</v>
      </c>
      <c r="B430" s="473">
        <v>4205</v>
      </c>
      <c r="C430" s="254">
        <v>4205</v>
      </c>
      <c r="D430" s="254">
        <v>4205</v>
      </c>
      <c r="E430" s="254">
        <v>4205</v>
      </c>
      <c r="F430" s="254">
        <v>4205</v>
      </c>
      <c r="G430" s="255">
        <v>4205</v>
      </c>
      <c r="H430" s="253">
        <v>4205</v>
      </c>
      <c r="I430" s="254">
        <v>4205</v>
      </c>
      <c r="J430" s="254">
        <v>4205</v>
      </c>
      <c r="K430" s="254">
        <v>4205</v>
      </c>
      <c r="L430" s="254">
        <v>4205</v>
      </c>
      <c r="M430" s="255">
        <v>4205</v>
      </c>
      <c r="N430" s="253">
        <v>4205</v>
      </c>
      <c r="O430" s="254">
        <v>4205</v>
      </c>
      <c r="P430" s="254">
        <v>4205</v>
      </c>
      <c r="Q430" s="254">
        <v>4205</v>
      </c>
      <c r="R430" s="254">
        <v>4205</v>
      </c>
      <c r="S430" s="255">
        <v>4205</v>
      </c>
      <c r="T430" s="341">
        <v>4205</v>
      </c>
      <c r="U430" s="518"/>
      <c r="V430" s="518"/>
      <c r="W430" s="518"/>
    </row>
    <row r="431" spans="1:23" x14ac:dyDescent="0.2">
      <c r="A431" s="471" t="s">
        <v>6</v>
      </c>
      <c r="B431" s="256">
        <v>4444</v>
      </c>
      <c r="C431" s="257">
        <v>4338.333333333333</v>
      </c>
      <c r="D431" s="257">
        <v>4298.636363636364</v>
      </c>
      <c r="E431" s="257">
        <v>4363.75</v>
      </c>
      <c r="F431" s="257">
        <v>4538</v>
      </c>
      <c r="G431" s="258">
        <v>4279.333333333333</v>
      </c>
      <c r="H431" s="256">
        <v>4390</v>
      </c>
      <c r="I431" s="257">
        <v>4184.7368421052633</v>
      </c>
      <c r="J431" s="257">
        <v>4367.5</v>
      </c>
      <c r="K431" s="257">
        <v>4421.25</v>
      </c>
      <c r="L431" s="257">
        <v>4516.666666666667</v>
      </c>
      <c r="M431" s="258">
        <v>4467.0588235294117</v>
      </c>
      <c r="N431" s="256">
        <v>4426.8</v>
      </c>
      <c r="O431" s="257">
        <v>4440</v>
      </c>
      <c r="P431" s="257">
        <v>4491.7647058823532</v>
      </c>
      <c r="Q431" s="257">
        <v>4422.8571428571431</v>
      </c>
      <c r="R431" s="257">
        <v>4403.125</v>
      </c>
      <c r="S431" s="258">
        <v>4496.666666666667</v>
      </c>
      <c r="T431" s="342">
        <v>4404.5964912280706</v>
      </c>
      <c r="U431" s="518"/>
      <c r="V431" s="518"/>
      <c r="W431" s="518"/>
    </row>
    <row r="432" spans="1:23" x14ac:dyDescent="0.2">
      <c r="A432" s="469" t="s">
        <v>7</v>
      </c>
      <c r="B432" s="260">
        <v>80</v>
      </c>
      <c r="C432" s="261">
        <v>83.333333333333329</v>
      </c>
      <c r="D432" s="261">
        <v>72.727272727272734</v>
      </c>
      <c r="E432" s="261">
        <v>81.25</v>
      </c>
      <c r="F432" s="261">
        <v>90</v>
      </c>
      <c r="G432" s="262">
        <v>80</v>
      </c>
      <c r="H432" s="260">
        <v>73.333333333333329</v>
      </c>
      <c r="I432" s="261">
        <v>73.684210526315795</v>
      </c>
      <c r="J432" s="261">
        <v>66.666666666666671</v>
      </c>
      <c r="K432" s="261">
        <v>100</v>
      </c>
      <c r="L432" s="261">
        <v>93.333333333333329</v>
      </c>
      <c r="M432" s="262">
        <v>82.352941176470594</v>
      </c>
      <c r="N432" s="260">
        <v>92</v>
      </c>
      <c r="O432" s="261">
        <v>81.25</v>
      </c>
      <c r="P432" s="261">
        <v>94.117647058823536</v>
      </c>
      <c r="Q432" s="261">
        <v>100</v>
      </c>
      <c r="R432" s="261">
        <v>81.25</v>
      </c>
      <c r="S432" s="262">
        <v>100</v>
      </c>
      <c r="T432" s="343">
        <v>82.10526315789474</v>
      </c>
      <c r="U432" s="518"/>
      <c r="V432" s="227"/>
      <c r="W432" s="518"/>
    </row>
    <row r="433" spans="1:23" x14ac:dyDescent="0.2">
      <c r="A433" s="469" t="s">
        <v>8</v>
      </c>
      <c r="B433" s="263">
        <v>7.6652234502688835E-2</v>
      </c>
      <c r="C433" s="264">
        <v>6.0444570674674999E-2</v>
      </c>
      <c r="D433" s="264">
        <v>7.9804785139002993E-2</v>
      </c>
      <c r="E433" s="264">
        <v>7.2737655373430812E-2</v>
      </c>
      <c r="F433" s="264">
        <v>5.6802824237899986E-2</v>
      </c>
      <c r="G433" s="265">
        <v>7.3310230182831823E-2</v>
      </c>
      <c r="H433" s="263">
        <v>6.3987085383600525E-2</v>
      </c>
      <c r="I433" s="264">
        <v>8.6661698930547162E-2</v>
      </c>
      <c r="J433" s="264">
        <v>8.9648105201111508E-2</v>
      </c>
      <c r="K433" s="264">
        <v>5.0416381430154464E-2</v>
      </c>
      <c r="L433" s="264">
        <v>5.669318702302438E-2</v>
      </c>
      <c r="M433" s="265">
        <v>7.4822779648475682E-2</v>
      </c>
      <c r="N433" s="263">
        <v>5.5376408775369729E-2</v>
      </c>
      <c r="O433" s="264">
        <v>6.9135339991760497E-2</v>
      </c>
      <c r="P433" s="264">
        <v>6.5972994852436864E-2</v>
      </c>
      <c r="Q433" s="264">
        <v>6.328112091089691E-2</v>
      </c>
      <c r="R433" s="264">
        <v>7.7437664726037275E-2</v>
      </c>
      <c r="S433" s="265">
        <v>4.56901619161897E-2</v>
      </c>
      <c r="T433" s="344">
        <v>7.1792273636723691E-2</v>
      </c>
      <c r="U433" s="518"/>
      <c r="V433" s="227"/>
      <c r="W433" s="518"/>
    </row>
    <row r="434" spans="1:23" x14ac:dyDescent="0.2">
      <c r="A434" s="471" t="s">
        <v>1</v>
      </c>
      <c r="B434" s="266">
        <f>B431/B430*100-100</f>
        <v>5.6837098692033265</v>
      </c>
      <c r="C434" s="267">
        <f t="shared" ref="C434:T434" si="99">C431/C430*100-100</f>
        <v>3.1708283789139813</v>
      </c>
      <c r="D434" s="267">
        <f t="shared" si="99"/>
        <v>2.2267862933736922</v>
      </c>
      <c r="E434" s="267">
        <f t="shared" si="99"/>
        <v>3.7752675386444707</v>
      </c>
      <c r="F434" s="267">
        <f t="shared" si="99"/>
        <v>7.9191438763376993</v>
      </c>
      <c r="G434" s="268">
        <f t="shared" si="99"/>
        <v>1.7677368212445401</v>
      </c>
      <c r="H434" s="266">
        <f t="shared" si="99"/>
        <v>4.3995243757431552</v>
      </c>
      <c r="I434" s="267">
        <f t="shared" si="99"/>
        <v>-0.48188247074284618</v>
      </c>
      <c r="J434" s="267">
        <f t="shared" si="99"/>
        <v>3.8644470868014196</v>
      </c>
      <c r="K434" s="267">
        <f t="shared" si="99"/>
        <v>5.142687277051138</v>
      </c>
      <c r="L434" s="267">
        <f t="shared" si="99"/>
        <v>7.4118113357114765</v>
      </c>
      <c r="M434" s="268">
        <f t="shared" si="99"/>
        <v>6.2320766594390307</v>
      </c>
      <c r="N434" s="266">
        <f t="shared" si="99"/>
        <v>5.2746730083234326</v>
      </c>
      <c r="O434" s="267">
        <f t="shared" si="99"/>
        <v>5.5885850178358965</v>
      </c>
      <c r="P434" s="267">
        <f t="shared" si="99"/>
        <v>6.8196125061201798</v>
      </c>
      <c r="Q434" s="267">
        <f t="shared" si="99"/>
        <v>5.180907083404108</v>
      </c>
      <c r="R434" s="267">
        <f t="shared" si="99"/>
        <v>4.7116527942925046</v>
      </c>
      <c r="S434" s="268">
        <f t="shared" si="99"/>
        <v>6.9361870788743545</v>
      </c>
      <c r="T434" s="345">
        <f t="shared" si="99"/>
        <v>4.7466466403821812</v>
      </c>
      <c r="U434" s="518"/>
      <c r="V434" s="227"/>
      <c r="W434" s="518"/>
    </row>
    <row r="435" spans="1:23" ht="13.5" thickBot="1" x14ac:dyDescent="0.25">
      <c r="A435" s="472" t="s">
        <v>27</v>
      </c>
      <c r="B435" s="410">
        <f>B431-B418</f>
        <v>181.33333333333303</v>
      </c>
      <c r="C435" s="415">
        <f t="shared" ref="C435:S435" si="100">C431-C418</f>
        <v>-68.137254901960659</v>
      </c>
      <c r="D435" s="415">
        <f t="shared" si="100"/>
        <v>-134.14141414141341</v>
      </c>
      <c r="E435" s="415">
        <f t="shared" si="100"/>
        <v>299.46428571428578</v>
      </c>
      <c r="F435" s="415">
        <f t="shared" si="100"/>
        <v>207.44444444444434</v>
      </c>
      <c r="G435" s="417">
        <f t="shared" si="100"/>
        <v>-90</v>
      </c>
      <c r="H435" s="410">
        <f t="shared" si="100"/>
        <v>-47.5</v>
      </c>
      <c r="I435" s="415">
        <f t="shared" si="100"/>
        <v>-90.888157894736651</v>
      </c>
      <c r="J435" s="415">
        <f t="shared" si="100"/>
        <v>173</v>
      </c>
      <c r="K435" s="415">
        <f t="shared" si="100"/>
        <v>-65</v>
      </c>
      <c r="L435" s="415">
        <f t="shared" si="100"/>
        <v>153.33333333333394</v>
      </c>
      <c r="M435" s="417">
        <f t="shared" si="100"/>
        <v>175.05882352941171</v>
      </c>
      <c r="N435" s="410">
        <f t="shared" si="100"/>
        <v>285.46666666666715</v>
      </c>
      <c r="O435" s="415">
        <f t="shared" si="100"/>
        <v>2.857142857143117</v>
      </c>
      <c r="P435" s="415">
        <f t="shared" si="100"/>
        <v>114.43137254902013</v>
      </c>
      <c r="Q435" s="415">
        <f t="shared" si="100"/>
        <v>-59.642857142856883</v>
      </c>
      <c r="R435" s="415">
        <f t="shared" si="100"/>
        <v>47.79166666666697</v>
      </c>
      <c r="S435" s="417">
        <f t="shared" si="100"/>
        <v>136</v>
      </c>
      <c r="T435" s="478">
        <f>T431-T418</f>
        <v>68.336949243337585</v>
      </c>
      <c r="U435" s="518"/>
      <c r="V435" s="227"/>
      <c r="W435" s="518"/>
    </row>
    <row r="436" spans="1:23" x14ac:dyDescent="0.2">
      <c r="A436" s="370" t="s">
        <v>51</v>
      </c>
      <c r="B436" s="486">
        <v>71</v>
      </c>
      <c r="C436" s="487">
        <v>71</v>
      </c>
      <c r="D436" s="487">
        <v>73</v>
      </c>
      <c r="E436" s="487">
        <v>16</v>
      </c>
      <c r="F436" s="487">
        <v>73</v>
      </c>
      <c r="G436" s="489">
        <v>74</v>
      </c>
      <c r="H436" s="486">
        <v>72</v>
      </c>
      <c r="I436" s="487">
        <v>73</v>
      </c>
      <c r="J436" s="487">
        <v>73</v>
      </c>
      <c r="K436" s="487">
        <v>19</v>
      </c>
      <c r="L436" s="487">
        <v>73</v>
      </c>
      <c r="M436" s="489">
        <v>74</v>
      </c>
      <c r="N436" s="486">
        <v>73</v>
      </c>
      <c r="O436" s="487">
        <v>72</v>
      </c>
      <c r="P436" s="487">
        <v>72</v>
      </c>
      <c r="Q436" s="487">
        <v>18</v>
      </c>
      <c r="R436" s="487">
        <v>74</v>
      </c>
      <c r="S436" s="489">
        <v>74</v>
      </c>
      <c r="T436" s="347">
        <f>SUM(B436:S436)</f>
        <v>1145</v>
      </c>
      <c r="U436" s="227" t="s">
        <v>56</v>
      </c>
      <c r="V436" s="278">
        <f>T423-T436</f>
        <v>1</v>
      </c>
      <c r="W436" s="279">
        <f>V436/T423</f>
        <v>8.7260034904013963E-4</v>
      </c>
    </row>
    <row r="437" spans="1:23" x14ac:dyDescent="0.2">
      <c r="A437" s="371" t="s">
        <v>28</v>
      </c>
      <c r="B437" s="323">
        <v>148</v>
      </c>
      <c r="C437" s="240">
        <v>147</v>
      </c>
      <c r="D437" s="240">
        <v>146.5</v>
      </c>
      <c r="E437" s="240">
        <v>149.5</v>
      </c>
      <c r="F437" s="240">
        <v>146.5</v>
      </c>
      <c r="G437" s="243">
        <v>146</v>
      </c>
      <c r="H437" s="242">
        <v>149</v>
      </c>
      <c r="I437" s="240">
        <v>148</v>
      </c>
      <c r="J437" s="240">
        <v>148</v>
      </c>
      <c r="K437" s="240">
        <v>148.5</v>
      </c>
      <c r="L437" s="240">
        <v>146</v>
      </c>
      <c r="M437" s="243">
        <v>146</v>
      </c>
      <c r="N437" s="242">
        <v>149.5</v>
      </c>
      <c r="O437" s="240">
        <v>147.5</v>
      </c>
      <c r="P437" s="240">
        <v>147</v>
      </c>
      <c r="Q437" s="240">
        <v>148</v>
      </c>
      <c r="R437" s="240">
        <v>147</v>
      </c>
      <c r="S437" s="243">
        <v>146</v>
      </c>
      <c r="T437" s="339"/>
      <c r="U437" s="227" t="s">
        <v>57</v>
      </c>
      <c r="V437" s="362">
        <v>147.32</v>
      </c>
      <c r="W437" s="518"/>
    </row>
    <row r="438" spans="1:23" ht="13.5" thickBot="1" x14ac:dyDescent="0.25">
      <c r="A438" s="372" t="s">
        <v>26</v>
      </c>
      <c r="B438" s="410">
        <f>B437-B424</f>
        <v>0</v>
      </c>
      <c r="C438" s="415">
        <f t="shared" ref="C438:S438" si="101">C437-C424</f>
        <v>0</v>
      </c>
      <c r="D438" s="415">
        <f t="shared" si="101"/>
        <v>0</v>
      </c>
      <c r="E438" s="415">
        <f t="shared" si="101"/>
        <v>0</v>
      </c>
      <c r="F438" s="415">
        <f t="shared" si="101"/>
        <v>0</v>
      </c>
      <c r="G438" s="417">
        <f t="shared" si="101"/>
        <v>0</v>
      </c>
      <c r="H438" s="410">
        <f t="shared" si="101"/>
        <v>0</v>
      </c>
      <c r="I438" s="415">
        <f t="shared" si="101"/>
        <v>0</v>
      </c>
      <c r="J438" s="415">
        <f t="shared" si="101"/>
        <v>0</v>
      </c>
      <c r="K438" s="415">
        <f t="shared" si="101"/>
        <v>0</v>
      </c>
      <c r="L438" s="415">
        <f t="shared" si="101"/>
        <v>0</v>
      </c>
      <c r="M438" s="417">
        <f t="shared" si="101"/>
        <v>0</v>
      </c>
      <c r="N438" s="410">
        <f t="shared" si="101"/>
        <v>0</v>
      </c>
      <c r="O438" s="415">
        <f t="shared" si="101"/>
        <v>0</v>
      </c>
      <c r="P438" s="415">
        <f t="shared" si="101"/>
        <v>0</v>
      </c>
      <c r="Q438" s="415">
        <f t="shared" si="101"/>
        <v>0</v>
      </c>
      <c r="R438" s="415">
        <f t="shared" si="101"/>
        <v>0</v>
      </c>
      <c r="S438" s="417">
        <f t="shared" si="101"/>
        <v>0</v>
      </c>
      <c r="T438" s="348"/>
      <c r="U438" s="227" t="s">
        <v>26</v>
      </c>
      <c r="V438" s="395">
        <f>V437-V424</f>
        <v>1.1299999999999955</v>
      </c>
      <c r="W438" s="518"/>
    </row>
    <row r="440" spans="1:23" ht="13.5" thickBot="1" x14ac:dyDescent="0.25"/>
    <row r="441" spans="1:23" ht="13.5" thickBot="1" x14ac:dyDescent="0.25">
      <c r="A441" s="468" t="s">
        <v>140</v>
      </c>
      <c r="B441" s="541" t="s">
        <v>53</v>
      </c>
      <c r="C441" s="542"/>
      <c r="D441" s="542"/>
      <c r="E441" s="542"/>
      <c r="F441" s="542"/>
      <c r="G441" s="543"/>
      <c r="H441" s="541" t="s">
        <v>72</v>
      </c>
      <c r="I441" s="542"/>
      <c r="J441" s="542"/>
      <c r="K441" s="542"/>
      <c r="L441" s="542"/>
      <c r="M441" s="543"/>
      <c r="N441" s="541" t="s">
        <v>63</v>
      </c>
      <c r="O441" s="542"/>
      <c r="P441" s="542"/>
      <c r="Q441" s="542"/>
      <c r="R441" s="542"/>
      <c r="S441" s="543"/>
      <c r="T441" s="338" t="s">
        <v>55</v>
      </c>
      <c r="U441" s="519"/>
      <c r="V441" s="519"/>
      <c r="W441" s="519"/>
    </row>
    <row r="442" spans="1:23" x14ac:dyDescent="0.2">
      <c r="A442" s="469" t="s">
        <v>54</v>
      </c>
      <c r="B442" s="490">
        <v>1</v>
      </c>
      <c r="C442" s="329">
        <v>2</v>
      </c>
      <c r="D442" s="329">
        <v>3</v>
      </c>
      <c r="E442" s="329">
        <v>4</v>
      </c>
      <c r="F442" s="329">
        <v>5</v>
      </c>
      <c r="G442" s="483">
        <v>6</v>
      </c>
      <c r="H442" s="490">
        <v>7</v>
      </c>
      <c r="I442" s="329">
        <v>8</v>
      </c>
      <c r="J442" s="329">
        <v>9</v>
      </c>
      <c r="K442" s="329">
        <v>10</v>
      </c>
      <c r="L442" s="329">
        <v>11</v>
      </c>
      <c r="M442" s="483">
        <v>12</v>
      </c>
      <c r="N442" s="490">
        <v>13</v>
      </c>
      <c r="O442" s="329">
        <v>14</v>
      </c>
      <c r="P442" s="329">
        <v>15</v>
      </c>
      <c r="Q442" s="329">
        <v>16</v>
      </c>
      <c r="R442" s="329">
        <v>17</v>
      </c>
      <c r="S442" s="483">
        <v>18</v>
      </c>
      <c r="T442" s="459">
        <v>285</v>
      </c>
      <c r="U442" s="519"/>
      <c r="V442" s="519"/>
      <c r="W442" s="519"/>
    </row>
    <row r="443" spans="1:23" x14ac:dyDescent="0.2">
      <c r="A443" s="470" t="s">
        <v>3</v>
      </c>
      <c r="B443" s="473">
        <v>4220</v>
      </c>
      <c r="C443" s="254">
        <v>4220</v>
      </c>
      <c r="D443" s="254">
        <v>4220</v>
      </c>
      <c r="E443" s="254">
        <v>4220</v>
      </c>
      <c r="F443" s="254">
        <v>4220</v>
      </c>
      <c r="G443" s="255">
        <v>4220</v>
      </c>
      <c r="H443" s="253">
        <v>4220</v>
      </c>
      <c r="I443" s="254">
        <v>4220</v>
      </c>
      <c r="J443" s="254">
        <v>4220</v>
      </c>
      <c r="K443" s="254">
        <v>4220</v>
      </c>
      <c r="L443" s="254">
        <v>4220</v>
      </c>
      <c r="M443" s="255">
        <v>4220</v>
      </c>
      <c r="N443" s="253">
        <v>4220</v>
      </c>
      <c r="O443" s="254">
        <v>4220</v>
      </c>
      <c r="P443" s="254">
        <v>4220</v>
      </c>
      <c r="Q443" s="254">
        <v>4220</v>
      </c>
      <c r="R443" s="254">
        <v>4220</v>
      </c>
      <c r="S443" s="255">
        <v>4220</v>
      </c>
      <c r="T443" s="341">
        <v>4220</v>
      </c>
      <c r="U443" s="519"/>
      <c r="V443" s="519"/>
      <c r="W443" s="519"/>
    </row>
    <row r="444" spans="1:23" x14ac:dyDescent="0.2">
      <c r="A444" s="471" t="s">
        <v>6</v>
      </c>
      <c r="B444" s="256">
        <v>4360</v>
      </c>
      <c r="C444" s="257">
        <v>4468.13</v>
      </c>
      <c r="D444" s="257">
        <v>4467.33</v>
      </c>
      <c r="E444" s="257">
        <v>4357.5</v>
      </c>
      <c r="F444" s="257">
        <v>4319.33</v>
      </c>
      <c r="G444" s="258">
        <v>4240.59</v>
      </c>
      <c r="H444" s="256">
        <v>4548.24</v>
      </c>
      <c r="I444" s="257">
        <v>4279.41</v>
      </c>
      <c r="J444" s="257">
        <v>4381.54</v>
      </c>
      <c r="K444" s="257">
        <v>4447.1400000000003</v>
      </c>
      <c r="L444" s="257">
        <v>4420</v>
      </c>
      <c r="M444" s="258">
        <v>4300.67</v>
      </c>
      <c r="N444" s="256">
        <v>4516.92</v>
      </c>
      <c r="O444" s="257">
        <v>4382.8999999999996</v>
      </c>
      <c r="P444" s="257">
        <v>4645</v>
      </c>
      <c r="Q444" s="257">
        <v>4538.8</v>
      </c>
      <c r="R444" s="257">
        <v>4553.33</v>
      </c>
      <c r="S444" s="258">
        <v>4446.43</v>
      </c>
      <c r="T444" s="342">
        <v>4418.92</v>
      </c>
      <c r="U444" s="519"/>
      <c r="V444" s="519"/>
      <c r="W444" s="519"/>
    </row>
    <row r="445" spans="1:23" x14ac:dyDescent="0.2">
      <c r="A445" s="469" t="s">
        <v>7</v>
      </c>
      <c r="B445" s="260">
        <v>83.3</v>
      </c>
      <c r="C445" s="261">
        <v>87.5</v>
      </c>
      <c r="D445" s="261">
        <v>100</v>
      </c>
      <c r="E445" s="261">
        <v>87.5</v>
      </c>
      <c r="F445" s="261">
        <v>86.67</v>
      </c>
      <c r="G445" s="262">
        <v>88.24</v>
      </c>
      <c r="H445" s="260">
        <v>82.35</v>
      </c>
      <c r="I445" s="261">
        <v>70.59</v>
      </c>
      <c r="J445" s="261">
        <v>84.62</v>
      </c>
      <c r="K445" s="261">
        <v>100</v>
      </c>
      <c r="L445" s="261">
        <v>100</v>
      </c>
      <c r="M445" s="262">
        <v>100</v>
      </c>
      <c r="N445" s="260">
        <v>100</v>
      </c>
      <c r="O445" s="261">
        <v>82.35</v>
      </c>
      <c r="P445" s="261">
        <v>92.86</v>
      </c>
      <c r="Q445" s="261">
        <v>87.5</v>
      </c>
      <c r="R445" s="261">
        <v>83.33</v>
      </c>
      <c r="S445" s="262">
        <v>85.71</v>
      </c>
      <c r="T445" s="343">
        <v>88</v>
      </c>
      <c r="U445" s="519"/>
      <c r="V445" s="227"/>
      <c r="W445" s="519"/>
    </row>
    <row r="446" spans="1:23" x14ac:dyDescent="0.2">
      <c r="A446" s="469" t="s">
        <v>8</v>
      </c>
      <c r="B446" s="263">
        <v>6.6299999999999998E-2</v>
      </c>
      <c r="C446" s="264">
        <v>4.7699999999999999E-2</v>
      </c>
      <c r="D446" s="264">
        <v>5.2299999999999999E-2</v>
      </c>
      <c r="E446" s="264">
        <v>6.8199999999999997E-2</v>
      </c>
      <c r="F446" s="264">
        <v>7.6700000000000004E-2</v>
      </c>
      <c r="G446" s="265">
        <v>5.7000000000000002E-2</v>
      </c>
      <c r="H446" s="263">
        <v>6.7000000000000004E-2</v>
      </c>
      <c r="I446" s="264">
        <v>7.9399999999999998E-2</v>
      </c>
      <c r="J446" s="264">
        <v>6.4199999999999993E-2</v>
      </c>
      <c r="K446" s="264">
        <v>3.3099999999999997E-2</v>
      </c>
      <c r="L446" s="264">
        <v>5.62E-2</v>
      </c>
      <c r="M446" s="265">
        <v>5.0700000000000002E-2</v>
      </c>
      <c r="N446" s="263">
        <v>3.1699999999999999E-2</v>
      </c>
      <c r="O446" s="264">
        <v>7.0000000000000007E-2</v>
      </c>
      <c r="P446" s="264">
        <v>6.6900000000000001E-2</v>
      </c>
      <c r="Q446" s="264">
        <v>5.1400000000000001E-2</v>
      </c>
      <c r="R446" s="264">
        <v>6.88E-2</v>
      </c>
      <c r="S446" s="265">
        <v>6.25E-2</v>
      </c>
      <c r="T446" s="344">
        <v>6.6500000000000004E-2</v>
      </c>
      <c r="U446" s="519"/>
      <c r="V446" s="227"/>
      <c r="W446" s="519"/>
    </row>
    <row r="447" spans="1:23" x14ac:dyDescent="0.2">
      <c r="A447" s="471" t="s">
        <v>1</v>
      </c>
      <c r="B447" s="266">
        <f>B444/B443*100-100</f>
        <v>3.3175355450237021</v>
      </c>
      <c r="C447" s="267">
        <f t="shared" ref="C447:T447" si="102">C444/C443*100-100</f>
        <v>5.8798578199052116</v>
      </c>
      <c r="D447" s="267">
        <f t="shared" si="102"/>
        <v>5.8609004739336399</v>
      </c>
      <c r="E447" s="267">
        <f t="shared" si="102"/>
        <v>3.2582938388625564</v>
      </c>
      <c r="F447" s="267">
        <f t="shared" si="102"/>
        <v>2.35379146919432</v>
      </c>
      <c r="G447" s="268">
        <f t="shared" si="102"/>
        <v>0.48791469194313208</v>
      </c>
      <c r="H447" s="266">
        <f t="shared" si="102"/>
        <v>7.778199052132706</v>
      </c>
      <c r="I447" s="267">
        <f t="shared" si="102"/>
        <v>1.4078199052132589</v>
      </c>
      <c r="J447" s="267">
        <f t="shared" si="102"/>
        <v>3.8279620853080445</v>
      </c>
      <c r="K447" s="267">
        <f t="shared" si="102"/>
        <v>5.382464454976315</v>
      </c>
      <c r="L447" s="267">
        <f t="shared" si="102"/>
        <v>4.7393364928909989</v>
      </c>
      <c r="M447" s="268">
        <f t="shared" si="102"/>
        <v>1.9116113744075847</v>
      </c>
      <c r="N447" s="266">
        <f t="shared" si="102"/>
        <v>7.0360189573459735</v>
      </c>
      <c r="O447" s="267">
        <f t="shared" si="102"/>
        <v>3.8601895734597065</v>
      </c>
      <c r="P447" s="267">
        <f t="shared" si="102"/>
        <v>10.071090047393369</v>
      </c>
      <c r="Q447" s="267">
        <f t="shared" si="102"/>
        <v>7.5545023696682563</v>
      </c>
      <c r="R447" s="267">
        <f t="shared" si="102"/>
        <v>7.8988151658767833</v>
      </c>
      <c r="S447" s="268">
        <f t="shared" si="102"/>
        <v>5.3656398104265435</v>
      </c>
      <c r="T447" s="345">
        <f t="shared" si="102"/>
        <v>4.713744075829382</v>
      </c>
      <c r="U447" s="519"/>
      <c r="V447" s="227"/>
      <c r="W447" s="519"/>
    </row>
    <row r="448" spans="1:23" ht="13.5" thickBot="1" x14ac:dyDescent="0.25">
      <c r="A448" s="472" t="s">
        <v>27</v>
      </c>
      <c r="B448" s="410">
        <f>B444-B431</f>
        <v>-84</v>
      </c>
      <c r="C448" s="415">
        <f t="shared" ref="C448:S448" si="103">C444-C431</f>
        <v>129.79666666666708</v>
      </c>
      <c r="D448" s="415">
        <f t="shared" si="103"/>
        <v>168.69363636363596</v>
      </c>
      <c r="E448" s="415">
        <f t="shared" si="103"/>
        <v>-6.25</v>
      </c>
      <c r="F448" s="415">
        <f t="shared" si="103"/>
        <v>-218.67000000000007</v>
      </c>
      <c r="G448" s="417">
        <f t="shared" si="103"/>
        <v>-38.743333333332885</v>
      </c>
      <c r="H448" s="410">
        <f t="shared" si="103"/>
        <v>158.23999999999978</v>
      </c>
      <c r="I448" s="415">
        <f t="shared" si="103"/>
        <v>94.673157894736505</v>
      </c>
      <c r="J448" s="415">
        <f t="shared" si="103"/>
        <v>14.039999999999964</v>
      </c>
      <c r="K448" s="415">
        <f t="shared" si="103"/>
        <v>25.890000000000327</v>
      </c>
      <c r="L448" s="415">
        <f t="shared" si="103"/>
        <v>-96.66666666666697</v>
      </c>
      <c r="M448" s="417">
        <f t="shared" si="103"/>
        <v>-166.38882352941164</v>
      </c>
      <c r="N448" s="410">
        <f t="shared" si="103"/>
        <v>90.119999999999891</v>
      </c>
      <c r="O448" s="415">
        <f t="shared" si="103"/>
        <v>-57.100000000000364</v>
      </c>
      <c r="P448" s="415">
        <f t="shared" si="103"/>
        <v>153.23529411764684</v>
      </c>
      <c r="Q448" s="415">
        <f t="shared" si="103"/>
        <v>115.94285714285706</v>
      </c>
      <c r="R448" s="415">
        <f t="shared" si="103"/>
        <v>150.20499999999993</v>
      </c>
      <c r="S448" s="417">
        <f t="shared" si="103"/>
        <v>-50.236666666666679</v>
      </c>
      <c r="T448" s="478">
        <f>T444-T431</f>
        <v>14.323508771929482</v>
      </c>
      <c r="U448" s="519"/>
      <c r="V448" s="227"/>
      <c r="W448" s="519"/>
    </row>
    <row r="449" spans="1:23" x14ac:dyDescent="0.2">
      <c r="A449" s="370" t="s">
        <v>51</v>
      </c>
      <c r="B449" s="486">
        <v>71</v>
      </c>
      <c r="C449" s="487">
        <v>71</v>
      </c>
      <c r="D449" s="487">
        <v>73</v>
      </c>
      <c r="E449" s="487">
        <v>16</v>
      </c>
      <c r="F449" s="487">
        <v>73</v>
      </c>
      <c r="G449" s="489">
        <v>74</v>
      </c>
      <c r="H449" s="486">
        <v>72</v>
      </c>
      <c r="I449" s="487">
        <v>73</v>
      </c>
      <c r="J449" s="487">
        <v>73</v>
      </c>
      <c r="K449" s="487">
        <v>19</v>
      </c>
      <c r="L449" s="487">
        <v>73</v>
      </c>
      <c r="M449" s="489">
        <v>74</v>
      </c>
      <c r="N449" s="486">
        <v>73</v>
      </c>
      <c r="O449" s="487">
        <v>72</v>
      </c>
      <c r="P449" s="487">
        <v>72</v>
      </c>
      <c r="Q449" s="487">
        <v>18</v>
      </c>
      <c r="R449" s="487">
        <v>74</v>
      </c>
      <c r="S449" s="489">
        <v>74</v>
      </c>
      <c r="T449" s="347">
        <f>SUM(B449:S449)</f>
        <v>1145</v>
      </c>
      <c r="U449" s="227" t="s">
        <v>56</v>
      </c>
      <c r="V449" s="278">
        <f>T436-T449</f>
        <v>0</v>
      </c>
      <c r="W449" s="279">
        <f>V449/T436</f>
        <v>0</v>
      </c>
    </row>
    <row r="450" spans="1:23" x14ac:dyDescent="0.2">
      <c r="A450" s="371" t="s">
        <v>28</v>
      </c>
      <c r="B450" s="323">
        <v>148</v>
      </c>
      <c r="C450" s="240">
        <v>147</v>
      </c>
      <c r="D450" s="240">
        <v>146.5</v>
      </c>
      <c r="E450" s="240">
        <v>149.5</v>
      </c>
      <c r="F450" s="240">
        <v>146.5</v>
      </c>
      <c r="G450" s="243">
        <v>146</v>
      </c>
      <c r="H450" s="242">
        <v>149</v>
      </c>
      <c r="I450" s="240">
        <v>148</v>
      </c>
      <c r="J450" s="240">
        <v>148</v>
      </c>
      <c r="K450" s="240">
        <v>148.5</v>
      </c>
      <c r="L450" s="240">
        <v>146</v>
      </c>
      <c r="M450" s="243">
        <v>146</v>
      </c>
      <c r="N450" s="242">
        <v>149.5</v>
      </c>
      <c r="O450" s="240">
        <v>147.5</v>
      </c>
      <c r="P450" s="240">
        <v>147</v>
      </c>
      <c r="Q450" s="240">
        <v>148</v>
      </c>
      <c r="R450" s="240">
        <v>147</v>
      </c>
      <c r="S450" s="243">
        <v>146</v>
      </c>
      <c r="T450" s="339"/>
      <c r="U450" s="227" t="s">
        <v>57</v>
      </c>
      <c r="V450" s="362">
        <v>147.31</v>
      </c>
      <c r="W450" s="519"/>
    </row>
    <row r="451" spans="1:23" ht="13.5" thickBot="1" x14ac:dyDescent="0.25">
      <c r="A451" s="372" t="s">
        <v>26</v>
      </c>
      <c r="B451" s="410">
        <f>B450-B437</f>
        <v>0</v>
      </c>
      <c r="C451" s="415">
        <f t="shared" ref="C451:S451" si="104">C450-C437</f>
        <v>0</v>
      </c>
      <c r="D451" s="415">
        <f t="shared" si="104"/>
        <v>0</v>
      </c>
      <c r="E451" s="415">
        <f t="shared" si="104"/>
        <v>0</v>
      </c>
      <c r="F451" s="415">
        <f t="shared" si="104"/>
        <v>0</v>
      </c>
      <c r="G451" s="417">
        <f t="shared" si="104"/>
        <v>0</v>
      </c>
      <c r="H451" s="410">
        <f t="shared" si="104"/>
        <v>0</v>
      </c>
      <c r="I451" s="415">
        <f t="shared" si="104"/>
        <v>0</v>
      </c>
      <c r="J451" s="415">
        <f t="shared" si="104"/>
        <v>0</v>
      </c>
      <c r="K451" s="415">
        <f t="shared" si="104"/>
        <v>0</v>
      </c>
      <c r="L451" s="415">
        <f t="shared" si="104"/>
        <v>0</v>
      </c>
      <c r="M451" s="417">
        <f t="shared" si="104"/>
        <v>0</v>
      </c>
      <c r="N451" s="410">
        <f t="shared" si="104"/>
        <v>0</v>
      </c>
      <c r="O451" s="415">
        <f t="shared" si="104"/>
        <v>0</v>
      </c>
      <c r="P451" s="415">
        <f t="shared" si="104"/>
        <v>0</v>
      </c>
      <c r="Q451" s="415">
        <f t="shared" si="104"/>
        <v>0</v>
      </c>
      <c r="R451" s="415">
        <f t="shared" si="104"/>
        <v>0</v>
      </c>
      <c r="S451" s="417">
        <f t="shared" si="104"/>
        <v>0</v>
      </c>
      <c r="T451" s="348"/>
      <c r="U451" s="227" t="s">
        <v>26</v>
      </c>
      <c r="V451" s="395">
        <f>V450-V437</f>
        <v>-9.9999999999909051E-3</v>
      </c>
      <c r="W451" s="519"/>
    </row>
    <row r="453" spans="1:23" ht="13.5" thickBot="1" x14ac:dyDescent="0.25"/>
    <row r="454" spans="1:23" ht="13.5" thickBot="1" x14ac:dyDescent="0.25">
      <c r="A454" s="468" t="s">
        <v>141</v>
      </c>
      <c r="B454" s="541" t="s">
        <v>53</v>
      </c>
      <c r="C454" s="542"/>
      <c r="D454" s="542"/>
      <c r="E454" s="542"/>
      <c r="F454" s="542"/>
      <c r="G454" s="543"/>
      <c r="H454" s="541" t="s">
        <v>72</v>
      </c>
      <c r="I454" s="542"/>
      <c r="J454" s="542"/>
      <c r="K454" s="542"/>
      <c r="L454" s="542"/>
      <c r="M454" s="543"/>
      <c r="N454" s="541" t="s">
        <v>63</v>
      </c>
      <c r="O454" s="542"/>
      <c r="P454" s="542"/>
      <c r="Q454" s="542"/>
      <c r="R454" s="542"/>
      <c r="S454" s="543"/>
      <c r="T454" s="338" t="s">
        <v>55</v>
      </c>
      <c r="U454" s="520"/>
      <c r="V454" s="520"/>
      <c r="W454" s="520"/>
    </row>
    <row r="455" spans="1:23" x14ac:dyDescent="0.2">
      <c r="A455" s="469" t="s">
        <v>54</v>
      </c>
      <c r="B455" s="490">
        <v>1</v>
      </c>
      <c r="C455" s="329">
        <v>2</v>
      </c>
      <c r="D455" s="329">
        <v>3</v>
      </c>
      <c r="E455" s="329">
        <v>4</v>
      </c>
      <c r="F455" s="329">
        <v>5</v>
      </c>
      <c r="G455" s="483">
        <v>6</v>
      </c>
      <c r="H455" s="490">
        <v>7</v>
      </c>
      <c r="I455" s="329">
        <v>8</v>
      </c>
      <c r="J455" s="329">
        <v>9</v>
      </c>
      <c r="K455" s="329">
        <v>10</v>
      </c>
      <c r="L455" s="329">
        <v>11</v>
      </c>
      <c r="M455" s="483">
        <v>12</v>
      </c>
      <c r="N455" s="490">
        <v>13</v>
      </c>
      <c r="O455" s="329">
        <v>14</v>
      </c>
      <c r="P455" s="329">
        <v>15</v>
      </c>
      <c r="Q455" s="329">
        <v>16</v>
      </c>
      <c r="R455" s="329">
        <v>17</v>
      </c>
      <c r="S455" s="483">
        <v>18</v>
      </c>
      <c r="T455" s="459">
        <v>246</v>
      </c>
      <c r="U455" s="520"/>
      <c r="V455" s="520"/>
      <c r="W455" s="520"/>
    </row>
    <row r="456" spans="1:23" x14ac:dyDescent="0.2">
      <c r="A456" s="470" t="s">
        <v>3</v>
      </c>
      <c r="B456" s="473">
        <v>4235</v>
      </c>
      <c r="C456" s="254">
        <v>4235</v>
      </c>
      <c r="D456" s="254">
        <v>4235</v>
      </c>
      <c r="E456" s="254">
        <v>4235</v>
      </c>
      <c r="F456" s="254">
        <v>4235</v>
      </c>
      <c r="G456" s="255">
        <v>4235</v>
      </c>
      <c r="H456" s="253">
        <v>4235</v>
      </c>
      <c r="I456" s="254">
        <v>4235</v>
      </c>
      <c r="J456" s="254">
        <v>4235</v>
      </c>
      <c r="K456" s="254">
        <v>4235</v>
      </c>
      <c r="L456" s="254">
        <v>4235</v>
      </c>
      <c r="M456" s="255">
        <v>4235</v>
      </c>
      <c r="N456" s="253">
        <v>4235</v>
      </c>
      <c r="O456" s="254">
        <v>4235</v>
      </c>
      <c r="P456" s="254">
        <v>4235</v>
      </c>
      <c r="Q456" s="254">
        <v>4235</v>
      </c>
      <c r="R456" s="254">
        <v>4235</v>
      </c>
      <c r="S456" s="255">
        <v>4235</v>
      </c>
      <c r="T456" s="255">
        <v>4235</v>
      </c>
      <c r="U456" s="520"/>
      <c r="V456" s="520"/>
      <c r="W456" s="520"/>
    </row>
    <row r="457" spans="1:23" x14ac:dyDescent="0.2">
      <c r="A457" s="471" t="s">
        <v>6</v>
      </c>
      <c r="B457" s="256">
        <v>4263.125</v>
      </c>
      <c r="C457" s="257">
        <v>4382.666666666667</v>
      </c>
      <c r="D457" s="257">
        <v>4338.5714285714284</v>
      </c>
      <c r="E457" s="257">
        <v>4114</v>
      </c>
      <c r="F457" s="257">
        <v>4511.4285714285716</v>
      </c>
      <c r="G457" s="258">
        <v>4687.6470588235297</v>
      </c>
      <c r="H457" s="256">
        <v>4272.8571428571431</v>
      </c>
      <c r="I457" s="257">
        <v>4499.2307692307695</v>
      </c>
      <c r="J457" s="257">
        <v>4600.625</v>
      </c>
      <c r="K457" s="257">
        <v>4206.666666666667</v>
      </c>
      <c r="L457" s="257">
        <v>4626</v>
      </c>
      <c r="M457" s="258">
        <v>4880.666666666667</v>
      </c>
      <c r="N457" s="256">
        <v>4222.3076923076924</v>
      </c>
      <c r="O457" s="257">
        <v>4433.333333333333</v>
      </c>
      <c r="P457" s="257">
        <v>4625.333333333333</v>
      </c>
      <c r="Q457" s="257">
        <v>4292.8571428571431</v>
      </c>
      <c r="R457" s="257">
        <v>4666</v>
      </c>
      <c r="S457" s="258">
        <v>4885.7894736842109</v>
      </c>
      <c r="T457" s="342">
        <v>4504.4715447154467</v>
      </c>
      <c r="U457" s="520"/>
      <c r="V457" s="520"/>
      <c r="W457" s="520"/>
    </row>
    <row r="458" spans="1:23" x14ac:dyDescent="0.2">
      <c r="A458" s="469" t="s">
        <v>7</v>
      </c>
      <c r="B458" s="260">
        <v>100</v>
      </c>
      <c r="C458" s="261">
        <v>100</v>
      </c>
      <c r="D458" s="261">
        <v>85.714285714285708</v>
      </c>
      <c r="E458" s="261">
        <v>100</v>
      </c>
      <c r="F458" s="261">
        <v>85.714285714285708</v>
      </c>
      <c r="G458" s="262">
        <v>82.352941176470594</v>
      </c>
      <c r="H458" s="260">
        <v>100</v>
      </c>
      <c r="I458" s="261">
        <v>100</v>
      </c>
      <c r="J458" s="261">
        <v>100</v>
      </c>
      <c r="K458" s="261">
        <v>100</v>
      </c>
      <c r="L458" s="261">
        <v>100</v>
      </c>
      <c r="M458" s="262">
        <v>93.333333333333329</v>
      </c>
      <c r="N458" s="260">
        <v>100</v>
      </c>
      <c r="O458" s="261">
        <v>100</v>
      </c>
      <c r="P458" s="261">
        <v>100</v>
      </c>
      <c r="Q458" s="261">
        <v>100</v>
      </c>
      <c r="R458" s="261">
        <v>86.666666666666671</v>
      </c>
      <c r="S458" s="262">
        <v>100</v>
      </c>
      <c r="T458" s="343">
        <v>86.99186991869918</v>
      </c>
      <c r="U458" s="520"/>
      <c r="V458" s="227"/>
      <c r="W458" s="520"/>
    </row>
    <row r="459" spans="1:23" x14ac:dyDescent="0.2">
      <c r="A459" s="469" t="s">
        <v>8</v>
      </c>
      <c r="B459" s="263">
        <v>3.8523377579954568E-2</v>
      </c>
      <c r="C459" s="264">
        <v>4.6764723629019962E-2</v>
      </c>
      <c r="D459" s="264">
        <v>6.6391455651648376E-2</v>
      </c>
      <c r="E459" s="264">
        <v>3.4258556980938971E-2</v>
      </c>
      <c r="F459" s="264">
        <v>6.3212364717152955E-2</v>
      </c>
      <c r="G459" s="265">
        <v>5.5871409401589252E-2</v>
      </c>
      <c r="H459" s="263">
        <v>3.4366783749270713E-2</v>
      </c>
      <c r="I459" s="264">
        <v>2.9569304167042568E-2</v>
      </c>
      <c r="J459" s="264">
        <v>3.8435781187593471E-2</v>
      </c>
      <c r="K459" s="264">
        <v>2.8437969009392012E-2</v>
      </c>
      <c r="L459" s="264">
        <v>3.7013197450845393E-2</v>
      </c>
      <c r="M459" s="265">
        <v>4.0445015266262298E-2</v>
      </c>
      <c r="N459" s="263">
        <v>4.6206895839572881E-2</v>
      </c>
      <c r="O459" s="264">
        <v>5.8385770400953919E-2</v>
      </c>
      <c r="P459" s="264">
        <v>3.7974800126983697E-2</v>
      </c>
      <c r="Q459" s="264">
        <v>3.1884298348095017E-2</v>
      </c>
      <c r="R459" s="264">
        <v>6.0155352911611948E-2</v>
      </c>
      <c r="S459" s="265">
        <v>4.072073487692171E-2</v>
      </c>
      <c r="T459" s="344">
        <v>6.7855222203812016E-2</v>
      </c>
      <c r="U459" s="520"/>
      <c r="V459" s="227"/>
      <c r="W459" s="520"/>
    </row>
    <row r="460" spans="1:23" x14ac:dyDescent="0.2">
      <c r="A460" s="471" t="s">
        <v>1</v>
      </c>
      <c r="B460" s="266">
        <f>B457/B456*100-100</f>
        <v>0.66410861865406901</v>
      </c>
      <c r="C460" s="267">
        <f t="shared" ref="C460:T460" si="105">C457/C456*100-100</f>
        <v>3.4868162140889467</v>
      </c>
      <c r="D460" s="267">
        <f t="shared" si="105"/>
        <v>2.4456063417102314</v>
      </c>
      <c r="E460" s="267">
        <f t="shared" si="105"/>
        <v>-2.8571428571428612</v>
      </c>
      <c r="F460" s="267">
        <f t="shared" si="105"/>
        <v>6.5272389947714515</v>
      </c>
      <c r="G460" s="268">
        <f t="shared" si="105"/>
        <v>10.688242239044385</v>
      </c>
      <c r="H460" s="266">
        <f t="shared" si="105"/>
        <v>0.8939112835216747</v>
      </c>
      <c r="I460" s="267">
        <f t="shared" si="105"/>
        <v>6.2392153301244377</v>
      </c>
      <c r="J460" s="267">
        <f t="shared" si="105"/>
        <v>8.6334120425029397</v>
      </c>
      <c r="K460" s="267">
        <f t="shared" si="105"/>
        <v>-0.66902794175520341</v>
      </c>
      <c r="L460" s="267">
        <f t="shared" si="105"/>
        <v>9.2325855962219521</v>
      </c>
      <c r="M460" s="268">
        <f t="shared" si="105"/>
        <v>15.245966155057062</v>
      </c>
      <c r="N460" s="266">
        <f t="shared" si="105"/>
        <v>-0.2997002997003051</v>
      </c>
      <c r="O460" s="267">
        <f t="shared" si="105"/>
        <v>4.683195592286495</v>
      </c>
      <c r="P460" s="267">
        <f t="shared" si="105"/>
        <v>9.2168437622982964</v>
      </c>
      <c r="Q460" s="267">
        <f t="shared" si="105"/>
        <v>1.3661663012312601</v>
      </c>
      <c r="R460" s="267">
        <f t="shared" si="105"/>
        <v>10.17709563164108</v>
      </c>
      <c r="S460" s="268">
        <f>S457/S456*100-100</f>
        <v>15.366929720996708</v>
      </c>
      <c r="T460" s="345">
        <f t="shared" si="105"/>
        <v>6.3629644560908361</v>
      </c>
      <c r="U460" s="520"/>
      <c r="V460" s="227"/>
      <c r="W460" s="520"/>
    </row>
    <row r="461" spans="1:23" ht="13.5" thickBot="1" x14ac:dyDescent="0.25">
      <c r="A461" s="472" t="s">
        <v>27</v>
      </c>
      <c r="B461" s="410">
        <f>B457-B444</f>
        <v>-96.875</v>
      </c>
      <c r="C461" s="415">
        <f t="shared" ref="C461:S461" si="106">C457-C444</f>
        <v>-85.463333333333139</v>
      </c>
      <c r="D461" s="415">
        <f t="shared" si="106"/>
        <v>-128.75857142857149</v>
      </c>
      <c r="E461" s="415">
        <f t="shared" si="106"/>
        <v>-243.5</v>
      </c>
      <c r="F461" s="415">
        <f t="shared" si="106"/>
        <v>192.09857142857163</v>
      </c>
      <c r="G461" s="417">
        <f t="shared" si="106"/>
        <v>447.05705882352959</v>
      </c>
      <c r="H461" s="410">
        <f t="shared" si="106"/>
        <v>-275.38285714285666</v>
      </c>
      <c r="I461" s="415">
        <f t="shared" si="106"/>
        <v>219.82076923076966</v>
      </c>
      <c r="J461" s="415">
        <f t="shared" si="106"/>
        <v>219.08500000000004</v>
      </c>
      <c r="K461" s="415">
        <f t="shared" si="106"/>
        <v>-240.47333333333336</v>
      </c>
      <c r="L461" s="415">
        <f t="shared" si="106"/>
        <v>206</v>
      </c>
      <c r="M461" s="417">
        <f t="shared" si="106"/>
        <v>579.9966666666669</v>
      </c>
      <c r="N461" s="410">
        <f t="shared" si="106"/>
        <v>-294.6123076923077</v>
      </c>
      <c r="O461" s="415">
        <f t="shared" si="106"/>
        <v>50.433333333333394</v>
      </c>
      <c r="P461" s="415">
        <f t="shared" si="106"/>
        <v>-19.66666666666697</v>
      </c>
      <c r="Q461" s="415">
        <f t="shared" si="106"/>
        <v>-245.94285714285706</v>
      </c>
      <c r="R461" s="415">
        <f t="shared" si="106"/>
        <v>112.67000000000007</v>
      </c>
      <c r="S461" s="417">
        <f t="shared" si="106"/>
        <v>439.35947368421057</v>
      </c>
      <c r="T461" s="478">
        <f>T457-T444</f>
        <v>85.551544715446653</v>
      </c>
      <c r="U461" s="520"/>
      <c r="V461" s="227"/>
      <c r="W461" s="520"/>
    </row>
    <row r="462" spans="1:23" x14ac:dyDescent="0.2">
      <c r="A462" s="370" t="s">
        <v>51</v>
      </c>
      <c r="B462" s="486">
        <v>65</v>
      </c>
      <c r="C462" s="487">
        <v>66</v>
      </c>
      <c r="D462" s="487">
        <v>66</v>
      </c>
      <c r="E462" s="487">
        <v>14</v>
      </c>
      <c r="F462" s="487">
        <v>66</v>
      </c>
      <c r="G462" s="489">
        <v>66</v>
      </c>
      <c r="H462" s="486">
        <v>65</v>
      </c>
      <c r="I462" s="487">
        <v>66</v>
      </c>
      <c r="J462" s="487">
        <v>65</v>
      </c>
      <c r="K462" s="487">
        <v>13</v>
      </c>
      <c r="L462" s="487">
        <v>66</v>
      </c>
      <c r="M462" s="489">
        <v>66</v>
      </c>
      <c r="N462" s="486">
        <v>67</v>
      </c>
      <c r="O462" s="487">
        <v>67</v>
      </c>
      <c r="P462" s="487">
        <v>66</v>
      </c>
      <c r="Q462" s="487">
        <v>14</v>
      </c>
      <c r="R462" s="487">
        <v>66</v>
      </c>
      <c r="S462" s="489">
        <v>66</v>
      </c>
      <c r="T462" s="347">
        <f>SUM(B462:S462)</f>
        <v>1030</v>
      </c>
      <c r="U462" s="227" t="s">
        <v>56</v>
      </c>
      <c r="V462" s="278">
        <f>T449-T462</f>
        <v>115</v>
      </c>
      <c r="W462" s="279">
        <f>V462/T449</f>
        <v>0.10043668122270742</v>
      </c>
    </row>
    <row r="463" spans="1:23" x14ac:dyDescent="0.2">
      <c r="A463" s="371" t="s">
        <v>28</v>
      </c>
      <c r="B463" s="323">
        <v>149.5</v>
      </c>
      <c r="C463" s="240">
        <v>148.5</v>
      </c>
      <c r="D463" s="240">
        <v>148</v>
      </c>
      <c r="E463" s="240">
        <v>151</v>
      </c>
      <c r="F463" s="240">
        <v>147.5</v>
      </c>
      <c r="G463" s="243">
        <v>147</v>
      </c>
      <c r="H463" s="242">
        <v>150.5</v>
      </c>
      <c r="I463" s="240">
        <v>149</v>
      </c>
      <c r="J463" s="240">
        <v>149</v>
      </c>
      <c r="K463" s="240">
        <v>150</v>
      </c>
      <c r="L463" s="240">
        <v>147</v>
      </c>
      <c r="M463" s="243">
        <v>147</v>
      </c>
      <c r="N463" s="242">
        <v>151</v>
      </c>
      <c r="O463" s="240">
        <v>148.5</v>
      </c>
      <c r="P463" s="240">
        <v>148</v>
      </c>
      <c r="Q463" s="240">
        <v>149.5</v>
      </c>
      <c r="R463" s="240">
        <v>148</v>
      </c>
      <c r="S463" s="243">
        <v>147</v>
      </c>
      <c r="T463" s="339"/>
      <c r="U463" s="227" t="s">
        <v>57</v>
      </c>
      <c r="V463" s="362">
        <v>147.31</v>
      </c>
      <c r="W463" s="520"/>
    </row>
    <row r="464" spans="1:23" ht="13.5" thickBot="1" x14ac:dyDescent="0.25">
      <c r="A464" s="372" t="s">
        <v>26</v>
      </c>
      <c r="B464" s="410">
        <f>B463-B450</f>
        <v>1.5</v>
      </c>
      <c r="C464" s="415">
        <f t="shared" ref="C464:S464" si="107">C463-C450</f>
        <v>1.5</v>
      </c>
      <c r="D464" s="415">
        <f t="shared" si="107"/>
        <v>1.5</v>
      </c>
      <c r="E464" s="415">
        <f t="shared" si="107"/>
        <v>1.5</v>
      </c>
      <c r="F464" s="415">
        <f t="shared" si="107"/>
        <v>1</v>
      </c>
      <c r="G464" s="417">
        <f t="shared" si="107"/>
        <v>1</v>
      </c>
      <c r="H464" s="410">
        <f t="shared" si="107"/>
        <v>1.5</v>
      </c>
      <c r="I464" s="415">
        <f t="shared" si="107"/>
        <v>1</v>
      </c>
      <c r="J464" s="415">
        <f t="shared" si="107"/>
        <v>1</v>
      </c>
      <c r="K464" s="415">
        <f t="shared" si="107"/>
        <v>1.5</v>
      </c>
      <c r="L464" s="415">
        <f t="shared" si="107"/>
        <v>1</v>
      </c>
      <c r="M464" s="417">
        <f t="shared" si="107"/>
        <v>1</v>
      </c>
      <c r="N464" s="410">
        <f t="shared" si="107"/>
        <v>1.5</v>
      </c>
      <c r="O464" s="415">
        <f t="shared" si="107"/>
        <v>1</v>
      </c>
      <c r="P464" s="415">
        <f t="shared" si="107"/>
        <v>1</v>
      </c>
      <c r="Q464" s="415">
        <f t="shared" si="107"/>
        <v>1.5</v>
      </c>
      <c r="R464" s="415">
        <f t="shared" si="107"/>
        <v>1</v>
      </c>
      <c r="S464" s="417">
        <f t="shared" si="107"/>
        <v>1</v>
      </c>
      <c r="T464" s="348"/>
      <c r="U464" s="227" t="s">
        <v>26</v>
      </c>
      <c r="V464" s="395">
        <f>V463-V450</f>
        <v>0</v>
      </c>
      <c r="W464" s="520"/>
    </row>
    <row r="466" spans="1:23" ht="13.5" thickBot="1" x14ac:dyDescent="0.25"/>
    <row r="467" spans="1:23" s="521" customFormat="1" ht="13.5" thickBot="1" x14ac:dyDescent="0.25">
      <c r="A467" s="468" t="s">
        <v>142</v>
      </c>
      <c r="B467" s="541" t="s">
        <v>53</v>
      </c>
      <c r="C467" s="542"/>
      <c r="D467" s="542"/>
      <c r="E467" s="542"/>
      <c r="F467" s="542"/>
      <c r="G467" s="543"/>
      <c r="H467" s="541" t="s">
        <v>72</v>
      </c>
      <c r="I467" s="542"/>
      <c r="J467" s="542"/>
      <c r="K467" s="542"/>
      <c r="L467" s="542"/>
      <c r="M467" s="543"/>
      <c r="N467" s="541" t="s">
        <v>63</v>
      </c>
      <c r="O467" s="542"/>
      <c r="P467" s="542"/>
      <c r="Q467" s="542"/>
      <c r="R467" s="542"/>
      <c r="S467" s="543"/>
      <c r="T467" s="338" t="s">
        <v>55</v>
      </c>
    </row>
    <row r="468" spans="1:23" s="521" customFormat="1" x14ac:dyDescent="0.2">
      <c r="A468" s="469" t="s">
        <v>54</v>
      </c>
      <c r="B468" s="490">
        <v>1</v>
      </c>
      <c r="C468" s="329">
        <v>2</v>
      </c>
      <c r="D468" s="329">
        <v>3</v>
      </c>
      <c r="E468" s="329">
        <v>4</v>
      </c>
      <c r="F468" s="329">
        <v>5</v>
      </c>
      <c r="G468" s="483">
        <v>6</v>
      </c>
      <c r="H468" s="490">
        <v>7</v>
      </c>
      <c r="I468" s="329">
        <v>8</v>
      </c>
      <c r="J468" s="329">
        <v>9</v>
      </c>
      <c r="K468" s="329">
        <v>10</v>
      </c>
      <c r="L468" s="329">
        <v>11</v>
      </c>
      <c r="M468" s="483">
        <v>12</v>
      </c>
      <c r="N468" s="490">
        <v>13</v>
      </c>
      <c r="O468" s="329">
        <v>14</v>
      </c>
      <c r="P468" s="329">
        <v>15</v>
      </c>
      <c r="Q468" s="329">
        <v>16</v>
      </c>
      <c r="R468" s="329">
        <v>17</v>
      </c>
      <c r="S468" s="483">
        <v>18</v>
      </c>
      <c r="T468" s="459">
        <v>246</v>
      </c>
    </row>
    <row r="469" spans="1:23" s="521" customFormat="1" x14ac:dyDescent="0.2">
      <c r="A469" s="470" t="s">
        <v>3</v>
      </c>
      <c r="B469" s="473">
        <v>4250</v>
      </c>
      <c r="C469" s="254">
        <v>4250</v>
      </c>
      <c r="D469" s="254">
        <v>4250</v>
      </c>
      <c r="E469" s="254">
        <v>4250</v>
      </c>
      <c r="F469" s="254">
        <v>4250</v>
      </c>
      <c r="G469" s="255">
        <v>4250</v>
      </c>
      <c r="H469" s="253">
        <v>4250</v>
      </c>
      <c r="I469" s="254">
        <v>4250</v>
      </c>
      <c r="J469" s="254">
        <v>4250</v>
      </c>
      <c r="K469" s="254">
        <v>4250</v>
      </c>
      <c r="L469" s="254">
        <v>4250</v>
      </c>
      <c r="M469" s="255">
        <v>4250</v>
      </c>
      <c r="N469" s="253">
        <v>4250</v>
      </c>
      <c r="O469" s="254">
        <v>4250</v>
      </c>
      <c r="P469" s="254">
        <v>4250</v>
      </c>
      <c r="Q469" s="254">
        <v>4250</v>
      </c>
      <c r="R469" s="254">
        <v>4250</v>
      </c>
      <c r="S469" s="255">
        <v>4250</v>
      </c>
      <c r="T469" s="255">
        <v>4250</v>
      </c>
    </row>
    <row r="470" spans="1:23" s="521" customFormat="1" x14ac:dyDescent="0.2">
      <c r="A470" s="471" t="s">
        <v>6</v>
      </c>
      <c r="B470" s="256">
        <v>4335.71</v>
      </c>
      <c r="C470" s="257">
        <v>4501.88</v>
      </c>
      <c r="D470" s="257">
        <v>4566.67</v>
      </c>
      <c r="E470" s="257">
        <v>4303.75</v>
      </c>
      <c r="F470" s="257">
        <v>4747.1400000000003</v>
      </c>
      <c r="G470" s="258">
        <v>4831.33</v>
      </c>
      <c r="H470" s="256">
        <v>4360</v>
      </c>
      <c r="I470" s="257">
        <v>4582</v>
      </c>
      <c r="J470" s="257">
        <v>4635.63</v>
      </c>
      <c r="K470" s="257">
        <v>4357.5</v>
      </c>
      <c r="L470" s="257">
        <v>4675.33</v>
      </c>
      <c r="M470" s="258">
        <v>4772.67</v>
      </c>
      <c r="N470" s="256">
        <v>4304</v>
      </c>
      <c r="O470" s="257">
        <v>4446.67</v>
      </c>
      <c r="P470" s="257">
        <v>4655</v>
      </c>
      <c r="Q470" s="257">
        <v>4341.43</v>
      </c>
      <c r="R470" s="257">
        <v>4688.13</v>
      </c>
      <c r="S470" s="258">
        <v>4836.88</v>
      </c>
      <c r="T470" s="342">
        <v>4572.8599999999997</v>
      </c>
    </row>
    <row r="471" spans="1:23" s="521" customFormat="1" x14ac:dyDescent="0.2">
      <c r="A471" s="469" t="s">
        <v>7</v>
      </c>
      <c r="B471" s="260">
        <v>100</v>
      </c>
      <c r="C471" s="261">
        <v>93.75</v>
      </c>
      <c r="D471" s="261">
        <v>100</v>
      </c>
      <c r="E471" s="261">
        <v>75</v>
      </c>
      <c r="F471" s="261">
        <v>100</v>
      </c>
      <c r="G471" s="262">
        <v>100</v>
      </c>
      <c r="H471" s="260">
        <v>100</v>
      </c>
      <c r="I471" s="261">
        <v>93.33</v>
      </c>
      <c r="J471" s="261">
        <v>93.75</v>
      </c>
      <c r="K471" s="261">
        <v>87.5</v>
      </c>
      <c r="L471" s="261">
        <v>100</v>
      </c>
      <c r="M471" s="262">
        <v>93.33</v>
      </c>
      <c r="N471" s="260">
        <v>100</v>
      </c>
      <c r="O471" s="261">
        <v>100</v>
      </c>
      <c r="P471" s="261">
        <v>100</v>
      </c>
      <c r="Q471" s="261">
        <v>100</v>
      </c>
      <c r="R471" s="261">
        <v>100</v>
      </c>
      <c r="S471" s="262">
        <v>100</v>
      </c>
      <c r="T471" s="343">
        <v>90.48</v>
      </c>
      <c r="V471" s="227"/>
    </row>
    <row r="472" spans="1:23" s="521" customFormat="1" x14ac:dyDescent="0.2">
      <c r="A472" s="469" t="s">
        <v>8</v>
      </c>
      <c r="B472" s="263">
        <v>4.0399999999999998E-2</v>
      </c>
      <c r="C472" s="264">
        <v>4.3099999999999999E-2</v>
      </c>
      <c r="D472" s="264">
        <v>3.09E-2</v>
      </c>
      <c r="E472" s="264">
        <v>9.0300000000000005E-2</v>
      </c>
      <c r="F472" s="264">
        <v>4.07E-2</v>
      </c>
      <c r="G472" s="265">
        <v>3.7100000000000001E-2</v>
      </c>
      <c r="H472" s="263">
        <v>3.9300000000000002E-2</v>
      </c>
      <c r="I472" s="264">
        <v>5.0500000000000003E-2</v>
      </c>
      <c r="J472" s="264">
        <v>5.6300000000000003E-2</v>
      </c>
      <c r="K472" s="264">
        <v>5.6599999999999998E-2</v>
      </c>
      <c r="L472" s="264">
        <v>3.4000000000000002E-2</v>
      </c>
      <c r="M472" s="265">
        <v>4.6100000000000002E-2</v>
      </c>
      <c r="N472" s="263">
        <v>4.9700000000000001E-2</v>
      </c>
      <c r="O472" s="264">
        <v>3.9600000000000003E-2</v>
      </c>
      <c r="P472" s="264">
        <v>4.8599999999999997E-2</v>
      </c>
      <c r="Q472" s="264">
        <v>4.9200000000000001E-2</v>
      </c>
      <c r="R472" s="264">
        <v>3.4200000000000001E-2</v>
      </c>
      <c r="S472" s="265">
        <v>3.85E-2</v>
      </c>
      <c r="T472" s="344">
        <v>5.9499999999999997E-2</v>
      </c>
      <c r="V472" s="227"/>
    </row>
    <row r="473" spans="1:23" s="521" customFormat="1" x14ac:dyDescent="0.2">
      <c r="A473" s="471" t="s">
        <v>1</v>
      </c>
      <c r="B473" s="266">
        <f>B470/B469*100-100</f>
        <v>2.0167058823529374</v>
      </c>
      <c r="C473" s="267">
        <f t="shared" ref="C473:R473" si="108">C470/C469*100-100</f>
        <v>5.9265882352941333</v>
      </c>
      <c r="D473" s="267">
        <f t="shared" si="108"/>
        <v>7.451058823529408</v>
      </c>
      <c r="E473" s="267">
        <f t="shared" si="108"/>
        <v>1.264705882352942</v>
      </c>
      <c r="F473" s="267">
        <f t="shared" si="108"/>
        <v>11.69741176470589</v>
      </c>
      <c r="G473" s="268">
        <f t="shared" si="108"/>
        <v>13.67835294117647</v>
      </c>
      <c r="H473" s="266">
        <f t="shared" si="108"/>
        <v>2.5882352941176521</v>
      </c>
      <c r="I473" s="267">
        <f t="shared" si="108"/>
        <v>7.8117647058823678</v>
      </c>
      <c r="J473" s="267">
        <f t="shared" si="108"/>
        <v>9.0736470588235392</v>
      </c>
      <c r="K473" s="267">
        <f t="shared" si="108"/>
        <v>2.529411764705884</v>
      </c>
      <c r="L473" s="267">
        <f t="shared" si="108"/>
        <v>10.007764705882366</v>
      </c>
      <c r="M473" s="268">
        <f t="shared" si="108"/>
        <v>12.298117647058817</v>
      </c>
      <c r="N473" s="266">
        <f t="shared" si="108"/>
        <v>1.2705882352941131</v>
      </c>
      <c r="O473" s="267">
        <f t="shared" si="108"/>
        <v>4.6275294117646979</v>
      </c>
      <c r="P473" s="267">
        <f t="shared" si="108"/>
        <v>9.5294117647058698</v>
      </c>
      <c r="Q473" s="267">
        <f t="shared" si="108"/>
        <v>2.151294117647069</v>
      </c>
      <c r="R473" s="267">
        <f t="shared" si="108"/>
        <v>10.308941176470583</v>
      </c>
      <c r="S473" s="268">
        <f>S470/S469*100-100</f>
        <v>13.808941176470597</v>
      </c>
      <c r="T473" s="345">
        <f t="shared" ref="T473" si="109">T470/T469*100-100</f>
        <v>7.5967058823529214</v>
      </c>
      <c r="V473" s="227"/>
    </row>
    <row r="474" spans="1:23" s="521" customFormat="1" ht="13.5" thickBot="1" x14ac:dyDescent="0.25">
      <c r="A474" s="472" t="s">
        <v>27</v>
      </c>
      <c r="B474" s="410">
        <f>B470-B457</f>
        <v>72.585000000000036</v>
      </c>
      <c r="C474" s="415">
        <f t="shared" ref="C474:S474" si="110">C470-C457</f>
        <v>119.21333333333314</v>
      </c>
      <c r="D474" s="415">
        <f t="shared" si="110"/>
        <v>228.09857142857163</v>
      </c>
      <c r="E474" s="415">
        <f t="shared" si="110"/>
        <v>189.75</v>
      </c>
      <c r="F474" s="415">
        <f t="shared" si="110"/>
        <v>235.71142857142877</v>
      </c>
      <c r="G474" s="417">
        <f t="shared" si="110"/>
        <v>143.68294117647019</v>
      </c>
      <c r="H474" s="410">
        <f t="shared" si="110"/>
        <v>87.142857142856883</v>
      </c>
      <c r="I474" s="415">
        <f t="shared" si="110"/>
        <v>82.769230769230489</v>
      </c>
      <c r="J474" s="415">
        <f t="shared" si="110"/>
        <v>35.005000000000109</v>
      </c>
      <c r="K474" s="415">
        <f t="shared" si="110"/>
        <v>150.83333333333303</v>
      </c>
      <c r="L474" s="415">
        <f t="shared" si="110"/>
        <v>49.329999999999927</v>
      </c>
      <c r="M474" s="417">
        <f t="shared" si="110"/>
        <v>-107.9966666666669</v>
      </c>
      <c r="N474" s="410">
        <f t="shared" si="110"/>
        <v>81.692307692307622</v>
      </c>
      <c r="O474" s="415">
        <f t="shared" si="110"/>
        <v>13.336666666667043</v>
      </c>
      <c r="P474" s="415">
        <f t="shared" si="110"/>
        <v>29.66666666666697</v>
      </c>
      <c r="Q474" s="415">
        <f t="shared" si="110"/>
        <v>48.572857142857174</v>
      </c>
      <c r="R474" s="415">
        <f t="shared" si="110"/>
        <v>22.130000000000109</v>
      </c>
      <c r="S474" s="417">
        <f t="shared" si="110"/>
        <v>-48.909473684210752</v>
      </c>
      <c r="T474" s="478">
        <f>T470-T457</f>
        <v>68.388455284552947</v>
      </c>
      <c r="V474" s="227"/>
    </row>
    <row r="475" spans="1:23" s="521" customFormat="1" x14ac:dyDescent="0.2">
      <c r="A475" s="370" t="s">
        <v>51</v>
      </c>
      <c r="B475" s="486">
        <v>65</v>
      </c>
      <c r="C475" s="487">
        <v>66</v>
      </c>
      <c r="D475" s="487">
        <v>65</v>
      </c>
      <c r="E475" s="487">
        <v>14</v>
      </c>
      <c r="F475" s="487">
        <v>66</v>
      </c>
      <c r="G475" s="489">
        <v>66</v>
      </c>
      <c r="H475" s="486">
        <v>65</v>
      </c>
      <c r="I475" s="487">
        <v>66</v>
      </c>
      <c r="J475" s="487">
        <v>65</v>
      </c>
      <c r="K475" s="487">
        <v>13</v>
      </c>
      <c r="L475" s="487">
        <v>66</v>
      </c>
      <c r="M475" s="489">
        <v>66</v>
      </c>
      <c r="N475" s="486">
        <v>67</v>
      </c>
      <c r="O475" s="487">
        <v>67</v>
      </c>
      <c r="P475" s="487">
        <v>66</v>
      </c>
      <c r="Q475" s="487">
        <v>14</v>
      </c>
      <c r="R475" s="487">
        <v>66</v>
      </c>
      <c r="S475" s="489">
        <v>66</v>
      </c>
      <c r="T475" s="347">
        <f>SUM(B475:S475)</f>
        <v>1029</v>
      </c>
      <c r="U475" s="227" t="s">
        <v>56</v>
      </c>
      <c r="V475" s="278">
        <f>T462-T475</f>
        <v>1</v>
      </c>
      <c r="W475" s="279">
        <f>V475/T462</f>
        <v>9.7087378640776695E-4</v>
      </c>
    </row>
    <row r="476" spans="1:23" s="521" customFormat="1" x14ac:dyDescent="0.2">
      <c r="A476" s="371" t="s">
        <v>28</v>
      </c>
      <c r="B476" s="323">
        <v>149.5</v>
      </c>
      <c r="C476" s="240">
        <v>148.5</v>
      </c>
      <c r="D476" s="240">
        <v>148</v>
      </c>
      <c r="E476" s="240">
        <v>151</v>
      </c>
      <c r="F476" s="240">
        <v>147.5</v>
      </c>
      <c r="G476" s="243">
        <v>147</v>
      </c>
      <c r="H476" s="242">
        <v>150.5</v>
      </c>
      <c r="I476" s="240">
        <v>149</v>
      </c>
      <c r="J476" s="240">
        <v>149</v>
      </c>
      <c r="K476" s="240">
        <v>150</v>
      </c>
      <c r="L476" s="240">
        <v>147</v>
      </c>
      <c r="M476" s="243">
        <v>147</v>
      </c>
      <c r="N476" s="242">
        <v>151</v>
      </c>
      <c r="O476" s="240">
        <v>148.5</v>
      </c>
      <c r="P476" s="240">
        <v>148</v>
      </c>
      <c r="Q476" s="240">
        <v>149.5</v>
      </c>
      <c r="R476" s="240">
        <v>148</v>
      </c>
      <c r="S476" s="243">
        <v>147</v>
      </c>
      <c r="T476" s="339"/>
      <c r="U476" s="227" t="s">
        <v>57</v>
      </c>
      <c r="V476" s="362">
        <v>148.6</v>
      </c>
    </row>
    <row r="477" spans="1:23" s="521" customFormat="1" ht="13.5" thickBot="1" x14ac:dyDescent="0.25">
      <c r="A477" s="372" t="s">
        <v>26</v>
      </c>
      <c r="B477" s="410">
        <f>B476-B463</f>
        <v>0</v>
      </c>
      <c r="C477" s="415">
        <f t="shared" ref="C477:S477" si="111">C476-C463</f>
        <v>0</v>
      </c>
      <c r="D477" s="415">
        <f t="shared" si="111"/>
        <v>0</v>
      </c>
      <c r="E477" s="415">
        <f t="shared" si="111"/>
        <v>0</v>
      </c>
      <c r="F477" s="415">
        <f t="shared" si="111"/>
        <v>0</v>
      </c>
      <c r="G477" s="417">
        <f t="shared" si="111"/>
        <v>0</v>
      </c>
      <c r="H477" s="410">
        <f t="shared" si="111"/>
        <v>0</v>
      </c>
      <c r="I477" s="415">
        <f t="shared" si="111"/>
        <v>0</v>
      </c>
      <c r="J477" s="415">
        <f t="shared" si="111"/>
        <v>0</v>
      </c>
      <c r="K477" s="415">
        <f t="shared" si="111"/>
        <v>0</v>
      </c>
      <c r="L477" s="415">
        <f t="shared" si="111"/>
        <v>0</v>
      </c>
      <c r="M477" s="417">
        <f t="shared" si="111"/>
        <v>0</v>
      </c>
      <c r="N477" s="410">
        <f t="shared" si="111"/>
        <v>0</v>
      </c>
      <c r="O477" s="415">
        <f t="shared" si="111"/>
        <v>0</v>
      </c>
      <c r="P477" s="415">
        <f t="shared" si="111"/>
        <v>0</v>
      </c>
      <c r="Q477" s="415">
        <f t="shared" si="111"/>
        <v>0</v>
      </c>
      <c r="R477" s="415">
        <f t="shared" si="111"/>
        <v>0</v>
      </c>
      <c r="S477" s="417">
        <f t="shared" si="111"/>
        <v>0</v>
      </c>
      <c r="T477" s="348"/>
      <c r="U477" s="227" t="s">
        <v>26</v>
      </c>
      <c r="V477" s="395">
        <f>V476-V463</f>
        <v>1.289999999999992</v>
      </c>
    </row>
    <row r="479" spans="1:23" ht="13.5" thickBot="1" x14ac:dyDescent="0.25"/>
    <row r="480" spans="1:23" s="522" customFormat="1" ht="13.5" thickBot="1" x14ac:dyDescent="0.25">
      <c r="A480" s="468" t="s">
        <v>143</v>
      </c>
      <c r="B480" s="541" t="s">
        <v>53</v>
      </c>
      <c r="C480" s="542"/>
      <c r="D480" s="542"/>
      <c r="E480" s="542"/>
      <c r="F480" s="542"/>
      <c r="G480" s="543"/>
      <c r="H480" s="541" t="s">
        <v>72</v>
      </c>
      <c r="I480" s="542"/>
      <c r="J480" s="542"/>
      <c r="K480" s="542"/>
      <c r="L480" s="542"/>
      <c r="M480" s="543"/>
      <c r="N480" s="541" t="s">
        <v>63</v>
      </c>
      <c r="O480" s="542"/>
      <c r="P480" s="542"/>
      <c r="Q480" s="542"/>
      <c r="R480" s="542"/>
      <c r="S480" s="543"/>
      <c r="T480" s="338" t="s">
        <v>55</v>
      </c>
    </row>
    <row r="481" spans="1:23" s="522" customFormat="1" x14ac:dyDescent="0.2">
      <c r="A481" s="469" t="s">
        <v>54</v>
      </c>
      <c r="B481" s="490">
        <v>1</v>
      </c>
      <c r="C481" s="329">
        <v>2</v>
      </c>
      <c r="D481" s="329">
        <v>3</v>
      </c>
      <c r="E481" s="329">
        <v>4</v>
      </c>
      <c r="F481" s="329">
        <v>5</v>
      </c>
      <c r="G481" s="483">
        <v>6</v>
      </c>
      <c r="H481" s="490">
        <v>7</v>
      </c>
      <c r="I481" s="329">
        <v>8</v>
      </c>
      <c r="J481" s="329">
        <v>9</v>
      </c>
      <c r="K481" s="329">
        <v>10</v>
      </c>
      <c r="L481" s="329">
        <v>11</v>
      </c>
      <c r="M481" s="483">
        <v>12</v>
      </c>
      <c r="N481" s="490">
        <v>13</v>
      </c>
      <c r="O481" s="329">
        <v>14</v>
      </c>
      <c r="P481" s="329">
        <v>15</v>
      </c>
      <c r="Q481" s="329">
        <v>16</v>
      </c>
      <c r="R481" s="329">
        <v>17</v>
      </c>
      <c r="S481" s="483">
        <v>18</v>
      </c>
      <c r="T481" s="459">
        <v>246</v>
      </c>
    </row>
    <row r="482" spans="1:23" s="522" customFormat="1" x14ac:dyDescent="0.2">
      <c r="A482" s="470" t="s">
        <v>3</v>
      </c>
      <c r="B482" s="473">
        <v>4265</v>
      </c>
      <c r="C482" s="254">
        <v>4265</v>
      </c>
      <c r="D482" s="254">
        <v>4265</v>
      </c>
      <c r="E482" s="254">
        <v>4265</v>
      </c>
      <c r="F482" s="254">
        <v>4265</v>
      </c>
      <c r="G482" s="255">
        <v>4265</v>
      </c>
      <c r="H482" s="253">
        <v>4265</v>
      </c>
      <c r="I482" s="254">
        <v>4265</v>
      </c>
      <c r="J482" s="254">
        <v>4265</v>
      </c>
      <c r="K482" s="254">
        <v>4265</v>
      </c>
      <c r="L482" s="254">
        <v>4265</v>
      </c>
      <c r="M482" s="255">
        <v>4265</v>
      </c>
      <c r="N482" s="253">
        <v>4265</v>
      </c>
      <c r="O482" s="254">
        <v>4265</v>
      </c>
      <c r="P482" s="254">
        <v>4265</v>
      </c>
      <c r="Q482" s="254">
        <v>4265</v>
      </c>
      <c r="R482" s="254">
        <v>4265</v>
      </c>
      <c r="S482" s="255">
        <v>4265</v>
      </c>
      <c r="T482" s="255">
        <v>4265</v>
      </c>
    </row>
    <row r="483" spans="1:23" s="522" customFormat="1" x14ac:dyDescent="0.2">
      <c r="A483" s="471" t="s">
        <v>6</v>
      </c>
      <c r="B483" s="256">
        <v>4350.67</v>
      </c>
      <c r="C483" s="257">
        <v>4493.75</v>
      </c>
      <c r="D483" s="257">
        <v>4603.75</v>
      </c>
      <c r="E483" s="257">
        <v>4398.33</v>
      </c>
      <c r="F483" s="257">
        <v>4818.13</v>
      </c>
      <c r="G483" s="258">
        <v>4853.75</v>
      </c>
      <c r="H483" s="256">
        <v>4412</v>
      </c>
      <c r="I483" s="257">
        <v>4565.63</v>
      </c>
      <c r="J483" s="257">
        <v>4728.82</v>
      </c>
      <c r="K483" s="257">
        <v>4305</v>
      </c>
      <c r="L483" s="257">
        <v>4725.29</v>
      </c>
      <c r="M483" s="258">
        <v>4877.8599999999997</v>
      </c>
      <c r="N483" s="256">
        <v>4357.33</v>
      </c>
      <c r="O483" s="257">
        <v>4555</v>
      </c>
      <c r="P483" s="257">
        <v>4502.67</v>
      </c>
      <c r="Q483" s="257">
        <v>4400</v>
      </c>
      <c r="R483" s="257">
        <v>4681.88</v>
      </c>
      <c r="S483" s="258">
        <v>4920</v>
      </c>
      <c r="T483" s="342">
        <v>4608.7</v>
      </c>
    </row>
    <row r="484" spans="1:23" s="522" customFormat="1" x14ac:dyDescent="0.2">
      <c r="A484" s="469" t="s">
        <v>7</v>
      </c>
      <c r="B484" s="260">
        <v>100</v>
      </c>
      <c r="C484" s="261">
        <v>100</v>
      </c>
      <c r="D484" s="261">
        <v>93.75</v>
      </c>
      <c r="E484" s="261">
        <v>83.33</v>
      </c>
      <c r="F484" s="261">
        <v>100</v>
      </c>
      <c r="G484" s="262">
        <v>81.25</v>
      </c>
      <c r="H484" s="260">
        <v>100</v>
      </c>
      <c r="I484" s="261">
        <v>100</v>
      </c>
      <c r="J484" s="261">
        <v>100</v>
      </c>
      <c r="K484" s="261">
        <v>75</v>
      </c>
      <c r="L484" s="261">
        <v>94.12</v>
      </c>
      <c r="M484" s="262">
        <v>100</v>
      </c>
      <c r="N484" s="260">
        <v>100</v>
      </c>
      <c r="O484" s="261">
        <v>100</v>
      </c>
      <c r="P484" s="261">
        <v>100</v>
      </c>
      <c r="Q484" s="261">
        <v>100</v>
      </c>
      <c r="R484" s="261">
        <v>87.5</v>
      </c>
      <c r="S484" s="262">
        <v>100</v>
      </c>
      <c r="T484" s="343">
        <v>88.58</v>
      </c>
      <c r="V484" s="227"/>
    </row>
    <row r="485" spans="1:23" s="522" customFormat="1" x14ac:dyDescent="0.2">
      <c r="A485" s="469" t="s">
        <v>8</v>
      </c>
      <c r="B485" s="263">
        <v>4.6100000000000002E-2</v>
      </c>
      <c r="C485" s="264">
        <v>4.3099999999999999E-2</v>
      </c>
      <c r="D485" s="264">
        <v>4.0300000000000002E-2</v>
      </c>
      <c r="E485" s="264">
        <v>0.1081</v>
      </c>
      <c r="F485" s="264">
        <v>4.6300000000000001E-2</v>
      </c>
      <c r="G485" s="265">
        <v>7.2400000000000006E-2</v>
      </c>
      <c r="H485" s="263">
        <v>3.4799999999999998E-2</v>
      </c>
      <c r="I485" s="264">
        <v>4.1599999999999998E-2</v>
      </c>
      <c r="J485" s="264">
        <v>3.3099999999999997E-2</v>
      </c>
      <c r="K485" s="264">
        <v>6.7500000000000004E-2</v>
      </c>
      <c r="L485" s="264">
        <v>5.1499999999999997E-2</v>
      </c>
      <c r="M485" s="265">
        <v>3.2399999999999998E-2</v>
      </c>
      <c r="N485" s="263">
        <v>4.5600000000000002E-2</v>
      </c>
      <c r="O485" s="264">
        <v>3.9199999999999999E-2</v>
      </c>
      <c r="P485" s="264">
        <v>2.8199999999999999E-2</v>
      </c>
      <c r="Q485" s="264">
        <v>4.0500000000000001E-2</v>
      </c>
      <c r="R485" s="264">
        <v>6.3100000000000003E-2</v>
      </c>
      <c r="S485" s="265">
        <v>3.1800000000000002E-2</v>
      </c>
      <c r="T485" s="344">
        <v>6.2899999999999998E-2</v>
      </c>
      <c r="V485" s="227"/>
    </row>
    <row r="486" spans="1:23" s="522" customFormat="1" x14ac:dyDescent="0.2">
      <c r="A486" s="471" t="s">
        <v>1</v>
      </c>
      <c r="B486" s="266">
        <f>B483/B482*100-100</f>
        <v>2.0086752637749044</v>
      </c>
      <c r="C486" s="267">
        <f t="shared" ref="C486:R486" si="112">C483/C482*100-100</f>
        <v>5.3634232121922594</v>
      </c>
      <c r="D486" s="267">
        <f t="shared" si="112"/>
        <v>7.9425556858147672</v>
      </c>
      <c r="E486" s="267">
        <f t="shared" si="112"/>
        <v>3.1261430246189974</v>
      </c>
      <c r="F486" s="267">
        <f t="shared" si="112"/>
        <v>12.969050410316527</v>
      </c>
      <c r="G486" s="268">
        <f t="shared" si="112"/>
        <v>13.804220398593188</v>
      </c>
      <c r="H486" s="266">
        <f t="shared" si="112"/>
        <v>3.4466588511137246</v>
      </c>
      <c r="I486" s="267">
        <f t="shared" si="112"/>
        <v>7.0487690504103142</v>
      </c>
      <c r="J486" s="267">
        <f t="shared" si="112"/>
        <v>10.875029308323562</v>
      </c>
      <c r="K486" s="267">
        <f t="shared" si="112"/>
        <v>0.93786635404455865</v>
      </c>
      <c r="L486" s="267">
        <f t="shared" si="112"/>
        <v>10.792262602579129</v>
      </c>
      <c r="M486" s="268">
        <f t="shared" si="112"/>
        <v>14.36951934349355</v>
      </c>
      <c r="N486" s="266">
        <f t="shared" si="112"/>
        <v>2.1648300117233248</v>
      </c>
      <c r="O486" s="267">
        <f t="shared" si="112"/>
        <v>6.7995310668229791</v>
      </c>
      <c r="P486" s="267">
        <f t="shared" si="112"/>
        <v>5.5725674091441988</v>
      </c>
      <c r="Q486" s="267">
        <f t="shared" si="112"/>
        <v>3.1652989449003428</v>
      </c>
      <c r="R486" s="267">
        <f t="shared" si="112"/>
        <v>9.7744431418523021</v>
      </c>
      <c r="S486" s="268">
        <f>S483/S482*100-100</f>
        <v>15.357561547479492</v>
      </c>
      <c r="T486" s="345">
        <f t="shared" ref="T486" si="113">T483/T482*100-100</f>
        <v>8.0586166471277636</v>
      </c>
      <c r="V486" s="227"/>
    </row>
    <row r="487" spans="1:23" s="522" customFormat="1" ht="13.5" thickBot="1" x14ac:dyDescent="0.25">
      <c r="A487" s="472" t="s">
        <v>27</v>
      </c>
      <c r="B487" s="410">
        <f>B483-B470</f>
        <v>14.960000000000036</v>
      </c>
      <c r="C487" s="415">
        <f t="shared" ref="C487:S487" si="114">C483-C470</f>
        <v>-8.1300000000001091</v>
      </c>
      <c r="D487" s="415">
        <f t="shared" si="114"/>
        <v>37.079999999999927</v>
      </c>
      <c r="E487" s="415">
        <f t="shared" si="114"/>
        <v>94.579999999999927</v>
      </c>
      <c r="F487" s="415">
        <f t="shared" si="114"/>
        <v>70.989999999999782</v>
      </c>
      <c r="G487" s="417">
        <f t="shared" si="114"/>
        <v>22.420000000000073</v>
      </c>
      <c r="H487" s="410">
        <f t="shared" si="114"/>
        <v>52</v>
      </c>
      <c r="I487" s="415">
        <f t="shared" si="114"/>
        <v>-16.369999999999891</v>
      </c>
      <c r="J487" s="415">
        <f t="shared" si="114"/>
        <v>93.1899999999996</v>
      </c>
      <c r="K487" s="415">
        <f t="shared" si="114"/>
        <v>-52.5</v>
      </c>
      <c r="L487" s="415">
        <f t="shared" si="114"/>
        <v>49.960000000000036</v>
      </c>
      <c r="M487" s="417">
        <f t="shared" si="114"/>
        <v>105.1899999999996</v>
      </c>
      <c r="N487" s="410">
        <f t="shared" si="114"/>
        <v>53.329999999999927</v>
      </c>
      <c r="O487" s="415">
        <f t="shared" si="114"/>
        <v>108.32999999999993</v>
      </c>
      <c r="P487" s="415">
        <f t="shared" si="114"/>
        <v>-152.32999999999993</v>
      </c>
      <c r="Q487" s="415">
        <f t="shared" si="114"/>
        <v>58.569999999999709</v>
      </c>
      <c r="R487" s="415">
        <f t="shared" si="114"/>
        <v>-6.25</v>
      </c>
      <c r="S487" s="417">
        <f t="shared" si="114"/>
        <v>83.119999999999891</v>
      </c>
      <c r="T487" s="478">
        <f>T483-T470</f>
        <v>35.840000000000146</v>
      </c>
      <c r="V487" s="227"/>
    </row>
    <row r="488" spans="1:23" s="522" customFormat="1" x14ac:dyDescent="0.2">
      <c r="A488" s="370" t="s">
        <v>51</v>
      </c>
      <c r="B488" s="486">
        <v>65</v>
      </c>
      <c r="C488" s="487">
        <v>66</v>
      </c>
      <c r="D488" s="487">
        <v>65</v>
      </c>
      <c r="E488" s="487">
        <v>14</v>
      </c>
      <c r="F488" s="487">
        <v>65</v>
      </c>
      <c r="G488" s="489">
        <v>66</v>
      </c>
      <c r="H488" s="486">
        <v>65</v>
      </c>
      <c r="I488" s="487">
        <v>66</v>
      </c>
      <c r="J488" s="487">
        <v>65</v>
      </c>
      <c r="K488" s="487">
        <v>13</v>
      </c>
      <c r="L488" s="487">
        <v>66</v>
      </c>
      <c r="M488" s="489">
        <v>66</v>
      </c>
      <c r="N488" s="486">
        <v>67</v>
      </c>
      <c r="O488" s="487">
        <v>67</v>
      </c>
      <c r="P488" s="487">
        <v>66</v>
      </c>
      <c r="Q488" s="487">
        <v>14</v>
      </c>
      <c r="R488" s="487">
        <v>66</v>
      </c>
      <c r="S488" s="489">
        <v>66</v>
      </c>
      <c r="T488" s="347">
        <f>SUM(B488:S488)</f>
        <v>1028</v>
      </c>
      <c r="U488" s="227" t="s">
        <v>56</v>
      </c>
      <c r="V488" s="278">
        <f>T475-T488</f>
        <v>1</v>
      </c>
      <c r="W488" s="279">
        <f>V488/T475</f>
        <v>9.7181729834791054E-4</v>
      </c>
    </row>
    <row r="489" spans="1:23" s="522" customFormat="1" x14ac:dyDescent="0.2">
      <c r="A489" s="371" t="s">
        <v>28</v>
      </c>
      <c r="B489" s="323">
        <v>149.5</v>
      </c>
      <c r="C489" s="240">
        <v>148.5</v>
      </c>
      <c r="D489" s="240">
        <v>148</v>
      </c>
      <c r="E489" s="240">
        <v>151</v>
      </c>
      <c r="F489" s="240">
        <v>147.5</v>
      </c>
      <c r="G489" s="243">
        <v>147</v>
      </c>
      <c r="H489" s="242">
        <v>150.5</v>
      </c>
      <c r="I489" s="240">
        <v>149</v>
      </c>
      <c r="J489" s="240">
        <v>149</v>
      </c>
      <c r="K489" s="240">
        <v>150</v>
      </c>
      <c r="L489" s="240">
        <v>147</v>
      </c>
      <c r="M489" s="243">
        <v>147</v>
      </c>
      <c r="N489" s="242">
        <v>151</v>
      </c>
      <c r="O489" s="240">
        <v>148.5</v>
      </c>
      <c r="P489" s="240">
        <v>148</v>
      </c>
      <c r="Q489" s="240">
        <v>149.5</v>
      </c>
      <c r="R489" s="240">
        <v>148</v>
      </c>
      <c r="S489" s="243">
        <v>147</v>
      </c>
      <c r="T489" s="339"/>
      <c r="U489" s="227" t="s">
        <v>57</v>
      </c>
      <c r="V489" s="362">
        <v>148.34</v>
      </c>
    </row>
    <row r="490" spans="1:23" s="522" customFormat="1" ht="13.5" thickBot="1" x14ac:dyDescent="0.25">
      <c r="A490" s="372" t="s">
        <v>26</v>
      </c>
      <c r="B490" s="410">
        <f>B489-B476</f>
        <v>0</v>
      </c>
      <c r="C490" s="415">
        <f t="shared" ref="C490:S490" si="115">C489-C476</f>
        <v>0</v>
      </c>
      <c r="D490" s="415">
        <f t="shared" si="115"/>
        <v>0</v>
      </c>
      <c r="E490" s="415">
        <f t="shared" si="115"/>
        <v>0</v>
      </c>
      <c r="F490" s="415">
        <f t="shared" si="115"/>
        <v>0</v>
      </c>
      <c r="G490" s="417">
        <f t="shared" si="115"/>
        <v>0</v>
      </c>
      <c r="H490" s="410">
        <f t="shared" si="115"/>
        <v>0</v>
      </c>
      <c r="I490" s="415">
        <f t="shared" si="115"/>
        <v>0</v>
      </c>
      <c r="J490" s="415">
        <f t="shared" si="115"/>
        <v>0</v>
      </c>
      <c r="K490" s="415">
        <f t="shared" si="115"/>
        <v>0</v>
      </c>
      <c r="L490" s="415">
        <f t="shared" si="115"/>
        <v>0</v>
      </c>
      <c r="M490" s="417">
        <f t="shared" si="115"/>
        <v>0</v>
      </c>
      <c r="N490" s="410">
        <f t="shared" si="115"/>
        <v>0</v>
      </c>
      <c r="O490" s="415">
        <f t="shared" si="115"/>
        <v>0</v>
      </c>
      <c r="P490" s="415">
        <f t="shared" si="115"/>
        <v>0</v>
      </c>
      <c r="Q490" s="415">
        <f t="shared" si="115"/>
        <v>0</v>
      </c>
      <c r="R490" s="415">
        <f t="shared" si="115"/>
        <v>0</v>
      </c>
      <c r="S490" s="417">
        <f t="shared" si="115"/>
        <v>0</v>
      </c>
      <c r="T490" s="348"/>
      <c r="U490" s="227" t="s">
        <v>26</v>
      </c>
      <c r="V490" s="395">
        <f>V489-V476</f>
        <v>-0.25999999999999091</v>
      </c>
    </row>
    <row r="492" spans="1:23" ht="13.5" thickBot="1" x14ac:dyDescent="0.25"/>
    <row r="493" spans="1:23" s="523" customFormat="1" ht="13.5" thickBot="1" x14ac:dyDescent="0.25">
      <c r="A493" s="468" t="s">
        <v>144</v>
      </c>
      <c r="B493" s="541" t="s">
        <v>53</v>
      </c>
      <c r="C493" s="542"/>
      <c r="D493" s="542"/>
      <c r="E493" s="542"/>
      <c r="F493" s="542"/>
      <c r="G493" s="543"/>
      <c r="H493" s="541" t="s">
        <v>72</v>
      </c>
      <c r="I493" s="542"/>
      <c r="J493" s="542"/>
      <c r="K493" s="542"/>
      <c r="L493" s="542"/>
      <c r="M493" s="543"/>
      <c r="N493" s="541" t="s">
        <v>63</v>
      </c>
      <c r="O493" s="542"/>
      <c r="P493" s="542"/>
      <c r="Q493" s="542"/>
      <c r="R493" s="542"/>
      <c r="S493" s="543"/>
      <c r="T493" s="338" t="s">
        <v>55</v>
      </c>
    </row>
    <row r="494" spans="1:23" s="523" customFormat="1" x14ac:dyDescent="0.2">
      <c r="A494" s="469" t="s">
        <v>54</v>
      </c>
      <c r="B494" s="490">
        <v>1</v>
      </c>
      <c r="C494" s="329">
        <v>2</v>
      </c>
      <c r="D494" s="329">
        <v>3</v>
      </c>
      <c r="E494" s="329">
        <v>4</v>
      </c>
      <c r="F494" s="329">
        <v>5</v>
      </c>
      <c r="G494" s="483">
        <v>6</v>
      </c>
      <c r="H494" s="490">
        <v>7</v>
      </c>
      <c r="I494" s="329">
        <v>8</v>
      </c>
      <c r="J494" s="329">
        <v>9</v>
      </c>
      <c r="K494" s="329">
        <v>10</v>
      </c>
      <c r="L494" s="329">
        <v>11</v>
      </c>
      <c r="M494" s="483">
        <v>12</v>
      </c>
      <c r="N494" s="490">
        <v>13</v>
      </c>
      <c r="O494" s="329">
        <v>14</v>
      </c>
      <c r="P494" s="329">
        <v>15</v>
      </c>
      <c r="Q494" s="329">
        <v>16</v>
      </c>
      <c r="R494" s="329">
        <v>17</v>
      </c>
      <c r="S494" s="483">
        <v>18</v>
      </c>
      <c r="T494" s="459">
        <v>246</v>
      </c>
    </row>
    <row r="495" spans="1:23" s="523" customFormat="1" x14ac:dyDescent="0.2">
      <c r="A495" s="470" t="s">
        <v>3</v>
      </c>
      <c r="B495" s="473">
        <v>4280</v>
      </c>
      <c r="C495" s="254">
        <v>4280</v>
      </c>
      <c r="D495" s="254">
        <v>4280</v>
      </c>
      <c r="E495" s="254">
        <v>4280</v>
      </c>
      <c r="F495" s="254">
        <v>4280</v>
      </c>
      <c r="G495" s="255">
        <v>4280</v>
      </c>
      <c r="H495" s="253">
        <v>4280</v>
      </c>
      <c r="I495" s="254">
        <v>4280</v>
      </c>
      <c r="J495" s="254">
        <v>4280</v>
      </c>
      <c r="K495" s="254">
        <v>4280</v>
      </c>
      <c r="L495" s="254">
        <v>4280</v>
      </c>
      <c r="M495" s="255">
        <v>4280</v>
      </c>
      <c r="N495" s="253">
        <v>4280</v>
      </c>
      <c r="O495" s="254">
        <v>4280</v>
      </c>
      <c r="P495" s="254">
        <v>4280</v>
      </c>
      <c r="Q495" s="254">
        <v>4280</v>
      </c>
      <c r="R495" s="254">
        <v>4280</v>
      </c>
      <c r="S495" s="255">
        <v>4280</v>
      </c>
      <c r="T495" s="255">
        <v>4280</v>
      </c>
    </row>
    <row r="496" spans="1:23" s="523" customFormat="1" x14ac:dyDescent="0.2">
      <c r="A496" s="471" t="s">
        <v>6</v>
      </c>
      <c r="B496" s="256">
        <v>4514.1176470588234</v>
      </c>
      <c r="C496" s="257">
        <v>4683.125</v>
      </c>
      <c r="D496" s="257">
        <v>4614.375</v>
      </c>
      <c r="E496" s="257">
        <v>4282.5</v>
      </c>
      <c r="F496" s="257">
        <v>4782.666666666667</v>
      </c>
      <c r="G496" s="258">
        <v>4764</v>
      </c>
      <c r="H496" s="256">
        <v>4413.125</v>
      </c>
      <c r="I496" s="257">
        <v>4679.375</v>
      </c>
      <c r="J496" s="257">
        <v>4861.333333333333</v>
      </c>
      <c r="K496" s="257">
        <v>4421.4285714285716</v>
      </c>
      <c r="L496" s="257">
        <v>4876.1538461538457</v>
      </c>
      <c r="M496" s="258">
        <v>4936</v>
      </c>
      <c r="N496" s="256">
        <v>4521.875</v>
      </c>
      <c r="O496" s="257">
        <v>4656.25</v>
      </c>
      <c r="P496" s="257">
        <v>4717.0588235294117</v>
      </c>
      <c r="Q496" s="257">
        <v>4498.5714285714284</v>
      </c>
      <c r="R496" s="257">
        <v>4830.666666666667</v>
      </c>
      <c r="S496" s="258">
        <v>4943.333333333333</v>
      </c>
      <c r="T496" s="342">
        <v>4685.8039215686276</v>
      </c>
    </row>
    <row r="497" spans="1:23" s="523" customFormat="1" x14ac:dyDescent="0.2">
      <c r="A497" s="469" t="s">
        <v>7</v>
      </c>
      <c r="B497" s="260">
        <v>100</v>
      </c>
      <c r="C497" s="261">
        <v>100</v>
      </c>
      <c r="D497" s="261">
        <v>93.75</v>
      </c>
      <c r="E497" s="261">
        <v>87.5</v>
      </c>
      <c r="F497" s="261">
        <v>93.333333333333329</v>
      </c>
      <c r="G497" s="262">
        <v>100</v>
      </c>
      <c r="H497" s="260">
        <v>81.25</v>
      </c>
      <c r="I497" s="261">
        <v>87.5</v>
      </c>
      <c r="J497" s="261">
        <v>100</v>
      </c>
      <c r="K497" s="261">
        <v>100</v>
      </c>
      <c r="L497" s="261">
        <v>100</v>
      </c>
      <c r="M497" s="262">
        <v>93.333333333333329</v>
      </c>
      <c r="N497" s="260">
        <v>93.75</v>
      </c>
      <c r="O497" s="261">
        <v>93.75</v>
      </c>
      <c r="P497" s="261">
        <v>100</v>
      </c>
      <c r="Q497" s="261">
        <v>100</v>
      </c>
      <c r="R497" s="261">
        <v>100</v>
      </c>
      <c r="S497" s="262">
        <v>93.333333333333329</v>
      </c>
      <c r="T497" s="343">
        <v>89.411764705882348</v>
      </c>
      <c r="V497" s="227"/>
    </row>
    <row r="498" spans="1:23" s="523" customFormat="1" x14ac:dyDescent="0.2">
      <c r="A498" s="469" t="s">
        <v>8</v>
      </c>
      <c r="B498" s="263">
        <v>3.8030026483653598E-2</v>
      </c>
      <c r="C498" s="264">
        <v>3.4478402018230138E-2</v>
      </c>
      <c r="D498" s="264">
        <v>5.9061884836981063E-2</v>
      </c>
      <c r="E498" s="264">
        <v>6.5971307186820885E-2</v>
      </c>
      <c r="F498" s="264">
        <v>6.2891089119730126E-2</v>
      </c>
      <c r="G498" s="265">
        <v>3.6112249228319848E-2</v>
      </c>
      <c r="H498" s="263">
        <v>6.0790260032945485E-2</v>
      </c>
      <c r="I498" s="264">
        <v>5.4606791092053963E-2</v>
      </c>
      <c r="J498" s="264">
        <v>4.1085169683136746E-2</v>
      </c>
      <c r="K498" s="264">
        <v>6.4871885267572441E-2</v>
      </c>
      <c r="L498" s="264">
        <v>5.0462411730262183E-2</v>
      </c>
      <c r="M498" s="265">
        <v>4.7309161698810706E-2</v>
      </c>
      <c r="N498" s="263">
        <v>6.0871840442171289E-2</v>
      </c>
      <c r="O498" s="264">
        <v>4.4313195491031424E-2</v>
      </c>
      <c r="P498" s="264">
        <v>3.2735645686490199E-2</v>
      </c>
      <c r="Q498" s="264">
        <v>3.8656464804743107E-2</v>
      </c>
      <c r="R498" s="264">
        <v>4.57268405700271E-2</v>
      </c>
      <c r="S498" s="265">
        <v>4.6068668958446538E-2</v>
      </c>
      <c r="T498" s="344">
        <v>6.1571245164280801E-2</v>
      </c>
      <c r="V498" s="227"/>
    </row>
    <row r="499" spans="1:23" s="523" customFormat="1" x14ac:dyDescent="0.2">
      <c r="A499" s="471" t="s">
        <v>1</v>
      </c>
      <c r="B499" s="266">
        <f>B496/B495*100-100</f>
        <v>5.4700384826827957</v>
      </c>
      <c r="C499" s="267">
        <f t="shared" ref="C499:R499" si="116">C496/C495*100-100</f>
        <v>9.4188084112149681</v>
      </c>
      <c r="D499" s="267">
        <f t="shared" si="116"/>
        <v>7.8125</v>
      </c>
      <c r="E499" s="267">
        <f t="shared" si="116"/>
        <v>5.8411214953267176E-2</v>
      </c>
      <c r="F499" s="267">
        <f t="shared" si="116"/>
        <v>11.744548286604356</v>
      </c>
      <c r="G499" s="268">
        <f t="shared" si="116"/>
        <v>11.308411214953267</v>
      </c>
      <c r="H499" s="266">
        <f t="shared" si="116"/>
        <v>3.1103971962616725</v>
      </c>
      <c r="I499" s="267">
        <f t="shared" si="116"/>
        <v>9.3311915887850319</v>
      </c>
      <c r="J499" s="267">
        <f t="shared" si="116"/>
        <v>13.582554517133943</v>
      </c>
      <c r="K499" s="267">
        <f t="shared" si="116"/>
        <v>3.3044058744993379</v>
      </c>
      <c r="L499" s="267">
        <f t="shared" si="116"/>
        <v>13.928828181164604</v>
      </c>
      <c r="M499" s="268">
        <f t="shared" si="116"/>
        <v>15.327102803738327</v>
      </c>
      <c r="N499" s="266">
        <f t="shared" si="116"/>
        <v>5.6512850467289866</v>
      </c>
      <c r="O499" s="267">
        <f t="shared" si="116"/>
        <v>8.7908878504672856</v>
      </c>
      <c r="P499" s="267">
        <f t="shared" si="116"/>
        <v>10.211654755360072</v>
      </c>
      <c r="Q499" s="267">
        <f t="shared" si="116"/>
        <v>5.106809078771704</v>
      </c>
      <c r="R499" s="267">
        <f t="shared" si="116"/>
        <v>12.866043613707177</v>
      </c>
      <c r="S499" s="268">
        <f>S496/S495*100-100</f>
        <v>15.498442367601228</v>
      </c>
      <c r="T499" s="345">
        <f t="shared" ref="T499" si="117">T496/T495*100-100</f>
        <v>9.4814000366501716</v>
      </c>
      <c r="V499" s="227"/>
    </row>
    <row r="500" spans="1:23" s="523" customFormat="1" ht="13.5" thickBot="1" x14ac:dyDescent="0.25">
      <c r="A500" s="472" t="s">
        <v>27</v>
      </c>
      <c r="B500" s="410">
        <f>B496-B483</f>
        <v>163.44764705882335</v>
      </c>
      <c r="C500" s="415">
        <f t="shared" ref="C500:S500" si="118">C496-C483</f>
        <v>189.375</v>
      </c>
      <c r="D500" s="415">
        <f t="shared" si="118"/>
        <v>10.625</v>
      </c>
      <c r="E500" s="415">
        <f t="shared" si="118"/>
        <v>-115.82999999999993</v>
      </c>
      <c r="F500" s="415">
        <f t="shared" si="118"/>
        <v>-35.463333333333139</v>
      </c>
      <c r="G500" s="417">
        <f t="shared" si="118"/>
        <v>-89.75</v>
      </c>
      <c r="H500" s="410">
        <f t="shared" si="118"/>
        <v>1.125</v>
      </c>
      <c r="I500" s="415">
        <f t="shared" si="118"/>
        <v>113.74499999999989</v>
      </c>
      <c r="J500" s="415">
        <f t="shared" si="118"/>
        <v>132.51333333333332</v>
      </c>
      <c r="K500" s="415">
        <f t="shared" si="118"/>
        <v>116.42857142857156</v>
      </c>
      <c r="L500" s="415">
        <f t="shared" si="118"/>
        <v>150.86384615384577</v>
      </c>
      <c r="M500" s="417">
        <f t="shared" si="118"/>
        <v>58.140000000000327</v>
      </c>
      <c r="N500" s="410">
        <f t="shared" si="118"/>
        <v>164.54500000000007</v>
      </c>
      <c r="O500" s="415">
        <f t="shared" si="118"/>
        <v>101.25</v>
      </c>
      <c r="P500" s="415">
        <f t="shared" si="118"/>
        <v>214.38882352941164</v>
      </c>
      <c r="Q500" s="415">
        <f t="shared" si="118"/>
        <v>98.571428571428442</v>
      </c>
      <c r="R500" s="415">
        <f t="shared" si="118"/>
        <v>148.78666666666686</v>
      </c>
      <c r="S500" s="417">
        <f t="shared" si="118"/>
        <v>23.33333333333303</v>
      </c>
      <c r="T500" s="478">
        <f>T496-T483</f>
        <v>77.103921568627811</v>
      </c>
      <c r="V500" s="227"/>
    </row>
    <row r="501" spans="1:23" s="523" customFormat="1" x14ac:dyDescent="0.2">
      <c r="A501" s="370" t="s">
        <v>51</v>
      </c>
      <c r="B501" s="486">
        <v>65</v>
      </c>
      <c r="C501" s="487">
        <v>66</v>
      </c>
      <c r="D501" s="487">
        <v>65</v>
      </c>
      <c r="E501" s="487">
        <v>14</v>
      </c>
      <c r="F501" s="487">
        <v>65</v>
      </c>
      <c r="G501" s="489">
        <v>66</v>
      </c>
      <c r="H501" s="486">
        <v>64</v>
      </c>
      <c r="I501" s="487">
        <v>66</v>
      </c>
      <c r="J501" s="487">
        <v>65</v>
      </c>
      <c r="K501" s="487">
        <v>13</v>
      </c>
      <c r="L501" s="487">
        <v>66</v>
      </c>
      <c r="M501" s="489">
        <v>65</v>
      </c>
      <c r="N501" s="486">
        <v>67</v>
      </c>
      <c r="O501" s="487">
        <v>67</v>
      </c>
      <c r="P501" s="487">
        <v>66</v>
      </c>
      <c r="Q501" s="487">
        <v>14</v>
      </c>
      <c r="R501" s="487">
        <v>66</v>
      </c>
      <c r="S501" s="489">
        <v>66</v>
      </c>
      <c r="T501" s="347">
        <f>SUM(B501:S501)</f>
        <v>1026</v>
      </c>
      <c r="U501" s="227" t="s">
        <v>56</v>
      </c>
      <c r="V501" s="278">
        <f>T488-T501</f>
        <v>2</v>
      </c>
      <c r="W501" s="279">
        <f>V501/T488</f>
        <v>1.9455252918287938E-3</v>
      </c>
    </row>
    <row r="502" spans="1:23" s="523" customFormat="1" x14ac:dyDescent="0.2">
      <c r="A502" s="371" t="s">
        <v>28</v>
      </c>
      <c r="B502" s="323">
        <v>150.5</v>
      </c>
      <c r="C502" s="240">
        <v>149.5</v>
      </c>
      <c r="D502" s="240">
        <v>149</v>
      </c>
      <c r="E502" s="240">
        <v>152.5</v>
      </c>
      <c r="F502" s="240">
        <v>148.5</v>
      </c>
      <c r="G502" s="243">
        <v>148</v>
      </c>
      <c r="H502" s="242">
        <v>151.5</v>
      </c>
      <c r="I502" s="240">
        <v>150</v>
      </c>
      <c r="J502" s="240">
        <v>150</v>
      </c>
      <c r="K502" s="240">
        <v>151</v>
      </c>
      <c r="L502" s="240">
        <v>148</v>
      </c>
      <c r="M502" s="243">
        <v>148</v>
      </c>
      <c r="N502" s="242">
        <v>152</v>
      </c>
      <c r="O502" s="240">
        <v>149.5</v>
      </c>
      <c r="P502" s="240">
        <v>149</v>
      </c>
      <c r="Q502" s="240">
        <v>150.5</v>
      </c>
      <c r="R502" s="240">
        <v>149</v>
      </c>
      <c r="S502" s="243">
        <v>148</v>
      </c>
      <c r="T502" s="339"/>
      <c r="U502" s="227" t="s">
        <v>57</v>
      </c>
      <c r="V502" s="362">
        <v>148.52000000000001</v>
      </c>
    </row>
    <row r="503" spans="1:23" s="523" customFormat="1" ht="13.5" thickBot="1" x14ac:dyDescent="0.25">
      <c r="A503" s="372" t="s">
        <v>26</v>
      </c>
      <c r="B503" s="410">
        <f>B502-B489</f>
        <v>1</v>
      </c>
      <c r="C503" s="415">
        <f t="shared" ref="C503:S503" si="119">C502-C489</f>
        <v>1</v>
      </c>
      <c r="D503" s="415">
        <f t="shared" si="119"/>
        <v>1</v>
      </c>
      <c r="E503" s="415">
        <f t="shared" si="119"/>
        <v>1.5</v>
      </c>
      <c r="F503" s="415">
        <f t="shared" si="119"/>
        <v>1</v>
      </c>
      <c r="G503" s="417">
        <f t="shared" si="119"/>
        <v>1</v>
      </c>
      <c r="H503" s="410">
        <f t="shared" si="119"/>
        <v>1</v>
      </c>
      <c r="I503" s="415">
        <f t="shared" si="119"/>
        <v>1</v>
      </c>
      <c r="J503" s="415">
        <f t="shared" si="119"/>
        <v>1</v>
      </c>
      <c r="K503" s="415">
        <f t="shared" si="119"/>
        <v>1</v>
      </c>
      <c r="L503" s="415">
        <f t="shared" si="119"/>
        <v>1</v>
      </c>
      <c r="M503" s="417">
        <f t="shared" si="119"/>
        <v>1</v>
      </c>
      <c r="N503" s="410">
        <f t="shared" si="119"/>
        <v>1</v>
      </c>
      <c r="O503" s="415">
        <f t="shared" si="119"/>
        <v>1</v>
      </c>
      <c r="P503" s="415">
        <f t="shared" si="119"/>
        <v>1</v>
      </c>
      <c r="Q503" s="415">
        <f t="shared" si="119"/>
        <v>1</v>
      </c>
      <c r="R503" s="415">
        <f t="shared" si="119"/>
        <v>1</v>
      </c>
      <c r="S503" s="417">
        <f t="shared" si="119"/>
        <v>1</v>
      </c>
      <c r="T503" s="348"/>
      <c r="U503" s="227" t="s">
        <v>26</v>
      </c>
      <c r="V503" s="395">
        <f>V502-V489</f>
        <v>0.18000000000000682</v>
      </c>
    </row>
    <row r="505" spans="1:23" ht="13.5" thickBot="1" x14ac:dyDescent="0.25"/>
    <row r="506" spans="1:23" ht="13.5" thickBot="1" x14ac:dyDescent="0.25">
      <c r="A506" s="468" t="s">
        <v>145</v>
      </c>
      <c r="B506" s="541" t="s">
        <v>53</v>
      </c>
      <c r="C506" s="542"/>
      <c r="D506" s="542"/>
      <c r="E506" s="542"/>
      <c r="F506" s="542"/>
      <c r="G506" s="543"/>
      <c r="H506" s="541" t="s">
        <v>72</v>
      </c>
      <c r="I506" s="542"/>
      <c r="J506" s="542"/>
      <c r="K506" s="542"/>
      <c r="L506" s="542"/>
      <c r="M506" s="543"/>
      <c r="N506" s="541" t="s">
        <v>63</v>
      </c>
      <c r="O506" s="542"/>
      <c r="P506" s="542"/>
      <c r="Q506" s="542"/>
      <c r="R506" s="542"/>
      <c r="S506" s="543"/>
      <c r="T506" s="338" t="s">
        <v>55</v>
      </c>
      <c r="U506" s="524"/>
      <c r="V506" s="524"/>
      <c r="W506" s="524"/>
    </row>
    <row r="507" spans="1:23" x14ac:dyDescent="0.2">
      <c r="A507" s="469" t="s">
        <v>54</v>
      </c>
      <c r="B507" s="490">
        <v>1</v>
      </c>
      <c r="C507" s="329">
        <v>2</v>
      </c>
      <c r="D507" s="329">
        <v>3</v>
      </c>
      <c r="E507" s="329">
        <v>4</v>
      </c>
      <c r="F507" s="329">
        <v>5</v>
      </c>
      <c r="G507" s="483">
        <v>6</v>
      </c>
      <c r="H507" s="490">
        <v>7</v>
      </c>
      <c r="I507" s="329">
        <v>8</v>
      </c>
      <c r="J507" s="329">
        <v>9</v>
      </c>
      <c r="K507" s="329">
        <v>10</v>
      </c>
      <c r="L507" s="329">
        <v>11</v>
      </c>
      <c r="M507" s="483">
        <v>12</v>
      </c>
      <c r="N507" s="490">
        <v>13</v>
      </c>
      <c r="O507" s="329">
        <v>14</v>
      </c>
      <c r="P507" s="329">
        <v>15</v>
      </c>
      <c r="Q507" s="329">
        <v>16</v>
      </c>
      <c r="R507" s="329">
        <v>17</v>
      </c>
      <c r="S507" s="483">
        <v>18</v>
      </c>
      <c r="T507" s="459">
        <v>246</v>
      </c>
      <c r="U507" s="524"/>
      <c r="V507" s="524"/>
      <c r="W507" s="524"/>
    </row>
    <row r="508" spans="1:23" x14ac:dyDescent="0.2">
      <c r="A508" s="470" t="s">
        <v>3</v>
      </c>
      <c r="B508" s="473">
        <v>4295</v>
      </c>
      <c r="C508" s="254">
        <v>4295</v>
      </c>
      <c r="D508" s="254">
        <v>4295</v>
      </c>
      <c r="E508" s="254">
        <v>4295</v>
      </c>
      <c r="F508" s="254">
        <v>4295</v>
      </c>
      <c r="G508" s="255">
        <v>4295</v>
      </c>
      <c r="H508" s="253">
        <v>4295</v>
      </c>
      <c r="I508" s="254">
        <v>4295</v>
      </c>
      <c r="J508" s="254">
        <v>4295</v>
      </c>
      <c r="K508" s="254">
        <v>4295</v>
      </c>
      <c r="L508" s="254">
        <v>4295</v>
      </c>
      <c r="M508" s="255">
        <v>4295</v>
      </c>
      <c r="N508" s="253">
        <v>4295</v>
      </c>
      <c r="O508" s="254">
        <v>4295</v>
      </c>
      <c r="P508" s="254">
        <v>4295</v>
      </c>
      <c r="Q508" s="254">
        <v>4295</v>
      </c>
      <c r="R508" s="254">
        <v>4295</v>
      </c>
      <c r="S508" s="255">
        <v>4295</v>
      </c>
      <c r="T508" s="255">
        <v>4295</v>
      </c>
      <c r="U508" s="524"/>
      <c r="V508" s="524"/>
      <c r="W508" s="524"/>
    </row>
    <row r="509" spans="1:23" x14ac:dyDescent="0.2">
      <c r="A509" s="471" t="s">
        <v>6</v>
      </c>
      <c r="B509" s="256">
        <v>4491.1111111111113</v>
      </c>
      <c r="C509" s="257">
        <v>4770.5</v>
      </c>
      <c r="D509" s="257">
        <v>4653.125</v>
      </c>
      <c r="E509" s="257">
        <v>4328.5714285714284</v>
      </c>
      <c r="F509" s="257">
        <v>4882.3529411764703</v>
      </c>
      <c r="G509" s="258">
        <v>4918.8235294117649</v>
      </c>
      <c r="H509" s="256">
        <v>4580</v>
      </c>
      <c r="I509" s="257">
        <v>4716.875</v>
      </c>
      <c r="J509" s="257">
        <v>4815.625</v>
      </c>
      <c r="K509" s="257">
        <v>4630</v>
      </c>
      <c r="L509" s="257">
        <v>4750</v>
      </c>
      <c r="M509" s="258">
        <v>4840.7142857142853</v>
      </c>
      <c r="N509" s="256">
        <v>4515</v>
      </c>
      <c r="O509" s="257">
        <v>4623.333333333333</v>
      </c>
      <c r="P509" s="257">
        <v>4689.333333333333</v>
      </c>
      <c r="Q509" s="257">
        <v>4656.666666666667</v>
      </c>
      <c r="R509" s="257">
        <v>4869.333333333333</v>
      </c>
      <c r="S509" s="258">
        <v>5033.333333333333</v>
      </c>
      <c r="T509" s="342">
        <v>4725.2290076335876</v>
      </c>
      <c r="U509" s="524"/>
      <c r="V509" s="524"/>
      <c r="W509" s="524"/>
    </row>
    <row r="510" spans="1:23" x14ac:dyDescent="0.2">
      <c r="A510" s="469" t="s">
        <v>7</v>
      </c>
      <c r="B510" s="260">
        <v>100</v>
      </c>
      <c r="C510" s="261">
        <v>100</v>
      </c>
      <c r="D510" s="261">
        <v>100</v>
      </c>
      <c r="E510" s="261">
        <v>85.714285714285708</v>
      </c>
      <c r="F510" s="261">
        <v>88.235294117647058</v>
      </c>
      <c r="G510" s="262">
        <v>100</v>
      </c>
      <c r="H510" s="260">
        <v>93.75</v>
      </c>
      <c r="I510" s="261">
        <v>87.5</v>
      </c>
      <c r="J510" s="261">
        <v>100</v>
      </c>
      <c r="K510" s="261">
        <v>100</v>
      </c>
      <c r="L510" s="261">
        <v>87.5</v>
      </c>
      <c r="M510" s="262">
        <v>71.428571428571431</v>
      </c>
      <c r="N510" s="260">
        <v>93.75</v>
      </c>
      <c r="O510" s="261">
        <v>100</v>
      </c>
      <c r="P510" s="261">
        <v>93.333333333333329</v>
      </c>
      <c r="Q510" s="261">
        <v>83.333333333333329</v>
      </c>
      <c r="R510" s="261">
        <v>100</v>
      </c>
      <c r="S510" s="262">
        <v>80</v>
      </c>
      <c r="T510" s="343">
        <v>86.25954198473282</v>
      </c>
      <c r="U510" s="524"/>
      <c r="V510" s="227"/>
      <c r="W510" s="524"/>
    </row>
    <row r="511" spans="1:23" x14ac:dyDescent="0.2">
      <c r="A511" s="469" t="s">
        <v>8</v>
      </c>
      <c r="B511" s="263">
        <v>5.0327363726573107E-2</v>
      </c>
      <c r="C511" s="264">
        <v>4.0405759221306785E-2</v>
      </c>
      <c r="D511" s="264">
        <v>3.2545806401310412E-2</v>
      </c>
      <c r="E511" s="264">
        <v>6.0261532125696245E-2</v>
      </c>
      <c r="F511" s="264">
        <v>7.4977908392992468E-2</v>
      </c>
      <c r="G511" s="265">
        <v>3.6712730993722915E-2</v>
      </c>
      <c r="H511" s="263">
        <v>4.9615471858765664E-2</v>
      </c>
      <c r="I511" s="264">
        <v>5.8266218041663945E-2</v>
      </c>
      <c r="J511" s="264">
        <v>5.3140452730918344E-2</v>
      </c>
      <c r="K511" s="264">
        <v>4.8046187373827161E-2</v>
      </c>
      <c r="L511" s="264">
        <v>6.0542331977045921E-2</v>
      </c>
      <c r="M511" s="265">
        <v>7.9517289545304029E-2</v>
      </c>
      <c r="N511" s="263">
        <v>5.8719357320458188E-2</v>
      </c>
      <c r="O511" s="264">
        <v>3.8551901751580492E-2</v>
      </c>
      <c r="P511" s="264">
        <v>5.0526984527126048E-2</v>
      </c>
      <c r="Q511" s="264">
        <v>7.0916737178794362E-2</v>
      </c>
      <c r="R511" s="264">
        <v>5.6558446433722778E-2</v>
      </c>
      <c r="S511" s="265">
        <v>6.5807957349845889E-2</v>
      </c>
      <c r="T511" s="344">
        <v>6.4966052287765683E-2</v>
      </c>
      <c r="U511" s="524"/>
      <c r="V511" s="227"/>
      <c r="W511" s="524"/>
    </row>
    <row r="512" spans="1:23" x14ac:dyDescent="0.2">
      <c r="A512" s="471" t="s">
        <v>1</v>
      </c>
      <c r="B512" s="266">
        <f>B509/B508*100-100</f>
        <v>4.5660328547406692</v>
      </c>
      <c r="C512" s="267">
        <f t="shared" ref="C512:R512" si="120">C509/C508*100-100</f>
        <v>11.071012805587884</v>
      </c>
      <c r="D512" s="267">
        <f t="shared" si="120"/>
        <v>8.3381839348079154</v>
      </c>
      <c r="E512" s="267">
        <f t="shared" si="120"/>
        <v>0.78163978047562921</v>
      </c>
      <c r="F512" s="267">
        <f t="shared" si="120"/>
        <v>13.675272204341567</v>
      </c>
      <c r="G512" s="268">
        <f t="shared" si="120"/>
        <v>14.524412791892075</v>
      </c>
      <c r="H512" s="266">
        <f t="shared" si="120"/>
        <v>6.6356228172293328</v>
      </c>
      <c r="I512" s="267">
        <f t="shared" si="120"/>
        <v>9.8224679860302615</v>
      </c>
      <c r="J512" s="267">
        <f t="shared" si="120"/>
        <v>12.12165308498254</v>
      </c>
      <c r="K512" s="267">
        <f t="shared" si="120"/>
        <v>7.7997671711292185</v>
      </c>
      <c r="L512" s="267">
        <f t="shared" si="120"/>
        <v>10.593713620488927</v>
      </c>
      <c r="M512" s="268">
        <f t="shared" si="120"/>
        <v>12.70580409113586</v>
      </c>
      <c r="N512" s="266">
        <f t="shared" si="120"/>
        <v>5.12223515715948</v>
      </c>
      <c r="O512" s="267">
        <f t="shared" si="120"/>
        <v>7.6445479239425538</v>
      </c>
      <c r="P512" s="267">
        <f t="shared" si="120"/>
        <v>9.1812184710904177</v>
      </c>
      <c r="Q512" s="267">
        <f t="shared" si="120"/>
        <v>8.4206441598758204</v>
      </c>
      <c r="R512" s="267">
        <f t="shared" si="120"/>
        <v>13.372138145129981</v>
      </c>
      <c r="S512" s="268">
        <f>S509/S508*100-100</f>
        <v>17.190531625921608</v>
      </c>
      <c r="T512" s="345">
        <f t="shared" ref="T512" si="121">T509/T508*100-100</f>
        <v>10.016973402411807</v>
      </c>
      <c r="U512" s="524"/>
      <c r="V512" s="227"/>
      <c r="W512" s="524"/>
    </row>
    <row r="513" spans="1:23" ht="13.5" thickBot="1" x14ac:dyDescent="0.25">
      <c r="A513" s="472" t="s">
        <v>27</v>
      </c>
      <c r="B513" s="410">
        <f>B509-B496</f>
        <v>-23.006535947712109</v>
      </c>
      <c r="C513" s="415">
        <f t="shared" ref="C513:S513" si="122">C509-C496</f>
        <v>87.375</v>
      </c>
      <c r="D513" s="415">
        <f t="shared" si="122"/>
        <v>38.75</v>
      </c>
      <c r="E513" s="415">
        <f t="shared" si="122"/>
        <v>46.071428571428442</v>
      </c>
      <c r="F513" s="415">
        <f t="shared" si="122"/>
        <v>99.686274509803297</v>
      </c>
      <c r="G513" s="417">
        <f t="shared" si="122"/>
        <v>154.82352941176487</v>
      </c>
      <c r="H513" s="410">
        <f t="shared" si="122"/>
        <v>166.875</v>
      </c>
      <c r="I513" s="415">
        <f t="shared" si="122"/>
        <v>37.5</v>
      </c>
      <c r="J513" s="415">
        <f t="shared" si="122"/>
        <v>-45.70833333333303</v>
      </c>
      <c r="K513" s="415">
        <f t="shared" si="122"/>
        <v>208.57142857142844</v>
      </c>
      <c r="L513" s="415">
        <f t="shared" si="122"/>
        <v>-126.15384615384573</v>
      </c>
      <c r="M513" s="417">
        <f t="shared" si="122"/>
        <v>-95.285714285714675</v>
      </c>
      <c r="N513" s="410">
        <f t="shared" si="122"/>
        <v>-6.875</v>
      </c>
      <c r="O513" s="415">
        <f t="shared" si="122"/>
        <v>-32.91666666666697</v>
      </c>
      <c r="P513" s="415">
        <f t="shared" si="122"/>
        <v>-27.725490196078681</v>
      </c>
      <c r="Q513" s="415">
        <f t="shared" si="122"/>
        <v>158.09523809523853</v>
      </c>
      <c r="R513" s="415">
        <f t="shared" si="122"/>
        <v>38.66666666666606</v>
      </c>
      <c r="S513" s="417">
        <f t="shared" si="122"/>
        <v>90</v>
      </c>
      <c r="T513" s="478">
        <f>T509-T496</f>
        <v>39.425086064959942</v>
      </c>
      <c r="U513" s="524"/>
      <c r="V513" s="227"/>
      <c r="W513" s="524"/>
    </row>
    <row r="514" spans="1:23" x14ac:dyDescent="0.2">
      <c r="A514" s="370" t="s">
        <v>51</v>
      </c>
      <c r="B514" s="486">
        <v>66</v>
      </c>
      <c r="C514" s="487">
        <v>67</v>
      </c>
      <c r="D514" s="487">
        <v>66</v>
      </c>
      <c r="E514" s="487">
        <v>9</v>
      </c>
      <c r="F514" s="487">
        <v>66</v>
      </c>
      <c r="G514" s="489">
        <v>67</v>
      </c>
      <c r="H514" s="486">
        <v>65</v>
      </c>
      <c r="I514" s="487">
        <v>67</v>
      </c>
      <c r="J514" s="487">
        <v>66</v>
      </c>
      <c r="K514" s="487">
        <v>7</v>
      </c>
      <c r="L514" s="487">
        <v>67</v>
      </c>
      <c r="M514" s="489">
        <v>66</v>
      </c>
      <c r="N514" s="486">
        <v>68</v>
      </c>
      <c r="O514" s="487">
        <v>68</v>
      </c>
      <c r="P514" s="487">
        <v>67</v>
      </c>
      <c r="Q514" s="487">
        <v>9</v>
      </c>
      <c r="R514" s="487">
        <v>67</v>
      </c>
      <c r="S514" s="489">
        <v>67</v>
      </c>
      <c r="T514" s="347">
        <f>SUM(B514:S514)</f>
        <v>1025</v>
      </c>
      <c r="U514" s="227" t="s">
        <v>56</v>
      </c>
      <c r="V514" s="278">
        <f>T501-T514</f>
        <v>1</v>
      </c>
      <c r="W514" s="279">
        <f>V514/T501</f>
        <v>9.7465886939571145E-4</v>
      </c>
    </row>
    <row r="515" spans="1:23" x14ac:dyDescent="0.2">
      <c r="A515" s="371" t="s">
        <v>28</v>
      </c>
      <c r="B515" s="323">
        <v>150.5</v>
      </c>
      <c r="C515" s="240">
        <v>149.5</v>
      </c>
      <c r="D515" s="240">
        <v>149</v>
      </c>
      <c r="E515" s="240">
        <v>152.5</v>
      </c>
      <c r="F515" s="240">
        <v>148.5</v>
      </c>
      <c r="G515" s="243">
        <v>148</v>
      </c>
      <c r="H515" s="242">
        <v>151.5</v>
      </c>
      <c r="I515" s="240">
        <v>150</v>
      </c>
      <c r="J515" s="240">
        <v>150</v>
      </c>
      <c r="K515" s="240">
        <v>151</v>
      </c>
      <c r="L515" s="240">
        <v>148</v>
      </c>
      <c r="M515" s="243">
        <v>148</v>
      </c>
      <c r="N515" s="242">
        <v>152</v>
      </c>
      <c r="O515" s="240">
        <v>149.5</v>
      </c>
      <c r="P515" s="240">
        <v>149</v>
      </c>
      <c r="Q515" s="240">
        <v>150.5</v>
      </c>
      <c r="R515" s="240">
        <v>149</v>
      </c>
      <c r="S515" s="243">
        <v>148</v>
      </c>
      <c r="T515" s="339"/>
      <c r="U515" s="227" t="s">
        <v>57</v>
      </c>
      <c r="V515" s="362">
        <v>149.51</v>
      </c>
      <c r="W515" s="524"/>
    </row>
    <row r="516" spans="1:23" ht="13.5" thickBot="1" x14ac:dyDescent="0.25">
      <c r="A516" s="372" t="s">
        <v>26</v>
      </c>
      <c r="B516" s="410">
        <f>B515-B502</f>
        <v>0</v>
      </c>
      <c r="C516" s="415">
        <f t="shared" ref="C516:S516" si="123">C515-C502</f>
        <v>0</v>
      </c>
      <c r="D516" s="415">
        <f t="shared" si="123"/>
        <v>0</v>
      </c>
      <c r="E516" s="415">
        <f t="shared" si="123"/>
        <v>0</v>
      </c>
      <c r="F516" s="415">
        <f t="shared" si="123"/>
        <v>0</v>
      </c>
      <c r="G516" s="417">
        <f t="shared" si="123"/>
        <v>0</v>
      </c>
      <c r="H516" s="410">
        <f t="shared" si="123"/>
        <v>0</v>
      </c>
      <c r="I516" s="415">
        <f t="shared" si="123"/>
        <v>0</v>
      </c>
      <c r="J516" s="415">
        <f t="shared" si="123"/>
        <v>0</v>
      </c>
      <c r="K516" s="415">
        <f t="shared" si="123"/>
        <v>0</v>
      </c>
      <c r="L516" s="415">
        <f t="shared" si="123"/>
        <v>0</v>
      </c>
      <c r="M516" s="417">
        <f t="shared" si="123"/>
        <v>0</v>
      </c>
      <c r="N516" s="410">
        <f t="shared" si="123"/>
        <v>0</v>
      </c>
      <c r="O516" s="415">
        <f t="shared" si="123"/>
        <v>0</v>
      </c>
      <c r="P516" s="415">
        <f t="shared" si="123"/>
        <v>0</v>
      </c>
      <c r="Q516" s="415">
        <f t="shared" si="123"/>
        <v>0</v>
      </c>
      <c r="R516" s="415">
        <f t="shared" si="123"/>
        <v>0</v>
      </c>
      <c r="S516" s="417">
        <f t="shared" si="123"/>
        <v>0</v>
      </c>
      <c r="T516" s="348"/>
      <c r="U516" s="227" t="s">
        <v>26</v>
      </c>
      <c r="V516" s="395">
        <f>V515-V502</f>
        <v>0.98999999999998067</v>
      </c>
      <c r="W516" s="524"/>
    </row>
    <row r="519" spans="1:23" ht="13.5" thickBot="1" x14ac:dyDescent="0.25"/>
    <row r="520" spans="1:23" ht="13.5" thickBot="1" x14ac:dyDescent="0.25">
      <c r="A520" s="468" t="s">
        <v>146</v>
      </c>
      <c r="B520" s="541" t="s">
        <v>53</v>
      </c>
      <c r="C520" s="542"/>
      <c r="D520" s="542"/>
      <c r="E520" s="542"/>
      <c r="F520" s="542"/>
      <c r="G520" s="543"/>
      <c r="H520" s="541" t="s">
        <v>72</v>
      </c>
      <c r="I520" s="542"/>
      <c r="J520" s="542"/>
      <c r="K520" s="542"/>
      <c r="L520" s="542"/>
      <c r="M520" s="543"/>
      <c r="N520" s="541" t="s">
        <v>63</v>
      </c>
      <c r="O520" s="542"/>
      <c r="P520" s="542"/>
      <c r="Q520" s="542"/>
      <c r="R520" s="542"/>
      <c r="S520" s="543"/>
      <c r="T520" s="338" t="s">
        <v>55</v>
      </c>
      <c r="U520" s="525"/>
      <c r="V520" s="525"/>
      <c r="W520" s="525"/>
    </row>
    <row r="521" spans="1:23" x14ac:dyDescent="0.2">
      <c r="A521" s="469" t="s">
        <v>54</v>
      </c>
      <c r="B521" s="490">
        <v>1</v>
      </c>
      <c r="C521" s="329">
        <v>2</v>
      </c>
      <c r="D521" s="329">
        <v>3</v>
      </c>
      <c r="E521" s="329">
        <v>4</v>
      </c>
      <c r="F521" s="329">
        <v>5</v>
      </c>
      <c r="G521" s="483">
        <v>6</v>
      </c>
      <c r="H521" s="490">
        <v>7</v>
      </c>
      <c r="I521" s="329">
        <v>8</v>
      </c>
      <c r="J521" s="329">
        <v>9</v>
      </c>
      <c r="K521" s="329">
        <v>10</v>
      </c>
      <c r="L521" s="329">
        <v>11</v>
      </c>
      <c r="M521" s="483">
        <v>12</v>
      </c>
      <c r="N521" s="490">
        <v>13</v>
      </c>
      <c r="O521" s="329">
        <v>14</v>
      </c>
      <c r="P521" s="329">
        <v>15</v>
      </c>
      <c r="Q521" s="329">
        <v>16</v>
      </c>
      <c r="R521" s="329">
        <v>17</v>
      </c>
      <c r="S521" s="483">
        <v>18</v>
      </c>
      <c r="T521" s="459">
        <v>246</v>
      </c>
      <c r="U521" s="525"/>
      <c r="V521" s="525"/>
      <c r="W521" s="525"/>
    </row>
    <row r="522" spans="1:23" x14ac:dyDescent="0.2">
      <c r="A522" s="470" t="s">
        <v>3</v>
      </c>
      <c r="B522" s="473">
        <v>4310</v>
      </c>
      <c r="C522" s="254">
        <v>4310</v>
      </c>
      <c r="D522" s="254">
        <v>4310</v>
      </c>
      <c r="E522" s="254">
        <v>4310</v>
      </c>
      <c r="F522" s="254">
        <v>4310</v>
      </c>
      <c r="G522" s="255">
        <v>4310</v>
      </c>
      <c r="H522" s="253">
        <v>4310</v>
      </c>
      <c r="I522" s="254">
        <v>4310</v>
      </c>
      <c r="J522" s="254">
        <v>4310</v>
      </c>
      <c r="K522" s="254">
        <v>4310</v>
      </c>
      <c r="L522" s="254">
        <v>4310</v>
      </c>
      <c r="M522" s="255">
        <v>4310</v>
      </c>
      <c r="N522" s="253">
        <v>4310</v>
      </c>
      <c r="O522" s="254">
        <v>4310</v>
      </c>
      <c r="P522" s="254">
        <v>4310</v>
      </c>
      <c r="Q522" s="254">
        <v>4310</v>
      </c>
      <c r="R522" s="254">
        <v>4310</v>
      </c>
      <c r="S522" s="255">
        <v>4310</v>
      </c>
      <c r="T522" s="255">
        <v>4310</v>
      </c>
      <c r="U522" s="525"/>
      <c r="V522" s="525"/>
      <c r="W522" s="525"/>
    </row>
    <row r="523" spans="1:23" x14ac:dyDescent="0.2">
      <c r="A523" s="471" t="s">
        <v>6</v>
      </c>
      <c r="B523" s="256">
        <v>4731.25</v>
      </c>
      <c r="C523" s="257">
        <v>4835</v>
      </c>
      <c r="D523" s="257">
        <v>4790.7692307692305</v>
      </c>
      <c r="E523" s="257">
        <v>4356.666666666667</v>
      </c>
      <c r="F523" s="257">
        <v>4990.666666666667</v>
      </c>
      <c r="G523" s="258">
        <v>4890</v>
      </c>
      <c r="H523" s="256">
        <v>4637.333333333333</v>
      </c>
      <c r="I523" s="257">
        <v>4700</v>
      </c>
      <c r="J523" s="257">
        <v>4693.125</v>
      </c>
      <c r="K523" s="257">
        <v>4648.333333333333</v>
      </c>
      <c r="L523" s="257">
        <v>4906.666666666667</v>
      </c>
      <c r="M523" s="258">
        <v>4904.666666666667</v>
      </c>
      <c r="N523" s="256">
        <v>4521.25</v>
      </c>
      <c r="O523" s="257">
        <v>4672</v>
      </c>
      <c r="P523" s="257">
        <v>4738</v>
      </c>
      <c r="Q523" s="257">
        <v>4590</v>
      </c>
      <c r="R523" s="257">
        <v>4777.6923076923076</v>
      </c>
      <c r="S523" s="258">
        <v>4911.7647058823532</v>
      </c>
      <c r="T523" s="342">
        <v>4759.6761133603241</v>
      </c>
      <c r="U523" s="525"/>
      <c r="V523" s="525"/>
      <c r="W523" s="525"/>
    </row>
    <row r="524" spans="1:23" x14ac:dyDescent="0.2">
      <c r="A524" s="469" t="s">
        <v>7</v>
      </c>
      <c r="B524" s="260">
        <v>100</v>
      </c>
      <c r="C524" s="261">
        <v>100</v>
      </c>
      <c r="D524" s="261">
        <v>100</v>
      </c>
      <c r="E524" s="261">
        <v>100</v>
      </c>
      <c r="F524" s="261">
        <v>100</v>
      </c>
      <c r="G524" s="262">
        <v>85.714285714285708</v>
      </c>
      <c r="H524" s="260">
        <v>100</v>
      </c>
      <c r="I524" s="261">
        <v>94.117647058823536</v>
      </c>
      <c r="J524" s="261">
        <v>87.5</v>
      </c>
      <c r="K524" s="261">
        <v>100</v>
      </c>
      <c r="L524" s="261">
        <v>93.333333333333329</v>
      </c>
      <c r="M524" s="262">
        <v>93.333333333333329</v>
      </c>
      <c r="N524" s="260">
        <v>87.5</v>
      </c>
      <c r="O524" s="261">
        <v>100</v>
      </c>
      <c r="P524" s="261">
        <v>93.333333333333329</v>
      </c>
      <c r="Q524" s="261">
        <v>100</v>
      </c>
      <c r="R524" s="261">
        <v>84.615384615384613</v>
      </c>
      <c r="S524" s="262">
        <v>76.470588235294116</v>
      </c>
      <c r="T524" s="343">
        <v>91.093117408906878</v>
      </c>
      <c r="U524" s="525"/>
      <c r="V524" s="227"/>
      <c r="W524" s="525"/>
    </row>
    <row r="525" spans="1:23" x14ac:dyDescent="0.2">
      <c r="A525" s="469" t="s">
        <v>8</v>
      </c>
      <c r="B525" s="263">
        <v>5.5003914725013731E-2</v>
      </c>
      <c r="C525" s="264">
        <v>3.5053673747007845E-2</v>
      </c>
      <c r="D525" s="264">
        <v>3.6517904105051097E-2</v>
      </c>
      <c r="E525" s="264">
        <v>4.918776789730768E-2</v>
      </c>
      <c r="F525" s="264">
        <v>3.4180988190810439E-2</v>
      </c>
      <c r="G525" s="265">
        <v>6.671002570645812E-2</v>
      </c>
      <c r="H525" s="263">
        <v>4.2987598956325951E-2</v>
      </c>
      <c r="I525" s="264">
        <v>4.6362650699276531E-2</v>
      </c>
      <c r="J525" s="264">
        <v>6.5712599914594286E-2</v>
      </c>
      <c r="K525" s="264">
        <v>4.36211403769175E-2</v>
      </c>
      <c r="L525" s="264">
        <v>5.6104424626453049E-2</v>
      </c>
      <c r="M525" s="265">
        <v>6.4658866469436554E-2</v>
      </c>
      <c r="N525" s="263">
        <v>6.6182043220789494E-2</v>
      </c>
      <c r="O525" s="264">
        <v>4.1232412124387004E-2</v>
      </c>
      <c r="P525" s="264">
        <v>4.893790173365329E-2</v>
      </c>
      <c r="Q525" s="264">
        <v>5.3429282534085874E-2</v>
      </c>
      <c r="R525" s="264">
        <v>6.2356424508652364E-2</v>
      </c>
      <c r="S525" s="265">
        <v>8.3944151263755692E-2</v>
      </c>
      <c r="T525" s="344">
        <v>6.2773763125257856E-2</v>
      </c>
      <c r="U525" s="525"/>
      <c r="V525" s="227"/>
      <c r="W525" s="525"/>
    </row>
    <row r="526" spans="1:23" x14ac:dyDescent="0.2">
      <c r="A526" s="471" t="s">
        <v>1</v>
      </c>
      <c r="B526" s="266">
        <f>B523/B522*100-100</f>
        <v>9.7737819025522015</v>
      </c>
      <c r="C526" s="267">
        <f t="shared" ref="C526:R526" si="124">C523/C522*100-100</f>
        <v>12.18097447795823</v>
      </c>
      <c r="D526" s="267">
        <f t="shared" si="124"/>
        <v>11.154738532928789</v>
      </c>
      <c r="E526" s="267">
        <f t="shared" si="124"/>
        <v>1.0827532869296448</v>
      </c>
      <c r="F526" s="267">
        <f t="shared" si="124"/>
        <v>15.792730085073472</v>
      </c>
      <c r="G526" s="268">
        <f t="shared" si="124"/>
        <v>13.457076566125295</v>
      </c>
      <c r="H526" s="266">
        <f t="shared" si="124"/>
        <v>7.5947409126063405</v>
      </c>
      <c r="I526" s="267">
        <f t="shared" si="124"/>
        <v>9.0487238979118274</v>
      </c>
      <c r="J526" s="267">
        <f t="shared" si="124"/>
        <v>8.8892111368909639</v>
      </c>
      <c r="K526" s="267">
        <f t="shared" si="124"/>
        <v>7.8499613302397364</v>
      </c>
      <c r="L526" s="267">
        <f t="shared" si="124"/>
        <v>13.843774168600163</v>
      </c>
      <c r="M526" s="268">
        <f t="shared" si="124"/>
        <v>13.797370456303184</v>
      </c>
      <c r="N526" s="266">
        <f t="shared" si="124"/>
        <v>4.9013921113689065</v>
      </c>
      <c r="O526" s="267">
        <f t="shared" si="124"/>
        <v>8.3990719257540718</v>
      </c>
      <c r="P526" s="267">
        <f t="shared" si="124"/>
        <v>9.9303944315545181</v>
      </c>
      <c r="Q526" s="267">
        <f t="shared" si="124"/>
        <v>6.4965197215777266</v>
      </c>
      <c r="R526" s="267">
        <f t="shared" si="124"/>
        <v>10.851329644833129</v>
      </c>
      <c r="S526" s="268">
        <f>S523/S522*100-100</f>
        <v>13.962058141121886</v>
      </c>
      <c r="T526" s="345">
        <f t="shared" ref="T526" si="125">T523/T522*100-100</f>
        <v>10.433320495599176</v>
      </c>
      <c r="U526" s="525"/>
      <c r="V526" s="227"/>
      <c r="W526" s="525"/>
    </row>
    <row r="527" spans="1:23" ht="13.5" thickBot="1" x14ac:dyDescent="0.25">
      <c r="A527" s="472" t="s">
        <v>27</v>
      </c>
      <c r="B527" s="410">
        <f>B523-B510</f>
        <v>4631.25</v>
      </c>
      <c r="C527" s="415">
        <f t="shared" ref="C527:S527" si="126">C523-C510</f>
        <v>4735</v>
      </c>
      <c r="D527" s="415">
        <f t="shared" si="126"/>
        <v>4690.7692307692305</v>
      </c>
      <c r="E527" s="415">
        <f t="shared" si="126"/>
        <v>4270.9523809523816</v>
      </c>
      <c r="F527" s="415">
        <f t="shared" si="126"/>
        <v>4902.4313725490201</v>
      </c>
      <c r="G527" s="417">
        <f t="shared" si="126"/>
        <v>4790</v>
      </c>
      <c r="H527" s="410">
        <f t="shared" si="126"/>
        <v>4543.583333333333</v>
      </c>
      <c r="I527" s="415">
        <f t="shared" si="126"/>
        <v>4612.5</v>
      </c>
      <c r="J527" s="415">
        <f t="shared" si="126"/>
        <v>4593.125</v>
      </c>
      <c r="K527" s="415">
        <f t="shared" si="126"/>
        <v>4548.333333333333</v>
      </c>
      <c r="L527" s="415">
        <f t="shared" si="126"/>
        <v>4819.166666666667</v>
      </c>
      <c r="M527" s="417">
        <f t="shared" si="126"/>
        <v>4833.2380952380954</v>
      </c>
      <c r="N527" s="410">
        <f t="shared" si="126"/>
        <v>4427.5</v>
      </c>
      <c r="O527" s="415">
        <f t="shared" si="126"/>
        <v>4572</v>
      </c>
      <c r="P527" s="415">
        <f t="shared" si="126"/>
        <v>4644.666666666667</v>
      </c>
      <c r="Q527" s="415">
        <f t="shared" si="126"/>
        <v>4506.666666666667</v>
      </c>
      <c r="R527" s="415">
        <f t="shared" si="126"/>
        <v>4677.6923076923076</v>
      </c>
      <c r="S527" s="417">
        <f t="shared" si="126"/>
        <v>4831.7647058823532</v>
      </c>
      <c r="T527" s="478">
        <f>T523-T510</f>
        <v>4673.416571375591</v>
      </c>
      <c r="U527" s="525"/>
      <c r="V527" s="227"/>
      <c r="W527" s="525"/>
    </row>
    <row r="528" spans="1:23" x14ac:dyDescent="0.2">
      <c r="A528" s="370" t="s">
        <v>51</v>
      </c>
      <c r="B528" s="486">
        <v>66</v>
      </c>
      <c r="C528" s="487">
        <v>67</v>
      </c>
      <c r="D528" s="487">
        <v>66</v>
      </c>
      <c r="E528" s="487">
        <v>9</v>
      </c>
      <c r="F528" s="487">
        <v>66</v>
      </c>
      <c r="G528" s="489">
        <v>67</v>
      </c>
      <c r="H528" s="486">
        <v>65</v>
      </c>
      <c r="I528" s="487">
        <v>67</v>
      </c>
      <c r="J528" s="487">
        <v>66</v>
      </c>
      <c r="K528" s="487">
        <v>7</v>
      </c>
      <c r="L528" s="487">
        <v>67</v>
      </c>
      <c r="M528" s="489">
        <v>66</v>
      </c>
      <c r="N528" s="486">
        <v>68</v>
      </c>
      <c r="O528" s="487">
        <v>68</v>
      </c>
      <c r="P528" s="487">
        <v>67</v>
      </c>
      <c r="Q528" s="487">
        <v>9</v>
      </c>
      <c r="R528" s="487">
        <v>67</v>
      </c>
      <c r="S528" s="489">
        <v>67</v>
      </c>
      <c r="T528" s="347">
        <f>SUM(B528:S528)</f>
        <v>1025</v>
      </c>
      <c r="U528" s="227" t="s">
        <v>56</v>
      </c>
      <c r="V528" s="278">
        <f>T514-T528</f>
        <v>0</v>
      </c>
      <c r="W528" s="279">
        <f>V528/T514</f>
        <v>0</v>
      </c>
    </row>
    <row r="529" spans="1:23" x14ac:dyDescent="0.2">
      <c r="A529" s="371" t="s">
        <v>28</v>
      </c>
      <c r="B529" s="323"/>
      <c r="C529" s="240"/>
      <c r="D529" s="240"/>
      <c r="E529" s="240"/>
      <c r="F529" s="240"/>
      <c r="G529" s="243"/>
      <c r="H529" s="242"/>
      <c r="I529" s="240"/>
      <c r="J529" s="240"/>
      <c r="K529" s="240"/>
      <c r="L529" s="240"/>
      <c r="M529" s="243"/>
      <c r="N529" s="242"/>
      <c r="O529" s="240"/>
      <c r="P529" s="240"/>
      <c r="Q529" s="240"/>
      <c r="R529" s="240"/>
      <c r="S529" s="243"/>
      <c r="T529" s="339"/>
      <c r="U529" s="227" t="s">
        <v>57</v>
      </c>
      <c r="V529" s="362">
        <v>149.41999999999999</v>
      </c>
      <c r="W529" s="525"/>
    </row>
    <row r="530" spans="1:23" ht="13.5" thickBot="1" x14ac:dyDescent="0.25">
      <c r="A530" s="372" t="s">
        <v>26</v>
      </c>
      <c r="B530" s="410">
        <f>B529-B516</f>
        <v>0</v>
      </c>
      <c r="C530" s="415">
        <f t="shared" ref="C530:S530" si="127">C529-C516</f>
        <v>0</v>
      </c>
      <c r="D530" s="415">
        <f t="shared" si="127"/>
        <v>0</v>
      </c>
      <c r="E530" s="415">
        <f t="shared" si="127"/>
        <v>0</v>
      </c>
      <c r="F530" s="415">
        <f t="shared" si="127"/>
        <v>0</v>
      </c>
      <c r="G530" s="417">
        <f t="shared" si="127"/>
        <v>0</v>
      </c>
      <c r="H530" s="410">
        <f t="shared" si="127"/>
        <v>0</v>
      </c>
      <c r="I530" s="415">
        <f t="shared" si="127"/>
        <v>0</v>
      </c>
      <c r="J530" s="415">
        <f t="shared" si="127"/>
        <v>0</v>
      </c>
      <c r="K530" s="415">
        <f t="shared" si="127"/>
        <v>0</v>
      </c>
      <c r="L530" s="415">
        <f t="shared" si="127"/>
        <v>0</v>
      </c>
      <c r="M530" s="417">
        <f t="shared" si="127"/>
        <v>0</v>
      </c>
      <c r="N530" s="410">
        <f t="shared" si="127"/>
        <v>0</v>
      </c>
      <c r="O530" s="415">
        <f t="shared" si="127"/>
        <v>0</v>
      </c>
      <c r="P530" s="415">
        <f t="shared" si="127"/>
        <v>0</v>
      </c>
      <c r="Q530" s="415">
        <f t="shared" si="127"/>
        <v>0</v>
      </c>
      <c r="R530" s="415">
        <f t="shared" si="127"/>
        <v>0</v>
      </c>
      <c r="S530" s="417">
        <f t="shared" si="127"/>
        <v>0</v>
      </c>
      <c r="T530" s="348"/>
      <c r="U530" s="227" t="s">
        <v>26</v>
      </c>
      <c r="V530" s="395">
        <f>V529-V516</f>
        <v>148.43</v>
      </c>
      <c r="W530" s="525"/>
    </row>
  </sheetData>
  <mergeCells count="76">
    <mergeCell ref="N363:S363"/>
    <mergeCell ref="B376:G376"/>
    <mergeCell ref="H337:M337"/>
    <mergeCell ref="N337:S337"/>
    <mergeCell ref="B493:G493"/>
    <mergeCell ref="H493:M493"/>
    <mergeCell ref="N493:S493"/>
    <mergeCell ref="B350:G350"/>
    <mergeCell ref="H350:M350"/>
    <mergeCell ref="N350:S350"/>
    <mergeCell ref="B402:G402"/>
    <mergeCell ref="H402:M402"/>
    <mergeCell ref="N402:S402"/>
    <mergeCell ref="B389:G389"/>
    <mergeCell ref="H389:M389"/>
    <mergeCell ref="N389:S389"/>
    <mergeCell ref="B363:G363"/>
    <mergeCell ref="H363:M363"/>
    <mergeCell ref="H376:M376"/>
    <mergeCell ref="N376:S376"/>
    <mergeCell ref="B178:F178"/>
    <mergeCell ref="B256:F256"/>
    <mergeCell ref="B243:F243"/>
    <mergeCell ref="B230:F230"/>
    <mergeCell ref="B217:F217"/>
    <mergeCell ref="B269:F269"/>
    <mergeCell ref="B204:F204"/>
    <mergeCell ref="B191:F191"/>
    <mergeCell ref="N298:S298"/>
    <mergeCell ref="H298:M298"/>
    <mergeCell ref="B324:G324"/>
    <mergeCell ref="H324:M324"/>
    <mergeCell ref="N324:S324"/>
    <mergeCell ref="B337:G337"/>
    <mergeCell ref="B9:F9"/>
    <mergeCell ref="B22:F22"/>
    <mergeCell ref="B35:F35"/>
    <mergeCell ref="B48:F48"/>
    <mergeCell ref="B61:F61"/>
    <mergeCell ref="B415:G415"/>
    <mergeCell ref="H415:M415"/>
    <mergeCell ref="N415:S415"/>
    <mergeCell ref="B74:F74"/>
    <mergeCell ref="B152:F152"/>
    <mergeCell ref="B139:F139"/>
    <mergeCell ref="B126:F126"/>
    <mergeCell ref="B113:F113"/>
    <mergeCell ref="B100:F100"/>
    <mergeCell ref="B87:F87"/>
    <mergeCell ref="B165:F165"/>
    <mergeCell ref="B311:G311"/>
    <mergeCell ref="H311:M311"/>
    <mergeCell ref="N311:S311"/>
    <mergeCell ref="B298:G298"/>
    <mergeCell ref="B282:F282"/>
    <mergeCell ref="B480:G480"/>
    <mergeCell ref="H480:M480"/>
    <mergeCell ref="N480:S480"/>
    <mergeCell ref="B428:G428"/>
    <mergeCell ref="H428:M428"/>
    <mergeCell ref="N428:S428"/>
    <mergeCell ref="B441:G441"/>
    <mergeCell ref="H441:M441"/>
    <mergeCell ref="N441:S441"/>
    <mergeCell ref="B467:G467"/>
    <mergeCell ref="H467:M467"/>
    <mergeCell ref="N467:S467"/>
    <mergeCell ref="B454:G454"/>
    <mergeCell ref="H454:M454"/>
    <mergeCell ref="N454:S454"/>
    <mergeCell ref="B520:G520"/>
    <mergeCell ref="H520:M520"/>
    <mergeCell ref="N520:S520"/>
    <mergeCell ref="B506:G506"/>
    <mergeCell ref="H506:M506"/>
    <mergeCell ref="N506:S50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557"/>
  <sheetViews>
    <sheetView showGridLines="0" topLeftCell="A527" zoomScale="73" zoomScaleNormal="73" workbookViewId="0">
      <selection activeCell="H549" sqref="H549:H551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31" t="s">
        <v>50</v>
      </c>
      <c r="C9" s="532"/>
      <c r="D9" s="532"/>
      <c r="E9" s="532"/>
      <c r="F9" s="532"/>
      <c r="G9" s="533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31" t="s">
        <v>50</v>
      </c>
      <c r="C23" s="532"/>
      <c r="D23" s="532"/>
      <c r="E23" s="532"/>
      <c r="F23" s="532"/>
      <c r="G23" s="533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31" t="s">
        <v>50</v>
      </c>
      <c r="C37" s="532"/>
      <c r="D37" s="532"/>
      <c r="E37" s="532"/>
      <c r="F37" s="532"/>
      <c r="G37" s="533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31" t="s">
        <v>50</v>
      </c>
      <c r="C53" s="532"/>
      <c r="D53" s="532"/>
      <c r="E53" s="532"/>
      <c r="F53" s="532"/>
      <c r="G53" s="533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31" t="s">
        <v>50</v>
      </c>
      <c r="C67" s="532"/>
      <c r="D67" s="532"/>
      <c r="E67" s="532"/>
      <c r="F67" s="532"/>
      <c r="G67" s="533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31" t="s">
        <v>50</v>
      </c>
      <c r="C81" s="532"/>
      <c r="D81" s="532"/>
      <c r="E81" s="532"/>
      <c r="F81" s="532"/>
      <c r="G81" s="533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31" t="s">
        <v>50</v>
      </c>
      <c r="C95" s="532"/>
      <c r="D95" s="532"/>
      <c r="E95" s="532"/>
      <c r="F95" s="532"/>
      <c r="G95" s="533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31" t="s">
        <v>50</v>
      </c>
      <c r="C111" s="532"/>
      <c r="D111" s="532"/>
      <c r="E111" s="532"/>
      <c r="F111" s="532"/>
      <c r="G111" s="533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31" t="s">
        <v>50</v>
      </c>
      <c r="C125" s="532"/>
      <c r="D125" s="532"/>
      <c r="E125" s="532"/>
      <c r="F125" s="532"/>
      <c r="G125" s="533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31" t="s">
        <v>50</v>
      </c>
      <c r="C139" s="532"/>
      <c r="D139" s="532"/>
      <c r="E139" s="532"/>
      <c r="F139" s="532"/>
      <c r="G139" s="533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31" t="s">
        <v>50</v>
      </c>
      <c r="C153" s="532"/>
      <c r="D153" s="532"/>
      <c r="E153" s="532"/>
      <c r="F153" s="532"/>
      <c r="G153" s="533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31" t="s">
        <v>50</v>
      </c>
      <c r="C167" s="532"/>
      <c r="D167" s="532"/>
      <c r="E167" s="532"/>
      <c r="F167" s="532"/>
      <c r="G167" s="533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31" t="s">
        <v>50</v>
      </c>
      <c r="C182" s="532"/>
      <c r="D182" s="532"/>
      <c r="E182" s="532"/>
      <c r="F182" s="532"/>
      <c r="G182" s="533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31" t="s">
        <v>50</v>
      </c>
      <c r="C196" s="532"/>
      <c r="D196" s="532"/>
      <c r="E196" s="532"/>
      <c r="F196" s="532"/>
      <c r="G196" s="533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31" t="s">
        <v>50</v>
      </c>
      <c r="C210" s="532"/>
      <c r="D210" s="532"/>
      <c r="E210" s="532"/>
      <c r="F210" s="532"/>
      <c r="G210" s="533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31" t="s">
        <v>50</v>
      </c>
      <c r="C224" s="532"/>
      <c r="D224" s="532"/>
      <c r="E224" s="532"/>
      <c r="F224" s="532"/>
      <c r="G224" s="533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31" t="s">
        <v>50</v>
      </c>
      <c r="C238" s="532"/>
      <c r="D238" s="532"/>
      <c r="E238" s="532"/>
      <c r="F238" s="532"/>
      <c r="G238" s="533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31" t="s">
        <v>50</v>
      </c>
      <c r="C252" s="532"/>
      <c r="D252" s="532"/>
      <c r="E252" s="532"/>
      <c r="F252" s="532"/>
      <c r="G252" s="533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31" t="s">
        <v>50</v>
      </c>
      <c r="C267" s="532"/>
      <c r="D267" s="532"/>
      <c r="E267" s="532"/>
      <c r="F267" s="532"/>
      <c r="G267" s="533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31" t="s">
        <v>50</v>
      </c>
      <c r="C281" s="532"/>
      <c r="D281" s="532"/>
      <c r="E281" s="532"/>
      <c r="F281" s="532"/>
      <c r="G281" s="533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31" t="s">
        <v>50</v>
      </c>
      <c r="C295" s="532"/>
      <c r="D295" s="532"/>
      <c r="E295" s="532"/>
      <c r="F295" s="532"/>
      <c r="G295" s="533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31" t="s">
        <v>50</v>
      </c>
      <c r="C309" s="532"/>
      <c r="D309" s="532"/>
      <c r="E309" s="532"/>
      <c r="F309" s="532"/>
      <c r="G309" s="533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31" t="s">
        <v>50</v>
      </c>
      <c r="C323" s="532"/>
      <c r="D323" s="532"/>
      <c r="E323" s="532"/>
      <c r="F323" s="532"/>
      <c r="G323" s="533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31" t="s">
        <v>50</v>
      </c>
      <c r="C339" s="532"/>
      <c r="D339" s="532"/>
      <c r="E339" s="532"/>
      <c r="F339" s="532"/>
      <c r="G339" s="533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31" t="s">
        <v>50</v>
      </c>
      <c r="C352" s="532"/>
      <c r="D352" s="532"/>
      <c r="E352" s="532"/>
      <c r="F352" s="532"/>
      <c r="G352" s="533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31" t="s">
        <v>50</v>
      </c>
      <c r="C365" s="532"/>
      <c r="D365" s="532"/>
      <c r="E365" s="532"/>
      <c r="F365" s="532"/>
      <c r="G365" s="533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31" t="s">
        <v>50</v>
      </c>
      <c r="C378" s="532"/>
      <c r="D378" s="532"/>
      <c r="E378" s="532"/>
      <c r="F378" s="532"/>
      <c r="G378" s="533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31" t="s">
        <v>50</v>
      </c>
      <c r="C391" s="532"/>
      <c r="D391" s="532"/>
      <c r="E391" s="532"/>
      <c r="F391" s="532"/>
      <c r="G391" s="533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31" t="s">
        <v>50</v>
      </c>
      <c r="C404" s="532"/>
      <c r="D404" s="532"/>
      <c r="E404" s="532"/>
      <c r="F404" s="532"/>
      <c r="G404" s="533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531" t="s">
        <v>50</v>
      </c>
      <c r="C417" s="532"/>
      <c r="D417" s="532"/>
      <c r="E417" s="532"/>
      <c r="F417" s="532"/>
      <c r="G417" s="533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531" t="s">
        <v>50</v>
      </c>
      <c r="C430" s="532"/>
      <c r="D430" s="532"/>
      <c r="E430" s="532"/>
      <c r="F430" s="532"/>
      <c r="G430" s="533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  <row r="442" spans="1:11" ht="13.5" thickBot="1" x14ac:dyDescent="0.25"/>
    <row r="443" spans="1:11" ht="13.5" thickBot="1" x14ac:dyDescent="0.25">
      <c r="A443" s="285" t="s">
        <v>138</v>
      </c>
      <c r="B443" s="531" t="s">
        <v>50</v>
      </c>
      <c r="C443" s="532"/>
      <c r="D443" s="532"/>
      <c r="E443" s="532"/>
      <c r="F443" s="532"/>
      <c r="G443" s="533"/>
      <c r="H443" s="313" t="s">
        <v>0</v>
      </c>
      <c r="I443" s="227"/>
      <c r="J443" s="517"/>
      <c r="K443" s="517"/>
    </row>
    <row r="444" spans="1:11" x14ac:dyDescent="0.2">
      <c r="A444" s="226" t="s">
        <v>54</v>
      </c>
      <c r="B444" s="453">
        <v>1</v>
      </c>
      <c r="C444" s="454">
        <v>2</v>
      </c>
      <c r="D444" s="455">
        <v>3</v>
      </c>
      <c r="E444" s="454">
        <v>4</v>
      </c>
      <c r="F444" s="455">
        <v>5</v>
      </c>
      <c r="G444" s="456">
        <v>6</v>
      </c>
      <c r="H444" s="460">
        <v>220</v>
      </c>
      <c r="I444" s="290"/>
      <c r="J444" s="517"/>
      <c r="K444" s="517"/>
    </row>
    <row r="445" spans="1:11" x14ac:dyDescent="0.2">
      <c r="A445" s="292" t="s">
        <v>3</v>
      </c>
      <c r="B445" s="253">
        <v>3905</v>
      </c>
      <c r="C445" s="254">
        <v>3905</v>
      </c>
      <c r="D445" s="254">
        <v>3905</v>
      </c>
      <c r="E445" s="254">
        <v>3905</v>
      </c>
      <c r="F445" s="254">
        <v>3905</v>
      </c>
      <c r="G445" s="255">
        <v>3905</v>
      </c>
      <c r="H445" s="293">
        <v>3905</v>
      </c>
      <c r="I445" s="294"/>
      <c r="J445" s="291"/>
      <c r="K445" s="517"/>
    </row>
    <row r="446" spans="1:11" x14ac:dyDescent="0.2">
      <c r="A446" s="295" t="s">
        <v>6</v>
      </c>
      <c r="B446" s="256">
        <v>4405.25</v>
      </c>
      <c r="C446" s="257">
        <v>4277.3684210526317</v>
      </c>
      <c r="D446" s="257">
        <v>4362</v>
      </c>
      <c r="E446" s="257">
        <v>4377.5</v>
      </c>
      <c r="F446" s="296">
        <v>4345.5</v>
      </c>
      <c r="G446" s="258">
        <v>4368.9743589743593</v>
      </c>
      <c r="H446" s="297">
        <v>4356.2280701754389</v>
      </c>
      <c r="I446" s="298"/>
      <c r="J446" s="291"/>
      <c r="K446" s="517"/>
    </row>
    <row r="447" spans="1:11" x14ac:dyDescent="0.2">
      <c r="A447" s="226" t="s">
        <v>7</v>
      </c>
      <c r="B447" s="260">
        <v>70</v>
      </c>
      <c r="C447" s="261">
        <v>76.315789473684205</v>
      </c>
      <c r="D447" s="261">
        <v>65.714285714285708</v>
      </c>
      <c r="E447" s="261">
        <v>91.666666666666671</v>
      </c>
      <c r="F447" s="509">
        <v>67.5</v>
      </c>
      <c r="G447" s="262">
        <v>84.615384615384613</v>
      </c>
      <c r="H447" s="300">
        <v>75</v>
      </c>
      <c r="I447" s="301"/>
      <c r="J447" s="291"/>
      <c r="K447" s="517"/>
    </row>
    <row r="448" spans="1:11" x14ac:dyDescent="0.2">
      <c r="A448" s="226" t="s">
        <v>8</v>
      </c>
      <c r="B448" s="263">
        <v>8.734852062299113E-2</v>
      </c>
      <c r="C448" s="264">
        <v>9.0008508132244647E-2</v>
      </c>
      <c r="D448" s="264">
        <v>0.10159768608684314</v>
      </c>
      <c r="E448" s="264">
        <v>6.8072521405060066E-2</v>
      </c>
      <c r="F448" s="302">
        <v>8.8089298210078562E-2</v>
      </c>
      <c r="G448" s="265">
        <v>7.7853904288381584E-2</v>
      </c>
      <c r="H448" s="303">
        <v>8.64820407944797E-2</v>
      </c>
      <c r="I448" s="304"/>
      <c r="J448" s="305"/>
      <c r="K448" s="306"/>
    </row>
    <row r="449" spans="1:11" x14ac:dyDescent="0.2">
      <c r="A449" s="295" t="s">
        <v>1</v>
      </c>
      <c r="B449" s="266">
        <f t="shared" ref="B449:H449" si="101">B446/B445*100-100</f>
        <v>12.810499359795131</v>
      </c>
      <c r="C449" s="267">
        <f t="shared" si="101"/>
        <v>9.5356829975065835</v>
      </c>
      <c r="D449" s="267">
        <f t="shared" si="101"/>
        <v>11.702944942381549</v>
      </c>
      <c r="E449" s="267">
        <f t="shared" si="101"/>
        <v>12.099871959026885</v>
      </c>
      <c r="F449" s="267">
        <f t="shared" si="101"/>
        <v>11.280409731113949</v>
      </c>
      <c r="G449" s="268">
        <f t="shared" si="101"/>
        <v>11.881545684362592</v>
      </c>
      <c r="H449" s="269">
        <f t="shared" si="101"/>
        <v>11.555136240088061</v>
      </c>
      <c r="I449" s="304"/>
      <c r="J449" s="305"/>
      <c r="K449" s="227"/>
    </row>
    <row r="450" spans="1:11" ht="13.5" thickBot="1" x14ac:dyDescent="0.25">
      <c r="A450" s="226" t="s">
        <v>27</v>
      </c>
      <c r="B450" s="270">
        <f t="shared" ref="B450:H450" si="102">B446-B433</f>
        <v>280.37195121951208</v>
      </c>
      <c r="C450" s="271">
        <f t="shared" si="102"/>
        <v>54.186602870813658</v>
      </c>
      <c r="D450" s="271">
        <f t="shared" si="102"/>
        <v>136.25</v>
      </c>
      <c r="E450" s="271">
        <f t="shared" si="102"/>
        <v>232.16666666666697</v>
      </c>
      <c r="F450" s="271">
        <f t="shared" si="102"/>
        <v>143.54878048780483</v>
      </c>
      <c r="G450" s="272">
        <f t="shared" si="102"/>
        <v>167.43589743589746</v>
      </c>
      <c r="H450" s="307">
        <f t="shared" si="102"/>
        <v>164.00079744816594</v>
      </c>
      <c r="I450" s="308"/>
      <c r="J450" s="305"/>
      <c r="K450" s="227"/>
    </row>
    <row r="451" spans="1:11" x14ac:dyDescent="0.2">
      <c r="A451" s="309" t="s">
        <v>51</v>
      </c>
      <c r="B451" s="274">
        <v>663</v>
      </c>
      <c r="C451" s="275">
        <v>660</v>
      </c>
      <c r="D451" s="275">
        <v>662</v>
      </c>
      <c r="E451" s="275">
        <v>175</v>
      </c>
      <c r="F451" s="275">
        <v>663</v>
      </c>
      <c r="G451" s="276">
        <v>654</v>
      </c>
      <c r="H451" s="277">
        <f>SUM(B451:G451)</f>
        <v>3477</v>
      </c>
      <c r="I451" s="310" t="s">
        <v>56</v>
      </c>
      <c r="J451" s="311">
        <f>H438-H451</f>
        <v>14</v>
      </c>
      <c r="K451" s="279">
        <f>J451/H438</f>
        <v>4.0103122314523064E-3</v>
      </c>
    </row>
    <row r="452" spans="1:11" x14ac:dyDescent="0.2">
      <c r="A452" s="309" t="s">
        <v>28</v>
      </c>
      <c r="B452" s="229"/>
      <c r="C452" s="281"/>
      <c r="D452" s="281"/>
      <c r="E452" s="281"/>
      <c r="F452" s="281"/>
      <c r="G452" s="230"/>
      <c r="H452" s="233"/>
      <c r="I452" s="227" t="s">
        <v>57</v>
      </c>
      <c r="J452" s="517">
        <v>159.03</v>
      </c>
      <c r="K452" s="517"/>
    </row>
    <row r="453" spans="1:11" ht="13.5" thickBot="1" x14ac:dyDescent="0.25">
      <c r="A453" s="312" t="s">
        <v>26</v>
      </c>
      <c r="B453" s="231">
        <f t="shared" ref="B453:G453" si="103">B452-B439</f>
        <v>0</v>
      </c>
      <c r="C453" s="232">
        <f t="shared" si="103"/>
        <v>0</v>
      </c>
      <c r="D453" s="232">
        <f t="shared" si="103"/>
        <v>0</v>
      </c>
      <c r="E453" s="232">
        <f t="shared" si="103"/>
        <v>0</v>
      </c>
      <c r="F453" s="232">
        <f t="shared" si="103"/>
        <v>0</v>
      </c>
      <c r="G453" s="238">
        <f t="shared" si="103"/>
        <v>0</v>
      </c>
      <c r="H453" s="234"/>
      <c r="I453" s="517" t="s">
        <v>26</v>
      </c>
      <c r="J453" s="517">
        <f>J452-J439</f>
        <v>1.3000000000000114</v>
      </c>
      <c r="K453" s="517"/>
    </row>
    <row r="455" spans="1:11" ht="13.5" thickBot="1" x14ac:dyDescent="0.25"/>
    <row r="456" spans="1:11" ht="13.5" thickBot="1" x14ac:dyDescent="0.25">
      <c r="A456" s="285" t="s">
        <v>139</v>
      </c>
      <c r="B456" s="531" t="s">
        <v>50</v>
      </c>
      <c r="C456" s="532"/>
      <c r="D456" s="532"/>
      <c r="E456" s="532"/>
      <c r="F456" s="532"/>
      <c r="G456" s="533"/>
      <c r="H456" s="313" t="s">
        <v>0</v>
      </c>
      <c r="I456" s="227"/>
      <c r="J456" s="518"/>
      <c r="K456" s="518"/>
    </row>
    <row r="457" spans="1:11" x14ac:dyDescent="0.2">
      <c r="A457" s="226" t="s">
        <v>54</v>
      </c>
      <c r="B457" s="453">
        <v>1</v>
      </c>
      <c r="C457" s="454">
        <v>2</v>
      </c>
      <c r="D457" s="455">
        <v>3</v>
      </c>
      <c r="E457" s="454">
        <v>4</v>
      </c>
      <c r="F457" s="455">
        <v>5</v>
      </c>
      <c r="G457" s="456">
        <v>6</v>
      </c>
      <c r="H457" s="460">
        <v>215</v>
      </c>
      <c r="I457" s="290"/>
      <c r="J457" s="518"/>
      <c r="K457" s="518"/>
    </row>
    <row r="458" spans="1:11" x14ac:dyDescent="0.2">
      <c r="A458" s="292" t="s">
        <v>3</v>
      </c>
      <c r="B458" s="253">
        <v>3925</v>
      </c>
      <c r="C458" s="254">
        <v>3925</v>
      </c>
      <c r="D458" s="254">
        <v>3925</v>
      </c>
      <c r="E458" s="254">
        <v>3925</v>
      </c>
      <c r="F458" s="254">
        <v>3925</v>
      </c>
      <c r="G458" s="255">
        <v>3925</v>
      </c>
      <c r="H458" s="293">
        <v>3925</v>
      </c>
      <c r="I458" s="294"/>
      <c r="J458" s="291"/>
      <c r="K458" s="518"/>
    </row>
    <row r="459" spans="1:11" x14ac:dyDescent="0.2">
      <c r="A459" s="295" t="s">
        <v>6</v>
      </c>
      <c r="B459" s="256">
        <v>4422.3529411764703</v>
      </c>
      <c r="C459" s="257">
        <v>4293.9024390243903</v>
      </c>
      <c r="D459" s="257">
        <v>4308.5365853658541</v>
      </c>
      <c r="E459" s="257">
        <v>4224.4444444444443</v>
      </c>
      <c r="F459" s="296">
        <v>4325.5</v>
      </c>
      <c r="G459" s="258">
        <v>4343.9024390243903</v>
      </c>
      <c r="H459" s="297">
        <v>4326.604651162791</v>
      </c>
      <c r="I459" s="298"/>
      <c r="J459" s="291"/>
      <c r="K459" s="518"/>
    </row>
    <row r="460" spans="1:11" x14ac:dyDescent="0.2">
      <c r="A460" s="226" t="s">
        <v>7</v>
      </c>
      <c r="B460" s="260">
        <v>64.705882352941174</v>
      </c>
      <c r="C460" s="261">
        <v>75.609756097560975</v>
      </c>
      <c r="D460" s="261">
        <v>60.975609756097562</v>
      </c>
      <c r="E460" s="261">
        <v>66.666666666666671</v>
      </c>
      <c r="F460" s="509">
        <v>75</v>
      </c>
      <c r="G460" s="262">
        <v>78.048780487804876</v>
      </c>
      <c r="H460" s="300">
        <v>72.093023255813947</v>
      </c>
      <c r="I460" s="301"/>
      <c r="J460" s="291"/>
      <c r="K460" s="518"/>
    </row>
    <row r="461" spans="1:11" x14ac:dyDescent="0.2">
      <c r="A461" s="226" t="s">
        <v>8</v>
      </c>
      <c r="B461" s="263">
        <v>8.9941140129249142E-2</v>
      </c>
      <c r="C461" s="264">
        <v>8.2809277582512025E-2</v>
      </c>
      <c r="D461" s="264">
        <v>0.10761248157038485</v>
      </c>
      <c r="E461" s="264">
        <v>8.5438017597232144E-2</v>
      </c>
      <c r="F461" s="302">
        <v>7.7202229289905028E-2</v>
      </c>
      <c r="G461" s="265">
        <v>9.0375632223995375E-2</v>
      </c>
      <c r="H461" s="303">
        <v>9.0646723006786667E-2</v>
      </c>
      <c r="I461" s="304"/>
      <c r="J461" s="305"/>
      <c r="K461" s="306"/>
    </row>
    <row r="462" spans="1:11" x14ac:dyDescent="0.2">
      <c r="A462" s="295" t="s">
        <v>1</v>
      </c>
      <c r="B462" s="266">
        <f t="shared" ref="B462:H462" si="104">B459/B458*100-100</f>
        <v>12.671412514050189</v>
      </c>
      <c r="C462" s="267">
        <f t="shared" si="104"/>
        <v>9.3987882553984861</v>
      </c>
      <c r="D462" s="267">
        <f t="shared" si="104"/>
        <v>9.7716327481746248</v>
      </c>
      <c r="E462" s="267">
        <f t="shared" si="104"/>
        <v>7.6291578202406356</v>
      </c>
      <c r="F462" s="267">
        <f t="shared" si="104"/>
        <v>10.203821656050962</v>
      </c>
      <c r="G462" s="268">
        <f t="shared" si="104"/>
        <v>10.672673605716952</v>
      </c>
      <c r="H462" s="269">
        <f t="shared" si="104"/>
        <v>10.231965634720794</v>
      </c>
      <c r="I462" s="304"/>
      <c r="J462" s="305"/>
      <c r="K462" s="227"/>
    </row>
    <row r="463" spans="1:11" ht="13.5" thickBot="1" x14ac:dyDescent="0.25">
      <c r="A463" s="226" t="s">
        <v>27</v>
      </c>
      <c r="B463" s="270">
        <f t="shared" ref="B463:H463" si="105">B459-B446</f>
        <v>17.102941176470267</v>
      </c>
      <c r="C463" s="271">
        <f t="shared" si="105"/>
        <v>16.534017971758658</v>
      </c>
      <c r="D463" s="271">
        <f t="shared" si="105"/>
        <v>-53.46341463414592</v>
      </c>
      <c r="E463" s="271">
        <f t="shared" si="105"/>
        <v>-153.05555555555566</v>
      </c>
      <c r="F463" s="271">
        <f t="shared" si="105"/>
        <v>-20</v>
      </c>
      <c r="G463" s="272">
        <f t="shared" si="105"/>
        <v>-25.071919949969015</v>
      </c>
      <c r="H463" s="307">
        <f t="shared" si="105"/>
        <v>-29.623419012647901</v>
      </c>
      <c r="I463" s="308"/>
      <c r="J463" s="305"/>
      <c r="K463" s="227"/>
    </row>
    <row r="464" spans="1:11" x14ac:dyDescent="0.2">
      <c r="A464" s="309" t="s">
        <v>51</v>
      </c>
      <c r="B464" s="274">
        <v>662</v>
      </c>
      <c r="C464" s="275">
        <v>658</v>
      </c>
      <c r="D464" s="275">
        <v>661</v>
      </c>
      <c r="E464" s="275">
        <v>171</v>
      </c>
      <c r="F464" s="275">
        <v>662</v>
      </c>
      <c r="G464" s="276">
        <v>650</v>
      </c>
      <c r="H464" s="277">
        <f>SUM(B464:G464)</f>
        <v>3464</v>
      </c>
      <c r="I464" s="310" t="s">
        <v>56</v>
      </c>
      <c r="J464" s="311">
        <f>H451-H464</f>
        <v>13</v>
      </c>
      <c r="K464" s="279">
        <f>J464/H451</f>
        <v>3.738855335058959E-3</v>
      </c>
    </row>
    <row r="465" spans="1:11" x14ac:dyDescent="0.2">
      <c r="A465" s="309" t="s">
        <v>28</v>
      </c>
      <c r="B465" s="229"/>
      <c r="C465" s="281"/>
      <c r="D465" s="281"/>
      <c r="E465" s="281"/>
      <c r="F465" s="281"/>
      <c r="G465" s="230"/>
      <c r="H465" s="233"/>
      <c r="I465" s="227" t="s">
        <v>57</v>
      </c>
      <c r="J465" s="518">
        <v>159.11000000000001</v>
      </c>
      <c r="K465" s="518"/>
    </row>
    <row r="466" spans="1:11" ht="13.5" thickBot="1" x14ac:dyDescent="0.25">
      <c r="A466" s="312" t="s">
        <v>26</v>
      </c>
      <c r="B466" s="231">
        <f t="shared" ref="B466:G466" si="106">B465-B452</f>
        <v>0</v>
      </c>
      <c r="C466" s="232">
        <f t="shared" si="106"/>
        <v>0</v>
      </c>
      <c r="D466" s="232">
        <f t="shared" si="106"/>
        <v>0</v>
      </c>
      <c r="E466" s="232">
        <f t="shared" si="106"/>
        <v>0</v>
      </c>
      <c r="F466" s="232">
        <f t="shared" si="106"/>
        <v>0</v>
      </c>
      <c r="G466" s="238">
        <f t="shared" si="106"/>
        <v>0</v>
      </c>
      <c r="H466" s="234"/>
      <c r="I466" s="518" t="s">
        <v>26</v>
      </c>
      <c r="J466" s="518">
        <f>J465-J452</f>
        <v>8.0000000000012506E-2</v>
      </c>
      <c r="K466" s="518"/>
    </row>
    <row r="468" spans="1:11" ht="13.5" thickBot="1" x14ac:dyDescent="0.25"/>
    <row r="469" spans="1:11" s="519" customFormat="1" ht="13.5" thickBot="1" x14ac:dyDescent="0.25">
      <c r="A469" s="285" t="s">
        <v>140</v>
      </c>
      <c r="B469" s="531" t="s">
        <v>50</v>
      </c>
      <c r="C469" s="532"/>
      <c r="D469" s="532"/>
      <c r="E469" s="532"/>
      <c r="F469" s="532"/>
      <c r="G469" s="533"/>
      <c r="H469" s="313" t="s">
        <v>0</v>
      </c>
      <c r="I469" s="227"/>
    </row>
    <row r="470" spans="1:11" s="519" customFormat="1" x14ac:dyDescent="0.2">
      <c r="A470" s="226" t="s">
        <v>54</v>
      </c>
      <c r="B470" s="453">
        <v>1</v>
      </c>
      <c r="C470" s="454">
        <v>2</v>
      </c>
      <c r="D470" s="455">
        <v>3</v>
      </c>
      <c r="E470" s="454">
        <v>4</v>
      </c>
      <c r="F470" s="455">
        <v>5</v>
      </c>
      <c r="G470" s="456">
        <v>6</v>
      </c>
      <c r="H470" s="460">
        <v>215</v>
      </c>
      <c r="I470" s="290"/>
    </row>
    <row r="471" spans="1:11" s="519" customFormat="1" x14ac:dyDescent="0.2">
      <c r="A471" s="292" t="s">
        <v>3</v>
      </c>
      <c r="B471" s="253">
        <v>3945</v>
      </c>
      <c r="C471" s="254">
        <v>3945</v>
      </c>
      <c r="D471" s="254">
        <v>3945</v>
      </c>
      <c r="E471" s="254">
        <v>3945</v>
      </c>
      <c r="F471" s="254">
        <v>3945</v>
      </c>
      <c r="G471" s="255">
        <v>3945</v>
      </c>
      <c r="H471" s="293">
        <v>3945</v>
      </c>
      <c r="I471" s="294"/>
      <c r="J471" s="291"/>
    </row>
    <row r="472" spans="1:11" s="519" customFormat="1" x14ac:dyDescent="0.2">
      <c r="A472" s="295" t="s">
        <v>6</v>
      </c>
      <c r="B472" s="256">
        <v>4340.71</v>
      </c>
      <c r="C472" s="257">
        <v>4063.46</v>
      </c>
      <c r="D472" s="257">
        <v>4315.45</v>
      </c>
      <c r="E472" s="257">
        <v>4214.38</v>
      </c>
      <c r="F472" s="296">
        <v>4294.75</v>
      </c>
      <c r="G472" s="258">
        <v>4074.59</v>
      </c>
      <c r="H472" s="297">
        <v>4237.45</v>
      </c>
      <c r="I472" s="298"/>
      <c r="J472" s="291"/>
    </row>
    <row r="473" spans="1:11" s="519" customFormat="1" x14ac:dyDescent="0.2">
      <c r="A473" s="226" t="s">
        <v>7</v>
      </c>
      <c r="B473" s="260">
        <v>92.9</v>
      </c>
      <c r="C473" s="261">
        <v>100</v>
      </c>
      <c r="D473" s="261">
        <v>85.5</v>
      </c>
      <c r="E473" s="261">
        <v>93.8</v>
      </c>
      <c r="F473" s="509">
        <v>90</v>
      </c>
      <c r="G473" s="262">
        <v>94.59</v>
      </c>
      <c r="H473" s="300">
        <v>85.65</v>
      </c>
      <c r="I473" s="301"/>
      <c r="J473" s="291"/>
    </row>
    <row r="474" spans="1:11" s="519" customFormat="1" x14ac:dyDescent="0.2">
      <c r="A474" s="226" t="s">
        <v>8</v>
      </c>
      <c r="B474" s="263">
        <v>5.7599999999999998E-2</v>
      </c>
      <c r="C474" s="264">
        <v>4.2200000000000001E-2</v>
      </c>
      <c r="D474" s="264">
        <v>7.7600000000000002E-2</v>
      </c>
      <c r="E474" s="264">
        <v>6.3E-2</v>
      </c>
      <c r="F474" s="302">
        <v>6.2199999999999998E-2</v>
      </c>
      <c r="G474" s="265">
        <v>5.7000000000000002E-2</v>
      </c>
      <c r="H474" s="303">
        <v>6.8500000000000005E-2</v>
      </c>
      <c r="I474" s="304"/>
      <c r="J474" s="305"/>
      <c r="K474" s="306"/>
    </row>
    <row r="475" spans="1:11" s="519" customFormat="1" x14ac:dyDescent="0.2">
      <c r="A475" s="295" t="s">
        <v>1</v>
      </c>
      <c r="B475" s="266">
        <f t="shared" ref="B475:H475" si="107">B472/B471*100-100</f>
        <v>10.030671736375155</v>
      </c>
      <c r="C475" s="267">
        <f t="shared" si="107"/>
        <v>3.0027883396704738</v>
      </c>
      <c r="D475" s="267">
        <f t="shared" si="107"/>
        <v>9.3903675538656444</v>
      </c>
      <c r="E475" s="267">
        <f t="shared" si="107"/>
        <v>6.8283903675538653</v>
      </c>
      <c r="F475" s="267">
        <f t="shared" si="107"/>
        <v>8.8656527249683137</v>
      </c>
      <c r="G475" s="268">
        <f t="shared" si="107"/>
        <v>3.2849176172370136</v>
      </c>
      <c r="H475" s="269">
        <f t="shared" si="107"/>
        <v>7.413181242078565</v>
      </c>
      <c r="I475" s="304"/>
      <c r="J475" s="305"/>
      <c r="K475" s="227"/>
    </row>
    <row r="476" spans="1:11" s="519" customFormat="1" ht="13.5" thickBot="1" x14ac:dyDescent="0.25">
      <c r="A476" s="226" t="s">
        <v>27</v>
      </c>
      <c r="B476" s="270">
        <f t="shared" ref="B476:H476" si="108">B472-B459</f>
        <v>-81.642941176470231</v>
      </c>
      <c r="C476" s="271">
        <f t="shared" si="108"/>
        <v>-230.4424390243903</v>
      </c>
      <c r="D476" s="271">
        <f t="shared" si="108"/>
        <v>6.9134146341457381</v>
      </c>
      <c r="E476" s="271">
        <f t="shared" si="108"/>
        <v>-10.064444444444234</v>
      </c>
      <c r="F476" s="271">
        <f t="shared" si="108"/>
        <v>-30.75</v>
      </c>
      <c r="G476" s="272">
        <f t="shared" si="108"/>
        <v>-269.31243902439019</v>
      </c>
      <c r="H476" s="307">
        <f t="shared" si="108"/>
        <v>-89.154651162791197</v>
      </c>
      <c r="I476" s="308"/>
      <c r="J476" s="305"/>
      <c r="K476" s="227"/>
    </row>
    <row r="477" spans="1:11" s="519" customFormat="1" x14ac:dyDescent="0.2">
      <c r="A477" s="309" t="s">
        <v>51</v>
      </c>
      <c r="B477" s="274">
        <v>659</v>
      </c>
      <c r="C477" s="275">
        <v>657</v>
      </c>
      <c r="D477" s="275">
        <v>658</v>
      </c>
      <c r="E477" s="275">
        <v>169</v>
      </c>
      <c r="F477" s="275">
        <v>662</v>
      </c>
      <c r="G477" s="276">
        <v>648</v>
      </c>
      <c r="H477" s="277">
        <f>SUM(B477:G477)</f>
        <v>3453</v>
      </c>
      <c r="I477" s="310" t="s">
        <v>56</v>
      </c>
      <c r="J477" s="311">
        <f>H464-H477</f>
        <v>11</v>
      </c>
      <c r="K477" s="279">
        <f>J477/H464</f>
        <v>3.1755196304849883E-3</v>
      </c>
    </row>
    <row r="478" spans="1:11" s="519" customFormat="1" x14ac:dyDescent="0.2">
      <c r="A478" s="309" t="s">
        <v>28</v>
      </c>
      <c r="B478" s="229"/>
      <c r="C478" s="281"/>
      <c r="D478" s="281"/>
      <c r="E478" s="281"/>
      <c r="F478" s="281"/>
      <c r="G478" s="230"/>
      <c r="H478" s="233"/>
      <c r="I478" s="227" t="s">
        <v>57</v>
      </c>
      <c r="J478" s="519">
        <v>158.69</v>
      </c>
    </row>
    <row r="479" spans="1:11" s="519" customFormat="1" ht="13.5" thickBot="1" x14ac:dyDescent="0.25">
      <c r="A479" s="312" t="s">
        <v>26</v>
      </c>
      <c r="B479" s="231">
        <f t="shared" ref="B479:G479" si="109">B478-B465</f>
        <v>0</v>
      </c>
      <c r="C479" s="232">
        <f t="shared" si="109"/>
        <v>0</v>
      </c>
      <c r="D479" s="232">
        <f t="shared" si="109"/>
        <v>0</v>
      </c>
      <c r="E479" s="232">
        <f t="shared" si="109"/>
        <v>0</v>
      </c>
      <c r="F479" s="232">
        <f t="shared" si="109"/>
        <v>0</v>
      </c>
      <c r="G479" s="238">
        <f t="shared" si="109"/>
        <v>0</v>
      </c>
      <c r="H479" s="234"/>
      <c r="I479" s="519" t="s">
        <v>26</v>
      </c>
      <c r="J479" s="519">
        <f>J478-J465</f>
        <v>-0.42000000000001592</v>
      </c>
    </row>
    <row r="481" spans="1:11" ht="13.5" thickBot="1" x14ac:dyDescent="0.25"/>
    <row r="482" spans="1:11" ht="13.5" thickBot="1" x14ac:dyDescent="0.25">
      <c r="A482" s="285" t="s">
        <v>141</v>
      </c>
      <c r="B482" s="531" t="s">
        <v>50</v>
      </c>
      <c r="C482" s="532"/>
      <c r="D482" s="532"/>
      <c r="E482" s="532"/>
      <c r="F482" s="532"/>
      <c r="G482" s="533"/>
      <c r="H482" s="313" t="s">
        <v>0</v>
      </c>
      <c r="I482" s="227"/>
      <c r="J482" s="520"/>
      <c r="K482" s="520"/>
    </row>
    <row r="483" spans="1:11" x14ac:dyDescent="0.2">
      <c r="A483" s="226" t="s">
        <v>54</v>
      </c>
      <c r="B483" s="453">
        <v>1</v>
      </c>
      <c r="C483" s="454">
        <v>2</v>
      </c>
      <c r="D483" s="455">
        <v>3</v>
      </c>
      <c r="E483" s="454">
        <v>4</v>
      </c>
      <c r="F483" s="455">
        <v>5</v>
      </c>
      <c r="G483" s="456">
        <v>6</v>
      </c>
      <c r="H483" s="460">
        <v>273</v>
      </c>
      <c r="I483" s="290"/>
      <c r="J483" s="520"/>
      <c r="K483" s="520"/>
    </row>
    <row r="484" spans="1:11" x14ac:dyDescent="0.2">
      <c r="A484" s="292" t="s">
        <v>3</v>
      </c>
      <c r="B484" s="253">
        <v>3965</v>
      </c>
      <c r="C484" s="254">
        <v>3965</v>
      </c>
      <c r="D484" s="254">
        <v>3965</v>
      </c>
      <c r="E484" s="254">
        <v>3965</v>
      </c>
      <c r="F484" s="254">
        <v>3965</v>
      </c>
      <c r="G484" s="255">
        <v>3965</v>
      </c>
      <c r="H484" s="293">
        <v>3965</v>
      </c>
      <c r="I484" s="294"/>
      <c r="J484" s="291"/>
      <c r="K484" s="520"/>
    </row>
    <row r="485" spans="1:11" x14ac:dyDescent="0.2">
      <c r="A485" s="295" t="s">
        <v>6</v>
      </c>
      <c r="B485" s="256">
        <v>4318.5185185185182</v>
      </c>
      <c r="C485" s="257">
        <v>4267.7551020408164</v>
      </c>
      <c r="D485" s="257">
        <v>4428.867924528302</v>
      </c>
      <c r="E485" s="257">
        <v>4155.5</v>
      </c>
      <c r="F485" s="296">
        <v>4345.208333333333</v>
      </c>
      <c r="G485" s="258">
        <v>4491.2244897959181</v>
      </c>
      <c r="H485" s="297">
        <v>4354.5787545787543</v>
      </c>
      <c r="I485" s="298"/>
      <c r="J485" s="291"/>
      <c r="K485" s="520"/>
    </row>
    <row r="486" spans="1:11" x14ac:dyDescent="0.2">
      <c r="A486" s="226" t="s">
        <v>7</v>
      </c>
      <c r="B486" s="260">
        <v>77.777777777777771</v>
      </c>
      <c r="C486" s="261">
        <v>81.632653061224488</v>
      </c>
      <c r="D486" s="261">
        <v>75.471698113207552</v>
      </c>
      <c r="E486" s="261">
        <v>85</v>
      </c>
      <c r="F486" s="509">
        <v>75</v>
      </c>
      <c r="G486" s="262">
        <v>73.469387755102048</v>
      </c>
      <c r="H486" s="300">
        <v>75.45787545787546</v>
      </c>
      <c r="I486" s="301"/>
      <c r="J486" s="291"/>
      <c r="K486" s="520"/>
    </row>
    <row r="487" spans="1:11" x14ac:dyDescent="0.2">
      <c r="A487" s="226" t="s">
        <v>8</v>
      </c>
      <c r="B487" s="263">
        <v>8.6631157794589728E-2</v>
      </c>
      <c r="C487" s="264">
        <v>7.9080303424390958E-2</v>
      </c>
      <c r="D487" s="264">
        <v>9.4710217036634001E-2</v>
      </c>
      <c r="E487" s="264">
        <v>9.2663844295292577E-2</v>
      </c>
      <c r="F487" s="302">
        <v>9.401588622764584E-2</v>
      </c>
      <c r="G487" s="265">
        <v>9.3568300756394163E-2</v>
      </c>
      <c r="H487" s="303">
        <v>9.2754885395727751E-2</v>
      </c>
      <c r="I487" s="304"/>
      <c r="J487" s="305"/>
      <c r="K487" s="306"/>
    </row>
    <row r="488" spans="1:11" x14ac:dyDescent="0.2">
      <c r="A488" s="295" t="s">
        <v>1</v>
      </c>
      <c r="B488" s="266">
        <f t="shared" ref="B488:H488" si="110">B485/B484*100-100</f>
        <v>8.9159777684367754</v>
      </c>
      <c r="C488" s="267">
        <f t="shared" si="110"/>
        <v>7.6356898370950006</v>
      </c>
      <c r="D488" s="267">
        <f t="shared" si="110"/>
        <v>11.699064931356929</v>
      </c>
      <c r="E488" s="267">
        <f t="shared" si="110"/>
        <v>4.8045397225725139</v>
      </c>
      <c r="F488" s="267">
        <f t="shared" si="110"/>
        <v>9.5891130727196128</v>
      </c>
      <c r="G488" s="268">
        <f t="shared" si="110"/>
        <v>13.271739969632222</v>
      </c>
      <c r="H488" s="269">
        <f t="shared" si="110"/>
        <v>9.8254414773960832</v>
      </c>
      <c r="I488" s="304"/>
      <c r="J488" s="305"/>
      <c r="K488" s="227"/>
    </row>
    <row r="489" spans="1:11" ht="13.5" thickBot="1" x14ac:dyDescent="0.25">
      <c r="A489" s="226" t="s">
        <v>27</v>
      </c>
      <c r="B489" s="270">
        <f t="shared" ref="B489:H489" si="111">B485-B472</f>
        <v>-22.191481481481787</v>
      </c>
      <c r="C489" s="271">
        <f t="shared" si="111"/>
        <v>204.29510204081635</v>
      </c>
      <c r="D489" s="271">
        <f t="shared" si="111"/>
        <v>113.41792452830214</v>
      </c>
      <c r="E489" s="271">
        <f t="shared" si="111"/>
        <v>-58.880000000000109</v>
      </c>
      <c r="F489" s="271">
        <f t="shared" si="111"/>
        <v>50.45833333333303</v>
      </c>
      <c r="G489" s="272">
        <f t="shared" si="111"/>
        <v>416.63448979591794</v>
      </c>
      <c r="H489" s="307">
        <f t="shared" si="111"/>
        <v>117.12875457875452</v>
      </c>
      <c r="I489" s="308"/>
      <c r="J489" s="305"/>
      <c r="K489" s="227"/>
    </row>
    <row r="490" spans="1:11" x14ac:dyDescent="0.2">
      <c r="A490" s="309" t="s">
        <v>51</v>
      </c>
      <c r="B490" s="274">
        <v>655</v>
      </c>
      <c r="C490" s="275">
        <v>655</v>
      </c>
      <c r="D490" s="275">
        <v>655</v>
      </c>
      <c r="E490" s="275">
        <v>163</v>
      </c>
      <c r="F490" s="275">
        <v>662</v>
      </c>
      <c r="G490" s="276">
        <v>647</v>
      </c>
      <c r="H490" s="277">
        <f>SUM(B490:G490)</f>
        <v>3437</v>
      </c>
      <c r="I490" s="310" t="s">
        <v>56</v>
      </c>
      <c r="J490" s="311">
        <f>H477-H490</f>
        <v>16</v>
      </c>
      <c r="K490" s="279">
        <f>J490/H477</f>
        <v>4.633651896901245E-3</v>
      </c>
    </row>
    <row r="491" spans="1:11" x14ac:dyDescent="0.2">
      <c r="A491" s="309" t="s">
        <v>28</v>
      </c>
      <c r="B491" s="229"/>
      <c r="C491" s="281"/>
      <c r="D491" s="281"/>
      <c r="E491" s="281"/>
      <c r="F491" s="281"/>
      <c r="G491" s="230"/>
      <c r="H491" s="233"/>
      <c r="I491" s="227" t="s">
        <v>57</v>
      </c>
      <c r="J491" s="520">
        <v>158.52000000000001</v>
      </c>
      <c r="K491" s="520"/>
    </row>
    <row r="492" spans="1:11" ht="13.5" thickBot="1" x14ac:dyDescent="0.25">
      <c r="A492" s="312" t="s">
        <v>26</v>
      </c>
      <c r="B492" s="231">
        <f t="shared" ref="B492:G492" si="112">B491-B478</f>
        <v>0</v>
      </c>
      <c r="C492" s="232">
        <f t="shared" si="112"/>
        <v>0</v>
      </c>
      <c r="D492" s="232">
        <f t="shared" si="112"/>
        <v>0</v>
      </c>
      <c r="E492" s="232">
        <f t="shared" si="112"/>
        <v>0</v>
      </c>
      <c r="F492" s="232">
        <f t="shared" si="112"/>
        <v>0</v>
      </c>
      <c r="G492" s="238">
        <f t="shared" si="112"/>
        <v>0</v>
      </c>
      <c r="H492" s="234"/>
      <c r="I492" s="520" t="s">
        <v>26</v>
      </c>
      <c r="J492" s="520">
        <f>J491-J478</f>
        <v>-0.16999999999998749</v>
      </c>
      <c r="K492" s="520"/>
    </row>
    <row r="494" spans="1:11" ht="13.5" thickBot="1" x14ac:dyDescent="0.25"/>
    <row r="495" spans="1:11" s="521" customFormat="1" ht="13.5" thickBot="1" x14ac:dyDescent="0.25">
      <c r="A495" s="285" t="s">
        <v>142</v>
      </c>
      <c r="B495" s="531" t="s">
        <v>50</v>
      </c>
      <c r="C495" s="532"/>
      <c r="D495" s="532"/>
      <c r="E495" s="532"/>
      <c r="F495" s="532"/>
      <c r="G495" s="533"/>
      <c r="H495" s="313" t="s">
        <v>0</v>
      </c>
      <c r="I495" s="227"/>
    </row>
    <row r="496" spans="1:11" s="521" customFormat="1" x14ac:dyDescent="0.2">
      <c r="A496" s="226" t="s">
        <v>54</v>
      </c>
      <c r="B496" s="453">
        <v>1</v>
      </c>
      <c r="C496" s="454">
        <v>2</v>
      </c>
      <c r="D496" s="455">
        <v>3</v>
      </c>
      <c r="E496" s="454">
        <v>4</v>
      </c>
      <c r="F496" s="455">
        <v>5</v>
      </c>
      <c r="G496" s="456">
        <v>6</v>
      </c>
      <c r="H496" s="460">
        <v>273</v>
      </c>
      <c r="I496" s="290"/>
    </row>
    <row r="497" spans="1:11" s="521" customFormat="1" x14ac:dyDescent="0.2">
      <c r="A497" s="292" t="s">
        <v>3</v>
      </c>
      <c r="B497" s="253">
        <v>3985</v>
      </c>
      <c r="C497" s="254">
        <v>3985</v>
      </c>
      <c r="D497" s="254">
        <v>3985</v>
      </c>
      <c r="E497" s="254">
        <v>3985</v>
      </c>
      <c r="F497" s="254">
        <v>3985</v>
      </c>
      <c r="G497" s="255">
        <v>3985</v>
      </c>
      <c r="H497" s="293">
        <v>3985</v>
      </c>
      <c r="I497" s="294"/>
      <c r="J497" s="291"/>
    </row>
    <row r="498" spans="1:11" s="521" customFormat="1" x14ac:dyDescent="0.2">
      <c r="A498" s="295" t="s">
        <v>6</v>
      </c>
      <c r="B498" s="256">
        <v>4444.22</v>
      </c>
      <c r="C498" s="257">
        <v>4350.57</v>
      </c>
      <c r="D498" s="257">
        <v>4333.51</v>
      </c>
      <c r="E498" s="257">
        <v>4151.33</v>
      </c>
      <c r="F498" s="296">
        <v>4400.47</v>
      </c>
      <c r="G498" s="258">
        <v>4406.51</v>
      </c>
      <c r="H498" s="297">
        <v>4372.37</v>
      </c>
      <c r="I498" s="298"/>
      <c r="J498" s="291"/>
    </row>
    <row r="499" spans="1:11" s="521" customFormat="1" x14ac:dyDescent="0.2">
      <c r="A499" s="226" t="s">
        <v>7</v>
      </c>
      <c r="B499" s="260">
        <v>80</v>
      </c>
      <c r="C499" s="261">
        <v>77.36</v>
      </c>
      <c r="D499" s="261">
        <v>81.08</v>
      </c>
      <c r="E499" s="261">
        <v>73.33</v>
      </c>
      <c r="F499" s="509">
        <v>69.77</v>
      </c>
      <c r="G499" s="262">
        <v>83.72</v>
      </c>
      <c r="H499" s="300">
        <v>76.69</v>
      </c>
      <c r="I499" s="301"/>
      <c r="J499" s="291"/>
    </row>
    <row r="500" spans="1:11" s="521" customFormat="1" x14ac:dyDescent="0.2">
      <c r="A500" s="226" t="s">
        <v>8</v>
      </c>
      <c r="B500" s="263">
        <v>8.2400000000000001E-2</v>
      </c>
      <c r="C500" s="264">
        <v>7.8700000000000006E-2</v>
      </c>
      <c r="D500" s="264">
        <v>8.5699999999999998E-2</v>
      </c>
      <c r="E500" s="264">
        <v>8.1199999999999994E-2</v>
      </c>
      <c r="F500" s="302">
        <v>9.1200000000000003E-2</v>
      </c>
      <c r="G500" s="265">
        <v>7.4399999999999994E-2</v>
      </c>
      <c r="H500" s="303">
        <v>8.3799999999999999E-2</v>
      </c>
      <c r="I500" s="304"/>
      <c r="J500" s="305"/>
      <c r="K500" s="306"/>
    </row>
    <row r="501" spans="1:11" s="521" customFormat="1" x14ac:dyDescent="0.2">
      <c r="A501" s="295" t="s">
        <v>1</v>
      </c>
      <c r="B501" s="266">
        <f t="shared" ref="B501:H501" si="113">B498/B497*100-100</f>
        <v>11.523713927227107</v>
      </c>
      <c r="C501" s="267">
        <f t="shared" si="113"/>
        <v>9.1736511919698955</v>
      </c>
      <c r="D501" s="267">
        <f t="shared" si="113"/>
        <v>8.7455457967377583</v>
      </c>
      <c r="E501" s="267">
        <f t="shared" si="113"/>
        <v>4.173902132998748</v>
      </c>
      <c r="F501" s="267">
        <f t="shared" si="113"/>
        <v>10.425846925972394</v>
      </c>
      <c r="G501" s="268">
        <f t="shared" si="113"/>
        <v>10.577415307402774</v>
      </c>
      <c r="H501" s="269">
        <f t="shared" si="113"/>
        <v>9.7207026348808085</v>
      </c>
      <c r="I501" s="304"/>
      <c r="J501" s="305"/>
      <c r="K501" s="227"/>
    </row>
    <row r="502" spans="1:11" s="521" customFormat="1" ht="13.5" thickBot="1" x14ac:dyDescent="0.25">
      <c r="A502" s="226" t="s">
        <v>27</v>
      </c>
      <c r="B502" s="270">
        <f t="shared" ref="B502:H502" si="114">B498-B485</f>
        <v>125.70148148148201</v>
      </c>
      <c r="C502" s="271">
        <f t="shared" si="114"/>
        <v>82.814897959183327</v>
      </c>
      <c r="D502" s="271">
        <f t="shared" si="114"/>
        <v>-95.357924528301737</v>
      </c>
      <c r="E502" s="271">
        <f t="shared" si="114"/>
        <v>-4.1700000000000728</v>
      </c>
      <c r="F502" s="271">
        <f t="shared" si="114"/>
        <v>55.261666666667224</v>
      </c>
      <c r="G502" s="272">
        <f t="shared" si="114"/>
        <v>-84.714489795917871</v>
      </c>
      <c r="H502" s="307">
        <f t="shared" si="114"/>
        <v>17.791245421245549</v>
      </c>
      <c r="I502" s="308"/>
      <c r="J502" s="305"/>
      <c r="K502" s="227"/>
    </row>
    <row r="503" spans="1:11" s="521" customFormat="1" x14ac:dyDescent="0.2">
      <c r="A503" s="309" t="s">
        <v>51</v>
      </c>
      <c r="B503" s="274">
        <v>653</v>
      </c>
      <c r="C503" s="275">
        <v>650</v>
      </c>
      <c r="D503" s="275">
        <v>652</v>
      </c>
      <c r="E503" s="275">
        <v>160</v>
      </c>
      <c r="F503" s="275">
        <v>660</v>
      </c>
      <c r="G503" s="276">
        <v>645</v>
      </c>
      <c r="H503" s="277">
        <f>SUM(B503:G503)</f>
        <v>3420</v>
      </c>
      <c r="I503" s="310" t="s">
        <v>56</v>
      </c>
      <c r="J503" s="311">
        <f>H490-H503</f>
        <v>17</v>
      </c>
      <c r="K503" s="279">
        <f>J503/H490</f>
        <v>4.946173988943846E-3</v>
      </c>
    </row>
    <row r="504" spans="1:11" s="521" customFormat="1" x14ac:dyDescent="0.2">
      <c r="A504" s="309" t="s">
        <v>28</v>
      </c>
      <c r="B504" s="229"/>
      <c r="C504" s="281"/>
      <c r="D504" s="281"/>
      <c r="E504" s="281"/>
      <c r="F504" s="281"/>
      <c r="G504" s="230"/>
      <c r="H504" s="233"/>
      <c r="I504" s="227" t="s">
        <v>57</v>
      </c>
      <c r="J504" s="521">
        <v>158.43</v>
      </c>
    </row>
    <row r="505" spans="1:11" s="521" customFormat="1" ht="13.5" thickBot="1" x14ac:dyDescent="0.25">
      <c r="A505" s="312" t="s">
        <v>26</v>
      </c>
      <c r="B505" s="231">
        <f t="shared" ref="B505:G505" si="115">B504-B491</f>
        <v>0</v>
      </c>
      <c r="C505" s="232">
        <f t="shared" si="115"/>
        <v>0</v>
      </c>
      <c r="D505" s="232">
        <f t="shared" si="115"/>
        <v>0</v>
      </c>
      <c r="E505" s="232">
        <f t="shared" si="115"/>
        <v>0</v>
      </c>
      <c r="F505" s="232">
        <f t="shared" si="115"/>
        <v>0</v>
      </c>
      <c r="G505" s="238">
        <f t="shared" si="115"/>
        <v>0</v>
      </c>
      <c r="H505" s="234"/>
      <c r="I505" s="521" t="s">
        <v>26</v>
      </c>
      <c r="J505" s="521">
        <f>J504-J491</f>
        <v>-9.0000000000003411E-2</v>
      </c>
    </row>
    <row r="507" spans="1:11" ht="13.5" thickBot="1" x14ac:dyDescent="0.25"/>
    <row r="508" spans="1:11" s="522" customFormat="1" ht="13.5" thickBot="1" x14ac:dyDescent="0.25">
      <c r="A508" s="285" t="s">
        <v>143</v>
      </c>
      <c r="B508" s="531" t="s">
        <v>50</v>
      </c>
      <c r="C508" s="532"/>
      <c r="D508" s="532"/>
      <c r="E508" s="532"/>
      <c r="F508" s="532"/>
      <c r="G508" s="533"/>
      <c r="H508" s="313" t="s">
        <v>0</v>
      </c>
      <c r="I508" s="227"/>
    </row>
    <row r="509" spans="1:11" s="522" customFormat="1" x14ac:dyDescent="0.2">
      <c r="A509" s="226" t="s">
        <v>54</v>
      </c>
      <c r="B509" s="453">
        <v>1</v>
      </c>
      <c r="C509" s="454">
        <v>2</v>
      </c>
      <c r="D509" s="455">
        <v>3</v>
      </c>
      <c r="E509" s="454">
        <v>4</v>
      </c>
      <c r="F509" s="455">
        <v>5</v>
      </c>
      <c r="G509" s="456">
        <v>6</v>
      </c>
      <c r="H509" s="460">
        <v>273</v>
      </c>
      <c r="I509" s="290"/>
    </row>
    <row r="510" spans="1:11" s="522" customFormat="1" x14ac:dyDescent="0.2">
      <c r="A510" s="292" t="s">
        <v>3</v>
      </c>
      <c r="B510" s="253">
        <v>4005</v>
      </c>
      <c r="C510" s="254">
        <v>4005</v>
      </c>
      <c r="D510" s="254">
        <v>4005</v>
      </c>
      <c r="E510" s="254">
        <v>4005</v>
      </c>
      <c r="F510" s="254">
        <v>4005</v>
      </c>
      <c r="G510" s="255">
        <v>4005</v>
      </c>
      <c r="H510" s="293">
        <v>4005</v>
      </c>
      <c r="I510" s="294"/>
      <c r="J510" s="291"/>
    </row>
    <row r="511" spans="1:11" s="522" customFormat="1" x14ac:dyDescent="0.2">
      <c r="A511" s="295" t="s">
        <v>6</v>
      </c>
      <c r="B511" s="256">
        <v>4493.83</v>
      </c>
      <c r="C511" s="257">
        <v>4425</v>
      </c>
      <c r="D511" s="257">
        <v>4342.13</v>
      </c>
      <c r="E511" s="257">
        <v>4521.33</v>
      </c>
      <c r="F511" s="296">
        <v>4439.59</v>
      </c>
      <c r="G511" s="258">
        <v>4491.88</v>
      </c>
      <c r="H511" s="297">
        <v>4443.6899999999996</v>
      </c>
      <c r="I511" s="298"/>
      <c r="J511" s="291"/>
    </row>
    <row r="512" spans="1:11" s="522" customFormat="1" x14ac:dyDescent="0.2">
      <c r="A512" s="226" t="s">
        <v>7</v>
      </c>
      <c r="B512" s="260">
        <v>76.599999999999994</v>
      </c>
      <c r="C512" s="261">
        <v>78.260000000000005</v>
      </c>
      <c r="D512" s="261">
        <v>61.7</v>
      </c>
      <c r="E512" s="261">
        <v>53.33</v>
      </c>
      <c r="F512" s="509">
        <v>93.88</v>
      </c>
      <c r="G512" s="262">
        <v>72.92</v>
      </c>
      <c r="H512" s="300">
        <v>76.59</v>
      </c>
      <c r="I512" s="301"/>
      <c r="J512" s="291"/>
    </row>
    <row r="513" spans="1:11" s="522" customFormat="1" x14ac:dyDescent="0.2">
      <c r="A513" s="226" t="s">
        <v>8</v>
      </c>
      <c r="B513" s="263">
        <v>9.4700000000000006E-2</v>
      </c>
      <c r="C513" s="264">
        <v>8.1799999999999998E-2</v>
      </c>
      <c r="D513" s="264">
        <v>0.1105</v>
      </c>
      <c r="E513" s="264">
        <v>0.12970000000000001</v>
      </c>
      <c r="F513" s="302">
        <v>6.7000000000000004E-2</v>
      </c>
      <c r="G513" s="265">
        <v>8.9899999999999994E-2</v>
      </c>
      <c r="H513" s="303">
        <v>9.35E-2</v>
      </c>
      <c r="I513" s="304"/>
      <c r="J513" s="305"/>
      <c r="K513" s="306"/>
    </row>
    <row r="514" spans="1:11" s="522" customFormat="1" x14ac:dyDescent="0.2">
      <c r="A514" s="295" t="s">
        <v>1</v>
      </c>
      <c r="B514" s="266">
        <f t="shared" ref="B514:H514" si="116">B511/B510*100-100</f>
        <v>12.205493133583019</v>
      </c>
      <c r="C514" s="267">
        <f t="shared" si="116"/>
        <v>10.486891385767791</v>
      </c>
      <c r="D514" s="267">
        <f t="shared" si="116"/>
        <v>8.4177278401997597</v>
      </c>
      <c r="E514" s="267">
        <f t="shared" si="116"/>
        <v>12.89213483146068</v>
      </c>
      <c r="F514" s="267">
        <f t="shared" si="116"/>
        <v>10.85118601747817</v>
      </c>
      <c r="G514" s="268">
        <f t="shared" si="116"/>
        <v>12.156803995006243</v>
      </c>
      <c r="H514" s="269">
        <f t="shared" si="116"/>
        <v>10.95355805243446</v>
      </c>
      <c r="I514" s="304"/>
      <c r="J514" s="305"/>
      <c r="K514" s="227"/>
    </row>
    <row r="515" spans="1:11" s="522" customFormat="1" ht="13.5" thickBot="1" x14ac:dyDescent="0.25">
      <c r="A515" s="226" t="s">
        <v>27</v>
      </c>
      <c r="B515" s="270">
        <f t="shared" ref="B515:H515" si="117">B511-B498</f>
        <v>49.609999999999673</v>
      </c>
      <c r="C515" s="271">
        <f t="shared" si="117"/>
        <v>74.430000000000291</v>
      </c>
      <c r="D515" s="271">
        <f t="shared" si="117"/>
        <v>8.6199999999998909</v>
      </c>
      <c r="E515" s="271">
        <f t="shared" si="117"/>
        <v>370</v>
      </c>
      <c r="F515" s="271">
        <f t="shared" si="117"/>
        <v>39.119999999999891</v>
      </c>
      <c r="G515" s="272">
        <f t="shared" si="117"/>
        <v>85.369999999999891</v>
      </c>
      <c r="H515" s="307">
        <f t="shared" si="117"/>
        <v>71.319999999999709</v>
      </c>
      <c r="I515" s="308"/>
      <c r="J515" s="305"/>
      <c r="K515" s="227"/>
    </row>
    <row r="516" spans="1:11" s="522" customFormat="1" x14ac:dyDescent="0.2">
      <c r="A516" s="309" t="s">
        <v>51</v>
      </c>
      <c r="B516" s="274">
        <v>651</v>
      </c>
      <c r="C516" s="275">
        <v>648</v>
      </c>
      <c r="D516" s="275">
        <v>651</v>
      </c>
      <c r="E516" s="275">
        <v>157</v>
      </c>
      <c r="F516" s="275">
        <v>659</v>
      </c>
      <c r="G516" s="276">
        <v>641</v>
      </c>
      <c r="H516" s="277">
        <f>SUM(B516:G516)</f>
        <v>3407</v>
      </c>
      <c r="I516" s="310" t="s">
        <v>56</v>
      </c>
      <c r="J516" s="311">
        <f>H503-H516</f>
        <v>13</v>
      </c>
      <c r="K516" s="279">
        <f>J516/H503</f>
        <v>3.8011695906432748E-3</v>
      </c>
    </row>
    <row r="517" spans="1:11" s="522" customFormat="1" x14ac:dyDescent="0.2">
      <c r="A517" s="309" t="s">
        <v>28</v>
      </c>
      <c r="B517" s="229"/>
      <c r="C517" s="281"/>
      <c r="D517" s="281"/>
      <c r="E517" s="281"/>
      <c r="F517" s="281"/>
      <c r="G517" s="230"/>
      <c r="H517" s="233"/>
      <c r="I517" s="227" t="s">
        <v>57</v>
      </c>
      <c r="J517" s="522">
        <v>158.31</v>
      </c>
    </row>
    <row r="518" spans="1:11" s="522" customFormat="1" ht="13.5" thickBot="1" x14ac:dyDescent="0.25">
      <c r="A518" s="312" t="s">
        <v>26</v>
      </c>
      <c r="B518" s="231">
        <f t="shared" ref="B518:G518" si="118">B517-B504</f>
        <v>0</v>
      </c>
      <c r="C518" s="232">
        <f t="shared" si="118"/>
        <v>0</v>
      </c>
      <c r="D518" s="232">
        <f t="shared" si="118"/>
        <v>0</v>
      </c>
      <c r="E518" s="232">
        <f t="shared" si="118"/>
        <v>0</v>
      </c>
      <c r="F518" s="232">
        <f t="shared" si="118"/>
        <v>0</v>
      </c>
      <c r="G518" s="238">
        <f t="shared" si="118"/>
        <v>0</v>
      </c>
      <c r="H518" s="234"/>
      <c r="I518" s="522" t="s">
        <v>26</v>
      </c>
      <c r="J518" s="522">
        <f>J517-J504</f>
        <v>-0.12000000000000455</v>
      </c>
    </row>
    <row r="520" spans="1:11" ht="13.5" thickBot="1" x14ac:dyDescent="0.25"/>
    <row r="521" spans="1:11" s="523" customFormat="1" ht="13.5" thickBot="1" x14ac:dyDescent="0.25">
      <c r="A521" s="285" t="s">
        <v>144</v>
      </c>
      <c r="B521" s="531" t="s">
        <v>50</v>
      </c>
      <c r="C521" s="532"/>
      <c r="D521" s="532"/>
      <c r="E521" s="532"/>
      <c r="F521" s="532"/>
      <c r="G521" s="533"/>
      <c r="H521" s="313" t="s">
        <v>0</v>
      </c>
      <c r="I521" s="227"/>
    </row>
    <row r="522" spans="1:11" s="523" customFormat="1" x14ac:dyDescent="0.2">
      <c r="A522" s="226" t="s">
        <v>54</v>
      </c>
      <c r="B522" s="453">
        <v>1</v>
      </c>
      <c r="C522" s="454">
        <v>2</v>
      </c>
      <c r="D522" s="455">
        <v>3</v>
      </c>
      <c r="E522" s="454">
        <v>4</v>
      </c>
      <c r="F522" s="455">
        <v>5</v>
      </c>
      <c r="G522" s="456">
        <v>6</v>
      </c>
      <c r="H522" s="460">
        <v>273</v>
      </c>
      <c r="I522" s="290"/>
    </row>
    <row r="523" spans="1:11" s="523" customFormat="1" x14ac:dyDescent="0.2">
      <c r="A523" s="292" t="s">
        <v>3</v>
      </c>
      <c r="B523" s="253">
        <v>4025</v>
      </c>
      <c r="C523" s="254">
        <v>4025</v>
      </c>
      <c r="D523" s="254">
        <v>4025</v>
      </c>
      <c r="E523" s="254">
        <v>4025</v>
      </c>
      <c r="F523" s="254">
        <v>4025</v>
      </c>
      <c r="G523" s="255">
        <v>4025</v>
      </c>
      <c r="H523" s="293">
        <v>4025</v>
      </c>
      <c r="I523" s="294"/>
      <c r="J523" s="291"/>
    </row>
    <row r="524" spans="1:11" s="523" customFormat="1" x14ac:dyDescent="0.2">
      <c r="A524" s="295" t="s">
        <v>6</v>
      </c>
      <c r="B524" s="256">
        <v>4417.5</v>
      </c>
      <c r="C524" s="257">
        <v>4471.395348837209</v>
      </c>
      <c r="D524" s="257">
        <v>4434.347826086957</v>
      </c>
      <c r="E524" s="257">
        <v>4464</v>
      </c>
      <c r="F524" s="296">
        <v>4564.565217391304</v>
      </c>
      <c r="G524" s="258">
        <v>4472.045454545455</v>
      </c>
      <c r="H524" s="297">
        <v>4471.9327731092435</v>
      </c>
      <c r="I524" s="298"/>
      <c r="J524" s="291"/>
    </row>
    <row r="525" spans="1:11" s="523" customFormat="1" x14ac:dyDescent="0.2">
      <c r="A525" s="226" t="s">
        <v>7</v>
      </c>
      <c r="B525" s="260">
        <v>81.818181818181813</v>
      </c>
      <c r="C525" s="261">
        <v>72.093023255813947</v>
      </c>
      <c r="D525" s="261">
        <v>78.260869565217391</v>
      </c>
      <c r="E525" s="261">
        <v>66.666666666666671</v>
      </c>
      <c r="F525" s="509">
        <v>78.260869565217391</v>
      </c>
      <c r="G525" s="262">
        <v>75</v>
      </c>
      <c r="H525" s="300">
        <v>74.369747899159663</v>
      </c>
      <c r="I525" s="301"/>
      <c r="J525" s="291"/>
    </row>
    <row r="526" spans="1:11" s="523" customFormat="1" x14ac:dyDescent="0.2">
      <c r="A526" s="226" t="s">
        <v>8</v>
      </c>
      <c r="B526" s="263">
        <v>7.2963204863478764E-2</v>
      </c>
      <c r="C526" s="264">
        <v>9.3135228166884035E-2</v>
      </c>
      <c r="D526" s="264">
        <v>8.4054270276364862E-2</v>
      </c>
      <c r="E526" s="264">
        <v>0.10049500541222232</v>
      </c>
      <c r="F526" s="302">
        <v>8.7153655294445492E-2</v>
      </c>
      <c r="G526" s="265">
        <v>8.5876355139886396E-2</v>
      </c>
      <c r="H526" s="303">
        <v>8.6725399687558116E-2</v>
      </c>
      <c r="I526" s="304"/>
      <c r="J526" s="305"/>
      <c r="K526" s="306"/>
    </row>
    <row r="527" spans="1:11" s="523" customFormat="1" x14ac:dyDescent="0.2">
      <c r="A527" s="295" t="s">
        <v>1</v>
      </c>
      <c r="B527" s="266">
        <f t="shared" ref="B527:H527" si="119">B524/B523*100-100</f>
        <v>9.7515527950310599</v>
      </c>
      <c r="C527" s="267">
        <f t="shared" si="119"/>
        <v>11.090567672974146</v>
      </c>
      <c r="D527" s="267">
        <f t="shared" si="119"/>
        <v>10.170132325141793</v>
      </c>
      <c r="E527" s="267">
        <f t="shared" si="119"/>
        <v>10.906832298136649</v>
      </c>
      <c r="F527" s="267">
        <f t="shared" si="119"/>
        <v>13.405347015933017</v>
      </c>
      <c r="G527" s="268">
        <f t="shared" si="119"/>
        <v>11.106719367588937</v>
      </c>
      <c r="H527" s="269">
        <f t="shared" si="119"/>
        <v>11.103919828801082</v>
      </c>
      <c r="I527" s="304"/>
      <c r="J527" s="305"/>
      <c r="K527" s="227"/>
    </row>
    <row r="528" spans="1:11" s="523" customFormat="1" ht="13.5" thickBot="1" x14ac:dyDescent="0.25">
      <c r="A528" s="226" t="s">
        <v>27</v>
      </c>
      <c r="B528" s="270">
        <f t="shared" ref="B528:H528" si="120">B524-B511</f>
        <v>-76.329999999999927</v>
      </c>
      <c r="C528" s="271">
        <f t="shared" si="120"/>
        <v>46.395348837208985</v>
      </c>
      <c r="D528" s="271">
        <f t="shared" si="120"/>
        <v>92.217826086956848</v>
      </c>
      <c r="E528" s="271">
        <f t="shared" si="120"/>
        <v>-57.329999999999927</v>
      </c>
      <c r="F528" s="271">
        <f t="shared" si="120"/>
        <v>124.97521739130389</v>
      </c>
      <c r="G528" s="272">
        <f t="shared" si="120"/>
        <v>-19.83454545454515</v>
      </c>
      <c r="H528" s="307">
        <f t="shared" si="120"/>
        <v>28.242773109243899</v>
      </c>
      <c r="I528" s="308"/>
      <c r="J528" s="305"/>
      <c r="K528" s="227"/>
    </row>
    <row r="529" spans="1:11" s="523" customFormat="1" x14ac:dyDescent="0.2">
      <c r="A529" s="309" t="s">
        <v>51</v>
      </c>
      <c r="B529" s="274">
        <v>650</v>
      </c>
      <c r="C529" s="275">
        <v>644</v>
      </c>
      <c r="D529" s="275">
        <v>649</v>
      </c>
      <c r="E529" s="275">
        <v>148</v>
      </c>
      <c r="F529" s="275">
        <v>659</v>
      </c>
      <c r="G529" s="276">
        <v>639</v>
      </c>
      <c r="H529" s="277">
        <f>SUM(B529:G529)</f>
        <v>3389</v>
      </c>
      <c r="I529" s="310" t="s">
        <v>56</v>
      </c>
      <c r="J529" s="311">
        <f>H516-H529</f>
        <v>18</v>
      </c>
      <c r="K529" s="279">
        <f>J529/H516</f>
        <v>5.2832403874376287E-3</v>
      </c>
    </row>
    <row r="530" spans="1:11" s="523" customFormat="1" x14ac:dyDescent="0.2">
      <c r="A530" s="309" t="s">
        <v>28</v>
      </c>
      <c r="B530" s="229"/>
      <c r="C530" s="281"/>
      <c r="D530" s="281"/>
      <c r="E530" s="281"/>
      <c r="F530" s="281"/>
      <c r="G530" s="230"/>
      <c r="H530" s="233"/>
      <c r="I530" s="227" t="s">
        <v>57</v>
      </c>
      <c r="J530" s="523">
        <v>158.24</v>
      </c>
    </row>
    <row r="531" spans="1:11" s="523" customFormat="1" ht="13.5" thickBot="1" x14ac:dyDescent="0.25">
      <c r="A531" s="312" t="s">
        <v>26</v>
      </c>
      <c r="B531" s="231">
        <f t="shared" ref="B531:G531" si="121">B530-B517</f>
        <v>0</v>
      </c>
      <c r="C531" s="232">
        <f t="shared" si="121"/>
        <v>0</v>
      </c>
      <c r="D531" s="232">
        <f t="shared" si="121"/>
        <v>0</v>
      </c>
      <c r="E531" s="232">
        <f t="shared" si="121"/>
        <v>0</v>
      </c>
      <c r="F531" s="232">
        <f t="shared" si="121"/>
        <v>0</v>
      </c>
      <c r="G531" s="238">
        <f t="shared" si="121"/>
        <v>0</v>
      </c>
      <c r="H531" s="234"/>
      <c r="I531" s="523" t="s">
        <v>26</v>
      </c>
      <c r="J531" s="523">
        <f>J530-J517</f>
        <v>-6.9999999999993179E-2</v>
      </c>
    </row>
    <row r="533" spans="1:11" ht="13.5" thickBot="1" x14ac:dyDescent="0.25"/>
    <row r="534" spans="1:11" ht="13.5" thickBot="1" x14ac:dyDescent="0.25">
      <c r="A534" s="285" t="s">
        <v>145</v>
      </c>
      <c r="B534" s="531" t="s">
        <v>50</v>
      </c>
      <c r="C534" s="532"/>
      <c r="D534" s="532"/>
      <c r="E534" s="532"/>
      <c r="F534" s="532"/>
      <c r="G534" s="533"/>
      <c r="H534" s="313" t="s">
        <v>0</v>
      </c>
      <c r="I534" s="227"/>
      <c r="J534" s="524"/>
      <c r="K534" s="524"/>
    </row>
    <row r="535" spans="1:11" x14ac:dyDescent="0.2">
      <c r="A535" s="226" t="s">
        <v>54</v>
      </c>
      <c r="B535" s="453">
        <v>1</v>
      </c>
      <c r="C535" s="454">
        <v>2</v>
      </c>
      <c r="D535" s="455">
        <v>3</v>
      </c>
      <c r="E535" s="454">
        <v>4</v>
      </c>
      <c r="F535" s="455">
        <v>5</v>
      </c>
      <c r="G535" s="456">
        <v>6</v>
      </c>
      <c r="H535" s="460">
        <v>273</v>
      </c>
      <c r="I535" s="290"/>
      <c r="J535" s="524"/>
      <c r="K535" s="524"/>
    </row>
    <row r="536" spans="1:11" x14ac:dyDescent="0.2">
      <c r="A536" s="292" t="s">
        <v>3</v>
      </c>
      <c r="B536" s="253">
        <v>4045</v>
      </c>
      <c r="C536" s="254">
        <v>4045</v>
      </c>
      <c r="D536" s="254">
        <v>4045</v>
      </c>
      <c r="E536" s="254">
        <v>4045</v>
      </c>
      <c r="F536" s="254">
        <v>4045</v>
      </c>
      <c r="G536" s="255">
        <v>4045</v>
      </c>
      <c r="H536" s="293">
        <v>4045</v>
      </c>
      <c r="I536" s="294"/>
      <c r="J536" s="291"/>
      <c r="K536" s="524"/>
    </row>
    <row r="537" spans="1:11" x14ac:dyDescent="0.2">
      <c r="A537" s="295" t="s">
        <v>6</v>
      </c>
      <c r="B537" s="256">
        <v>4646.739130434783</v>
      </c>
      <c r="C537" s="257">
        <v>4413.5294117647063</v>
      </c>
      <c r="D537" s="257">
        <v>4473.1481481481478</v>
      </c>
      <c r="E537" s="257">
        <v>4562.8571428571431</v>
      </c>
      <c r="F537" s="296">
        <v>4552.9787234042551</v>
      </c>
      <c r="G537" s="258">
        <v>4665.5555555555557</v>
      </c>
      <c r="H537" s="297">
        <v>4545.56420233463</v>
      </c>
      <c r="I537" s="298"/>
      <c r="J537" s="291"/>
      <c r="K537" s="524"/>
    </row>
    <row r="538" spans="1:11" x14ac:dyDescent="0.2">
      <c r="A538" s="226" t="s">
        <v>7</v>
      </c>
      <c r="B538" s="260">
        <v>67.391304347826093</v>
      </c>
      <c r="C538" s="261">
        <v>64.705882352941174</v>
      </c>
      <c r="D538" s="261">
        <v>75.925925925925924</v>
      </c>
      <c r="E538" s="261">
        <v>71.428571428571431</v>
      </c>
      <c r="F538" s="509">
        <v>76.59574468085107</v>
      </c>
      <c r="G538" s="262">
        <v>64.444444444444443</v>
      </c>
      <c r="H538" s="300">
        <v>70.42801556420234</v>
      </c>
      <c r="I538" s="301"/>
      <c r="J538" s="291"/>
      <c r="K538" s="524"/>
    </row>
    <row r="539" spans="1:11" x14ac:dyDescent="0.2">
      <c r="A539" s="226" t="s">
        <v>8</v>
      </c>
      <c r="B539" s="263">
        <v>8.4939856653491894E-2</v>
      </c>
      <c r="C539" s="264">
        <v>9.5242105912651115E-2</v>
      </c>
      <c r="D539" s="264">
        <v>8.7455942207533457E-2</v>
      </c>
      <c r="E539" s="264">
        <v>8.2691733919705884E-2</v>
      </c>
      <c r="F539" s="302">
        <v>8.2768963858544625E-2</v>
      </c>
      <c r="G539" s="265">
        <v>8.4504819396150982E-2</v>
      </c>
      <c r="H539" s="303">
        <v>8.935925642746996E-2</v>
      </c>
      <c r="I539" s="304"/>
      <c r="J539" s="305"/>
      <c r="K539" s="306"/>
    </row>
    <row r="540" spans="1:11" x14ac:dyDescent="0.2">
      <c r="A540" s="295" t="s">
        <v>1</v>
      </c>
      <c r="B540" s="266">
        <f t="shared" ref="B540:H540" si="122">B537/B536*100-100</f>
        <v>14.876121889611454</v>
      </c>
      <c r="C540" s="267">
        <f t="shared" si="122"/>
        <v>9.1107394750236352</v>
      </c>
      <c r="D540" s="267">
        <f t="shared" si="122"/>
        <v>10.58462665384792</v>
      </c>
      <c r="E540" s="267">
        <f t="shared" si="122"/>
        <v>12.80240155394668</v>
      </c>
      <c r="F540" s="267">
        <f t="shared" si="122"/>
        <v>12.558188464876508</v>
      </c>
      <c r="G540" s="268">
        <f t="shared" si="122"/>
        <v>15.341299272078018</v>
      </c>
      <c r="H540" s="269">
        <f t="shared" si="122"/>
        <v>12.374887573167598</v>
      </c>
      <c r="I540" s="304"/>
      <c r="J540" s="305"/>
      <c r="K540" s="227"/>
    </row>
    <row r="541" spans="1:11" ht="13.5" thickBot="1" x14ac:dyDescent="0.25">
      <c r="A541" s="226" t="s">
        <v>27</v>
      </c>
      <c r="B541" s="270">
        <f t="shared" ref="B541:H541" si="123">B537-B524</f>
        <v>229.23913043478296</v>
      </c>
      <c r="C541" s="271">
        <f t="shared" si="123"/>
        <v>-57.865937072502675</v>
      </c>
      <c r="D541" s="271">
        <f t="shared" si="123"/>
        <v>38.800322061190855</v>
      </c>
      <c r="E541" s="271">
        <f t="shared" si="123"/>
        <v>98.857142857143117</v>
      </c>
      <c r="F541" s="271">
        <f t="shared" si="123"/>
        <v>-11.586493987048925</v>
      </c>
      <c r="G541" s="272">
        <f t="shared" si="123"/>
        <v>193.5101010101007</v>
      </c>
      <c r="H541" s="307">
        <f t="shared" si="123"/>
        <v>73.631429225386455</v>
      </c>
      <c r="I541" s="308"/>
      <c r="J541" s="305"/>
      <c r="K541" s="227"/>
    </row>
    <row r="542" spans="1:11" x14ac:dyDescent="0.2">
      <c r="A542" s="309" t="s">
        <v>51</v>
      </c>
      <c r="B542" s="274">
        <v>649</v>
      </c>
      <c r="C542" s="275">
        <v>644</v>
      </c>
      <c r="D542" s="275">
        <v>649</v>
      </c>
      <c r="E542" s="275">
        <v>140</v>
      </c>
      <c r="F542" s="275">
        <v>658</v>
      </c>
      <c r="G542" s="276">
        <v>637</v>
      </c>
      <c r="H542" s="277">
        <f>SUM(B542:G542)</f>
        <v>3377</v>
      </c>
      <c r="I542" s="310" t="s">
        <v>56</v>
      </c>
      <c r="J542" s="311">
        <f>H529-H542</f>
        <v>12</v>
      </c>
      <c r="K542" s="279">
        <f>J542/H529</f>
        <v>3.5408675125405725E-3</v>
      </c>
    </row>
    <row r="543" spans="1:11" x14ac:dyDescent="0.2">
      <c r="A543" s="309" t="s">
        <v>28</v>
      </c>
      <c r="B543" s="229"/>
      <c r="C543" s="281"/>
      <c r="D543" s="281"/>
      <c r="E543" s="281"/>
      <c r="F543" s="281"/>
      <c r="G543" s="230"/>
      <c r="H543" s="233"/>
      <c r="I543" s="227" t="s">
        <v>57</v>
      </c>
      <c r="J543" s="524">
        <v>157.81</v>
      </c>
      <c r="K543" s="524"/>
    </row>
    <row r="544" spans="1:11" ht="13.5" thickBot="1" x14ac:dyDescent="0.25">
      <c r="A544" s="312" t="s">
        <v>26</v>
      </c>
      <c r="B544" s="231">
        <f t="shared" ref="B544:G544" si="124">B543-B530</f>
        <v>0</v>
      </c>
      <c r="C544" s="232">
        <f t="shared" si="124"/>
        <v>0</v>
      </c>
      <c r="D544" s="232">
        <f t="shared" si="124"/>
        <v>0</v>
      </c>
      <c r="E544" s="232">
        <f t="shared" si="124"/>
        <v>0</v>
      </c>
      <c r="F544" s="232">
        <f t="shared" si="124"/>
        <v>0</v>
      </c>
      <c r="G544" s="238">
        <f t="shared" si="124"/>
        <v>0</v>
      </c>
      <c r="H544" s="234"/>
      <c r="I544" s="524" t="s">
        <v>26</v>
      </c>
      <c r="J544" s="524">
        <f>J543-J530</f>
        <v>-0.43000000000000682</v>
      </c>
      <c r="K544" s="524"/>
    </row>
    <row r="546" spans="1:11" ht="13.5" thickBot="1" x14ac:dyDescent="0.25"/>
    <row r="547" spans="1:11" ht="13.5" thickBot="1" x14ac:dyDescent="0.25">
      <c r="A547" s="285" t="s">
        <v>146</v>
      </c>
      <c r="B547" s="531" t="s">
        <v>50</v>
      </c>
      <c r="C547" s="532"/>
      <c r="D547" s="532"/>
      <c r="E547" s="532"/>
      <c r="F547" s="532"/>
      <c r="G547" s="533"/>
      <c r="H547" s="313" t="s">
        <v>0</v>
      </c>
      <c r="I547" s="227"/>
      <c r="J547" s="525"/>
      <c r="K547" s="525"/>
    </row>
    <row r="548" spans="1:11" x14ac:dyDescent="0.2">
      <c r="A548" s="226" t="s">
        <v>54</v>
      </c>
      <c r="B548" s="453">
        <v>1</v>
      </c>
      <c r="C548" s="454">
        <v>2</v>
      </c>
      <c r="D548" s="455">
        <v>3</v>
      </c>
      <c r="E548" s="454">
        <v>4</v>
      </c>
      <c r="F548" s="455">
        <v>5</v>
      </c>
      <c r="G548" s="456">
        <v>6</v>
      </c>
      <c r="H548" s="460">
        <v>273</v>
      </c>
      <c r="I548" s="290"/>
      <c r="J548" s="525"/>
      <c r="K548" s="525"/>
    </row>
    <row r="549" spans="1:11" x14ac:dyDescent="0.2">
      <c r="A549" s="292" t="s">
        <v>3</v>
      </c>
      <c r="B549" s="253">
        <v>4065</v>
      </c>
      <c r="C549" s="254">
        <v>4065</v>
      </c>
      <c r="D549" s="254">
        <v>4065</v>
      </c>
      <c r="E549" s="254">
        <v>4065</v>
      </c>
      <c r="F549" s="254">
        <v>4065</v>
      </c>
      <c r="G549" s="255">
        <v>4065</v>
      </c>
      <c r="H549" s="293">
        <v>4065</v>
      </c>
      <c r="I549" s="294"/>
      <c r="J549" s="291"/>
      <c r="K549" s="525"/>
    </row>
    <row r="550" spans="1:11" x14ac:dyDescent="0.2">
      <c r="A550" s="295" t="s">
        <v>6</v>
      </c>
      <c r="B550" s="256">
        <v>4412.4444444444443</v>
      </c>
      <c r="C550" s="257">
        <v>4545.1428571428569</v>
      </c>
      <c r="D550" s="257">
        <v>4648.5</v>
      </c>
      <c r="E550" s="257">
        <v>4468.666666666667</v>
      </c>
      <c r="F550" s="296">
        <v>4625.909090909091</v>
      </c>
      <c r="G550" s="258">
        <v>5005.25</v>
      </c>
      <c r="H550" s="297">
        <v>4631.7808219178078</v>
      </c>
      <c r="I550" s="298"/>
      <c r="J550" s="291"/>
      <c r="K550" s="525"/>
    </row>
    <row r="551" spans="1:11" x14ac:dyDescent="0.2">
      <c r="A551" s="226" t="s">
        <v>7</v>
      </c>
      <c r="B551" s="260">
        <v>77.777777777777771</v>
      </c>
      <c r="C551" s="261">
        <v>71.428571428571431</v>
      </c>
      <c r="D551" s="261">
        <v>85</v>
      </c>
      <c r="E551" s="261">
        <v>66.666666666666671</v>
      </c>
      <c r="F551" s="509">
        <v>70.454545454545453</v>
      </c>
      <c r="G551" s="262">
        <v>77.5</v>
      </c>
      <c r="H551" s="300">
        <v>71.232876712328761</v>
      </c>
      <c r="I551" s="301"/>
      <c r="J551" s="291"/>
      <c r="K551" s="525"/>
    </row>
    <row r="552" spans="1:11" x14ac:dyDescent="0.2">
      <c r="A552" s="226" t="s">
        <v>8</v>
      </c>
      <c r="B552" s="263">
        <v>8.4423029400338134E-2</v>
      </c>
      <c r="C552" s="264">
        <v>8.3745187990653197E-2</v>
      </c>
      <c r="D552" s="264">
        <v>6.7069711873886273E-2</v>
      </c>
      <c r="E552" s="264">
        <v>9.1342858682491215E-2</v>
      </c>
      <c r="F552" s="302">
        <v>8.1334351319831216E-2</v>
      </c>
      <c r="G552" s="265">
        <v>8.0242562127066139E-2</v>
      </c>
      <c r="H552" s="303">
        <v>9.0877871780953329E-2</v>
      </c>
      <c r="I552" s="304"/>
      <c r="J552" s="305"/>
      <c r="K552" s="306"/>
    </row>
    <row r="553" spans="1:11" x14ac:dyDescent="0.2">
      <c r="A553" s="295" t="s">
        <v>1</v>
      </c>
      <c r="B553" s="266">
        <f t="shared" ref="B553:H553" si="125">B550/B549*100-100</f>
        <v>8.547218805521382</v>
      </c>
      <c r="C553" s="267">
        <f t="shared" si="125"/>
        <v>11.811632402038313</v>
      </c>
      <c r="D553" s="267">
        <f t="shared" si="125"/>
        <v>14.354243542435412</v>
      </c>
      <c r="E553" s="267">
        <f t="shared" si="125"/>
        <v>9.9302993029930349</v>
      </c>
      <c r="F553" s="267">
        <f t="shared" si="125"/>
        <v>13.798501621379856</v>
      </c>
      <c r="G553" s="268">
        <f t="shared" si="125"/>
        <v>23.130381303813039</v>
      </c>
      <c r="H553" s="269">
        <f t="shared" si="125"/>
        <v>13.942947648654552</v>
      </c>
      <c r="I553" s="304"/>
      <c r="J553" s="305"/>
      <c r="K553" s="227"/>
    </row>
    <row r="554" spans="1:11" ht="13.5" thickBot="1" x14ac:dyDescent="0.25">
      <c r="A554" s="226" t="s">
        <v>27</v>
      </c>
      <c r="B554" s="270">
        <f t="shared" ref="B554:H554" si="126">B550-B537</f>
        <v>-234.29468599033862</v>
      </c>
      <c r="C554" s="271">
        <f t="shared" si="126"/>
        <v>131.61344537815057</v>
      </c>
      <c r="D554" s="271">
        <f t="shared" si="126"/>
        <v>175.35185185185219</v>
      </c>
      <c r="E554" s="271">
        <f t="shared" si="126"/>
        <v>-94.190476190476147</v>
      </c>
      <c r="F554" s="271">
        <f t="shared" si="126"/>
        <v>72.930367504835885</v>
      </c>
      <c r="G554" s="272">
        <f t="shared" si="126"/>
        <v>339.69444444444434</v>
      </c>
      <c r="H554" s="307">
        <f t="shared" si="126"/>
        <v>86.216619583177817</v>
      </c>
      <c r="I554" s="308"/>
      <c r="J554" s="305"/>
      <c r="K554" s="227"/>
    </row>
    <row r="555" spans="1:11" x14ac:dyDescent="0.2">
      <c r="A555" s="309" t="s">
        <v>51</v>
      </c>
      <c r="B555" s="274">
        <v>648</v>
      </c>
      <c r="C555" s="275">
        <v>642</v>
      </c>
      <c r="D555" s="275">
        <v>648</v>
      </c>
      <c r="E555" s="275">
        <v>131</v>
      </c>
      <c r="F555" s="275">
        <v>657</v>
      </c>
      <c r="G555" s="276">
        <v>635</v>
      </c>
      <c r="H555" s="277">
        <f>SUM(B555:G555)</f>
        <v>3361</v>
      </c>
      <c r="I555" s="310" t="s">
        <v>56</v>
      </c>
      <c r="J555" s="311">
        <f>H542-H555</f>
        <v>16</v>
      </c>
      <c r="K555" s="279">
        <f>J555/H542</f>
        <v>4.7379330766952913E-3</v>
      </c>
    </row>
    <row r="556" spans="1:11" x14ac:dyDescent="0.2">
      <c r="A556" s="309" t="s">
        <v>28</v>
      </c>
      <c r="B556" s="229"/>
      <c r="C556" s="281"/>
      <c r="D556" s="281"/>
      <c r="E556" s="281"/>
      <c r="F556" s="281"/>
      <c r="G556" s="230"/>
      <c r="H556" s="233"/>
      <c r="I556" s="227" t="s">
        <v>57</v>
      </c>
      <c r="J556" s="525">
        <v>157.68</v>
      </c>
      <c r="K556" s="525"/>
    </row>
    <row r="557" spans="1:11" ht="13.5" thickBot="1" x14ac:dyDescent="0.25">
      <c r="A557" s="312" t="s">
        <v>26</v>
      </c>
      <c r="B557" s="231">
        <f t="shared" ref="B557:G557" si="127">B556-B543</f>
        <v>0</v>
      </c>
      <c r="C557" s="232">
        <f t="shared" si="127"/>
        <v>0</v>
      </c>
      <c r="D557" s="232">
        <f t="shared" si="127"/>
        <v>0</v>
      </c>
      <c r="E557" s="232">
        <f t="shared" si="127"/>
        <v>0</v>
      </c>
      <c r="F557" s="232">
        <f t="shared" si="127"/>
        <v>0</v>
      </c>
      <c r="G557" s="238">
        <f t="shared" si="127"/>
        <v>0</v>
      </c>
      <c r="H557" s="234"/>
      <c r="I557" s="525" t="s">
        <v>26</v>
      </c>
      <c r="J557" s="525">
        <f>J556-J543</f>
        <v>-0.12999999999999545</v>
      </c>
      <c r="K557" s="525"/>
    </row>
  </sheetData>
  <mergeCells count="40">
    <mergeCell ref="B521:G521"/>
    <mergeCell ref="B495:G495"/>
    <mergeCell ref="B482:G482"/>
    <mergeCell ref="B81:G81"/>
    <mergeCell ref="B167:G167"/>
    <mergeCell ref="B153:G153"/>
    <mergeCell ref="B139:G139"/>
    <mergeCell ref="B125:G125"/>
    <mergeCell ref="B111:G111"/>
    <mergeCell ref="B95:G95"/>
    <mergeCell ref="B456:G456"/>
    <mergeCell ref="B443:G443"/>
    <mergeCell ref="B323:G323"/>
    <mergeCell ref="B378:G378"/>
    <mergeCell ref="B469:G469"/>
    <mergeCell ref="B252:G252"/>
    <mergeCell ref="B196:G196"/>
    <mergeCell ref="B281:G281"/>
    <mergeCell ref="B238:G238"/>
    <mergeCell ref="B365:G365"/>
    <mergeCell ref="B352:G352"/>
    <mergeCell ref="B309:G309"/>
    <mergeCell ref="B295:G295"/>
    <mergeCell ref="B339:G339"/>
    <mergeCell ref="B547:G547"/>
    <mergeCell ref="B534:G534"/>
    <mergeCell ref="B508:G508"/>
    <mergeCell ref="B9:G9"/>
    <mergeCell ref="B23:G23"/>
    <mergeCell ref="B37:G37"/>
    <mergeCell ref="B53:G53"/>
    <mergeCell ref="B67:G67"/>
    <mergeCell ref="B224:G224"/>
    <mergeCell ref="B182:G182"/>
    <mergeCell ref="B267:G267"/>
    <mergeCell ref="B430:G430"/>
    <mergeCell ref="B417:G417"/>
    <mergeCell ref="B404:G404"/>
    <mergeCell ref="B391:G391"/>
    <mergeCell ref="B210:G210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528"/>
  <sheetViews>
    <sheetView showGridLines="0" tabSelected="1" topLeftCell="A497" zoomScale="75" zoomScaleNormal="75" workbookViewId="0">
      <selection activeCell="H520" sqref="H520:H522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31" t="s">
        <v>53</v>
      </c>
      <c r="C9" s="532"/>
      <c r="D9" s="532"/>
      <c r="E9" s="532"/>
      <c r="F9" s="533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31" t="s">
        <v>53</v>
      </c>
      <c r="C22" s="532"/>
      <c r="D22" s="532"/>
      <c r="E22" s="532"/>
      <c r="F22" s="533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31" t="s">
        <v>53</v>
      </c>
      <c r="C35" s="532"/>
      <c r="D35" s="532"/>
      <c r="E35" s="532"/>
      <c r="F35" s="533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31" t="s">
        <v>53</v>
      </c>
      <c r="C48" s="532"/>
      <c r="D48" s="532"/>
      <c r="E48" s="532"/>
      <c r="F48" s="533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31" t="s">
        <v>53</v>
      </c>
      <c r="C61" s="532"/>
      <c r="D61" s="532"/>
      <c r="E61" s="532"/>
      <c r="F61" s="533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31" t="s">
        <v>53</v>
      </c>
      <c r="C74" s="532"/>
      <c r="D74" s="532"/>
      <c r="E74" s="532"/>
      <c r="F74" s="533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31" t="s">
        <v>53</v>
      </c>
      <c r="C87" s="532"/>
      <c r="D87" s="532"/>
      <c r="E87" s="532"/>
      <c r="F87" s="533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31" t="s">
        <v>53</v>
      </c>
      <c r="C100" s="532"/>
      <c r="D100" s="532"/>
      <c r="E100" s="532"/>
      <c r="F100" s="533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31" t="s">
        <v>53</v>
      </c>
      <c r="C113" s="532"/>
      <c r="D113" s="532"/>
      <c r="E113" s="532"/>
      <c r="F113" s="533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31" t="s">
        <v>53</v>
      </c>
      <c r="C126" s="532"/>
      <c r="D126" s="532"/>
      <c r="E126" s="532"/>
      <c r="F126" s="533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31" t="s">
        <v>53</v>
      </c>
      <c r="C139" s="532"/>
      <c r="D139" s="532"/>
      <c r="E139" s="532"/>
      <c r="F139" s="533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31" t="s">
        <v>53</v>
      </c>
      <c r="C152" s="532"/>
      <c r="D152" s="532"/>
      <c r="E152" s="532"/>
      <c r="F152" s="533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31" t="s">
        <v>53</v>
      </c>
      <c r="C165" s="532"/>
      <c r="D165" s="532"/>
      <c r="E165" s="532"/>
      <c r="F165" s="533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31" t="s">
        <v>53</v>
      </c>
      <c r="C178" s="532"/>
      <c r="D178" s="532"/>
      <c r="E178" s="532"/>
      <c r="F178" s="533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31" t="s">
        <v>53</v>
      </c>
      <c r="C191" s="532"/>
      <c r="D191" s="532"/>
      <c r="E191" s="532"/>
      <c r="F191" s="533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31" t="s">
        <v>53</v>
      </c>
      <c r="C204" s="532"/>
      <c r="D204" s="532"/>
      <c r="E204" s="532"/>
      <c r="F204" s="533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31" t="s">
        <v>53</v>
      </c>
      <c r="C217" s="532"/>
      <c r="D217" s="532"/>
      <c r="E217" s="532"/>
      <c r="F217" s="533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31" t="s">
        <v>50</v>
      </c>
      <c r="C230" s="532"/>
      <c r="D230" s="532"/>
      <c r="E230" s="532"/>
      <c r="F230" s="533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31" t="s">
        <v>50</v>
      </c>
      <c r="C243" s="532"/>
      <c r="D243" s="532"/>
      <c r="E243" s="532"/>
      <c r="F243" s="533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31" t="s">
        <v>50</v>
      </c>
      <c r="C256" s="532"/>
      <c r="D256" s="532"/>
      <c r="E256" s="532"/>
      <c r="F256" s="533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31" t="s">
        <v>50</v>
      </c>
      <c r="C269" s="532"/>
      <c r="D269" s="532"/>
      <c r="E269" s="532"/>
      <c r="F269" s="533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31" t="s">
        <v>50</v>
      </c>
      <c r="C282" s="532"/>
      <c r="D282" s="532"/>
      <c r="E282" s="532"/>
      <c r="F282" s="533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31" t="s">
        <v>50</v>
      </c>
      <c r="C295" s="532"/>
      <c r="D295" s="532"/>
      <c r="E295" s="532"/>
      <c r="F295" s="533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31" t="s">
        <v>50</v>
      </c>
      <c r="C310" s="532"/>
      <c r="D310" s="532"/>
      <c r="E310" s="532"/>
      <c r="F310" s="532"/>
      <c r="G310" s="533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41" t="s">
        <v>50</v>
      </c>
      <c r="C323" s="542"/>
      <c r="D323" s="542"/>
      <c r="E323" s="542"/>
      <c r="F323" s="542"/>
      <c r="G323" s="543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41" t="s">
        <v>50</v>
      </c>
      <c r="C336" s="542"/>
      <c r="D336" s="542"/>
      <c r="E336" s="542"/>
      <c r="F336" s="542"/>
      <c r="G336" s="543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41" t="s">
        <v>50</v>
      </c>
      <c r="C349" s="542"/>
      <c r="D349" s="542"/>
      <c r="E349" s="542"/>
      <c r="F349" s="542"/>
      <c r="G349" s="543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41" t="s">
        <v>50</v>
      </c>
      <c r="C362" s="542"/>
      <c r="D362" s="542"/>
      <c r="E362" s="542"/>
      <c r="F362" s="542"/>
      <c r="G362" s="543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41" t="s">
        <v>50</v>
      </c>
      <c r="C375" s="542"/>
      <c r="D375" s="542"/>
      <c r="E375" s="542"/>
      <c r="F375" s="542"/>
      <c r="G375" s="543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541" t="s">
        <v>50</v>
      </c>
      <c r="C388" s="542"/>
      <c r="D388" s="542"/>
      <c r="E388" s="542"/>
      <c r="F388" s="542"/>
      <c r="G388" s="543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541" t="s">
        <v>50</v>
      </c>
      <c r="C401" s="542"/>
      <c r="D401" s="542"/>
      <c r="E401" s="542"/>
      <c r="F401" s="542"/>
      <c r="G401" s="543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>
        <v>144</v>
      </c>
      <c r="C410" s="281">
        <v>143.5</v>
      </c>
      <c r="D410" s="281">
        <v>143.5</v>
      </c>
      <c r="E410" s="281">
        <v>145</v>
      </c>
      <c r="F410" s="281">
        <v>142.5</v>
      </c>
      <c r="G410" s="230">
        <v>142</v>
      </c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B410-B397</f>
        <v>0</v>
      </c>
      <c r="C411" s="337">
        <f t="shared" ref="C411:G411" si="81">C410-C397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  <row r="413" spans="1:11" ht="13.5" thickBot="1" x14ac:dyDescent="0.25"/>
    <row r="414" spans="1:11" ht="13.5" thickBot="1" x14ac:dyDescent="0.25">
      <c r="A414" s="285" t="s">
        <v>138</v>
      </c>
      <c r="B414" s="541" t="s">
        <v>50</v>
      </c>
      <c r="C414" s="542"/>
      <c r="D414" s="542"/>
      <c r="E414" s="542"/>
      <c r="F414" s="542"/>
      <c r="G414" s="543"/>
      <c r="H414" s="314" t="s">
        <v>0</v>
      </c>
      <c r="I414" s="517"/>
      <c r="J414" s="517"/>
      <c r="K414" s="517"/>
    </row>
    <row r="415" spans="1:11" x14ac:dyDescent="0.2">
      <c r="A415" s="469" t="s">
        <v>2</v>
      </c>
      <c r="B415" s="316">
        <v>1</v>
      </c>
      <c r="C415" s="236">
        <v>2</v>
      </c>
      <c r="D415" s="236">
        <v>3</v>
      </c>
      <c r="E415" s="236">
        <v>4</v>
      </c>
      <c r="F415" s="236">
        <v>5</v>
      </c>
      <c r="G415" s="495">
        <v>6</v>
      </c>
      <c r="H415" s="491">
        <v>80</v>
      </c>
      <c r="I415" s="517"/>
      <c r="J415" s="517"/>
      <c r="K415" s="517"/>
    </row>
    <row r="416" spans="1:11" x14ac:dyDescent="0.2">
      <c r="A416" s="470" t="s">
        <v>3</v>
      </c>
      <c r="B416" s="462">
        <v>4300</v>
      </c>
      <c r="C416" s="463">
        <v>4300</v>
      </c>
      <c r="D416" s="464">
        <v>4300</v>
      </c>
      <c r="E416" s="464">
        <v>4300</v>
      </c>
      <c r="F416" s="464">
        <v>4300</v>
      </c>
      <c r="G416" s="496">
        <v>4300</v>
      </c>
      <c r="H416" s="492">
        <v>4300</v>
      </c>
      <c r="I416" s="517"/>
      <c r="J416" s="517"/>
      <c r="K416" s="517"/>
    </row>
    <row r="417" spans="1:11" x14ac:dyDescent="0.2">
      <c r="A417" s="471" t="s">
        <v>6</v>
      </c>
      <c r="B417" s="321">
        <v>4511.875</v>
      </c>
      <c r="C417" s="322">
        <v>4522.3529411764703</v>
      </c>
      <c r="D417" s="322">
        <v>4348.666666666667</v>
      </c>
      <c r="E417" s="322">
        <v>4321.4285714285716</v>
      </c>
      <c r="F417" s="322">
        <v>4718.8235294117649</v>
      </c>
      <c r="G417" s="497">
        <v>4797.1428571428569</v>
      </c>
      <c r="H417" s="342">
        <v>4557.3255813953492</v>
      </c>
      <c r="I417" s="517"/>
      <c r="J417" s="517"/>
      <c r="K417" s="517"/>
    </row>
    <row r="418" spans="1:11" x14ac:dyDescent="0.2">
      <c r="A418" s="469" t="s">
        <v>7</v>
      </c>
      <c r="B418" s="323">
        <v>93.75</v>
      </c>
      <c r="C418" s="324">
        <v>94.117647058823536</v>
      </c>
      <c r="D418" s="325">
        <v>93.333333333333329</v>
      </c>
      <c r="E418" s="325">
        <v>28.571428571428573</v>
      </c>
      <c r="F418" s="325">
        <v>100</v>
      </c>
      <c r="G418" s="498">
        <v>92.857142857142861</v>
      </c>
      <c r="H418" s="493">
        <v>86.04651162790698</v>
      </c>
      <c r="I418" s="517"/>
      <c r="J418" s="517"/>
      <c r="K418" s="517"/>
    </row>
    <row r="419" spans="1:11" x14ac:dyDescent="0.2">
      <c r="A419" s="469" t="s">
        <v>8</v>
      </c>
      <c r="B419" s="263">
        <v>5.237409806784997E-2</v>
      </c>
      <c r="C419" s="264">
        <v>5.1532817448895422E-2</v>
      </c>
      <c r="D419" s="327">
        <v>4.9703507189602758E-2</v>
      </c>
      <c r="E419" s="327">
        <v>0.12644012300675256</v>
      </c>
      <c r="F419" s="327">
        <v>4.3943384382441143E-2</v>
      </c>
      <c r="G419" s="499">
        <v>5.060609940401764E-2</v>
      </c>
      <c r="H419" s="494">
        <v>6.901870938170282E-2</v>
      </c>
      <c r="I419" s="517"/>
      <c r="J419" s="517"/>
      <c r="K419" s="517"/>
    </row>
    <row r="420" spans="1:11" x14ac:dyDescent="0.2">
      <c r="A420" s="471" t="s">
        <v>1</v>
      </c>
      <c r="B420" s="266">
        <f t="shared" ref="B420:H420" si="82">B417/B416*100-100</f>
        <v>4.9273255813953512</v>
      </c>
      <c r="C420" s="267">
        <f t="shared" si="82"/>
        <v>5.1709986320109351</v>
      </c>
      <c r="D420" s="267">
        <f t="shared" si="82"/>
        <v>1.1317829457364326</v>
      </c>
      <c r="E420" s="267">
        <f t="shared" si="82"/>
        <v>0.49833887043189407</v>
      </c>
      <c r="F420" s="267">
        <f t="shared" si="82"/>
        <v>9.7400820793433525</v>
      </c>
      <c r="G420" s="268">
        <f t="shared" si="82"/>
        <v>11.561461794019934</v>
      </c>
      <c r="H420" s="345">
        <f t="shared" si="82"/>
        <v>5.9843158464034616</v>
      </c>
      <c r="I420" s="517"/>
      <c r="J420" s="517"/>
      <c r="K420" s="517"/>
    </row>
    <row r="421" spans="1:11" ht="13.5" thickBot="1" x14ac:dyDescent="0.25">
      <c r="A421" s="469" t="s">
        <v>27</v>
      </c>
      <c r="B421" s="500">
        <f t="shared" ref="B421:G421" si="83">B417-B404</f>
        <v>237.875</v>
      </c>
      <c r="C421" s="501">
        <f t="shared" si="83"/>
        <v>240.21008403361338</v>
      </c>
      <c r="D421" s="501">
        <f t="shared" si="83"/>
        <v>64.051282051282215</v>
      </c>
      <c r="E421" s="501">
        <f t="shared" si="83"/>
        <v>154.28571428571468</v>
      </c>
      <c r="F421" s="501">
        <f t="shared" si="83"/>
        <v>9.6568627450978965</v>
      </c>
      <c r="G421" s="502">
        <f t="shared" si="83"/>
        <v>-44.285714285714675</v>
      </c>
      <c r="H421" s="346">
        <f>H417-H404</f>
        <v>124.95058139534922</v>
      </c>
      <c r="I421" s="517"/>
      <c r="J421" s="517"/>
      <c r="K421" s="517"/>
    </row>
    <row r="422" spans="1:11" x14ac:dyDescent="0.2">
      <c r="A422" s="371" t="s">
        <v>52</v>
      </c>
      <c r="B422" s="486">
        <v>58</v>
      </c>
      <c r="C422" s="487">
        <v>57</v>
      </c>
      <c r="D422" s="487">
        <v>57</v>
      </c>
      <c r="E422" s="487">
        <v>15</v>
      </c>
      <c r="F422" s="487">
        <v>57</v>
      </c>
      <c r="G422" s="451">
        <v>56</v>
      </c>
      <c r="H422" s="482">
        <f>SUM(B422:G422)</f>
        <v>300</v>
      </c>
      <c r="I422" s="517" t="s">
        <v>56</v>
      </c>
      <c r="J422" s="331">
        <f>H409-H422</f>
        <v>0</v>
      </c>
      <c r="K422" s="332">
        <f>J422/H409</f>
        <v>0</v>
      </c>
    </row>
    <row r="423" spans="1:11" x14ac:dyDescent="0.2">
      <c r="A423" s="371" t="s">
        <v>28</v>
      </c>
      <c r="B423" s="229">
        <v>145</v>
      </c>
      <c r="C423" s="281">
        <v>144.5</v>
      </c>
      <c r="D423" s="281">
        <v>144.5</v>
      </c>
      <c r="E423" s="281">
        <v>146</v>
      </c>
      <c r="F423" s="281">
        <v>143.5</v>
      </c>
      <c r="G423" s="230">
        <v>143</v>
      </c>
      <c r="H423" s="339"/>
      <c r="I423" s="517" t="s">
        <v>57</v>
      </c>
      <c r="J423" s="517">
        <v>143.1</v>
      </c>
      <c r="K423" s="517"/>
    </row>
    <row r="424" spans="1:11" ht="13.5" thickBot="1" x14ac:dyDescent="0.25">
      <c r="A424" s="372" t="s">
        <v>26</v>
      </c>
      <c r="B424" s="336">
        <f>B423-B410</f>
        <v>1</v>
      </c>
      <c r="C424" s="337">
        <f t="shared" ref="C424:G424" si="84">C423-C410</f>
        <v>1</v>
      </c>
      <c r="D424" s="337">
        <f t="shared" si="84"/>
        <v>1</v>
      </c>
      <c r="E424" s="337">
        <f t="shared" si="84"/>
        <v>1</v>
      </c>
      <c r="F424" s="337">
        <f t="shared" si="84"/>
        <v>1</v>
      </c>
      <c r="G424" s="484">
        <f t="shared" si="84"/>
        <v>1</v>
      </c>
      <c r="H424" s="348"/>
      <c r="I424" s="517" t="s">
        <v>26</v>
      </c>
      <c r="J424" s="239">
        <f>J423-J410</f>
        <v>0</v>
      </c>
      <c r="K424" s="517"/>
    </row>
    <row r="426" spans="1:11" ht="13.5" thickBot="1" x14ac:dyDescent="0.25"/>
    <row r="427" spans="1:11" ht="13.5" thickBot="1" x14ac:dyDescent="0.25">
      <c r="A427" s="285" t="s">
        <v>139</v>
      </c>
      <c r="B427" s="541" t="s">
        <v>50</v>
      </c>
      <c r="C427" s="542"/>
      <c r="D427" s="542"/>
      <c r="E427" s="542"/>
      <c r="F427" s="542"/>
      <c r="G427" s="543"/>
      <c r="H427" s="314" t="s">
        <v>0</v>
      </c>
      <c r="I427" s="518"/>
      <c r="J427" s="518"/>
      <c r="K427" s="518"/>
    </row>
    <row r="428" spans="1:11" x14ac:dyDescent="0.2">
      <c r="A428" s="469" t="s">
        <v>2</v>
      </c>
      <c r="B428" s="316">
        <v>1</v>
      </c>
      <c r="C428" s="236">
        <v>2</v>
      </c>
      <c r="D428" s="236">
        <v>3</v>
      </c>
      <c r="E428" s="236">
        <v>4</v>
      </c>
      <c r="F428" s="236">
        <v>5</v>
      </c>
      <c r="G428" s="495">
        <v>6</v>
      </c>
      <c r="H428" s="491">
        <v>81</v>
      </c>
      <c r="I428" s="518"/>
      <c r="J428" s="518"/>
      <c r="K428" s="518"/>
    </row>
    <row r="429" spans="1:11" x14ac:dyDescent="0.2">
      <c r="A429" s="470" t="s">
        <v>3</v>
      </c>
      <c r="B429" s="462">
        <v>4320</v>
      </c>
      <c r="C429" s="463">
        <v>4320</v>
      </c>
      <c r="D429" s="464">
        <v>4320</v>
      </c>
      <c r="E429" s="464">
        <v>4320</v>
      </c>
      <c r="F429" s="464">
        <v>4320</v>
      </c>
      <c r="G429" s="496">
        <v>4320</v>
      </c>
      <c r="H429" s="492">
        <v>4320</v>
      </c>
      <c r="I429" s="518"/>
      <c r="J429" s="518"/>
      <c r="K429" s="518"/>
    </row>
    <row r="430" spans="1:11" x14ac:dyDescent="0.2">
      <c r="A430" s="471" t="s">
        <v>6</v>
      </c>
      <c r="B430" s="321">
        <v>4324.7058823529414</v>
      </c>
      <c r="C430" s="322">
        <v>4445.8823529411766</v>
      </c>
      <c r="D430" s="322">
        <v>4370</v>
      </c>
      <c r="E430" s="322">
        <v>4270</v>
      </c>
      <c r="F430" s="322">
        <v>4754.666666666667</v>
      </c>
      <c r="G430" s="497">
        <v>4859.2307692307695</v>
      </c>
      <c r="H430" s="342">
        <v>4520</v>
      </c>
      <c r="I430" s="518"/>
      <c r="J430" s="518"/>
      <c r="K430" s="518"/>
    </row>
    <row r="431" spans="1:11" x14ac:dyDescent="0.2">
      <c r="A431" s="469" t="s">
        <v>7</v>
      </c>
      <c r="B431" s="323">
        <v>100</v>
      </c>
      <c r="C431" s="324">
        <v>94.117647058823536</v>
      </c>
      <c r="D431" s="325">
        <v>78.571428571428569</v>
      </c>
      <c r="E431" s="325">
        <v>60</v>
      </c>
      <c r="F431" s="325">
        <v>100</v>
      </c>
      <c r="G431" s="498">
        <v>84.615384615384613</v>
      </c>
      <c r="H431" s="493">
        <v>75.308641975308646</v>
      </c>
      <c r="I431" s="518"/>
      <c r="J431" s="518"/>
      <c r="K431" s="518"/>
    </row>
    <row r="432" spans="1:11" x14ac:dyDescent="0.2">
      <c r="A432" s="469" t="s">
        <v>8</v>
      </c>
      <c r="B432" s="263">
        <v>5.7362913830126698E-2</v>
      </c>
      <c r="C432" s="264">
        <v>5.453681885558373E-2</v>
      </c>
      <c r="D432" s="327">
        <v>8.5380848169124723E-2</v>
      </c>
      <c r="E432" s="327">
        <v>8.917767102885138E-2</v>
      </c>
      <c r="F432" s="327">
        <v>4.5846904335383569E-2</v>
      </c>
      <c r="G432" s="499">
        <v>7.2375116867773634E-2</v>
      </c>
      <c r="H432" s="494">
        <v>8.0528812358222401E-2</v>
      </c>
      <c r="I432" s="518"/>
      <c r="J432" s="518"/>
      <c r="K432" s="518"/>
    </row>
    <row r="433" spans="1:11" x14ac:dyDescent="0.2">
      <c r="A433" s="471" t="s">
        <v>1</v>
      </c>
      <c r="B433" s="266">
        <f t="shared" ref="B433:H433" si="85">B430/B429*100-100</f>
        <v>0.1089324618736498</v>
      </c>
      <c r="C433" s="267">
        <f t="shared" si="85"/>
        <v>2.9139433551198266</v>
      </c>
      <c r="D433" s="267">
        <f t="shared" si="85"/>
        <v>1.157407407407419</v>
      </c>
      <c r="E433" s="267">
        <f t="shared" si="85"/>
        <v>-1.1574074074074048</v>
      </c>
      <c r="F433" s="267">
        <f t="shared" si="85"/>
        <v>10.061728395061749</v>
      </c>
      <c r="G433" s="268">
        <f t="shared" si="85"/>
        <v>12.48219373219375</v>
      </c>
      <c r="H433" s="345">
        <f t="shared" si="85"/>
        <v>4.6296296296296333</v>
      </c>
      <c r="I433" s="518"/>
      <c r="J433" s="518"/>
      <c r="K433" s="518"/>
    </row>
    <row r="434" spans="1:11" ht="13.5" thickBot="1" x14ac:dyDescent="0.25">
      <c r="A434" s="469" t="s">
        <v>27</v>
      </c>
      <c r="B434" s="500">
        <f t="shared" ref="B434:G434" si="86">B430-B417</f>
        <v>-187.16911764705856</v>
      </c>
      <c r="C434" s="501">
        <f t="shared" si="86"/>
        <v>-76.47058823529369</v>
      </c>
      <c r="D434" s="501">
        <f t="shared" si="86"/>
        <v>21.33333333333303</v>
      </c>
      <c r="E434" s="501">
        <f t="shared" si="86"/>
        <v>-51.428571428571558</v>
      </c>
      <c r="F434" s="501">
        <f t="shared" si="86"/>
        <v>35.843137254902103</v>
      </c>
      <c r="G434" s="502">
        <f t="shared" si="86"/>
        <v>62.087912087912628</v>
      </c>
      <c r="H434" s="346">
        <f>H430-H417</f>
        <v>-37.325581395349218</v>
      </c>
      <c r="I434" s="518"/>
      <c r="J434" s="518"/>
      <c r="K434" s="518"/>
    </row>
    <row r="435" spans="1:11" x14ac:dyDescent="0.2">
      <c r="A435" s="371" t="s">
        <v>52</v>
      </c>
      <c r="B435" s="486">
        <v>58</v>
      </c>
      <c r="C435" s="487">
        <v>57</v>
      </c>
      <c r="D435" s="487">
        <v>57</v>
      </c>
      <c r="E435" s="487">
        <v>15</v>
      </c>
      <c r="F435" s="487">
        <v>57</v>
      </c>
      <c r="G435" s="451">
        <v>56</v>
      </c>
      <c r="H435" s="482">
        <f>SUM(B435:G435)</f>
        <v>300</v>
      </c>
      <c r="I435" s="518" t="s">
        <v>56</v>
      </c>
      <c r="J435" s="331">
        <f>H422-H435</f>
        <v>0</v>
      </c>
      <c r="K435" s="332">
        <f>J435/H422</f>
        <v>0</v>
      </c>
    </row>
    <row r="436" spans="1:11" x14ac:dyDescent="0.2">
      <c r="A436" s="371" t="s">
        <v>28</v>
      </c>
      <c r="B436" s="229">
        <v>146.5</v>
      </c>
      <c r="C436" s="281">
        <v>146</v>
      </c>
      <c r="D436" s="281">
        <v>146</v>
      </c>
      <c r="E436" s="281">
        <v>147.5</v>
      </c>
      <c r="F436" s="281">
        <v>144</v>
      </c>
      <c r="G436" s="230">
        <v>143.5</v>
      </c>
      <c r="H436" s="339"/>
      <c r="I436" s="518" t="s">
        <v>57</v>
      </c>
      <c r="J436" s="518">
        <v>144.13999999999999</v>
      </c>
      <c r="K436" s="518"/>
    </row>
    <row r="437" spans="1:11" ht="13.5" thickBot="1" x14ac:dyDescent="0.25">
      <c r="A437" s="372" t="s">
        <v>26</v>
      </c>
      <c r="B437" s="336">
        <f>B436-B423</f>
        <v>1.5</v>
      </c>
      <c r="C437" s="337">
        <f t="shared" ref="C437:G437" si="87">C436-C423</f>
        <v>1.5</v>
      </c>
      <c r="D437" s="337">
        <f t="shared" si="87"/>
        <v>1.5</v>
      </c>
      <c r="E437" s="337">
        <f t="shared" si="87"/>
        <v>1.5</v>
      </c>
      <c r="F437" s="337">
        <f t="shared" si="87"/>
        <v>0.5</v>
      </c>
      <c r="G437" s="484">
        <f t="shared" si="87"/>
        <v>0.5</v>
      </c>
      <c r="H437" s="348"/>
      <c r="I437" s="518" t="s">
        <v>26</v>
      </c>
      <c r="J437" s="239">
        <f>J436-J423</f>
        <v>1.039999999999992</v>
      </c>
      <c r="K437" s="518"/>
    </row>
    <row r="439" spans="1:11" ht="13.5" thickBot="1" x14ac:dyDescent="0.25"/>
    <row r="440" spans="1:11" ht="13.5" thickBot="1" x14ac:dyDescent="0.25">
      <c r="A440" s="285" t="s">
        <v>140</v>
      </c>
      <c r="B440" s="541" t="s">
        <v>50</v>
      </c>
      <c r="C440" s="542"/>
      <c r="D440" s="542"/>
      <c r="E440" s="542"/>
      <c r="F440" s="542"/>
      <c r="G440" s="543"/>
      <c r="H440" s="314" t="s">
        <v>0</v>
      </c>
      <c r="I440" s="519"/>
      <c r="J440" s="519"/>
      <c r="K440" s="519"/>
    </row>
    <row r="441" spans="1:11" x14ac:dyDescent="0.2">
      <c r="A441" s="469" t="s">
        <v>2</v>
      </c>
      <c r="B441" s="316">
        <v>1</v>
      </c>
      <c r="C441" s="236">
        <v>2</v>
      </c>
      <c r="D441" s="236">
        <v>3</v>
      </c>
      <c r="E441" s="236">
        <v>4</v>
      </c>
      <c r="F441" s="236">
        <v>5</v>
      </c>
      <c r="G441" s="495">
        <v>6</v>
      </c>
      <c r="H441" s="491">
        <v>81</v>
      </c>
      <c r="I441" s="519"/>
      <c r="J441" s="519"/>
      <c r="K441" s="519"/>
    </row>
    <row r="442" spans="1:11" x14ac:dyDescent="0.2">
      <c r="A442" s="470" t="s">
        <v>3</v>
      </c>
      <c r="B442" s="462">
        <v>4340</v>
      </c>
      <c r="C442" s="463">
        <v>4340</v>
      </c>
      <c r="D442" s="464">
        <v>4340</v>
      </c>
      <c r="E442" s="464">
        <v>4340</v>
      </c>
      <c r="F442" s="464">
        <v>4340</v>
      </c>
      <c r="G442" s="496">
        <v>4340</v>
      </c>
      <c r="H442" s="492">
        <v>4340</v>
      </c>
      <c r="I442" s="519"/>
      <c r="J442" s="519"/>
      <c r="K442" s="519"/>
    </row>
    <row r="443" spans="1:11" x14ac:dyDescent="0.2">
      <c r="A443" s="471" t="s">
        <v>6</v>
      </c>
      <c r="B443" s="321">
        <v>4417.33</v>
      </c>
      <c r="C443" s="322">
        <v>4520.63</v>
      </c>
      <c r="D443" s="322">
        <v>4532.1400000000003</v>
      </c>
      <c r="E443" s="322">
        <v>4557.1400000000003</v>
      </c>
      <c r="F443" s="322">
        <v>4803.08</v>
      </c>
      <c r="G443" s="497">
        <v>4863.33</v>
      </c>
      <c r="H443" s="342">
        <v>4616.63</v>
      </c>
      <c r="I443" s="519"/>
      <c r="J443" s="519"/>
      <c r="K443" s="519"/>
    </row>
    <row r="444" spans="1:11" x14ac:dyDescent="0.2">
      <c r="A444" s="469" t="s">
        <v>7</v>
      </c>
      <c r="B444" s="323">
        <v>100</v>
      </c>
      <c r="C444" s="324">
        <v>100</v>
      </c>
      <c r="D444" s="325">
        <v>100</v>
      </c>
      <c r="E444" s="325">
        <v>100</v>
      </c>
      <c r="F444" s="325">
        <v>100</v>
      </c>
      <c r="G444" s="498">
        <v>100</v>
      </c>
      <c r="H444" s="493">
        <v>95</v>
      </c>
      <c r="I444" s="519"/>
      <c r="J444" s="519"/>
      <c r="K444" s="519"/>
    </row>
    <row r="445" spans="1:11" x14ac:dyDescent="0.2">
      <c r="A445" s="469" t="s">
        <v>8</v>
      </c>
      <c r="B445" s="263">
        <v>2.0799999999999999E-2</v>
      </c>
      <c r="C445" s="264">
        <v>5.0599999999999999E-2</v>
      </c>
      <c r="D445" s="327">
        <v>3.95E-2</v>
      </c>
      <c r="E445" s="327">
        <v>4.7300000000000002E-2</v>
      </c>
      <c r="F445" s="327">
        <v>4.1700000000000001E-2</v>
      </c>
      <c r="G445" s="499">
        <v>6.4000000000000001E-2</v>
      </c>
      <c r="H445" s="494">
        <v>5.8999999999999997E-2</v>
      </c>
      <c r="I445" s="519"/>
      <c r="J445" s="519"/>
      <c r="K445" s="519"/>
    </row>
    <row r="446" spans="1:11" x14ac:dyDescent="0.2">
      <c r="A446" s="471" t="s">
        <v>1</v>
      </c>
      <c r="B446" s="266">
        <f t="shared" ref="B446:H446" si="88">B443/B442*100-100</f>
        <v>1.7817972350230349</v>
      </c>
      <c r="C446" s="267">
        <f t="shared" si="88"/>
        <v>4.1619815668202875</v>
      </c>
      <c r="D446" s="267">
        <f t="shared" si="88"/>
        <v>4.4271889400921793</v>
      </c>
      <c r="E446" s="267">
        <f t="shared" si="88"/>
        <v>5.0032258064516242</v>
      </c>
      <c r="F446" s="267">
        <f t="shared" si="88"/>
        <v>10.670046082949298</v>
      </c>
      <c r="G446" s="268">
        <f t="shared" si="88"/>
        <v>12.058294930875576</v>
      </c>
      <c r="H446" s="345">
        <f t="shared" si="88"/>
        <v>6.373963133640558</v>
      </c>
      <c r="I446" s="519"/>
      <c r="J446" s="519"/>
      <c r="K446" s="519"/>
    </row>
    <row r="447" spans="1:11" ht="13.5" thickBot="1" x14ac:dyDescent="0.25">
      <c r="A447" s="469" t="s">
        <v>27</v>
      </c>
      <c r="B447" s="500">
        <f t="shared" ref="B447:G447" si="89">B443-B430</f>
        <v>92.624117647058483</v>
      </c>
      <c r="C447" s="501">
        <f t="shared" si="89"/>
        <v>74.747647058823532</v>
      </c>
      <c r="D447" s="501">
        <f t="shared" si="89"/>
        <v>162.14000000000033</v>
      </c>
      <c r="E447" s="501">
        <f t="shared" si="89"/>
        <v>287.14000000000033</v>
      </c>
      <c r="F447" s="501">
        <f t="shared" si="89"/>
        <v>48.413333333332957</v>
      </c>
      <c r="G447" s="502">
        <f t="shared" si="89"/>
        <v>4.0992307692304166</v>
      </c>
      <c r="H447" s="346">
        <f>H443-H430</f>
        <v>96.630000000000109</v>
      </c>
      <c r="I447" s="519"/>
      <c r="J447" s="519"/>
      <c r="K447" s="519"/>
    </row>
    <row r="448" spans="1:11" x14ac:dyDescent="0.2">
      <c r="A448" s="371" t="s">
        <v>52</v>
      </c>
      <c r="B448" s="486">
        <v>58</v>
      </c>
      <c r="C448" s="487">
        <v>57</v>
      </c>
      <c r="D448" s="487">
        <v>57</v>
      </c>
      <c r="E448" s="487">
        <v>15</v>
      </c>
      <c r="F448" s="487">
        <v>57</v>
      </c>
      <c r="G448" s="451">
        <v>56</v>
      </c>
      <c r="H448" s="482">
        <f>SUM(B448:G448)</f>
        <v>300</v>
      </c>
      <c r="I448" s="519" t="s">
        <v>56</v>
      </c>
      <c r="J448" s="331">
        <f>H435-H448</f>
        <v>0</v>
      </c>
      <c r="K448" s="332">
        <f>J448/H435</f>
        <v>0</v>
      </c>
    </row>
    <row r="449" spans="1:11" x14ac:dyDescent="0.2">
      <c r="A449" s="371" t="s">
        <v>28</v>
      </c>
      <c r="B449" s="229">
        <v>146.5</v>
      </c>
      <c r="C449" s="281">
        <v>146</v>
      </c>
      <c r="D449" s="281">
        <v>146</v>
      </c>
      <c r="E449" s="281">
        <v>147.5</v>
      </c>
      <c r="F449" s="281">
        <v>144</v>
      </c>
      <c r="G449" s="230">
        <v>143.5</v>
      </c>
      <c r="H449" s="339"/>
      <c r="I449" s="519" t="s">
        <v>57</v>
      </c>
      <c r="J449" s="519">
        <v>145.29</v>
      </c>
      <c r="K449" s="519"/>
    </row>
    <row r="450" spans="1:11" ht="13.5" thickBot="1" x14ac:dyDescent="0.25">
      <c r="A450" s="372" t="s">
        <v>26</v>
      </c>
      <c r="B450" s="336">
        <f>B449-B436</f>
        <v>0</v>
      </c>
      <c r="C450" s="337">
        <f t="shared" ref="C450:G450" si="90">C449-C436</f>
        <v>0</v>
      </c>
      <c r="D450" s="337">
        <f t="shared" si="90"/>
        <v>0</v>
      </c>
      <c r="E450" s="337">
        <f t="shared" si="90"/>
        <v>0</v>
      </c>
      <c r="F450" s="337">
        <f t="shared" si="90"/>
        <v>0</v>
      </c>
      <c r="G450" s="484">
        <f t="shared" si="90"/>
        <v>0</v>
      </c>
      <c r="H450" s="348"/>
      <c r="I450" s="519" t="s">
        <v>26</v>
      </c>
      <c r="J450" s="239">
        <f>J449-J436</f>
        <v>1.1500000000000057</v>
      </c>
      <c r="K450" s="519"/>
    </row>
    <row r="452" spans="1:11" ht="13.5" thickBot="1" x14ac:dyDescent="0.25"/>
    <row r="453" spans="1:11" ht="13.5" thickBot="1" x14ac:dyDescent="0.25">
      <c r="A453" s="285" t="s">
        <v>141</v>
      </c>
      <c r="B453" s="541" t="s">
        <v>50</v>
      </c>
      <c r="C453" s="542"/>
      <c r="D453" s="542"/>
      <c r="E453" s="542"/>
      <c r="F453" s="542"/>
      <c r="G453" s="543"/>
      <c r="H453" s="314" t="s">
        <v>0</v>
      </c>
      <c r="I453" s="520"/>
      <c r="J453" s="520"/>
      <c r="K453" s="520"/>
    </row>
    <row r="454" spans="1:11" x14ac:dyDescent="0.2">
      <c r="A454" s="469" t="s">
        <v>2</v>
      </c>
      <c r="B454" s="316">
        <v>1</v>
      </c>
      <c r="C454" s="236">
        <v>2</v>
      </c>
      <c r="D454" s="236">
        <v>3</v>
      </c>
      <c r="E454" s="236">
        <v>4</v>
      </c>
      <c r="F454" s="236">
        <v>5</v>
      </c>
      <c r="G454" s="495">
        <v>6</v>
      </c>
      <c r="H454" s="491">
        <v>86</v>
      </c>
      <c r="I454" s="520"/>
      <c r="J454" s="520"/>
      <c r="K454" s="520"/>
    </row>
    <row r="455" spans="1:11" x14ac:dyDescent="0.2">
      <c r="A455" s="470" t="s">
        <v>3</v>
      </c>
      <c r="B455" s="462">
        <v>4360</v>
      </c>
      <c r="C455" s="463">
        <v>4360</v>
      </c>
      <c r="D455" s="464">
        <v>4360</v>
      </c>
      <c r="E455" s="464">
        <v>4360</v>
      </c>
      <c r="F455" s="464">
        <v>4360</v>
      </c>
      <c r="G455" s="496">
        <v>4360</v>
      </c>
      <c r="H455" s="492">
        <v>4360</v>
      </c>
      <c r="I455" s="520"/>
      <c r="J455" s="520"/>
      <c r="K455" s="520"/>
    </row>
    <row r="456" spans="1:11" x14ac:dyDescent="0.2">
      <c r="A456" s="471" t="s">
        <v>6</v>
      </c>
      <c r="B456" s="321">
        <v>4445.333333333333</v>
      </c>
      <c r="C456" s="322">
        <v>4374.7058823529414</v>
      </c>
      <c r="D456" s="322">
        <v>4617.0588235294117</v>
      </c>
      <c r="E456" s="322">
        <v>4168.5714285714284</v>
      </c>
      <c r="F456" s="322">
        <v>4808.75</v>
      </c>
      <c r="G456" s="497">
        <v>4933.75</v>
      </c>
      <c r="H456" s="342">
        <v>4597.727272727273</v>
      </c>
      <c r="I456" s="520"/>
      <c r="J456" s="520"/>
      <c r="K456" s="520"/>
    </row>
    <row r="457" spans="1:11" x14ac:dyDescent="0.2">
      <c r="A457" s="469" t="s">
        <v>7</v>
      </c>
      <c r="B457" s="323">
        <v>100</v>
      </c>
      <c r="C457" s="324">
        <v>100</v>
      </c>
      <c r="D457" s="325">
        <v>100</v>
      </c>
      <c r="E457" s="325">
        <v>100</v>
      </c>
      <c r="F457" s="325">
        <v>100</v>
      </c>
      <c r="G457" s="498">
        <v>100</v>
      </c>
      <c r="H457" s="493">
        <v>88.63636363636364</v>
      </c>
      <c r="I457" s="520"/>
      <c r="J457" s="520"/>
      <c r="K457" s="520"/>
    </row>
    <row r="458" spans="1:11" x14ac:dyDescent="0.2">
      <c r="A458" s="469" t="s">
        <v>8</v>
      </c>
      <c r="B458" s="263">
        <v>3.9100491038939686E-2</v>
      </c>
      <c r="C458" s="264">
        <v>3.999494842070854E-2</v>
      </c>
      <c r="D458" s="327">
        <v>2.1566431941590049E-2</v>
      </c>
      <c r="E458" s="327">
        <v>4.3016760204285895E-2</v>
      </c>
      <c r="F458" s="327">
        <v>1.4159130575925471E-2</v>
      </c>
      <c r="G458" s="499">
        <v>4.0548991166849721E-2</v>
      </c>
      <c r="H458" s="494">
        <v>6.1737516508429756E-2</v>
      </c>
      <c r="I458" s="520"/>
      <c r="J458" s="520"/>
      <c r="K458" s="520"/>
    </row>
    <row r="459" spans="1:11" x14ac:dyDescent="0.2">
      <c r="A459" s="471" t="s">
        <v>1</v>
      </c>
      <c r="B459" s="266">
        <f t="shared" ref="B459:H459" si="91">B456/B455*100-100</f>
        <v>1.9571865443424912</v>
      </c>
      <c r="C459" s="267">
        <f t="shared" si="91"/>
        <v>0.33729087965461702</v>
      </c>
      <c r="D459" s="267">
        <f t="shared" si="91"/>
        <v>5.8958445763626486</v>
      </c>
      <c r="E459" s="267">
        <f t="shared" si="91"/>
        <v>-4.3905635648754924</v>
      </c>
      <c r="F459" s="267">
        <f t="shared" si="91"/>
        <v>10.292431192660544</v>
      </c>
      <c r="G459" s="268">
        <f t="shared" si="91"/>
        <v>13.159403669724767</v>
      </c>
      <c r="H459" s="345">
        <f t="shared" si="91"/>
        <v>5.4524603836530616</v>
      </c>
      <c r="I459" s="520"/>
      <c r="J459" s="520"/>
      <c r="K459" s="520"/>
    </row>
    <row r="460" spans="1:11" ht="13.5" thickBot="1" x14ac:dyDescent="0.25">
      <c r="A460" s="469" t="s">
        <v>27</v>
      </c>
      <c r="B460" s="500">
        <f t="shared" ref="B460:G460" si="92">B456-B443</f>
        <v>28.003333333333103</v>
      </c>
      <c r="C460" s="501">
        <f t="shared" si="92"/>
        <v>-145.92411764705867</v>
      </c>
      <c r="D460" s="501">
        <f t="shared" si="92"/>
        <v>84.918823529411384</v>
      </c>
      <c r="E460" s="501">
        <f t="shared" si="92"/>
        <v>-388.56857142857189</v>
      </c>
      <c r="F460" s="501">
        <f t="shared" si="92"/>
        <v>5.6700000000000728</v>
      </c>
      <c r="G460" s="502">
        <f t="shared" si="92"/>
        <v>70.420000000000073</v>
      </c>
      <c r="H460" s="346">
        <f>H456-H443</f>
        <v>-18.902727272727134</v>
      </c>
      <c r="I460" s="520"/>
      <c r="J460" s="520"/>
      <c r="K460" s="520"/>
    </row>
    <row r="461" spans="1:11" x14ac:dyDescent="0.2">
      <c r="A461" s="371" t="s">
        <v>52</v>
      </c>
      <c r="B461" s="486">
        <v>53</v>
      </c>
      <c r="C461" s="487">
        <v>53</v>
      </c>
      <c r="D461" s="487">
        <v>53</v>
      </c>
      <c r="E461" s="487">
        <v>13</v>
      </c>
      <c r="F461" s="487">
        <v>53</v>
      </c>
      <c r="G461" s="451">
        <v>52</v>
      </c>
      <c r="H461" s="482">
        <f>SUM(B461:G461)</f>
        <v>277</v>
      </c>
      <c r="I461" s="520" t="s">
        <v>56</v>
      </c>
      <c r="J461" s="331">
        <f>H448-H461</f>
        <v>23</v>
      </c>
      <c r="K461" s="332">
        <f>J461/H448</f>
        <v>7.6666666666666661E-2</v>
      </c>
    </row>
    <row r="462" spans="1:11" x14ac:dyDescent="0.2">
      <c r="A462" s="371" t="s">
        <v>28</v>
      </c>
      <c r="B462" s="229">
        <v>148.5</v>
      </c>
      <c r="C462" s="281">
        <v>148.5</v>
      </c>
      <c r="D462" s="281">
        <v>147.5</v>
      </c>
      <c r="E462" s="281">
        <v>149.5</v>
      </c>
      <c r="F462" s="281">
        <v>145</v>
      </c>
      <c r="G462" s="230">
        <v>144.5</v>
      </c>
      <c r="H462" s="339"/>
      <c r="I462" s="520" t="s">
        <v>57</v>
      </c>
      <c r="J462" s="520">
        <v>145.81</v>
      </c>
      <c r="K462" s="520"/>
    </row>
    <row r="463" spans="1:11" ht="13.5" thickBot="1" x14ac:dyDescent="0.25">
      <c r="A463" s="372" t="s">
        <v>26</v>
      </c>
      <c r="B463" s="336">
        <f>B462-B449</f>
        <v>2</v>
      </c>
      <c r="C463" s="337">
        <f t="shared" ref="C463:G463" si="93">C462-C449</f>
        <v>2.5</v>
      </c>
      <c r="D463" s="337">
        <f t="shared" si="93"/>
        <v>1.5</v>
      </c>
      <c r="E463" s="337">
        <f t="shared" si="93"/>
        <v>2</v>
      </c>
      <c r="F463" s="337">
        <f t="shared" si="93"/>
        <v>1</v>
      </c>
      <c r="G463" s="484">
        <f t="shared" si="93"/>
        <v>1</v>
      </c>
      <c r="H463" s="348"/>
      <c r="I463" s="520" t="s">
        <v>26</v>
      </c>
      <c r="J463" s="239">
        <f>J462-J449</f>
        <v>0.52000000000001023</v>
      </c>
      <c r="K463" s="520"/>
    </row>
    <row r="465" spans="1:11" ht="13.5" thickBot="1" x14ac:dyDescent="0.25"/>
    <row r="466" spans="1:11" s="521" customFormat="1" ht="13.5" thickBot="1" x14ac:dyDescent="0.25">
      <c r="A466" s="285" t="s">
        <v>142</v>
      </c>
      <c r="B466" s="541" t="s">
        <v>50</v>
      </c>
      <c r="C466" s="542"/>
      <c r="D466" s="542"/>
      <c r="E466" s="542"/>
      <c r="F466" s="542"/>
      <c r="G466" s="543"/>
      <c r="H466" s="314" t="s">
        <v>0</v>
      </c>
    </row>
    <row r="467" spans="1:11" s="521" customFormat="1" x14ac:dyDescent="0.2">
      <c r="A467" s="469" t="s">
        <v>2</v>
      </c>
      <c r="B467" s="316">
        <v>1</v>
      </c>
      <c r="C467" s="236">
        <v>2</v>
      </c>
      <c r="D467" s="236">
        <v>3</v>
      </c>
      <c r="E467" s="236">
        <v>4</v>
      </c>
      <c r="F467" s="236">
        <v>5</v>
      </c>
      <c r="G467" s="495">
        <v>6</v>
      </c>
      <c r="H467" s="491">
        <v>86</v>
      </c>
    </row>
    <row r="468" spans="1:11" s="521" customFormat="1" x14ac:dyDescent="0.2">
      <c r="A468" s="470" t="s">
        <v>3</v>
      </c>
      <c r="B468" s="462">
        <v>4380</v>
      </c>
      <c r="C468" s="463">
        <v>4380</v>
      </c>
      <c r="D468" s="464">
        <v>4380</v>
      </c>
      <c r="E468" s="464">
        <v>4380</v>
      </c>
      <c r="F468" s="464">
        <v>4380</v>
      </c>
      <c r="G468" s="496">
        <v>4380</v>
      </c>
      <c r="H468" s="492">
        <v>4380</v>
      </c>
    </row>
    <row r="469" spans="1:11" s="521" customFormat="1" x14ac:dyDescent="0.2">
      <c r="A469" s="471" t="s">
        <v>6</v>
      </c>
      <c r="B469" s="321">
        <v>4507.1400000000003</v>
      </c>
      <c r="C469" s="322">
        <v>4570</v>
      </c>
      <c r="D469" s="322">
        <v>4611.25</v>
      </c>
      <c r="E469" s="322">
        <v>4230</v>
      </c>
      <c r="F469" s="322">
        <v>4820</v>
      </c>
      <c r="G469" s="497">
        <v>4983.75</v>
      </c>
      <c r="H469" s="342">
        <v>4652.41</v>
      </c>
    </row>
    <row r="470" spans="1:11" s="521" customFormat="1" x14ac:dyDescent="0.2">
      <c r="A470" s="469" t="s">
        <v>7</v>
      </c>
      <c r="B470" s="323">
        <v>92.9</v>
      </c>
      <c r="C470" s="324">
        <v>100</v>
      </c>
      <c r="D470" s="325">
        <v>81.25</v>
      </c>
      <c r="E470" s="325">
        <v>88.89</v>
      </c>
      <c r="F470" s="325">
        <v>100</v>
      </c>
      <c r="G470" s="498">
        <v>100</v>
      </c>
      <c r="H470" s="493">
        <v>85.54</v>
      </c>
    </row>
    <row r="471" spans="1:11" s="521" customFormat="1" x14ac:dyDescent="0.2">
      <c r="A471" s="469" t="s">
        <v>8</v>
      </c>
      <c r="B471" s="263">
        <v>4.9399999999999999E-2</v>
      </c>
      <c r="C471" s="264">
        <v>4.0300000000000002E-2</v>
      </c>
      <c r="D471" s="327">
        <v>6.6299999999999998E-2</v>
      </c>
      <c r="E471" s="327">
        <v>6.2399999999999997E-2</v>
      </c>
      <c r="F471" s="327">
        <v>3.04E-2</v>
      </c>
      <c r="G471" s="499">
        <v>3.4000000000000002E-2</v>
      </c>
      <c r="H471" s="494">
        <v>6.7699999999999996E-2</v>
      </c>
    </row>
    <row r="472" spans="1:11" s="521" customFormat="1" x14ac:dyDescent="0.2">
      <c r="A472" s="471" t="s">
        <v>1</v>
      </c>
      <c r="B472" s="266">
        <f t="shared" ref="B472:H472" si="94">B469/B468*100-100</f>
        <v>2.9027397260274199</v>
      </c>
      <c r="C472" s="267">
        <f t="shared" si="94"/>
        <v>4.3378995433789953</v>
      </c>
      <c r="D472" s="267">
        <f t="shared" si="94"/>
        <v>5.2796803652967981</v>
      </c>
      <c r="E472" s="267">
        <f t="shared" si="94"/>
        <v>-3.4246575342465775</v>
      </c>
      <c r="F472" s="267">
        <f t="shared" si="94"/>
        <v>10.045662100456639</v>
      </c>
      <c r="G472" s="268">
        <f t="shared" si="94"/>
        <v>13.784246575342479</v>
      </c>
      <c r="H472" s="345">
        <f t="shared" si="94"/>
        <v>6.2194063926940686</v>
      </c>
    </row>
    <row r="473" spans="1:11" s="521" customFormat="1" ht="13.5" thickBot="1" x14ac:dyDescent="0.25">
      <c r="A473" s="469" t="s">
        <v>27</v>
      </c>
      <c r="B473" s="500">
        <f t="shared" ref="B473:G473" si="95">B469-B456</f>
        <v>61.806666666667297</v>
      </c>
      <c r="C473" s="501">
        <f t="shared" si="95"/>
        <v>195.29411764705856</v>
      </c>
      <c r="D473" s="501">
        <f t="shared" si="95"/>
        <v>-5.8088235294117112</v>
      </c>
      <c r="E473" s="501">
        <f t="shared" si="95"/>
        <v>61.428571428571558</v>
      </c>
      <c r="F473" s="501">
        <f t="shared" si="95"/>
        <v>11.25</v>
      </c>
      <c r="G473" s="502">
        <f t="shared" si="95"/>
        <v>50</v>
      </c>
      <c r="H473" s="346">
        <f>H469-H456</f>
        <v>54.682727272726879</v>
      </c>
    </row>
    <row r="474" spans="1:11" s="521" customFormat="1" x14ac:dyDescent="0.2">
      <c r="A474" s="371" t="s">
        <v>52</v>
      </c>
      <c r="B474" s="486">
        <v>53</v>
      </c>
      <c r="C474" s="487">
        <v>53</v>
      </c>
      <c r="D474" s="487">
        <v>53</v>
      </c>
      <c r="E474" s="487">
        <v>13</v>
      </c>
      <c r="F474" s="487">
        <v>53</v>
      </c>
      <c r="G474" s="451">
        <v>52</v>
      </c>
      <c r="H474" s="482">
        <f>SUM(B474:G474)</f>
        <v>277</v>
      </c>
      <c r="I474" s="521" t="s">
        <v>56</v>
      </c>
      <c r="J474" s="331">
        <f>H461-H474</f>
        <v>0</v>
      </c>
      <c r="K474" s="332">
        <f>J474/H461</f>
        <v>0</v>
      </c>
    </row>
    <row r="475" spans="1:11" s="521" customFormat="1" x14ac:dyDescent="0.2">
      <c r="A475" s="371" t="s">
        <v>28</v>
      </c>
      <c r="B475" s="229">
        <v>148.5</v>
      </c>
      <c r="C475" s="281">
        <v>148.5</v>
      </c>
      <c r="D475" s="281">
        <v>147.5</v>
      </c>
      <c r="E475" s="281">
        <v>149.5</v>
      </c>
      <c r="F475" s="281">
        <v>145</v>
      </c>
      <c r="G475" s="230">
        <v>144.5</v>
      </c>
      <c r="H475" s="339"/>
      <c r="I475" s="521" t="s">
        <v>57</v>
      </c>
      <c r="J475" s="521">
        <v>146.93</v>
      </c>
    </row>
    <row r="476" spans="1:11" s="521" customFormat="1" ht="13.5" thickBot="1" x14ac:dyDescent="0.25">
      <c r="A476" s="372" t="s">
        <v>26</v>
      </c>
      <c r="B476" s="336">
        <f>B475-B462</f>
        <v>0</v>
      </c>
      <c r="C476" s="337">
        <f t="shared" ref="C476:G476" si="96">C475-C462</f>
        <v>0</v>
      </c>
      <c r="D476" s="337">
        <f t="shared" si="96"/>
        <v>0</v>
      </c>
      <c r="E476" s="337">
        <f t="shared" si="96"/>
        <v>0</v>
      </c>
      <c r="F476" s="337">
        <f t="shared" si="96"/>
        <v>0</v>
      </c>
      <c r="G476" s="484">
        <f t="shared" si="96"/>
        <v>0</v>
      </c>
      <c r="H476" s="348"/>
      <c r="I476" s="521" t="s">
        <v>26</v>
      </c>
      <c r="J476" s="239">
        <f>J475-J462</f>
        <v>1.1200000000000045</v>
      </c>
    </row>
    <row r="478" spans="1:11" ht="13.5" thickBot="1" x14ac:dyDescent="0.25"/>
    <row r="479" spans="1:11" s="522" customFormat="1" ht="13.5" thickBot="1" x14ac:dyDescent="0.25">
      <c r="A479" s="285" t="s">
        <v>143</v>
      </c>
      <c r="B479" s="541" t="s">
        <v>50</v>
      </c>
      <c r="C479" s="542"/>
      <c r="D479" s="542"/>
      <c r="E479" s="542"/>
      <c r="F479" s="542"/>
      <c r="G479" s="543"/>
      <c r="H479" s="314" t="s">
        <v>0</v>
      </c>
    </row>
    <row r="480" spans="1:11" s="522" customFormat="1" x14ac:dyDescent="0.2">
      <c r="A480" s="469" t="s">
        <v>2</v>
      </c>
      <c r="B480" s="316">
        <v>1</v>
      </c>
      <c r="C480" s="236">
        <v>2</v>
      </c>
      <c r="D480" s="236">
        <v>3</v>
      </c>
      <c r="E480" s="236">
        <v>4</v>
      </c>
      <c r="F480" s="236">
        <v>5</v>
      </c>
      <c r="G480" s="495">
        <v>6</v>
      </c>
      <c r="H480" s="491">
        <v>86</v>
      </c>
    </row>
    <row r="481" spans="1:11" s="522" customFormat="1" x14ac:dyDescent="0.2">
      <c r="A481" s="470" t="s">
        <v>3</v>
      </c>
      <c r="B481" s="462">
        <v>4400</v>
      </c>
      <c r="C481" s="463">
        <v>4400</v>
      </c>
      <c r="D481" s="464">
        <v>4400</v>
      </c>
      <c r="E481" s="464">
        <v>4400</v>
      </c>
      <c r="F481" s="464">
        <v>4400</v>
      </c>
      <c r="G481" s="496">
        <v>4400</v>
      </c>
      <c r="H481" s="492">
        <v>4400</v>
      </c>
    </row>
    <row r="482" spans="1:11" s="522" customFormat="1" x14ac:dyDescent="0.2">
      <c r="A482" s="471" t="s">
        <v>6</v>
      </c>
      <c r="B482" s="321">
        <v>4729.38</v>
      </c>
      <c r="C482" s="322">
        <v>4840</v>
      </c>
      <c r="D482" s="322">
        <v>4957.5</v>
      </c>
      <c r="E482" s="322">
        <v>5221.43</v>
      </c>
      <c r="F482" s="322">
        <v>4967.1400000000003</v>
      </c>
      <c r="G482" s="497">
        <v>5010</v>
      </c>
      <c r="H482" s="342">
        <v>4924.6400000000003</v>
      </c>
    </row>
    <row r="483" spans="1:11" s="522" customFormat="1" x14ac:dyDescent="0.2">
      <c r="A483" s="469" t="s">
        <v>7</v>
      </c>
      <c r="B483" s="323">
        <v>93.8</v>
      </c>
      <c r="C483" s="324">
        <v>93.8</v>
      </c>
      <c r="D483" s="325">
        <v>100</v>
      </c>
      <c r="E483" s="325">
        <v>100</v>
      </c>
      <c r="F483" s="325">
        <v>100</v>
      </c>
      <c r="G483" s="498">
        <v>100</v>
      </c>
      <c r="H483" s="493">
        <v>95.24</v>
      </c>
    </row>
    <row r="484" spans="1:11" s="522" customFormat="1" x14ac:dyDescent="0.2">
      <c r="A484" s="469" t="s">
        <v>8</v>
      </c>
      <c r="B484" s="263">
        <v>4.4400000000000002E-2</v>
      </c>
      <c r="C484" s="264">
        <v>5.5800000000000002E-2</v>
      </c>
      <c r="D484" s="327">
        <v>4.2999999999999997E-2</v>
      </c>
      <c r="E484" s="327">
        <v>2.9700000000000001E-2</v>
      </c>
      <c r="F484" s="327">
        <v>3.6299999999999999E-2</v>
      </c>
      <c r="G484" s="499">
        <v>5.3600000000000002E-2</v>
      </c>
      <c r="H484" s="494">
        <v>5.33E-2</v>
      </c>
    </row>
    <row r="485" spans="1:11" s="522" customFormat="1" x14ac:dyDescent="0.2">
      <c r="A485" s="471" t="s">
        <v>1</v>
      </c>
      <c r="B485" s="266">
        <f t="shared" ref="B485:H485" si="97">B482/B481*100-100</f>
        <v>7.4859090909090895</v>
      </c>
      <c r="C485" s="267">
        <f t="shared" si="97"/>
        <v>10.000000000000014</v>
      </c>
      <c r="D485" s="267">
        <f t="shared" si="97"/>
        <v>12.670454545454547</v>
      </c>
      <c r="E485" s="267">
        <f t="shared" si="97"/>
        <v>18.668863636363639</v>
      </c>
      <c r="F485" s="267">
        <f t="shared" si="97"/>
        <v>12.889545454545456</v>
      </c>
      <c r="G485" s="268">
        <f t="shared" si="97"/>
        <v>13.863636363636374</v>
      </c>
      <c r="H485" s="345">
        <f t="shared" si="97"/>
        <v>11.923636363636376</v>
      </c>
    </row>
    <row r="486" spans="1:11" s="522" customFormat="1" ht="13.5" thickBot="1" x14ac:dyDescent="0.25">
      <c r="A486" s="469" t="s">
        <v>27</v>
      </c>
      <c r="B486" s="500">
        <f t="shared" ref="B486:G486" si="98">B482-B469</f>
        <v>222.23999999999978</v>
      </c>
      <c r="C486" s="501">
        <f t="shared" si="98"/>
        <v>270</v>
      </c>
      <c r="D486" s="501">
        <f t="shared" si="98"/>
        <v>346.25</v>
      </c>
      <c r="E486" s="501">
        <f t="shared" si="98"/>
        <v>991.43000000000029</v>
      </c>
      <c r="F486" s="501">
        <f t="shared" si="98"/>
        <v>147.14000000000033</v>
      </c>
      <c r="G486" s="502">
        <f t="shared" si="98"/>
        <v>26.25</v>
      </c>
      <c r="H486" s="346">
        <f>H482-H469</f>
        <v>272.23000000000047</v>
      </c>
    </row>
    <row r="487" spans="1:11" s="522" customFormat="1" x14ac:dyDescent="0.2">
      <c r="A487" s="371" t="s">
        <v>52</v>
      </c>
      <c r="B487" s="486">
        <v>53</v>
      </c>
      <c r="C487" s="487">
        <v>53</v>
      </c>
      <c r="D487" s="487">
        <v>53</v>
      </c>
      <c r="E487" s="487">
        <v>11</v>
      </c>
      <c r="F487" s="487">
        <v>53</v>
      </c>
      <c r="G487" s="451">
        <v>52</v>
      </c>
      <c r="H487" s="482">
        <f>SUM(B487:G487)</f>
        <v>275</v>
      </c>
      <c r="I487" s="522" t="s">
        <v>56</v>
      </c>
      <c r="J487" s="331">
        <f>H474-H487</f>
        <v>2</v>
      </c>
      <c r="K487" s="332">
        <f>J487/H474</f>
        <v>7.2202166064981952E-3</v>
      </c>
    </row>
    <row r="488" spans="1:11" s="522" customFormat="1" x14ac:dyDescent="0.2">
      <c r="A488" s="371" t="s">
        <v>28</v>
      </c>
      <c r="B488" s="229">
        <v>148.5</v>
      </c>
      <c r="C488" s="281">
        <v>148.5</v>
      </c>
      <c r="D488" s="281">
        <v>147.5</v>
      </c>
      <c r="E488" s="281">
        <v>149.5</v>
      </c>
      <c r="F488" s="281">
        <v>145</v>
      </c>
      <c r="G488" s="230">
        <v>144.5</v>
      </c>
      <c r="H488" s="339"/>
      <c r="I488" s="522" t="s">
        <v>57</v>
      </c>
      <c r="J488" s="522">
        <v>147.58000000000001</v>
      </c>
    </row>
    <row r="489" spans="1:11" s="522" customFormat="1" ht="13.5" thickBot="1" x14ac:dyDescent="0.25">
      <c r="A489" s="372" t="s">
        <v>26</v>
      </c>
      <c r="B489" s="336">
        <f>B488-B475</f>
        <v>0</v>
      </c>
      <c r="C489" s="337">
        <f t="shared" ref="C489:G489" si="99">C488-C475</f>
        <v>0</v>
      </c>
      <c r="D489" s="337">
        <f t="shared" si="99"/>
        <v>0</v>
      </c>
      <c r="E489" s="337">
        <f t="shared" si="99"/>
        <v>0</v>
      </c>
      <c r="F489" s="337">
        <f t="shared" si="99"/>
        <v>0</v>
      </c>
      <c r="G489" s="484">
        <f t="shared" si="99"/>
        <v>0</v>
      </c>
      <c r="H489" s="348"/>
      <c r="I489" s="522" t="s">
        <v>26</v>
      </c>
      <c r="J489" s="239">
        <f>J488-J475</f>
        <v>0.65000000000000568</v>
      </c>
    </row>
    <row r="491" spans="1:11" ht="13.5" thickBot="1" x14ac:dyDescent="0.25"/>
    <row r="492" spans="1:11" s="523" customFormat="1" ht="13.5" thickBot="1" x14ac:dyDescent="0.25">
      <c r="A492" s="285" t="s">
        <v>144</v>
      </c>
      <c r="B492" s="541" t="s">
        <v>50</v>
      </c>
      <c r="C492" s="542"/>
      <c r="D492" s="542"/>
      <c r="E492" s="542"/>
      <c r="F492" s="542"/>
      <c r="G492" s="543"/>
      <c r="H492" s="314" t="s">
        <v>0</v>
      </c>
    </row>
    <row r="493" spans="1:11" s="523" customFormat="1" x14ac:dyDescent="0.2">
      <c r="A493" s="469" t="s">
        <v>2</v>
      </c>
      <c r="B493" s="316">
        <v>1</v>
      </c>
      <c r="C493" s="236">
        <v>2</v>
      </c>
      <c r="D493" s="236">
        <v>3</v>
      </c>
      <c r="E493" s="236">
        <v>4</v>
      </c>
      <c r="F493" s="236">
        <v>5</v>
      </c>
      <c r="G493" s="495">
        <v>6</v>
      </c>
      <c r="H493" s="491">
        <v>86</v>
      </c>
    </row>
    <row r="494" spans="1:11" s="523" customFormat="1" x14ac:dyDescent="0.2">
      <c r="A494" s="470" t="s">
        <v>3</v>
      </c>
      <c r="B494" s="462">
        <v>4420</v>
      </c>
      <c r="C494" s="463">
        <v>4420</v>
      </c>
      <c r="D494" s="464">
        <v>4420</v>
      </c>
      <c r="E494" s="464">
        <v>4420</v>
      </c>
      <c r="F494" s="464">
        <v>4420</v>
      </c>
      <c r="G494" s="496">
        <v>4420</v>
      </c>
      <c r="H494" s="492">
        <v>4420</v>
      </c>
    </row>
    <row r="495" spans="1:11" s="523" customFormat="1" x14ac:dyDescent="0.2">
      <c r="A495" s="471" t="s">
        <v>6</v>
      </c>
      <c r="B495" s="321">
        <v>4617.7777777777774</v>
      </c>
      <c r="C495" s="322">
        <v>4610.625</v>
      </c>
      <c r="D495" s="322">
        <v>4812.666666666667</v>
      </c>
      <c r="E495" s="322">
        <v>4330</v>
      </c>
      <c r="F495" s="322">
        <v>4830</v>
      </c>
      <c r="G495" s="497">
        <v>4846.875</v>
      </c>
      <c r="H495" s="342">
        <v>4705.6321839080456</v>
      </c>
    </row>
    <row r="496" spans="1:11" s="523" customFormat="1" x14ac:dyDescent="0.2">
      <c r="A496" s="469" t="s">
        <v>7</v>
      </c>
      <c r="B496" s="323">
        <v>88.888888888888886</v>
      </c>
      <c r="C496" s="324">
        <v>100</v>
      </c>
      <c r="D496" s="325">
        <v>93.333333333333329</v>
      </c>
      <c r="E496" s="325">
        <v>100</v>
      </c>
      <c r="F496" s="325">
        <v>100</v>
      </c>
      <c r="G496" s="498">
        <v>93.75</v>
      </c>
      <c r="H496" s="493">
        <v>86.206896551724142</v>
      </c>
    </row>
    <row r="497" spans="1:11" s="523" customFormat="1" x14ac:dyDescent="0.2">
      <c r="A497" s="469" t="s">
        <v>8</v>
      </c>
      <c r="B497" s="263">
        <v>4.7530030572524903E-2</v>
      </c>
      <c r="C497" s="264">
        <v>5.0391826065796362E-2</v>
      </c>
      <c r="D497" s="327">
        <v>6.2770182586350226E-2</v>
      </c>
      <c r="E497" s="327">
        <v>4.833360170082298E-2</v>
      </c>
      <c r="F497" s="327">
        <v>3.668746407177919E-2</v>
      </c>
      <c r="G497" s="499">
        <v>6.0722688447010904E-2</v>
      </c>
      <c r="H497" s="494">
        <v>6.1377774602474948E-2</v>
      </c>
    </row>
    <row r="498" spans="1:11" s="523" customFormat="1" x14ac:dyDescent="0.2">
      <c r="A498" s="471" t="s">
        <v>1</v>
      </c>
      <c r="B498" s="266">
        <f t="shared" ref="B498:H498" si="100">B495/B494*100-100</f>
        <v>4.4746103569632822</v>
      </c>
      <c r="C498" s="267">
        <f t="shared" si="100"/>
        <v>4.3127828054298618</v>
      </c>
      <c r="D498" s="267">
        <f t="shared" si="100"/>
        <v>8.8838612368024314</v>
      </c>
      <c r="E498" s="267">
        <f t="shared" si="100"/>
        <v>-2.0361990950226243</v>
      </c>
      <c r="F498" s="267">
        <f t="shared" si="100"/>
        <v>9.2760180995474997</v>
      </c>
      <c r="G498" s="268">
        <f t="shared" si="100"/>
        <v>9.6578054298642542</v>
      </c>
      <c r="H498" s="345">
        <f t="shared" si="100"/>
        <v>6.4622666042544239</v>
      </c>
    </row>
    <row r="499" spans="1:11" s="523" customFormat="1" ht="13.5" thickBot="1" x14ac:dyDescent="0.25">
      <c r="A499" s="469" t="s">
        <v>27</v>
      </c>
      <c r="B499" s="500">
        <f t="shared" ref="B499:G499" si="101">B495-B482</f>
        <v>-111.60222222222274</v>
      </c>
      <c r="C499" s="501">
        <f t="shared" si="101"/>
        <v>-229.375</v>
      </c>
      <c r="D499" s="501">
        <f t="shared" si="101"/>
        <v>-144.83333333333303</v>
      </c>
      <c r="E499" s="501">
        <f t="shared" si="101"/>
        <v>-891.43000000000029</v>
      </c>
      <c r="F499" s="501">
        <f t="shared" si="101"/>
        <v>-137.14000000000033</v>
      </c>
      <c r="G499" s="502">
        <f t="shared" si="101"/>
        <v>-163.125</v>
      </c>
      <c r="H499" s="346">
        <f>H495-H482</f>
        <v>-219.00781609195474</v>
      </c>
    </row>
    <row r="500" spans="1:11" s="523" customFormat="1" x14ac:dyDescent="0.2">
      <c r="A500" s="371" t="s">
        <v>52</v>
      </c>
      <c r="B500" s="486">
        <v>53</v>
      </c>
      <c r="C500" s="487">
        <v>53</v>
      </c>
      <c r="D500" s="487">
        <v>53</v>
      </c>
      <c r="E500" s="487">
        <v>9</v>
      </c>
      <c r="F500" s="487">
        <v>53</v>
      </c>
      <c r="G500" s="451">
        <v>52</v>
      </c>
      <c r="H500" s="482">
        <f>SUM(B500:G500)</f>
        <v>273</v>
      </c>
      <c r="I500" s="523" t="s">
        <v>56</v>
      </c>
      <c r="J500" s="331">
        <f>H487-H500</f>
        <v>2</v>
      </c>
      <c r="K500" s="332">
        <f>J500/H487</f>
        <v>7.2727272727272727E-3</v>
      </c>
    </row>
    <row r="501" spans="1:11" s="523" customFormat="1" x14ac:dyDescent="0.2">
      <c r="A501" s="371" t="s">
        <v>28</v>
      </c>
      <c r="B501" s="229">
        <v>150</v>
      </c>
      <c r="C501" s="281">
        <v>150</v>
      </c>
      <c r="D501" s="281">
        <v>149</v>
      </c>
      <c r="E501" s="281">
        <v>151</v>
      </c>
      <c r="F501" s="281">
        <v>146.5</v>
      </c>
      <c r="G501" s="230">
        <v>146</v>
      </c>
      <c r="H501" s="339"/>
      <c r="I501" s="523" t="s">
        <v>57</v>
      </c>
      <c r="J501" s="523">
        <v>147.36000000000001</v>
      </c>
    </row>
    <row r="502" spans="1:11" s="523" customFormat="1" ht="13.5" thickBot="1" x14ac:dyDescent="0.25">
      <c r="A502" s="372" t="s">
        <v>26</v>
      </c>
      <c r="B502" s="336">
        <f>B501-B488</f>
        <v>1.5</v>
      </c>
      <c r="C502" s="337">
        <f t="shared" ref="C502:G502" si="102">C501-C488</f>
        <v>1.5</v>
      </c>
      <c r="D502" s="337">
        <f t="shared" si="102"/>
        <v>1.5</v>
      </c>
      <c r="E502" s="337">
        <f t="shared" si="102"/>
        <v>1.5</v>
      </c>
      <c r="F502" s="337">
        <f t="shared" si="102"/>
        <v>1.5</v>
      </c>
      <c r="G502" s="484">
        <f t="shared" si="102"/>
        <v>1.5</v>
      </c>
      <c r="H502" s="348"/>
      <c r="I502" s="523" t="s">
        <v>26</v>
      </c>
      <c r="J502" s="239">
        <f>J501-J488</f>
        <v>-0.21999999999999886</v>
      </c>
    </row>
    <row r="504" spans="1:11" ht="13.5" thickBot="1" x14ac:dyDescent="0.25"/>
    <row r="505" spans="1:11" ht="13.5" thickBot="1" x14ac:dyDescent="0.25">
      <c r="A505" s="285" t="s">
        <v>145</v>
      </c>
      <c r="B505" s="541" t="s">
        <v>50</v>
      </c>
      <c r="C505" s="542"/>
      <c r="D505" s="542"/>
      <c r="E505" s="542"/>
      <c r="F505" s="542"/>
      <c r="G505" s="543"/>
      <c r="H505" s="314" t="s">
        <v>0</v>
      </c>
      <c r="I505" s="524"/>
      <c r="J505" s="524"/>
      <c r="K505" s="524"/>
    </row>
    <row r="506" spans="1:11" x14ac:dyDescent="0.2">
      <c r="A506" s="469" t="s">
        <v>2</v>
      </c>
      <c r="B506" s="316">
        <v>1</v>
      </c>
      <c r="C506" s="236">
        <v>2</v>
      </c>
      <c r="D506" s="236">
        <v>3</v>
      </c>
      <c r="E506" s="236">
        <v>4</v>
      </c>
      <c r="F506" s="236">
        <v>5</v>
      </c>
      <c r="G506" s="495">
        <v>6</v>
      </c>
      <c r="H506" s="491">
        <v>86</v>
      </c>
      <c r="I506" s="524"/>
      <c r="J506" s="524"/>
      <c r="K506" s="524"/>
    </row>
    <row r="507" spans="1:11" x14ac:dyDescent="0.2">
      <c r="A507" s="470" t="s">
        <v>3</v>
      </c>
      <c r="B507" s="462">
        <v>4440</v>
      </c>
      <c r="C507" s="463">
        <v>4440</v>
      </c>
      <c r="D507" s="464">
        <v>4440</v>
      </c>
      <c r="E507" s="464">
        <v>4440</v>
      </c>
      <c r="F507" s="464">
        <v>4440</v>
      </c>
      <c r="G507" s="496">
        <v>4440</v>
      </c>
      <c r="H507" s="492">
        <v>4440</v>
      </c>
      <c r="I507" s="524"/>
      <c r="J507" s="524"/>
      <c r="K507" s="524"/>
    </row>
    <row r="508" spans="1:11" x14ac:dyDescent="0.2">
      <c r="A508" s="471" t="s">
        <v>6</v>
      </c>
      <c r="B508" s="321">
        <v>4739.090909090909</v>
      </c>
      <c r="C508" s="322">
        <v>4617.1428571428569</v>
      </c>
      <c r="D508" s="322">
        <v>4722.9411764705883</v>
      </c>
      <c r="E508" s="322">
        <v>4610</v>
      </c>
      <c r="F508" s="322">
        <v>4919.2857142857147</v>
      </c>
      <c r="G508" s="497">
        <v>5021.25</v>
      </c>
      <c r="H508" s="342">
        <v>4789.375</v>
      </c>
      <c r="I508" s="524"/>
      <c r="J508" s="524"/>
      <c r="K508" s="524"/>
    </row>
    <row r="509" spans="1:11" x14ac:dyDescent="0.2">
      <c r="A509" s="469" t="s">
        <v>7</v>
      </c>
      <c r="B509" s="323">
        <v>90.909090909090907</v>
      </c>
      <c r="C509" s="324">
        <v>85.714285714285708</v>
      </c>
      <c r="D509" s="325">
        <v>94.117647058823536</v>
      </c>
      <c r="E509" s="325">
        <v>100</v>
      </c>
      <c r="F509" s="325">
        <v>85.714285714285708</v>
      </c>
      <c r="G509" s="498">
        <v>100</v>
      </c>
      <c r="H509" s="493">
        <v>82.5</v>
      </c>
      <c r="I509" s="524"/>
      <c r="J509" s="524"/>
      <c r="K509" s="524"/>
    </row>
    <row r="510" spans="1:11" x14ac:dyDescent="0.2">
      <c r="A510" s="469" t="s">
        <v>8</v>
      </c>
      <c r="B510" s="263">
        <v>7.3336570941967771E-2</v>
      </c>
      <c r="C510" s="264">
        <v>6.2474721630508975E-2</v>
      </c>
      <c r="D510" s="327">
        <v>5.1382261676994251E-2</v>
      </c>
      <c r="E510" s="327">
        <v>4.5320135392139214E-2</v>
      </c>
      <c r="F510" s="327">
        <v>5.5853374395207246E-2</v>
      </c>
      <c r="G510" s="499">
        <v>5.6932659066111752E-2</v>
      </c>
      <c r="H510" s="494">
        <v>6.635817617438021E-2</v>
      </c>
      <c r="I510" s="524"/>
      <c r="J510" s="524"/>
      <c r="K510" s="524"/>
    </row>
    <row r="511" spans="1:11" x14ac:dyDescent="0.2">
      <c r="A511" s="471" t="s">
        <v>1</v>
      </c>
      <c r="B511" s="266">
        <f t="shared" ref="B511:H511" si="103">B508/B507*100-100</f>
        <v>6.7362817362817395</v>
      </c>
      <c r="C511" s="267">
        <f t="shared" si="103"/>
        <v>3.989703989703969</v>
      </c>
      <c r="D511" s="267">
        <f t="shared" si="103"/>
        <v>6.3725490196078454</v>
      </c>
      <c r="E511" s="267">
        <f t="shared" si="103"/>
        <v>3.8288288288288186</v>
      </c>
      <c r="F511" s="267">
        <f t="shared" si="103"/>
        <v>10.794723294723312</v>
      </c>
      <c r="G511" s="268">
        <f t="shared" si="103"/>
        <v>13.09121621621621</v>
      </c>
      <c r="H511" s="345">
        <f t="shared" si="103"/>
        <v>7.8688063063063112</v>
      </c>
      <c r="I511" s="524"/>
      <c r="J511" s="524"/>
      <c r="K511" s="524"/>
    </row>
    <row r="512" spans="1:11" ht="13.5" thickBot="1" x14ac:dyDescent="0.25">
      <c r="A512" s="469" t="s">
        <v>27</v>
      </c>
      <c r="B512" s="500">
        <f t="shared" ref="B512:G512" si="104">B508-B495</f>
        <v>121.31313131313163</v>
      </c>
      <c r="C512" s="501">
        <f t="shared" si="104"/>
        <v>6.517857142856883</v>
      </c>
      <c r="D512" s="501">
        <f t="shared" si="104"/>
        <v>-89.725490196078681</v>
      </c>
      <c r="E512" s="501">
        <f t="shared" si="104"/>
        <v>280</v>
      </c>
      <c r="F512" s="501">
        <f t="shared" si="104"/>
        <v>89.285714285714675</v>
      </c>
      <c r="G512" s="502">
        <f t="shared" si="104"/>
        <v>174.375</v>
      </c>
      <c r="H512" s="346">
        <f>H508-H495</f>
        <v>83.74281609195441</v>
      </c>
      <c r="I512" s="524"/>
      <c r="J512" s="524"/>
      <c r="K512" s="524"/>
    </row>
    <row r="513" spans="1:11" x14ac:dyDescent="0.2">
      <c r="A513" s="371" t="s">
        <v>52</v>
      </c>
      <c r="B513" s="486">
        <v>53</v>
      </c>
      <c r="C513" s="487">
        <v>52</v>
      </c>
      <c r="D513" s="487">
        <v>53</v>
      </c>
      <c r="E513" s="487">
        <v>8</v>
      </c>
      <c r="F513" s="487">
        <v>53</v>
      </c>
      <c r="G513" s="451">
        <v>52</v>
      </c>
      <c r="H513" s="482">
        <f>SUM(B513:G513)</f>
        <v>271</v>
      </c>
      <c r="I513" s="524" t="s">
        <v>56</v>
      </c>
      <c r="J513" s="331">
        <f>H500-H513</f>
        <v>2</v>
      </c>
      <c r="K513" s="332">
        <f>J513/H500</f>
        <v>7.326007326007326E-3</v>
      </c>
    </row>
    <row r="514" spans="1:11" x14ac:dyDescent="0.2">
      <c r="A514" s="371" t="s">
        <v>28</v>
      </c>
      <c r="B514" s="229">
        <v>150</v>
      </c>
      <c r="C514" s="281">
        <v>150</v>
      </c>
      <c r="D514" s="281">
        <v>149</v>
      </c>
      <c r="E514" s="281">
        <v>151</v>
      </c>
      <c r="F514" s="281">
        <v>146.5</v>
      </c>
      <c r="G514" s="230">
        <v>146</v>
      </c>
      <c r="H514" s="339"/>
      <c r="I514" s="524" t="s">
        <v>57</v>
      </c>
      <c r="J514" s="524">
        <v>149.02000000000001</v>
      </c>
      <c r="K514" s="524"/>
    </row>
    <row r="515" spans="1:11" ht="13.5" thickBot="1" x14ac:dyDescent="0.25">
      <c r="A515" s="372" t="s">
        <v>26</v>
      </c>
      <c r="B515" s="336">
        <f>B514-B501</f>
        <v>0</v>
      </c>
      <c r="C515" s="337">
        <f t="shared" ref="C515:G515" si="105">C514-C501</f>
        <v>0</v>
      </c>
      <c r="D515" s="337">
        <f t="shared" si="105"/>
        <v>0</v>
      </c>
      <c r="E515" s="337">
        <f t="shared" si="105"/>
        <v>0</v>
      </c>
      <c r="F515" s="337">
        <f t="shared" si="105"/>
        <v>0</v>
      </c>
      <c r="G515" s="484">
        <f t="shared" si="105"/>
        <v>0</v>
      </c>
      <c r="H515" s="348"/>
      <c r="I515" s="524" t="s">
        <v>26</v>
      </c>
      <c r="J515" s="239">
        <f>J514-J501</f>
        <v>1.6599999999999966</v>
      </c>
      <c r="K515" s="524"/>
    </row>
    <row r="517" spans="1:11" ht="13.5" thickBot="1" x14ac:dyDescent="0.25"/>
    <row r="518" spans="1:11" ht="13.5" thickBot="1" x14ac:dyDescent="0.25">
      <c r="A518" s="285" t="s">
        <v>146</v>
      </c>
      <c r="B518" s="541" t="s">
        <v>50</v>
      </c>
      <c r="C518" s="542"/>
      <c r="D518" s="542"/>
      <c r="E518" s="542"/>
      <c r="F518" s="542"/>
      <c r="G518" s="543"/>
      <c r="H518" s="314" t="s">
        <v>0</v>
      </c>
      <c r="I518" s="525"/>
      <c r="J518" s="525"/>
      <c r="K518" s="525"/>
    </row>
    <row r="519" spans="1:11" x14ac:dyDescent="0.2">
      <c r="A519" s="469" t="s">
        <v>2</v>
      </c>
      <c r="B519" s="316">
        <v>1</v>
      </c>
      <c r="C519" s="236">
        <v>2</v>
      </c>
      <c r="D519" s="236">
        <v>3</v>
      </c>
      <c r="E519" s="236">
        <v>4</v>
      </c>
      <c r="F519" s="236">
        <v>5</v>
      </c>
      <c r="G519" s="495">
        <v>6</v>
      </c>
      <c r="H519" s="491">
        <v>86</v>
      </c>
      <c r="I519" s="525"/>
      <c r="J519" s="525"/>
      <c r="K519" s="525"/>
    </row>
    <row r="520" spans="1:11" x14ac:dyDescent="0.2">
      <c r="A520" s="470" t="s">
        <v>3</v>
      </c>
      <c r="B520" s="462">
        <v>4460</v>
      </c>
      <c r="C520" s="463">
        <v>4460</v>
      </c>
      <c r="D520" s="464">
        <v>4460</v>
      </c>
      <c r="E520" s="464">
        <v>4460</v>
      </c>
      <c r="F520" s="464">
        <v>4460</v>
      </c>
      <c r="G520" s="496">
        <v>4460</v>
      </c>
      <c r="H520" s="492">
        <v>4460</v>
      </c>
      <c r="I520" s="525"/>
      <c r="J520" s="525"/>
      <c r="K520" s="525"/>
    </row>
    <row r="521" spans="1:11" x14ac:dyDescent="0.2">
      <c r="A521" s="471" t="s">
        <v>6</v>
      </c>
      <c r="B521" s="321">
        <v>4770</v>
      </c>
      <c r="C521" s="322">
        <v>4630.625</v>
      </c>
      <c r="D521" s="322">
        <v>4662.3076923076924</v>
      </c>
      <c r="E521" s="322">
        <v>4697.1428571428569</v>
      </c>
      <c r="F521" s="322">
        <v>5002.5</v>
      </c>
      <c r="G521" s="497">
        <v>5209.2857142857147</v>
      </c>
      <c r="H521" s="342">
        <v>4839.0361445783128</v>
      </c>
      <c r="I521" s="525"/>
      <c r="J521" s="525"/>
      <c r="K521" s="525"/>
    </row>
    <row r="522" spans="1:11" x14ac:dyDescent="0.2">
      <c r="A522" s="469" t="s">
        <v>7</v>
      </c>
      <c r="B522" s="323">
        <v>82.352941176470594</v>
      </c>
      <c r="C522" s="324">
        <v>93.75</v>
      </c>
      <c r="D522" s="325">
        <v>84.615384615384613</v>
      </c>
      <c r="E522" s="325">
        <v>85.714285714285708</v>
      </c>
      <c r="F522" s="325">
        <v>81.25</v>
      </c>
      <c r="G522" s="498">
        <v>92.857142857142861</v>
      </c>
      <c r="H522" s="493">
        <v>77.108433734939766</v>
      </c>
      <c r="I522" s="525"/>
      <c r="J522" s="525"/>
      <c r="K522" s="525"/>
    </row>
    <row r="523" spans="1:11" x14ac:dyDescent="0.2">
      <c r="A523" s="469" t="s">
        <v>8</v>
      </c>
      <c r="B523" s="263">
        <v>8.8772589743481262E-2</v>
      </c>
      <c r="C523" s="264">
        <v>5.6810919805507239E-2</v>
      </c>
      <c r="D523" s="327">
        <v>6.7644395786427683E-2</v>
      </c>
      <c r="E523" s="327">
        <v>6.6381177395434005E-2</v>
      </c>
      <c r="F523" s="327">
        <v>8.3586849993391957E-2</v>
      </c>
      <c r="G523" s="499">
        <v>4.5781942365779642E-2</v>
      </c>
      <c r="H523" s="494">
        <v>8.3010549065590397E-2</v>
      </c>
      <c r="I523" s="525"/>
      <c r="J523" s="525"/>
      <c r="K523" s="525"/>
    </row>
    <row r="524" spans="1:11" x14ac:dyDescent="0.2">
      <c r="A524" s="471" t="s">
        <v>1</v>
      </c>
      <c r="B524" s="266">
        <f t="shared" ref="B524:H524" si="106">B521/B520*100-100</f>
        <v>6.9506726457399139</v>
      </c>
      <c r="C524" s="267">
        <f t="shared" si="106"/>
        <v>3.8256726457399139</v>
      </c>
      <c r="D524" s="267">
        <f t="shared" si="106"/>
        <v>4.536046912728537</v>
      </c>
      <c r="E524" s="267">
        <f t="shared" si="106"/>
        <v>5.3171044202434246</v>
      </c>
      <c r="F524" s="267">
        <f t="shared" si="106"/>
        <v>12.163677130044846</v>
      </c>
      <c r="G524" s="268">
        <f t="shared" si="106"/>
        <v>16.800128122998089</v>
      </c>
      <c r="H524" s="345">
        <f t="shared" si="106"/>
        <v>8.4985682640877229</v>
      </c>
      <c r="I524" s="525"/>
      <c r="J524" s="525"/>
      <c r="K524" s="525"/>
    </row>
    <row r="525" spans="1:11" ht="13.5" thickBot="1" x14ac:dyDescent="0.25">
      <c r="A525" s="469" t="s">
        <v>27</v>
      </c>
      <c r="B525" s="500">
        <f t="shared" ref="B525:G525" si="107">B521-B508</f>
        <v>30.909090909090992</v>
      </c>
      <c r="C525" s="501">
        <f t="shared" si="107"/>
        <v>13.482142857143117</v>
      </c>
      <c r="D525" s="501">
        <f t="shared" si="107"/>
        <v>-60.633484162895911</v>
      </c>
      <c r="E525" s="501">
        <f t="shared" si="107"/>
        <v>87.142857142856883</v>
      </c>
      <c r="F525" s="501">
        <f t="shared" si="107"/>
        <v>83.214285714285325</v>
      </c>
      <c r="G525" s="502">
        <f t="shared" si="107"/>
        <v>188.03571428571468</v>
      </c>
      <c r="H525" s="346">
        <f>H521-H508</f>
        <v>49.661144578312815</v>
      </c>
      <c r="I525" s="525"/>
      <c r="J525" s="525"/>
      <c r="K525" s="525"/>
    </row>
    <row r="526" spans="1:11" x14ac:dyDescent="0.2">
      <c r="A526" s="371" t="s">
        <v>52</v>
      </c>
      <c r="B526" s="486">
        <v>53</v>
      </c>
      <c r="C526" s="487">
        <v>52</v>
      </c>
      <c r="D526" s="487">
        <v>53</v>
      </c>
      <c r="E526" s="487">
        <v>8</v>
      </c>
      <c r="F526" s="487">
        <v>53</v>
      </c>
      <c r="G526" s="451">
        <v>52</v>
      </c>
      <c r="H526" s="482">
        <f>SUM(B526:G526)</f>
        <v>271</v>
      </c>
      <c r="I526" s="525" t="s">
        <v>56</v>
      </c>
      <c r="J526" s="331">
        <f>H513-H526</f>
        <v>0</v>
      </c>
      <c r="K526" s="332">
        <f>J526/H513</f>
        <v>0</v>
      </c>
    </row>
    <row r="527" spans="1:11" x14ac:dyDescent="0.2">
      <c r="A527" s="371" t="s">
        <v>28</v>
      </c>
      <c r="B527" s="229"/>
      <c r="C527" s="281"/>
      <c r="D527" s="281"/>
      <c r="E527" s="281"/>
      <c r="F527" s="281"/>
      <c r="G527" s="230"/>
      <c r="H527" s="339"/>
      <c r="I527" s="525" t="s">
        <v>57</v>
      </c>
      <c r="J527" s="525">
        <v>148.38999999999999</v>
      </c>
      <c r="K527" s="525"/>
    </row>
    <row r="528" spans="1:11" ht="13.5" thickBot="1" x14ac:dyDescent="0.25">
      <c r="A528" s="372" t="s">
        <v>26</v>
      </c>
      <c r="B528" s="336">
        <f>B527-B514</f>
        <v>-150</v>
      </c>
      <c r="C528" s="337">
        <f t="shared" ref="C528:G528" si="108">C527-C514</f>
        <v>-150</v>
      </c>
      <c r="D528" s="337">
        <f t="shared" si="108"/>
        <v>-149</v>
      </c>
      <c r="E528" s="337">
        <f t="shared" si="108"/>
        <v>-151</v>
      </c>
      <c r="F528" s="337">
        <f t="shared" si="108"/>
        <v>-146.5</v>
      </c>
      <c r="G528" s="484">
        <f t="shared" si="108"/>
        <v>-146</v>
      </c>
      <c r="H528" s="348"/>
      <c r="I528" s="525" t="s">
        <v>26</v>
      </c>
      <c r="J528" s="239">
        <f>J527-J514</f>
        <v>-0.63000000000002387</v>
      </c>
      <c r="K528" s="525"/>
    </row>
  </sheetData>
  <mergeCells count="40">
    <mergeCell ref="B492:G492"/>
    <mergeCell ref="B466:G466"/>
    <mergeCell ref="B453:G453"/>
    <mergeCell ref="B74:F74"/>
    <mergeCell ref="B152:F152"/>
    <mergeCell ref="B139:F139"/>
    <mergeCell ref="B126:F126"/>
    <mergeCell ref="B113:F113"/>
    <mergeCell ref="B100:F100"/>
    <mergeCell ref="B87:F87"/>
    <mergeCell ref="B427:G427"/>
    <mergeCell ref="B414:G414"/>
    <mergeCell ref="B295:F295"/>
    <mergeCell ref="B349:G349"/>
    <mergeCell ref="B440:G440"/>
    <mergeCell ref="B230:F230"/>
    <mergeCell ref="B178:F178"/>
    <mergeCell ref="B256:F256"/>
    <mergeCell ref="B217:F217"/>
    <mergeCell ref="B336:G336"/>
    <mergeCell ref="B323:G323"/>
    <mergeCell ref="B282:F282"/>
    <mergeCell ref="B269:F269"/>
    <mergeCell ref="B310:G310"/>
    <mergeCell ref="B518:G518"/>
    <mergeCell ref="B505:G505"/>
    <mergeCell ref="B479:G479"/>
    <mergeCell ref="B9:F9"/>
    <mergeCell ref="B22:F22"/>
    <mergeCell ref="B35:F35"/>
    <mergeCell ref="B48:F48"/>
    <mergeCell ref="B61:F61"/>
    <mergeCell ref="B204:F204"/>
    <mergeCell ref="B165:F165"/>
    <mergeCell ref="B243:F243"/>
    <mergeCell ref="B401:G401"/>
    <mergeCell ref="B388:G388"/>
    <mergeCell ref="B375:G375"/>
    <mergeCell ref="B362:G362"/>
    <mergeCell ref="B191:F19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6" t="s">
        <v>18</v>
      </c>
      <c r="C4" s="527"/>
      <c r="D4" s="527"/>
      <c r="E4" s="527"/>
      <c r="F4" s="527"/>
      <c r="G4" s="527"/>
      <c r="H4" s="527"/>
      <c r="I4" s="527"/>
      <c r="J4" s="528"/>
      <c r="K4" s="526" t="s">
        <v>21</v>
      </c>
      <c r="L4" s="527"/>
      <c r="M4" s="527"/>
      <c r="N4" s="527"/>
      <c r="O4" s="527"/>
      <c r="P4" s="527"/>
      <c r="Q4" s="527"/>
      <c r="R4" s="527"/>
      <c r="S4" s="527"/>
      <c r="T4" s="527"/>
      <c r="U4" s="527"/>
      <c r="V4" s="527"/>
      <c r="W4" s="52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6" t="s">
        <v>23</v>
      </c>
      <c r="C17" s="527"/>
      <c r="D17" s="527"/>
      <c r="E17" s="527"/>
      <c r="F17" s="52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6" t="s">
        <v>18</v>
      </c>
      <c r="C4" s="527"/>
      <c r="D4" s="527"/>
      <c r="E4" s="527"/>
      <c r="F4" s="527"/>
      <c r="G4" s="527"/>
      <c r="H4" s="527"/>
      <c r="I4" s="527"/>
      <c r="J4" s="528"/>
      <c r="K4" s="526" t="s">
        <v>21</v>
      </c>
      <c r="L4" s="527"/>
      <c r="M4" s="527"/>
      <c r="N4" s="527"/>
      <c r="O4" s="527"/>
      <c r="P4" s="527"/>
      <c r="Q4" s="527"/>
      <c r="R4" s="527"/>
      <c r="S4" s="527"/>
      <c r="T4" s="527"/>
      <c r="U4" s="527"/>
      <c r="V4" s="527"/>
      <c r="W4" s="52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6" t="s">
        <v>23</v>
      </c>
      <c r="C17" s="527"/>
      <c r="D17" s="527"/>
      <c r="E17" s="527"/>
      <c r="F17" s="52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6" t="s">
        <v>18</v>
      </c>
      <c r="C4" s="527"/>
      <c r="D4" s="527"/>
      <c r="E4" s="527"/>
      <c r="F4" s="527"/>
      <c r="G4" s="527"/>
      <c r="H4" s="527"/>
      <c r="I4" s="527"/>
      <c r="J4" s="528"/>
      <c r="K4" s="526" t="s">
        <v>21</v>
      </c>
      <c r="L4" s="527"/>
      <c r="M4" s="527"/>
      <c r="N4" s="527"/>
      <c r="O4" s="527"/>
      <c r="P4" s="527"/>
      <c r="Q4" s="527"/>
      <c r="R4" s="527"/>
      <c r="S4" s="527"/>
      <c r="T4" s="527"/>
      <c r="U4" s="527"/>
      <c r="V4" s="527"/>
      <c r="W4" s="52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6" t="s">
        <v>23</v>
      </c>
      <c r="C17" s="527"/>
      <c r="D17" s="527"/>
      <c r="E17" s="527"/>
      <c r="F17" s="52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9" t="s">
        <v>42</v>
      </c>
      <c r="B1" s="529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29" t="s">
        <v>42</v>
      </c>
      <c r="B1" s="529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30" t="s">
        <v>42</v>
      </c>
      <c r="B1" s="530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9" t="s">
        <v>42</v>
      </c>
      <c r="B1" s="529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C557"/>
  <sheetViews>
    <sheetView showGridLines="0" topLeftCell="A521" zoomScale="73" zoomScaleNormal="73" workbookViewId="0">
      <selection activeCell="T549" sqref="T549:T551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37"/>
      <c r="G2" s="537"/>
      <c r="H2" s="537"/>
      <c r="I2" s="537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31" t="s">
        <v>53</v>
      </c>
      <c r="C9" s="532"/>
      <c r="D9" s="532"/>
      <c r="E9" s="532"/>
      <c r="F9" s="532"/>
      <c r="G9" s="532"/>
      <c r="H9" s="532"/>
      <c r="I9" s="532"/>
      <c r="J9" s="532"/>
      <c r="K9" s="532"/>
      <c r="L9" s="532"/>
      <c r="M9" s="533"/>
      <c r="N9" s="531" t="s">
        <v>63</v>
      </c>
      <c r="O9" s="532"/>
      <c r="P9" s="532"/>
      <c r="Q9" s="532"/>
      <c r="R9" s="532"/>
      <c r="S9" s="532"/>
      <c r="T9" s="532"/>
      <c r="U9" s="533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31" t="s">
        <v>53</v>
      </c>
      <c r="C23" s="532"/>
      <c r="D23" s="532"/>
      <c r="E23" s="532"/>
      <c r="F23" s="532"/>
      <c r="G23" s="532"/>
      <c r="H23" s="532"/>
      <c r="I23" s="532"/>
      <c r="J23" s="532"/>
      <c r="K23" s="532"/>
      <c r="L23" s="532"/>
      <c r="M23" s="533"/>
      <c r="N23" s="531" t="s">
        <v>63</v>
      </c>
      <c r="O23" s="532"/>
      <c r="P23" s="532"/>
      <c r="Q23" s="532"/>
      <c r="R23" s="532"/>
      <c r="S23" s="532"/>
      <c r="T23" s="532"/>
      <c r="U23" s="533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31" t="s">
        <v>53</v>
      </c>
      <c r="C37" s="532"/>
      <c r="D37" s="532"/>
      <c r="E37" s="532"/>
      <c r="F37" s="532"/>
      <c r="G37" s="532"/>
      <c r="H37" s="532"/>
      <c r="I37" s="532"/>
      <c r="J37" s="532"/>
      <c r="K37" s="532"/>
      <c r="L37" s="532"/>
      <c r="M37" s="533"/>
      <c r="N37" s="531" t="s">
        <v>63</v>
      </c>
      <c r="O37" s="532"/>
      <c r="P37" s="532"/>
      <c r="Q37" s="532"/>
      <c r="R37" s="532"/>
      <c r="S37" s="532"/>
      <c r="T37" s="532"/>
      <c r="U37" s="533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31" t="s">
        <v>53</v>
      </c>
      <c r="C53" s="532"/>
      <c r="D53" s="532"/>
      <c r="E53" s="532"/>
      <c r="F53" s="532"/>
      <c r="G53" s="532"/>
      <c r="H53" s="532"/>
      <c r="I53" s="532"/>
      <c r="J53" s="532"/>
      <c r="K53" s="532"/>
      <c r="L53" s="533"/>
      <c r="M53" s="531" t="s">
        <v>63</v>
      </c>
      <c r="N53" s="532"/>
      <c r="O53" s="532"/>
      <c r="P53" s="532"/>
      <c r="Q53" s="532"/>
      <c r="R53" s="532"/>
      <c r="S53" s="532"/>
      <c r="T53" s="532"/>
      <c r="U53" s="532"/>
      <c r="V53" s="532"/>
      <c r="W53" s="533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31" t="s">
        <v>53</v>
      </c>
      <c r="C67" s="532"/>
      <c r="D67" s="532"/>
      <c r="E67" s="532"/>
      <c r="F67" s="532"/>
      <c r="G67" s="532"/>
      <c r="H67" s="532"/>
      <c r="I67" s="532"/>
      <c r="J67" s="532"/>
      <c r="K67" s="532"/>
      <c r="L67" s="533"/>
      <c r="M67" s="531" t="s">
        <v>63</v>
      </c>
      <c r="N67" s="532"/>
      <c r="O67" s="532"/>
      <c r="P67" s="532"/>
      <c r="Q67" s="532"/>
      <c r="R67" s="532"/>
      <c r="S67" s="532"/>
      <c r="T67" s="532"/>
      <c r="U67" s="532"/>
      <c r="V67" s="532"/>
      <c r="W67" s="533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31" t="s">
        <v>53</v>
      </c>
      <c r="C81" s="532"/>
      <c r="D81" s="532"/>
      <c r="E81" s="532"/>
      <c r="F81" s="532"/>
      <c r="G81" s="532"/>
      <c r="H81" s="532"/>
      <c r="I81" s="532"/>
      <c r="J81" s="532"/>
      <c r="K81" s="532"/>
      <c r="L81" s="533"/>
      <c r="M81" s="531" t="s">
        <v>63</v>
      </c>
      <c r="N81" s="532"/>
      <c r="O81" s="532"/>
      <c r="P81" s="532"/>
      <c r="Q81" s="532"/>
      <c r="R81" s="532"/>
      <c r="S81" s="532"/>
      <c r="T81" s="532"/>
      <c r="U81" s="532"/>
      <c r="V81" s="532"/>
      <c r="W81" s="533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31" t="s">
        <v>53</v>
      </c>
      <c r="C95" s="532"/>
      <c r="D95" s="532"/>
      <c r="E95" s="532"/>
      <c r="F95" s="532"/>
      <c r="G95" s="532"/>
      <c r="H95" s="532"/>
      <c r="I95" s="532"/>
      <c r="J95" s="532"/>
      <c r="K95" s="532"/>
      <c r="L95" s="533"/>
      <c r="M95" s="531" t="s">
        <v>63</v>
      </c>
      <c r="N95" s="532"/>
      <c r="O95" s="532"/>
      <c r="P95" s="532"/>
      <c r="Q95" s="532"/>
      <c r="R95" s="532"/>
      <c r="S95" s="532"/>
      <c r="T95" s="532"/>
      <c r="U95" s="532"/>
      <c r="V95" s="532"/>
      <c r="W95" s="533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31" t="s">
        <v>53</v>
      </c>
      <c r="C109" s="532"/>
      <c r="D109" s="532"/>
      <c r="E109" s="532"/>
      <c r="F109" s="532"/>
      <c r="G109" s="532"/>
      <c r="H109" s="532"/>
      <c r="I109" s="532"/>
      <c r="J109" s="532"/>
      <c r="K109" s="532"/>
      <c r="L109" s="533"/>
      <c r="M109" s="531" t="s">
        <v>63</v>
      </c>
      <c r="N109" s="532"/>
      <c r="O109" s="532"/>
      <c r="P109" s="532"/>
      <c r="Q109" s="532"/>
      <c r="R109" s="532"/>
      <c r="S109" s="532"/>
      <c r="T109" s="532"/>
      <c r="U109" s="532"/>
      <c r="V109" s="532"/>
      <c r="W109" s="533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31" t="s">
        <v>53</v>
      </c>
      <c r="C123" s="532"/>
      <c r="D123" s="532"/>
      <c r="E123" s="532"/>
      <c r="F123" s="532"/>
      <c r="G123" s="532"/>
      <c r="H123" s="532"/>
      <c r="I123" s="532"/>
      <c r="J123" s="538" t="s">
        <v>72</v>
      </c>
      <c r="K123" s="539"/>
      <c r="L123" s="539"/>
      <c r="M123" s="540"/>
      <c r="N123" s="531" t="s">
        <v>63</v>
      </c>
      <c r="O123" s="532"/>
      <c r="P123" s="532"/>
      <c r="Q123" s="532"/>
      <c r="R123" s="532"/>
      <c r="S123" s="532"/>
      <c r="T123" s="532"/>
      <c r="U123" s="532"/>
      <c r="V123" s="532"/>
      <c r="W123" s="533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31" t="s">
        <v>53</v>
      </c>
      <c r="C137" s="532"/>
      <c r="D137" s="532"/>
      <c r="E137" s="532"/>
      <c r="F137" s="532"/>
      <c r="G137" s="532"/>
      <c r="H137" s="532"/>
      <c r="I137" s="532"/>
      <c r="J137" s="534" t="s">
        <v>72</v>
      </c>
      <c r="K137" s="535"/>
      <c r="L137" s="535"/>
      <c r="M137" s="536"/>
      <c r="N137" s="532" t="s">
        <v>63</v>
      </c>
      <c r="O137" s="532"/>
      <c r="P137" s="532"/>
      <c r="Q137" s="532"/>
      <c r="R137" s="532"/>
      <c r="S137" s="532"/>
      <c r="T137" s="532"/>
      <c r="U137" s="532"/>
      <c r="V137" s="532"/>
      <c r="W137" s="533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31" t="s">
        <v>53</v>
      </c>
      <c r="C151" s="532"/>
      <c r="D151" s="532"/>
      <c r="E151" s="532"/>
      <c r="F151" s="532"/>
      <c r="G151" s="532"/>
      <c r="H151" s="532"/>
      <c r="I151" s="532"/>
      <c r="J151" s="534" t="s">
        <v>72</v>
      </c>
      <c r="K151" s="535"/>
      <c r="L151" s="535"/>
      <c r="M151" s="536"/>
      <c r="N151" s="532" t="s">
        <v>63</v>
      </c>
      <c r="O151" s="532"/>
      <c r="P151" s="532"/>
      <c r="Q151" s="532"/>
      <c r="R151" s="532"/>
      <c r="S151" s="532"/>
      <c r="T151" s="532"/>
      <c r="U151" s="532"/>
      <c r="V151" s="532"/>
      <c r="W151" s="533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31" t="s">
        <v>53</v>
      </c>
      <c r="C165" s="532"/>
      <c r="D165" s="532"/>
      <c r="E165" s="532"/>
      <c r="F165" s="532"/>
      <c r="G165" s="532"/>
      <c r="H165" s="532"/>
      <c r="I165" s="532"/>
      <c r="J165" s="534" t="s">
        <v>72</v>
      </c>
      <c r="K165" s="535"/>
      <c r="L165" s="535"/>
      <c r="M165" s="536"/>
      <c r="N165" s="532" t="s">
        <v>63</v>
      </c>
      <c r="O165" s="532"/>
      <c r="P165" s="532"/>
      <c r="Q165" s="532"/>
      <c r="R165" s="532"/>
      <c r="S165" s="532"/>
      <c r="T165" s="532"/>
      <c r="U165" s="532"/>
      <c r="V165" s="532"/>
      <c r="W165" s="533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31" t="s">
        <v>53</v>
      </c>
      <c r="C181" s="532"/>
      <c r="D181" s="532"/>
      <c r="E181" s="532"/>
      <c r="F181" s="532"/>
      <c r="G181" s="532"/>
      <c r="H181" s="532"/>
      <c r="I181" s="532"/>
      <c r="J181" s="534" t="s">
        <v>72</v>
      </c>
      <c r="K181" s="535"/>
      <c r="L181" s="535"/>
      <c r="M181" s="536"/>
      <c r="N181" s="531" t="s">
        <v>63</v>
      </c>
      <c r="O181" s="532"/>
      <c r="P181" s="532"/>
      <c r="Q181" s="532"/>
      <c r="R181" s="532"/>
      <c r="S181" s="532"/>
      <c r="T181" s="532"/>
      <c r="U181" s="532"/>
      <c r="V181" s="532"/>
      <c r="W181" s="532"/>
      <c r="X181" s="533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31" t="s">
        <v>53</v>
      </c>
      <c r="C195" s="532"/>
      <c r="D195" s="532"/>
      <c r="E195" s="532"/>
      <c r="F195" s="532"/>
      <c r="G195" s="532"/>
      <c r="H195" s="532"/>
      <c r="I195" s="532"/>
      <c r="J195" s="534" t="s">
        <v>72</v>
      </c>
      <c r="K195" s="535"/>
      <c r="L195" s="535"/>
      <c r="M195" s="536"/>
      <c r="N195" s="531" t="s">
        <v>63</v>
      </c>
      <c r="O195" s="532"/>
      <c r="P195" s="532"/>
      <c r="Q195" s="532"/>
      <c r="R195" s="532"/>
      <c r="S195" s="532"/>
      <c r="T195" s="532"/>
      <c r="U195" s="532"/>
      <c r="V195" s="532"/>
      <c r="W195" s="532"/>
      <c r="X195" s="533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31" t="s">
        <v>53</v>
      </c>
      <c r="C209" s="532"/>
      <c r="D209" s="532"/>
      <c r="E209" s="532"/>
      <c r="F209" s="532"/>
      <c r="G209" s="532"/>
      <c r="H209" s="532"/>
      <c r="I209" s="532"/>
      <c r="J209" s="534" t="s">
        <v>72</v>
      </c>
      <c r="K209" s="535"/>
      <c r="L209" s="535"/>
      <c r="M209" s="536"/>
      <c r="N209" s="531" t="s">
        <v>63</v>
      </c>
      <c r="O209" s="532"/>
      <c r="P209" s="532"/>
      <c r="Q209" s="532"/>
      <c r="R209" s="532"/>
      <c r="S209" s="532"/>
      <c r="T209" s="532"/>
      <c r="U209" s="532"/>
      <c r="V209" s="532"/>
      <c r="W209" s="532"/>
      <c r="X209" s="533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31" t="s">
        <v>53</v>
      </c>
      <c r="C223" s="532"/>
      <c r="D223" s="532"/>
      <c r="E223" s="532"/>
      <c r="F223" s="532"/>
      <c r="G223" s="532"/>
      <c r="H223" s="532"/>
      <c r="I223" s="532"/>
      <c r="J223" s="534" t="s">
        <v>72</v>
      </c>
      <c r="K223" s="535"/>
      <c r="L223" s="535"/>
      <c r="M223" s="536"/>
      <c r="N223" s="531" t="s">
        <v>63</v>
      </c>
      <c r="O223" s="532"/>
      <c r="P223" s="532"/>
      <c r="Q223" s="532"/>
      <c r="R223" s="532"/>
      <c r="S223" s="532"/>
      <c r="T223" s="532"/>
      <c r="U223" s="532"/>
      <c r="V223" s="532"/>
      <c r="W223" s="532"/>
      <c r="X223" s="533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31" t="s">
        <v>53</v>
      </c>
      <c r="C237" s="532"/>
      <c r="D237" s="532"/>
      <c r="E237" s="532"/>
      <c r="F237" s="532"/>
      <c r="G237" s="532"/>
      <c r="H237" s="532"/>
      <c r="I237" s="532"/>
      <c r="J237" s="534" t="s">
        <v>72</v>
      </c>
      <c r="K237" s="535"/>
      <c r="L237" s="535"/>
      <c r="M237" s="536"/>
      <c r="N237" s="531" t="s">
        <v>63</v>
      </c>
      <c r="O237" s="532"/>
      <c r="P237" s="532"/>
      <c r="Q237" s="532"/>
      <c r="R237" s="532"/>
      <c r="S237" s="532"/>
      <c r="T237" s="532"/>
      <c r="U237" s="532"/>
      <c r="V237" s="532"/>
      <c r="W237" s="532"/>
      <c r="X237" s="533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31" t="s">
        <v>53</v>
      </c>
      <c r="C251" s="532"/>
      <c r="D251" s="532"/>
      <c r="E251" s="532"/>
      <c r="F251" s="532"/>
      <c r="G251" s="532"/>
      <c r="H251" s="532"/>
      <c r="I251" s="532"/>
      <c r="J251" s="534" t="s">
        <v>72</v>
      </c>
      <c r="K251" s="535"/>
      <c r="L251" s="535"/>
      <c r="M251" s="536"/>
      <c r="N251" s="531" t="s">
        <v>63</v>
      </c>
      <c r="O251" s="532"/>
      <c r="P251" s="532"/>
      <c r="Q251" s="532"/>
      <c r="R251" s="532"/>
      <c r="S251" s="532"/>
      <c r="T251" s="532"/>
      <c r="U251" s="532"/>
      <c r="V251" s="532"/>
      <c r="W251" s="532"/>
      <c r="X251" s="533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31" t="s">
        <v>53</v>
      </c>
      <c r="C266" s="532"/>
      <c r="D266" s="532"/>
      <c r="E266" s="532"/>
      <c r="F266" s="532"/>
      <c r="G266" s="532"/>
      <c r="H266" s="532"/>
      <c r="I266" s="532"/>
      <c r="J266" s="534" t="s">
        <v>72</v>
      </c>
      <c r="K266" s="535"/>
      <c r="L266" s="535"/>
      <c r="M266" s="536"/>
      <c r="N266" s="531" t="s">
        <v>63</v>
      </c>
      <c r="O266" s="532"/>
      <c r="P266" s="532"/>
      <c r="Q266" s="532"/>
      <c r="R266" s="532"/>
      <c r="S266" s="532"/>
      <c r="T266" s="532"/>
      <c r="U266" s="532"/>
      <c r="V266" s="532"/>
      <c r="W266" s="532"/>
      <c r="X266" s="533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31" t="s">
        <v>53</v>
      </c>
      <c r="C280" s="532"/>
      <c r="D280" s="532"/>
      <c r="E280" s="532"/>
      <c r="F280" s="532"/>
      <c r="G280" s="532"/>
      <c r="H280" s="532"/>
      <c r="I280" s="532"/>
      <c r="J280" s="534" t="s">
        <v>72</v>
      </c>
      <c r="K280" s="535"/>
      <c r="L280" s="535"/>
      <c r="M280" s="536"/>
      <c r="N280" s="531" t="s">
        <v>63</v>
      </c>
      <c r="O280" s="532"/>
      <c r="P280" s="532"/>
      <c r="Q280" s="532"/>
      <c r="R280" s="532"/>
      <c r="S280" s="532"/>
      <c r="T280" s="532"/>
      <c r="U280" s="532"/>
      <c r="V280" s="532"/>
      <c r="W280" s="532"/>
      <c r="X280" s="533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31" t="s">
        <v>53</v>
      </c>
      <c r="C294" s="532"/>
      <c r="D294" s="532"/>
      <c r="E294" s="532"/>
      <c r="F294" s="532"/>
      <c r="G294" s="532"/>
      <c r="H294" s="532"/>
      <c r="I294" s="532"/>
      <c r="J294" s="534" t="s">
        <v>72</v>
      </c>
      <c r="K294" s="535"/>
      <c r="L294" s="535"/>
      <c r="M294" s="536"/>
      <c r="N294" s="531" t="s">
        <v>63</v>
      </c>
      <c r="O294" s="532"/>
      <c r="P294" s="532"/>
      <c r="Q294" s="532"/>
      <c r="R294" s="532"/>
      <c r="S294" s="532"/>
      <c r="T294" s="532"/>
      <c r="U294" s="532"/>
      <c r="V294" s="532"/>
      <c r="W294" s="532"/>
      <c r="X294" s="533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31" t="s">
        <v>53</v>
      </c>
      <c r="C308" s="532"/>
      <c r="D308" s="532"/>
      <c r="E308" s="532"/>
      <c r="F308" s="532"/>
      <c r="G308" s="532"/>
      <c r="H308" s="532"/>
      <c r="I308" s="532"/>
      <c r="J308" s="534" t="s">
        <v>72</v>
      </c>
      <c r="K308" s="535"/>
      <c r="L308" s="535"/>
      <c r="M308" s="536"/>
      <c r="N308" s="531" t="s">
        <v>63</v>
      </c>
      <c r="O308" s="532"/>
      <c r="P308" s="532"/>
      <c r="Q308" s="532"/>
      <c r="R308" s="532"/>
      <c r="S308" s="532"/>
      <c r="T308" s="532"/>
      <c r="U308" s="532"/>
      <c r="V308" s="532"/>
      <c r="W308" s="532"/>
      <c r="X308" s="533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31" t="s">
        <v>53</v>
      </c>
      <c r="C324" s="532"/>
      <c r="D324" s="532"/>
      <c r="E324" s="532"/>
      <c r="F324" s="532"/>
      <c r="G324" s="533"/>
      <c r="H324" s="531" t="s">
        <v>72</v>
      </c>
      <c r="I324" s="532"/>
      <c r="J324" s="532"/>
      <c r="K324" s="532"/>
      <c r="L324" s="532"/>
      <c r="M324" s="533"/>
      <c r="N324" s="531" t="s">
        <v>63</v>
      </c>
      <c r="O324" s="532"/>
      <c r="P324" s="532"/>
      <c r="Q324" s="532"/>
      <c r="R324" s="532"/>
      <c r="S324" s="533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31" t="s">
        <v>53</v>
      </c>
      <c r="C338" s="532"/>
      <c r="D338" s="532"/>
      <c r="E338" s="532"/>
      <c r="F338" s="532"/>
      <c r="G338" s="533"/>
      <c r="H338" s="531" t="s">
        <v>72</v>
      </c>
      <c r="I338" s="532"/>
      <c r="J338" s="532"/>
      <c r="K338" s="532"/>
      <c r="L338" s="532"/>
      <c r="M338" s="533"/>
      <c r="N338" s="531" t="s">
        <v>63</v>
      </c>
      <c r="O338" s="532"/>
      <c r="P338" s="532"/>
      <c r="Q338" s="532"/>
      <c r="R338" s="532"/>
      <c r="S338" s="533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41" t="s">
        <v>53</v>
      </c>
      <c r="C352" s="542"/>
      <c r="D352" s="542"/>
      <c r="E352" s="542"/>
      <c r="F352" s="542"/>
      <c r="G352" s="543"/>
      <c r="H352" s="541" t="s">
        <v>72</v>
      </c>
      <c r="I352" s="542"/>
      <c r="J352" s="542"/>
      <c r="K352" s="542"/>
      <c r="L352" s="542"/>
      <c r="M352" s="543"/>
      <c r="N352" s="541" t="s">
        <v>63</v>
      </c>
      <c r="O352" s="542"/>
      <c r="P352" s="542"/>
      <c r="Q352" s="542"/>
      <c r="R352" s="542"/>
      <c r="S352" s="543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31" t="s">
        <v>53</v>
      </c>
      <c r="C365" s="532"/>
      <c r="D365" s="532"/>
      <c r="E365" s="532"/>
      <c r="F365" s="532"/>
      <c r="G365" s="533"/>
      <c r="H365" s="531" t="s">
        <v>72</v>
      </c>
      <c r="I365" s="532"/>
      <c r="J365" s="532"/>
      <c r="K365" s="532"/>
      <c r="L365" s="532"/>
      <c r="M365" s="533"/>
      <c r="N365" s="531" t="s">
        <v>63</v>
      </c>
      <c r="O365" s="532"/>
      <c r="P365" s="532"/>
      <c r="Q365" s="532"/>
      <c r="R365" s="532"/>
      <c r="S365" s="533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31" t="s">
        <v>53</v>
      </c>
      <c r="C378" s="532"/>
      <c r="D378" s="532"/>
      <c r="E378" s="532"/>
      <c r="F378" s="532"/>
      <c r="G378" s="533"/>
      <c r="H378" s="531" t="s">
        <v>72</v>
      </c>
      <c r="I378" s="532"/>
      <c r="J378" s="532"/>
      <c r="K378" s="532"/>
      <c r="L378" s="532"/>
      <c r="M378" s="533"/>
      <c r="N378" s="531" t="s">
        <v>63</v>
      </c>
      <c r="O378" s="532"/>
      <c r="P378" s="532"/>
      <c r="Q378" s="532"/>
      <c r="R378" s="532"/>
      <c r="S378" s="533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31" t="s">
        <v>53</v>
      </c>
      <c r="C391" s="532"/>
      <c r="D391" s="532"/>
      <c r="E391" s="532"/>
      <c r="F391" s="532"/>
      <c r="G391" s="533"/>
      <c r="H391" s="531" t="s">
        <v>72</v>
      </c>
      <c r="I391" s="532"/>
      <c r="J391" s="532"/>
      <c r="K391" s="532"/>
      <c r="L391" s="532"/>
      <c r="M391" s="533"/>
      <c r="N391" s="531" t="s">
        <v>63</v>
      </c>
      <c r="O391" s="532"/>
      <c r="P391" s="532"/>
      <c r="Q391" s="532"/>
      <c r="R391" s="532"/>
      <c r="S391" s="533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31" t="s">
        <v>53</v>
      </c>
      <c r="C404" s="532"/>
      <c r="D404" s="532"/>
      <c r="E404" s="532"/>
      <c r="F404" s="532"/>
      <c r="G404" s="533"/>
      <c r="H404" s="531" t="s">
        <v>72</v>
      </c>
      <c r="I404" s="532"/>
      <c r="J404" s="532"/>
      <c r="K404" s="532"/>
      <c r="L404" s="532"/>
      <c r="M404" s="533"/>
      <c r="N404" s="531" t="s">
        <v>63</v>
      </c>
      <c r="O404" s="532"/>
      <c r="P404" s="532"/>
      <c r="Q404" s="532"/>
      <c r="R404" s="532"/>
      <c r="S404" s="533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531" t="s">
        <v>53</v>
      </c>
      <c r="C417" s="532"/>
      <c r="D417" s="532"/>
      <c r="E417" s="532"/>
      <c r="F417" s="532"/>
      <c r="G417" s="533"/>
      <c r="H417" s="531" t="s">
        <v>72</v>
      </c>
      <c r="I417" s="532"/>
      <c r="J417" s="532"/>
      <c r="K417" s="532"/>
      <c r="L417" s="532"/>
      <c r="M417" s="533"/>
      <c r="N417" s="531" t="s">
        <v>63</v>
      </c>
      <c r="O417" s="532"/>
      <c r="P417" s="532"/>
      <c r="Q417" s="532"/>
      <c r="R417" s="532"/>
      <c r="S417" s="533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531" t="s">
        <v>53</v>
      </c>
      <c r="C430" s="532"/>
      <c r="D430" s="532"/>
      <c r="E430" s="532"/>
      <c r="F430" s="532"/>
      <c r="G430" s="533"/>
      <c r="H430" s="531" t="s">
        <v>72</v>
      </c>
      <c r="I430" s="532"/>
      <c r="J430" s="532"/>
      <c r="K430" s="532"/>
      <c r="L430" s="532"/>
      <c r="M430" s="533"/>
      <c r="N430" s="531" t="s">
        <v>63</v>
      </c>
      <c r="O430" s="532"/>
      <c r="P430" s="532"/>
      <c r="Q430" s="532"/>
      <c r="R430" s="532"/>
      <c r="S430" s="533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f>SUM(B438:S438)</f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  <row r="442" spans="1:23" ht="13.5" thickBot="1" x14ac:dyDescent="0.25"/>
    <row r="443" spans="1:23" ht="13.5" thickBot="1" x14ac:dyDescent="0.25">
      <c r="A443" s="468" t="s">
        <v>138</v>
      </c>
      <c r="B443" s="531" t="s">
        <v>53</v>
      </c>
      <c r="C443" s="532"/>
      <c r="D443" s="532"/>
      <c r="E443" s="532"/>
      <c r="F443" s="532"/>
      <c r="G443" s="533"/>
      <c r="H443" s="531" t="s">
        <v>72</v>
      </c>
      <c r="I443" s="532"/>
      <c r="J443" s="532"/>
      <c r="K443" s="532"/>
      <c r="L443" s="532"/>
      <c r="M443" s="533"/>
      <c r="N443" s="531" t="s">
        <v>63</v>
      </c>
      <c r="O443" s="532"/>
      <c r="P443" s="532"/>
      <c r="Q443" s="532"/>
      <c r="R443" s="532"/>
      <c r="S443" s="533"/>
      <c r="T443" s="338" t="s">
        <v>55</v>
      </c>
      <c r="U443" s="517"/>
      <c r="V443" s="517"/>
      <c r="W443" s="517"/>
    </row>
    <row r="444" spans="1:23" x14ac:dyDescent="0.2">
      <c r="A444" s="469" t="s">
        <v>54</v>
      </c>
      <c r="B444" s="448">
        <v>1</v>
      </c>
      <c r="C444" s="449">
        <v>2</v>
      </c>
      <c r="D444" s="449">
        <v>3</v>
      </c>
      <c r="E444" s="449">
        <v>4</v>
      </c>
      <c r="F444" s="449">
        <v>5</v>
      </c>
      <c r="G444" s="450">
        <v>6</v>
      </c>
      <c r="H444" s="448">
        <v>7</v>
      </c>
      <c r="I444" s="449">
        <v>8</v>
      </c>
      <c r="J444" s="449">
        <v>9</v>
      </c>
      <c r="K444" s="449">
        <v>10</v>
      </c>
      <c r="L444" s="449">
        <v>11</v>
      </c>
      <c r="M444" s="451">
        <v>12</v>
      </c>
      <c r="N444" s="448">
        <v>13</v>
      </c>
      <c r="O444" s="449">
        <v>14</v>
      </c>
      <c r="P444" s="449">
        <v>15</v>
      </c>
      <c r="Q444" s="449">
        <v>16</v>
      </c>
      <c r="R444" s="449">
        <v>17</v>
      </c>
      <c r="S444" s="451">
        <v>18</v>
      </c>
      <c r="T444" s="459">
        <v>720</v>
      </c>
      <c r="U444" s="517"/>
      <c r="V444" s="517"/>
      <c r="W444" s="517"/>
    </row>
    <row r="445" spans="1:23" x14ac:dyDescent="0.2">
      <c r="A445" s="470" t="s">
        <v>3</v>
      </c>
      <c r="B445" s="473">
        <v>3888</v>
      </c>
      <c r="C445" s="254">
        <v>3888</v>
      </c>
      <c r="D445" s="254">
        <v>3888</v>
      </c>
      <c r="E445" s="254">
        <v>3888</v>
      </c>
      <c r="F445" s="254">
        <v>3888</v>
      </c>
      <c r="G445" s="404">
        <v>3888</v>
      </c>
      <c r="H445" s="253">
        <v>3888</v>
      </c>
      <c r="I445" s="254">
        <v>3888</v>
      </c>
      <c r="J445" s="254">
        <v>3888</v>
      </c>
      <c r="K445" s="254">
        <v>3888</v>
      </c>
      <c r="L445" s="254">
        <v>3888</v>
      </c>
      <c r="M445" s="255">
        <v>3888</v>
      </c>
      <c r="N445" s="253">
        <v>3888</v>
      </c>
      <c r="O445" s="254">
        <v>3888</v>
      </c>
      <c r="P445" s="254">
        <v>3888</v>
      </c>
      <c r="Q445" s="254">
        <v>3888</v>
      </c>
      <c r="R445" s="254">
        <v>3888</v>
      </c>
      <c r="S445" s="255">
        <v>3888</v>
      </c>
      <c r="T445" s="341">
        <v>3888</v>
      </c>
      <c r="U445" s="517"/>
      <c r="V445" s="517"/>
      <c r="W445" s="517"/>
    </row>
    <row r="446" spans="1:23" x14ac:dyDescent="0.2">
      <c r="A446" s="471" t="s">
        <v>6</v>
      </c>
      <c r="B446" s="256">
        <v>4101.25</v>
      </c>
      <c r="C446" s="257">
        <v>4108.4615384615381</v>
      </c>
      <c r="D446" s="257">
        <v>4103.5897435897432</v>
      </c>
      <c r="E446" s="257">
        <v>4022.7777777777778</v>
      </c>
      <c r="F446" s="257">
        <v>4043.6842105263158</v>
      </c>
      <c r="G446" s="296">
        <v>4182.105263157895</v>
      </c>
      <c r="H446" s="256">
        <v>4123.0769230769229</v>
      </c>
      <c r="I446" s="257">
        <v>4158.2142857142853</v>
      </c>
      <c r="J446" s="257">
        <v>4123.7254901960787</v>
      </c>
      <c r="K446" s="257">
        <v>4124.5161290322585</v>
      </c>
      <c r="L446" s="257">
        <v>4232.4444444444443</v>
      </c>
      <c r="M446" s="258">
        <v>4295.2941176470586</v>
      </c>
      <c r="N446" s="256">
        <v>4127.0370370370374</v>
      </c>
      <c r="O446" s="257">
        <v>4213.5714285714284</v>
      </c>
      <c r="P446" s="257">
        <v>4130.3773584905657</v>
      </c>
      <c r="Q446" s="257">
        <v>4073.75</v>
      </c>
      <c r="R446" s="257">
        <v>4113.8</v>
      </c>
      <c r="S446" s="258">
        <v>4133.090909090909</v>
      </c>
      <c r="T446" s="342">
        <v>4142.7468354430375</v>
      </c>
      <c r="U446" s="517"/>
      <c r="V446" s="517"/>
      <c r="W446" s="517"/>
    </row>
    <row r="447" spans="1:23" x14ac:dyDescent="0.2">
      <c r="A447" s="469" t="s">
        <v>7</v>
      </c>
      <c r="B447" s="260">
        <v>70</v>
      </c>
      <c r="C447" s="261">
        <v>87.179487179487182</v>
      </c>
      <c r="D447" s="261">
        <v>79.487179487179489</v>
      </c>
      <c r="E447" s="261">
        <v>88.888888888888886</v>
      </c>
      <c r="F447" s="261">
        <v>81.578947368421055</v>
      </c>
      <c r="G447" s="509">
        <v>78.94736842105263</v>
      </c>
      <c r="H447" s="260">
        <v>84.615384615384613</v>
      </c>
      <c r="I447" s="261">
        <v>85.714285714285708</v>
      </c>
      <c r="J447" s="261">
        <v>76.470588235294116</v>
      </c>
      <c r="K447" s="261">
        <v>93.548387096774192</v>
      </c>
      <c r="L447" s="261">
        <v>84.444444444444443</v>
      </c>
      <c r="M447" s="262">
        <v>76.470588235294116</v>
      </c>
      <c r="N447" s="260">
        <v>90.740740740740748</v>
      </c>
      <c r="O447" s="261">
        <v>82.142857142857139</v>
      </c>
      <c r="P447" s="261">
        <v>88.679245283018872</v>
      </c>
      <c r="Q447" s="261">
        <v>87.5</v>
      </c>
      <c r="R447" s="261">
        <v>74</v>
      </c>
      <c r="S447" s="262">
        <v>72.727272727272734</v>
      </c>
      <c r="T447" s="343">
        <v>81.518987341772146</v>
      </c>
      <c r="U447" s="517"/>
      <c r="V447" s="227"/>
      <c r="W447" s="517"/>
    </row>
    <row r="448" spans="1:23" x14ac:dyDescent="0.2">
      <c r="A448" s="469" t="s">
        <v>8</v>
      </c>
      <c r="B448" s="263">
        <v>9.1206357097777066E-2</v>
      </c>
      <c r="C448" s="264">
        <v>7.3877382633603758E-2</v>
      </c>
      <c r="D448" s="264">
        <v>7.673946692575416E-2</v>
      </c>
      <c r="E448" s="264">
        <v>7.3764433331021576E-2</v>
      </c>
      <c r="F448" s="264">
        <v>7.2187437645541377E-2</v>
      </c>
      <c r="G448" s="302">
        <v>8.0691603699947559E-2</v>
      </c>
      <c r="H448" s="263">
        <v>6.6465059568632121E-2</v>
      </c>
      <c r="I448" s="264">
        <v>7.7927110798400326E-2</v>
      </c>
      <c r="J448" s="264">
        <v>9.3281355793811652E-2</v>
      </c>
      <c r="K448" s="264">
        <v>7.2219972630676935E-2</v>
      </c>
      <c r="L448" s="264">
        <v>6.6494451085025941E-2</v>
      </c>
      <c r="M448" s="265">
        <v>7.8558481193367682E-2</v>
      </c>
      <c r="N448" s="263">
        <v>5.7388307641581211E-2</v>
      </c>
      <c r="O448" s="264">
        <v>7.1904770468757914E-2</v>
      </c>
      <c r="P448" s="264">
        <v>7.3776208676680444E-2</v>
      </c>
      <c r="Q448" s="264">
        <v>7.2118888713659957E-2</v>
      </c>
      <c r="R448" s="264">
        <v>9.0288559974143742E-2</v>
      </c>
      <c r="S448" s="265">
        <v>8.0340902396828826E-2</v>
      </c>
      <c r="T448" s="344">
        <v>7.8112113504686845E-2</v>
      </c>
      <c r="U448" s="517"/>
      <c r="V448" s="227"/>
      <c r="W448" s="517"/>
    </row>
    <row r="449" spans="1:23" x14ac:dyDescent="0.2">
      <c r="A449" s="471" t="s">
        <v>1</v>
      </c>
      <c r="B449" s="266">
        <f>B446/H445*100-100</f>
        <v>5.4848251028806629</v>
      </c>
      <c r="C449" s="267">
        <f t="shared" ref="C449:E449" si="178">C446/C445*100-100</f>
        <v>5.6703070591959346</v>
      </c>
      <c r="D449" s="267">
        <f t="shared" si="178"/>
        <v>5.545003693151827</v>
      </c>
      <c r="E449" s="267">
        <f t="shared" si="178"/>
        <v>3.4665066300868688</v>
      </c>
      <c r="F449" s="267">
        <f>F446/F445*100-100</f>
        <v>4.0042235217673863</v>
      </c>
      <c r="G449" s="405">
        <f t="shared" ref="G449:L449" si="179">G446/G445*100-100</f>
        <v>7.564435780810058</v>
      </c>
      <c r="H449" s="266">
        <f t="shared" si="179"/>
        <v>6.0462171573282717</v>
      </c>
      <c r="I449" s="267">
        <f t="shared" si="179"/>
        <v>6.9499559082892404</v>
      </c>
      <c r="J449" s="267">
        <f t="shared" si="179"/>
        <v>6.0628984103929753</v>
      </c>
      <c r="K449" s="267">
        <f t="shared" si="179"/>
        <v>6.0832337714058298</v>
      </c>
      <c r="L449" s="267">
        <f t="shared" si="179"/>
        <v>8.8591678097850775</v>
      </c>
      <c r="M449" s="268">
        <f>M446/M445*100-100</f>
        <v>10.475671750181533</v>
      </c>
      <c r="N449" s="266">
        <f t="shared" ref="N449:T449" si="180">N446/N445*100-100</f>
        <v>6.1480719402530184</v>
      </c>
      <c r="O449" s="267">
        <f t="shared" si="180"/>
        <v>8.3737507348618436</v>
      </c>
      <c r="P449" s="267">
        <f t="shared" si="180"/>
        <v>6.233985557884921</v>
      </c>
      <c r="Q449" s="267">
        <f t="shared" si="180"/>
        <v>4.7775205761316784</v>
      </c>
      <c r="R449" s="267">
        <f t="shared" si="180"/>
        <v>5.8076131687242878</v>
      </c>
      <c r="S449" s="268">
        <f t="shared" si="180"/>
        <v>6.3037785260007411</v>
      </c>
      <c r="T449" s="345">
        <f t="shared" si="180"/>
        <v>6.5521305412303832</v>
      </c>
      <c r="U449" s="517"/>
      <c r="V449" s="227"/>
      <c r="W449" s="517"/>
    </row>
    <row r="450" spans="1:23" ht="13.5" thickBot="1" x14ac:dyDescent="0.25">
      <c r="A450" s="472" t="s">
        <v>27</v>
      </c>
      <c r="B450" s="474">
        <f t="shared" ref="B450:T450" si="181">B446-B433</f>
        <v>50.535714285714221</v>
      </c>
      <c r="C450" s="475">
        <f t="shared" si="181"/>
        <v>136.75941080196344</v>
      </c>
      <c r="D450" s="475">
        <f t="shared" si="181"/>
        <v>39.14529914529885</v>
      </c>
      <c r="E450" s="475">
        <f t="shared" si="181"/>
        <v>237.77777777777783</v>
      </c>
      <c r="F450" s="475">
        <f t="shared" si="181"/>
        <v>33.684210526315837</v>
      </c>
      <c r="G450" s="476">
        <f t="shared" si="181"/>
        <v>126.79914070891527</v>
      </c>
      <c r="H450" s="474">
        <f t="shared" si="181"/>
        <v>109.81605351170538</v>
      </c>
      <c r="I450" s="475">
        <f t="shared" si="181"/>
        <v>248.21428571428532</v>
      </c>
      <c r="J450" s="475">
        <f t="shared" si="181"/>
        <v>68.115734098517805</v>
      </c>
      <c r="K450" s="475">
        <f t="shared" si="181"/>
        <v>-111.36622390891807</v>
      </c>
      <c r="L450" s="475">
        <f t="shared" si="181"/>
        <v>136.22222222222172</v>
      </c>
      <c r="M450" s="477">
        <f t="shared" si="181"/>
        <v>205.08578431372507</v>
      </c>
      <c r="N450" s="474">
        <f t="shared" si="181"/>
        <v>141.12794612794642</v>
      </c>
      <c r="O450" s="475">
        <f t="shared" si="181"/>
        <v>220.74534161490692</v>
      </c>
      <c r="P450" s="475">
        <f t="shared" si="181"/>
        <v>90.989603388524756</v>
      </c>
      <c r="Q450" s="475">
        <f t="shared" si="181"/>
        <v>-156.25</v>
      </c>
      <c r="R450" s="475">
        <f t="shared" si="181"/>
        <v>121.80000000000018</v>
      </c>
      <c r="S450" s="477">
        <f t="shared" si="181"/>
        <v>-32.866537717601204</v>
      </c>
      <c r="T450" s="478">
        <f t="shared" si="181"/>
        <v>104.48294655414884</v>
      </c>
      <c r="U450" s="517"/>
      <c r="V450" s="227"/>
      <c r="W450" s="517"/>
    </row>
    <row r="451" spans="1:23" x14ac:dyDescent="0.2">
      <c r="A451" s="370" t="s">
        <v>51</v>
      </c>
      <c r="B451" s="274">
        <v>760</v>
      </c>
      <c r="C451" s="275">
        <v>754</v>
      </c>
      <c r="D451" s="275">
        <v>752</v>
      </c>
      <c r="E451" s="275">
        <v>178</v>
      </c>
      <c r="F451" s="275">
        <v>762</v>
      </c>
      <c r="G451" s="407">
        <v>756</v>
      </c>
      <c r="H451" s="274">
        <v>749</v>
      </c>
      <c r="I451" s="275">
        <v>752</v>
      </c>
      <c r="J451" s="275">
        <v>742</v>
      </c>
      <c r="K451" s="275">
        <v>159</v>
      </c>
      <c r="L451" s="275">
        <v>754</v>
      </c>
      <c r="M451" s="276">
        <v>755</v>
      </c>
      <c r="N451" s="274">
        <v>759</v>
      </c>
      <c r="O451" s="275">
        <v>764</v>
      </c>
      <c r="P451" s="275">
        <v>757</v>
      </c>
      <c r="Q451" s="275">
        <v>167</v>
      </c>
      <c r="R451" s="275">
        <v>757</v>
      </c>
      <c r="S451" s="276">
        <v>752</v>
      </c>
      <c r="T451" s="347">
        <f>SUM(B451:S451)</f>
        <v>11829</v>
      </c>
      <c r="U451" s="227" t="s">
        <v>56</v>
      </c>
      <c r="V451" s="278">
        <f>T438-T451</f>
        <v>27</v>
      </c>
      <c r="W451" s="279">
        <f>V451/T438</f>
        <v>2.2773279352226719E-3</v>
      </c>
    </row>
    <row r="452" spans="1:23" x14ac:dyDescent="0.2">
      <c r="A452" s="371" t="s">
        <v>28</v>
      </c>
      <c r="B452" s="323"/>
      <c r="C452" s="240"/>
      <c r="D452" s="240"/>
      <c r="E452" s="240"/>
      <c r="F452" s="240"/>
      <c r="G452" s="408"/>
      <c r="H452" s="242"/>
      <c r="I452" s="240"/>
      <c r="J452" s="240"/>
      <c r="K452" s="240"/>
      <c r="L452" s="240"/>
      <c r="M452" s="243"/>
      <c r="N452" s="242"/>
      <c r="O452" s="240"/>
      <c r="P452" s="240"/>
      <c r="Q452" s="240"/>
      <c r="R452" s="240"/>
      <c r="S452" s="243"/>
      <c r="T452" s="339"/>
      <c r="U452" s="227" t="s">
        <v>57</v>
      </c>
      <c r="V452" s="362">
        <v>162.29</v>
      </c>
      <c r="W452" s="517"/>
    </row>
    <row r="453" spans="1:23" ht="13.5" thickBot="1" x14ac:dyDescent="0.25">
      <c r="A453" s="372" t="s">
        <v>26</v>
      </c>
      <c r="B453" s="410">
        <f t="shared" ref="B453:S453" si="182">B452-B439</f>
        <v>0</v>
      </c>
      <c r="C453" s="415">
        <f t="shared" si="182"/>
        <v>0</v>
      </c>
      <c r="D453" s="415">
        <f t="shared" si="182"/>
        <v>0</v>
      </c>
      <c r="E453" s="415">
        <f t="shared" si="182"/>
        <v>0</v>
      </c>
      <c r="F453" s="415">
        <f t="shared" si="182"/>
        <v>0</v>
      </c>
      <c r="G453" s="416">
        <f t="shared" si="182"/>
        <v>0</v>
      </c>
      <c r="H453" s="410">
        <f t="shared" si="182"/>
        <v>0</v>
      </c>
      <c r="I453" s="415">
        <f t="shared" si="182"/>
        <v>0</v>
      </c>
      <c r="J453" s="415">
        <f t="shared" si="182"/>
        <v>0</v>
      </c>
      <c r="K453" s="415">
        <f t="shared" si="182"/>
        <v>0</v>
      </c>
      <c r="L453" s="415">
        <f t="shared" si="182"/>
        <v>0</v>
      </c>
      <c r="M453" s="417">
        <f t="shared" si="182"/>
        <v>0</v>
      </c>
      <c r="N453" s="410">
        <f t="shared" si="182"/>
        <v>0</v>
      </c>
      <c r="O453" s="415">
        <f t="shared" si="182"/>
        <v>0</v>
      </c>
      <c r="P453" s="415">
        <f t="shared" si="182"/>
        <v>0</v>
      </c>
      <c r="Q453" s="415">
        <f t="shared" si="182"/>
        <v>0</v>
      </c>
      <c r="R453" s="415">
        <f t="shared" si="182"/>
        <v>0</v>
      </c>
      <c r="S453" s="417">
        <f t="shared" si="182"/>
        <v>0</v>
      </c>
      <c r="T453" s="348"/>
      <c r="U453" s="227" t="s">
        <v>26</v>
      </c>
      <c r="V453" s="227">
        <f>V452-V439</f>
        <v>-7.00000000000216E-2</v>
      </c>
      <c r="W453" s="517"/>
    </row>
    <row r="455" spans="1:23" ht="13.5" thickBot="1" x14ac:dyDescent="0.25"/>
    <row r="456" spans="1:23" ht="13.5" thickBot="1" x14ac:dyDescent="0.25">
      <c r="A456" s="468" t="s">
        <v>139</v>
      </c>
      <c r="B456" s="531" t="s">
        <v>53</v>
      </c>
      <c r="C456" s="532"/>
      <c r="D456" s="532"/>
      <c r="E456" s="532"/>
      <c r="F456" s="532"/>
      <c r="G456" s="533"/>
      <c r="H456" s="531" t="s">
        <v>72</v>
      </c>
      <c r="I456" s="532"/>
      <c r="J456" s="532"/>
      <c r="K456" s="532"/>
      <c r="L456" s="532"/>
      <c r="M456" s="533"/>
      <c r="N456" s="531" t="s">
        <v>63</v>
      </c>
      <c r="O456" s="532"/>
      <c r="P456" s="532"/>
      <c r="Q456" s="532"/>
      <c r="R456" s="532"/>
      <c r="S456" s="533"/>
      <c r="T456" s="338" t="s">
        <v>55</v>
      </c>
      <c r="U456" s="518"/>
      <c r="V456" s="518"/>
      <c r="W456" s="518"/>
    </row>
    <row r="457" spans="1:23" x14ac:dyDescent="0.2">
      <c r="A457" s="469" t="s">
        <v>54</v>
      </c>
      <c r="B457" s="448">
        <v>1</v>
      </c>
      <c r="C457" s="449">
        <v>2</v>
      </c>
      <c r="D457" s="449">
        <v>3</v>
      </c>
      <c r="E457" s="449">
        <v>4</v>
      </c>
      <c r="F457" s="449">
        <v>5</v>
      </c>
      <c r="G457" s="450">
        <v>6</v>
      </c>
      <c r="H457" s="448">
        <v>7</v>
      </c>
      <c r="I457" s="449">
        <v>8</v>
      </c>
      <c r="J457" s="449">
        <v>9</v>
      </c>
      <c r="K457" s="449">
        <v>10</v>
      </c>
      <c r="L457" s="449">
        <v>11</v>
      </c>
      <c r="M457" s="451">
        <v>12</v>
      </c>
      <c r="N457" s="448">
        <v>13</v>
      </c>
      <c r="O457" s="449">
        <v>14</v>
      </c>
      <c r="P457" s="449">
        <v>15</v>
      </c>
      <c r="Q457" s="449">
        <v>16</v>
      </c>
      <c r="R457" s="449">
        <v>17</v>
      </c>
      <c r="S457" s="451">
        <v>18</v>
      </c>
      <c r="T457" s="459">
        <v>843</v>
      </c>
      <c r="U457" s="518"/>
      <c r="V457" s="518"/>
      <c r="W457" s="518"/>
    </row>
    <row r="458" spans="1:23" x14ac:dyDescent="0.2">
      <c r="A458" s="470" t="s">
        <v>3</v>
      </c>
      <c r="B458" s="473">
        <v>3906</v>
      </c>
      <c r="C458" s="254">
        <v>3906</v>
      </c>
      <c r="D458" s="254">
        <v>3906</v>
      </c>
      <c r="E458" s="254">
        <v>3906</v>
      </c>
      <c r="F458" s="254">
        <v>3906</v>
      </c>
      <c r="G458" s="404">
        <v>3906</v>
      </c>
      <c r="H458" s="253">
        <v>3906</v>
      </c>
      <c r="I458" s="254">
        <v>3906</v>
      </c>
      <c r="J458" s="254">
        <v>3906</v>
      </c>
      <c r="K458" s="254">
        <v>3906</v>
      </c>
      <c r="L458" s="254">
        <v>3906</v>
      </c>
      <c r="M458" s="255">
        <v>3906</v>
      </c>
      <c r="N458" s="253">
        <v>3906</v>
      </c>
      <c r="O458" s="254">
        <v>3906</v>
      </c>
      <c r="P458" s="254">
        <v>3906</v>
      </c>
      <c r="Q458" s="254">
        <v>3906</v>
      </c>
      <c r="R458" s="254">
        <v>3906</v>
      </c>
      <c r="S458" s="255">
        <v>3906</v>
      </c>
      <c r="T458" s="341">
        <v>3906</v>
      </c>
      <c r="U458" s="518"/>
      <c r="V458" s="518"/>
      <c r="W458" s="518"/>
    </row>
    <row r="459" spans="1:23" x14ac:dyDescent="0.2">
      <c r="A459" s="471" t="s">
        <v>6</v>
      </c>
      <c r="B459" s="256">
        <v>4154.782608695652</v>
      </c>
      <c r="C459" s="257">
        <v>4099.7872340425529</v>
      </c>
      <c r="D459" s="257">
        <v>4200.8928571428569</v>
      </c>
      <c r="E459" s="257">
        <v>3884.705882352941</v>
      </c>
      <c r="F459" s="257">
        <v>4154.6808510638302</v>
      </c>
      <c r="G459" s="296">
        <v>4048.9583333333335</v>
      </c>
      <c r="H459" s="256">
        <v>4177.7777777777774</v>
      </c>
      <c r="I459" s="257">
        <v>4172.6530612244896</v>
      </c>
      <c r="J459" s="257">
        <v>4239.583333333333</v>
      </c>
      <c r="K459" s="257">
        <v>4325.2941176470586</v>
      </c>
      <c r="L459" s="257">
        <v>4124</v>
      </c>
      <c r="M459" s="258">
        <v>4143.333333333333</v>
      </c>
      <c r="N459" s="256">
        <v>4141.40625</v>
      </c>
      <c r="O459" s="257">
        <v>4184.8214285714284</v>
      </c>
      <c r="P459" s="257">
        <v>4057.5471698113206</v>
      </c>
      <c r="Q459" s="257">
        <v>4052.8571428571427</v>
      </c>
      <c r="R459" s="257">
        <v>4171.458333333333</v>
      </c>
      <c r="S459" s="258">
        <v>4232.9629629629626</v>
      </c>
      <c r="T459" s="342">
        <v>4149.9288256227755</v>
      </c>
      <c r="U459" s="518"/>
      <c r="V459" s="518"/>
      <c r="W459" s="518"/>
    </row>
    <row r="460" spans="1:23" x14ac:dyDescent="0.2">
      <c r="A460" s="469" t="s">
        <v>7</v>
      </c>
      <c r="B460" s="260">
        <v>76.811594202898547</v>
      </c>
      <c r="C460" s="261">
        <v>82.978723404255319</v>
      </c>
      <c r="D460" s="261">
        <v>69.642857142857139</v>
      </c>
      <c r="E460" s="261">
        <v>100</v>
      </c>
      <c r="F460" s="261">
        <v>78.723404255319153</v>
      </c>
      <c r="G460" s="509">
        <v>79.166666666666671</v>
      </c>
      <c r="H460" s="260">
        <v>81.481481481481481</v>
      </c>
      <c r="I460" s="261">
        <v>81.632653061224488</v>
      </c>
      <c r="J460" s="261">
        <v>70.833333333333329</v>
      </c>
      <c r="K460" s="261">
        <v>82.352941176470594</v>
      </c>
      <c r="L460" s="261">
        <v>72</v>
      </c>
      <c r="M460" s="262">
        <v>82.222222222222229</v>
      </c>
      <c r="N460" s="260">
        <v>93.75</v>
      </c>
      <c r="O460" s="261">
        <v>85.714285714285708</v>
      </c>
      <c r="P460" s="261">
        <v>94.339622641509436</v>
      </c>
      <c r="Q460" s="261">
        <v>90.476190476190482</v>
      </c>
      <c r="R460" s="261">
        <v>79.166666666666671</v>
      </c>
      <c r="S460" s="262">
        <v>85.18518518518519</v>
      </c>
      <c r="T460" s="343">
        <v>79.596678529062871</v>
      </c>
      <c r="U460" s="518"/>
      <c r="V460" s="227"/>
      <c r="W460" s="518"/>
    </row>
    <row r="461" spans="1:23" x14ac:dyDescent="0.2">
      <c r="A461" s="469" t="s">
        <v>8</v>
      </c>
      <c r="B461" s="263">
        <v>8.4909447893230378E-2</v>
      </c>
      <c r="C461" s="264">
        <v>7.9990305109658613E-2</v>
      </c>
      <c r="D461" s="264">
        <v>8.1525976178647652E-2</v>
      </c>
      <c r="E461" s="264">
        <v>5.1020916343129843E-2</v>
      </c>
      <c r="F461" s="264">
        <v>8.2596795847313373E-2</v>
      </c>
      <c r="G461" s="302">
        <v>8.2232372491351735E-2</v>
      </c>
      <c r="H461" s="263">
        <v>7.3344486922216914E-2</v>
      </c>
      <c r="I461" s="264">
        <v>6.8388735276632251E-2</v>
      </c>
      <c r="J461" s="264">
        <v>8.9763201154542505E-2</v>
      </c>
      <c r="K461" s="264">
        <v>7.136198690579855E-2</v>
      </c>
      <c r="L461" s="264">
        <v>8.5644235930610532E-2</v>
      </c>
      <c r="M461" s="265">
        <v>8.047626297798692E-2</v>
      </c>
      <c r="N461" s="263">
        <v>6.1237797450817977E-2</v>
      </c>
      <c r="O461" s="264">
        <v>6.858515323218986E-2</v>
      </c>
      <c r="P461" s="264">
        <v>6.0747044236639604E-2</v>
      </c>
      <c r="Q461" s="264">
        <v>6.3858508989443771E-2</v>
      </c>
      <c r="R461" s="264">
        <v>7.8940841449797419E-2</v>
      </c>
      <c r="S461" s="265">
        <v>7.9569113968954067E-2</v>
      </c>
      <c r="T461" s="344">
        <v>7.8460514521640989E-2</v>
      </c>
      <c r="U461" s="518"/>
      <c r="V461" s="227"/>
      <c r="W461" s="518"/>
    </row>
    <row r="462" spans="1:23" x14ac:dyDescent="0.2">
      <c r="A462" s="471" t="s">
        <v>1</v>
      </c>
      <c r="B462" s="266">
        <f>B459/H458*100-100</f>
        <v>6.3692424141231925</v>
      </c>
      <c r="C462" s="267">
        <f t="shared" ref="C462:E462" si="183">C459/C458*100-100</f>
        <v>4.9612707128149793</v>
      </c>
      <c r="D462" s="267">
        <f t="shared" si="183"/>
        <v>7.5497403262380089</v>
      </c>
      <c r="E462" s="267">
        <f t="shared" si="183"/>
        <v>-0.54516430228005675</v>
      </c>
      <c r="F462" s="267">
        <f>F459/F458*100-100</f>
        <v>6.3666372520181795</v>
      </c>
      <c r="G462" s="405">
        <f t="shared" ref="G462:L462" si="184">G459/G458*100-100</f>
        <v>3.6599675712579085</v>
      </c>
      <c r="H462" s="266">
        <f t="shared" si="184"/>
        <v>6.9579564203219917</v>
      </c>
      <c r="I462" s="267">
        <f t="shared" si="184"/>
        <v>6.8267552796848321</v>
      </c>
      <c r="J462" s="267">
        <f t="shared" si="184"/>
        <v>8.5402799112476373</v>
      </c>
      <c r="K462" s="267">
        <f t="shared" si="184"/>
        <v>10.734616427216054</v>
      </c>
      <c r="L462" s="267">
        <f t="shared" si="184"/>
        <v>5.5811571940604239</v>
      </c>
      <c r="M462" s="268">
        <f>M459/M458*100-100</f>
        <v>6.0761222051544621</v>
      </c>
      <c r="N462" s="266">
        <f t="shared" ref="N462:T462" si="185">N459/N458*100-100</f>
        <v>6.0267857142857224</v>
      </c>
      <c r="O462" s="267">
        <f t="shared" si="185"/>
        <v>7.1382854216955707</v>
      </c>
      <c r="P462" s="267">
        <f t="shared" si="185"/>
        <v>3.8798558579447189</v>
      </c>
      <c r="Q462" s="267">
        <f t="shared" si="185"/>
        <v>3.759783483285787</v>
      </c>
      <c r="R462" s="267">
        <f t="shared" si="185"/>
        <v>6.7961682881037717</v>
      </c>
      <c r="S462" s="268">
        <f t="shared" si="185"/>
        <v>8.3707875822571083</v>
      </c>
      <c r="T462" s="345">
        <f t="shared" si="185"/>
        <v>6.2449776145103755</v>
      </c>
      <c r="U462" s="518"/>
      <c r="V462" s="227"/>
      <c r="W462" s="518"/>
    </row>
    <row r="463" spans="1:23" ht="13.5" thickBot="1" x14ac:dyDescent="0.25">
      <c r="A463" s="472" t="s">
        <v>27</v>
      </c>
      <c r="B463" s="474">
        <f t="shared" ref="B463:T463" si="186">B459-B446</f>
        <v>53.532608695652016</v>
      </c>
      <c r="C463" s="475">
        <f t="shared" si="186"/>
        <v>-8.6743044189852299</v>
      </c>
      <c r="D463" s="475">
        <f t="shared" si="186"/>
        <v>97.30311355311369</v>
      </c>
      <c r="E463" s="475">
        <f t="shared" si="186"/>
        <v>-138.07189542483684</v>
      </c>
      <c r="F463" s="475">
        <f t="shared" si="186"/>
        <v>110.99664053751439</v>
      </c>
      <c r="G463" s="476">
        <f t="shared" si="186"/>
        <v>-133.14692982456154</v>
      </c>
      <c r="H463" s="474">
        <f t="shared" si="186"/>
        <v>54.700854700854507</v>
      </c>
      <c r="I463" s="475">
        <f t="shared" si="186"/>
        <v>14.438775510204323</v>
      </c>
      <c r="J463" s="475">
        <f t="shared" si="186"/>
        <v>115.85784313725435</v>
      </c>
      <c r="K463" s="475">
        <f t="shared" si="186"/>
        <v>200.77798861480005</v>
      </c>
      <c r="L463" s="475">
        <f t="shared" si="186"/>
        <v>-108.44444444444434</v>
      </c>
      <c r="M463" s="477">
        <f t="shared" si="186"/>
        <v>-151.96078431372553</v>
      </c>
      <c r="N463" s="474">
        <f t="shared" si="186"/>
        <v>14.369212962962592</v>
      </c>
      <c r="O463" s="475">
        <f t="shared" si="186"/>
        <v>-28.75</v>
      </c>
      <c r="P463" s="475">
        <f t="shared" si="186"/>
        <v>-72.830188679245111</v>
      </c>
      <c r="Q463" s="475">
        <f t="shared" si="186"/>
        <v>-20.892857142857338</v>
      </c>
      <c r="R463" s="475">
        <f t="shared" si="186"/>
        <v>57.658333333332848</v>
      </c>
      <c r="S463" s="477">
        <f t="shared" si="186"/>
        <v>99.872053872053584</v>
      </c>
      <c r="T463" s="478">
        <f t="shared" si="186"/>
        <v>7.1819901797380226</v>
      </c>
      <c r="U463" s="518"/>
      <c r="V463" s="227"/>
      <c r="W463" s="518"/>
    </row>
    <row r="464" spans="1:23" x14ac:dyDescent="0.2">
      <c r="A464" s="370" t="s">
        <v>51</v>
      </c>
      <c r="B464" s="274">
        <v>759</v>
      </c>
      <c r="C464" s="275">
        <v>753</v>
      </c>
      <c r="D464" s="275">
        <v>751</v>
      </c>
      <c r="E464" s="275">
        <v>171</v>
      </c>
      <c r="F464" s="275">
        <v>760</v>
      </c>
      <c r="G464" s="407">
        <v>754</v>
      </c>
      <c r="H464" s="274">
        <v>749</v>
      </c>
      <c r="I464" s="275">
        <v>752</v>
      </c>
      <c r="J464" s="275">
        <v>742</v>
      </c>
      <c r="K464" s="275">
        <v>152</v>
      </c>
      <c r="L464" s="275">
        <v>753</v>
      </c>
      <c r="M464" s="276">
        <v>753</v>
      </c>
      <c r="N464" s="274">
        <v>759</v>
      </c>
      <c r="O464" s="275">
        <v>763</v>
      </c>
      <c r="P464" s="275">
        <v>756</v>
      </c>
      <c r="Q464" s="275">
        <v>166</v>
      </c>
      <c r="R464" s="275">
        <v>755</v>
      </c>
      <c r="S464" s="276">
        <v>752</v>
      </c>
      <c r="T464" s="347">
        <f>SUM(B464:S464)</f>
        <v>11800</v>
      </c>
      <c r="U464" s="227" t="s">
        <v>56</v>
      </c>
      <c r="V464" s="278">
        <f>T451-T464</f>
        <v>29</v>
      </c>
      <c r="W464" s="279">
        <f>V464/T451</f>
        <v>2.4516019950967961E-3</v>
      </c>
    </row>
    <row r="465" spans="1:23" x14ac:dyDescent="0.2">
      <c r="A465" s="371" t="s">
        <v>28</v>
      </c>
      <c r="B465" s="323"/>
      <c r="C465" s="240"/>
      <c r="D465" s="240"/>
      <c r="E465" s="240"/>
      <c r="F465" s="240"/>
      <c r="G465" s="408"/>
      <c r="H465" s="242"/>
      <c r="I465" s="240"/>
      <c r="J465" s="240"/>
      <c r="K465" s="240"/>
      <c r="L465" s="240"/>
      <c r="M465" s="243"/>
      <c r="N465" s="242"/>
      <c r="O465" s="240"/>
      <c r="P465" s="240"/>
      <c r="Q465" s="240"/>
      <c r="R465" s="240"/>
      <c r="S465" s="243"/>
      <c r="T465" s="339"/>
      <c r="U465" s="227" t="s">
        <v>57</v>
      </c>
      <c r="V465" s="362">
        <v>161.79</v>
      </c>
      <c r="W465" s="518"/>
    </row>
    <row r="466" spans="1:23" ht="13.5" thickBot="1" x14ac:dyDescent="0.25">
      <c r="A466" s="372" t="s">
        <v>26</v>
      </c>
      <c r="B466" s="410">
        <f t="shared" ref="B466:S466" si="187">B465-B452</f>
        <v>0</v>
      </c>
      <c r="C466" s="415">
        <f t="shared" si="187"/>
        <v>0</v>
      </c>
      <c r="D466" s="415">
        <f t="shared" si="187"/>
        <v>0</v>
      </c>
      <c r="E466" s="415">
        <f t="shared" si="187"/>
        <v>0</v>
      </c>
      <c r="F466" s="415">
        <f t="shared" si="187"/>
        <v>0</v>
      </c>
      <c r="G466" s="416">
        <f t="shared" si="187"/>
        <v>0</v>
      </c>
      <c r="H466" s="410">
        <f t="shared" si="187"/>
        <v>0</v>
      </c>
      <c r="I466" s="415">
        <f t="shared" si="187"/>
        <v>0</v>
      </c>
      <c r="J466" s="415">
        <f t="shared" si="187"/>
        <v>0</v>
      </c>
      <c r="K466" s="415">
        <f t="shared" si="187"/>
        <v>0</v>
      </c>
      <c r="L466" s="415">
        <f t="shared" si="187"/>
        <v>0</v>
      </c>
      <c r="M466" s="417">
        <f t="shared" si="187"/>
        <v>0</v>
      </c>
      <c r="N466" s="410">
        <f t="shared" si="187"/>
        <v>0</v>
      </c>
      <c r="O466" s="415">
        <f t="shared" si="187"/>
        <v>0</v>
      </c>
      <c r="P466" s="415">
        <f t="shared" si="187"/>
        <v>0</v>
      </c>
      <c r="Q466" s="415">
        <f t="shared" si="187"/>
        <v>0</v>
      </c>
      <c r="R466" s="415">
        <f t="shared" si="187"/>
        <v>0</v>
      </c>
      <c r="S466" s="417">
        <f t="shared" si="187"/>
        <v>0</v>
      </c>
      <c r="T466" s="348"/>
      <c r="U466" s="227" t="s">
        <v>26</v>
      </c>
      <c r="V466" s="227">
        <f>V465-V452</f>
        <v>-0.5</v>
      </c>
      <c r="W466" s="518"/>
    </row>
    <row r="468" spans="1:23" ht="13.5" thickBot="1" x14ac:dyDescent="0.25"/>
    <row r="469" spans="1:23" ht="13.5" thickBot="1" x14ac:dyDescent="0.25">
      <c r="A469" s="468" t="s">
        <v>140</v>
      </c>
      <c r="B469" s="531" t="s">
        <v>53</v>
      </c>
      <c r="C469" s="532"/>
      <c r="D469" s="532"/>
      <c r="E469" s="532"/>
      <c r="F469" s="532"/>
      <c r="G469" s="533"/>
      <c r="H469" s="531" t="s">
        <v>72</v>
      </c>
      <c r="I469" s="532"/>
      <c r="J469" s="532"/>
      <c r="K469" s="532"/>
      <c r="L469" s="532"/>
      <c r="M469" s="533"/>
      <c r="N469" s="531" t="s">
        <v>63</v>
      </c>
      <c r="O469" s="532"/>
      <c r="P469" s="532"/>
      <c r="Q469" s="532"/>
      <c r="R469" s="532"/>
      <c r="S469" s="533"/>
      <c r="T469" s="338" t="s">
        <v>55</v>
      </c>
      <c r="U469" s="519"/>
      <c r="V469" s="519"/>
      <c r="W469" s="519"/>
    </row>
    <row r="470" spans="1:23" x14ac:dyDescent="0.2">
      <c r="A470" s="469" t="s">
        <v>54</v>
      </c>
      <c r="B470" s="448">
        <v>1</v>
      </c>
      <c r="C470" s="449">
        <v>2</v>
      </c>
      <c r="D470" s="449">
        <v>3</v>
      </c>
      <c r="E470" s="449">
        <v>4</v>
      </c>
      <c r="F470" s="449">
        <v>5</v>
      </c>
      <c r="G470" s="450">
        <v>6</v>
      </c>
      <c r="H470" s="448">
        <v>7</v>
      </c>
      <c r="I470" s="449">
        <v>8</v>
      </c>
      <c r="J470" s="449">
        <v>9</v>
      </c>
      <c r="K470" s="449">
        <v>10</v>
      </c>
      <c r="L470" s="449">
        <v>11</v>
      </c>
      <c r="M470" s="451">
        <v>12</v>
      </c>
      <c r="N470" s="448">
        <v>13</v>
      </c>
      <c r="O470" s="449">
        <v>14</v>
      </c>
      <c r="P470" s="449">
        <v>15</v>
      </c>
      <c r="Q470" s="449">
        <v>16</v>
      </c>
      <c r="R470" s="449">
        <v>17</v>
      </c>
      <c r="S470" s="451">
        <v>18</v>
      </c>
      <c r="T470" s="459">
        <v>843</v>
      </c>
      <c r="U470" s="519"/>
      <c r="V470" s="519"/>
      <c r="W470" s="519"/>
    </row>
    <row r="471" spans="1:23" x14ac:dyDescent="0.2">
      <c r="A471" s="470" t="s">
        <v>3</v>
      </c>
      <c r="B471" s="473">
        <v>3924</v>
      </c>
      <c r="C471" s="254">
        <v>3924</v>
      </c>
      <c r="D471" s="254">
        <v>3924</v>
      </c>
      <c r="E471" s="254">
        <v>3924</v>
      </c>
      <c r="F471" s="254">
        <v>3924</v>
      </c>
      <c r="G471" s="404">
        <v>3924</v>
      </c>
      <c r="H471" s="253">
        <v>3924</v>
      </c>
      <c r="I471" s="254">
        <v>3924</v>
      </c>
      <c r="J471" s="254">
        <v>3924</v>
      </c>
      <c r="K471" s="254">
        <v>3924</v>
      </c>
      <c r="L471" s="254">
        <v>3924</v>
      </c>
      <c r="M471" s="255">
        <v>3924</v>
      </c>
      <c r="N471" s="253">
        <v>3924</v>
      </c>
      <c r="O471" s="254">
        <v>3924</v>
      </c>
      <c r="P471" s="254">
        <v>3924</v>
      </c>
      <c r="Q471" s="254">
        <v>3924</v>
      </c>
      <c r="R471" s="254">
        <v>3924</v>
      </c>
      <c r="S471" s="255">
        <v>3924</v>
      </c>
      <c r="T471" s="341">
        <v>3924</v>
      </c>
      <c r="U471" s="519"/>
      <c r="V471" s="519"/>
      <c r="W471" s="519"/>
    </row>
    <row r="472" spans="1:23" x14ac:dyDescent="0.2">
      <c r="A472" s="471" t="s">
        <v>6</v>
      </c>
      <c r="B472" s="256">
        <v>3989.13</v>
      </c>
      <c r="C472" s="257">
        <v>3898</v>
      </c>
      <c r="D472" s="257">
        <v>3756.25</v>
      </c>
      <c r="E472" s="257">
        <v>3721.43</v>
      </c>
      <c r="F472" s="257">
        <v>3923.64</v>
      </c>
      <c r="G472" s="296">
        <v>4103.26</v>
      </c>
      <c r="H472" s="256">
        <v>4175.42</v>
      </c>
      <c r="I472" s="257">
        <v>4161.46</v>
      </c>
      <c r="J472" s="257">
        <v>4146.7299999999996</v>
      </c>
      <c r="K472" s="257">
        <v>4456.96</v>
      </c>
      <c r="L472" s="257">
        <v>4258.78</v>
      </c>
      <c r="M472" s="258">
        <v>4417.5600000000004</v>
      </c>
      <c r="N472" s="256">
        <v>4226.67</v>
      </c>
      <c r="O472" s="257">
        <v>4260.3999999999996</v>
      </c>
      <c r="P472" s="257">
        <v>4259.8</v>
      </c>
      <c r="Q472" s="257">
        <v>4123.8</v>
      </c>
      <c r="R472" s="257">
        <v>4249.3900000000003</v>
      </c>
      <c r="S472" s="258">
        <v>4241.84</v>
      </c>
      <c r="T472" s="342">
        <v>4146.7299999999996</v>
      </c>
      <c r="U472" s="519"/>
      <c r="V472" s="519"/>
      <c r="W472" s="519"/>
    </row>
    <row r="473" spans="1:23" x14ac:dyDescent="0.2">
      <c r="A473" s="469" t="s">
        <v>7</v>
      </c>
      <c r="B473" s="260">
        <v>78.3</v>
      </c>
      <c r="C473" s="261">
        <v>90</v>
      </c>
      <c r="D473" s="261">
        <v>93.8</v>
      </c>
      <c r="E473" s="261">
        <v>100</v>
      </c>
      <c r="F473" s="261">
        <v>77.27</v>
      </c>
      <c r="G473" s="509">
        <v>90.7</v>
      </c>
      <c r="H473" s="260">
        <v>64.58</v>
      </c>
      <c r="I473" s="261">
        <v>77.08</v>
      </c>
      <c r="J473" s="261">
        <v>79.59</v>
      </c>
      <c r="K473" s="261">
        <v>73.91</v>
      </c>
      <c r="L473" s="261">
        <v>71.430000000000007</v>
      </c>
      <c r="M473" s="262">
        <v>88.89</v>
      </c>
      <c r="N473" s="260">
        <v>81.25</v>
      </c>
      <c r="O473" s="261">
        <v>85.42</v>
      </c>
      <c r="P473" s="261">
        <v>74.510000000000005</v>
      </c>
      <c r="Q473" s="261">
        <v>58.33</v>
      </c>
      <c r="R473" s="261">
        <v>69.39</v>
      </c>
      <c r="S473" s="262">
        <v>73.47</v>
      </c>
      <c r="T473" s="343">
        <v>69.180000000000007</v>
      </c>
      <c r="U473" s="519"/>
      <c r="V473" s="227"/>
      <c r="W473" s="519"/>
    </row>
    <row r="474" spans="1:23" x14ac:dyDescent="0.2">
      <c r="A474" s="469" t="s">
        <v>8</v>
      </c>
      <c r="B474" s="263">
        <v>7.0599999999999996E-2</v>
      </c>
      <c r="C474" s="264">
        <v>7.4499999999999997E-2</v>
      </c>
      <c r="D474" s="264">
        <v>4.8099999999999997E-2</v>
      </c>
      <c r="E474" s="264">
        <v>4.2500000000000003E-2</v>
      </c>
      <c r="F474" s="264">
        <v>7.9399999999999998E-2</v>
      </c>
      <c r="G474" s="302">
        <v>5.8000000000000003E-2</v>
      </c>
      <c r="H474" s="263">
        <v>9.4E-2</v>
      </c>
      <c r="I474" s="264">
        <v>8.5099999999999995E-2</v>
      </c>
      <c r="J474" s="264">
        <v>7.4399999999999994E-2</v>
      </c>
      <c r="K474" s="264">
        <v>8.2199999999999995E-2</v>
      </c>
      <c r="L474" s="264">
        <v>9.3100000000000002E-2</v>
      </c>
      <c r="M474" s="265">
        <v>6.9000000000000006E-2</v>
      </c>
      <c r="N474" s="263">
        <v>8.1799999999999998E-2</v>
      </c>
      <c r="O474" s="264">
        <v>7.0000000000000007E-2</v>
      </c>
      <c r="P474" s="264">
        <v>8.6999999999999994E-2</v>
      </c>
      <c r="Q474" s="264">
        <v>9.69E-2</v>
      </c>
      <c r="R474" s="264">
        <v>9.0399999999999994E-2</v>
      </c>
      <c r="S474" s="265">
        <v>8.1900000000000001E-2</v>
      </c>
      <c r="T474" s="344">
        <v>9.0200000000000002E-2</v>
      </c>
      <c r="U474" s="519"/>
      <c r="V474" s="227"/>
      <c r="W474" s="519"/>
    </row>
    <row r="475" spans="1:23" x14ac:dyDescent="0.2">
      <c r="A475" s="471" t="s">
        <v>1</v>
      </c>
      <c r="B475" s="266">
        <f>B472/H471*100-100</f>
        <v>1.6597859327217179</v>
      </c>
      <c r="C475" s="267">
        <f t="shared" ref="C475:E475" si="188">C472/C471*100-100</f>
        <v>-0.66258919469927946</v>
      </c>
      <c r="D475" s="267">
        <f t="shared" si="188"/>
        <v>-4.2749745158001957</v>
      </c>
      <c r="E475" s="267">
        <f t="shared" si="188"/>
        <v>-5.1623343527013219</v>
      </c>
      <c r="F475" s="267">
        <f>F472/F471*100-100</f>
        <v>-9.1743119266141093E-3</v>
      </c>
      <c r="G475" s="405">
        <f t="shared" ref="G475:L475" si="189">G472/G471*100-100</f>
        <v>4.5682976554536339</v>
      </c>
      <c r="H475" s="266">
        <f t="shared" si="189"/>
        <v>6.4072375127420997</v>
      </c>
      <c r="I475" s="267">
        <f t="shared" si="189"/>
        <v>6.0514780835881652</v>
      </c>
      <c r="J475" s="267">
        <f t="shared" si="189"/>
        <v>5.6760958205912289</v>
      </c>
      <c r="K475" s="267">
        <f t="shared" si="189"/>
        <v>13.582059123343541</v>
      </c>
      <c r="L475" s="267">
        <f t="shared" si="189"/>
        <v>8.5316004077471916</v>
      </c>
      <c r="M475" s="268">
        <f>M472/M471*100-100</f>
        <v>12.577981651376163</v>
      </c>
      <c r="N475" s="266">
        <f t="shared" ref="N475:T475" si="190">N472/N471*100-100</f>
        <v>7.7133027522935862</v>
      </c>
      <c r="O475" s="267">
        <f t="shared" si="190"/>
        <v>8.5728848114169125</v>
      </c>
      <c r="P475" s="267">
        <f t="shared" si="190"/>
        <v>8.5575942915392602</v>
      </c>
      <c r="Q475" s="267">
        <f t="shared" si="190"/>
        <v>5.0917431192660558</v>
      </c>
      <c r="R475" s="267">
        <f t="shared" si="190"/>
        <v>8.2923037716615653</v>
      </c>
      <c r="S475" s="268">
        <f t="shared" si="190"/>
        <v>8.0998980632008113</v>
      </c>
      <c r="T475" s="345">
        <f t="shared" si="190"/>
        <v>5.6760958205912289</v>
      </c>
      <c r="U475" s="519"/>
      <c r="V475" s="227"/>
      <c r="W475" s="519"/>
    </row>
    <row r="476" spans="1:23" ht="13.5" thickBot="1" x14ac:dyDescent="0.25">
      <c r="A476" s="472" t="s">
        <v>27</v>
      </c>
      <c r="B476" s="474">
        <f t="shared" ref="B476:T476" si="191">B472-B459</f>
        <v>-165.65260869565191</v>
      </c>
      <c r="C476" s="475">
        <f t="shared" si="191"/>
        <v>-201.78723404255288</v>
      </c>
      <c r="D476" s="475">
        <f t="shared" si="191"/>
        <v>-444.64285714285688</v>
      </c>
      <c r="E476" s="475">
        <f t="shared" si="191"/>
        <v>-163.27588235294115</v>
      </c>
      <c r="F476" s="475">
        <f t="shared" si="191"/>
        <v>-231.04085106383036</v>
      </c>
      <c r="G476" s="476">
        <f t="shared" si="191"/>
        <v>54.301666666666733</v>
      </c>
      <c r="H476" s="474">
        <f t="shared" si="191"/>
        <v>-2.3577777777773008</v>
      </c>
      <c r="I476" s="475">
        <f t="shared" si="191"/>
        <v>-11.193061224489611</v>
      </c>
      <c r="J476" s="475">
        <f t="shared" si="191"/>
        <v>-92.853333333333467</v>
      </c>
      <c r="K476" s="475">
        <f t="shared" si="191"/>
        <v>131.66588235294148</v>
      </c>
      <c r="L476" s="475">
        <f t="shared" si="191"/>
        <v>134.77999999999975</v>
      </c>
      <c r="M476" s="477">
        <f t="shared" si="191"/>
        <v>274.22666666666737</v>
      </c>
      <c r="N476" s="474">
        <f t="shared" si="191"/>
        <v>85.263750000000073</v>
      </c>
      <c r="O476" s="475">
        <f t="shared" si="191"/>
        <v>75.578571428571195</v>
      </c>
      <c r="P476" s="475">
        <f t="shared" si="191"/>
        <v>202.25283018867958</v>
      </c>
      <c r="Q476" s="475">
        <f t="shared" si="191"/>
        <v>70.94285714285752</v>
      </c>
      <c r="R476" s="475">
        <f t="shared" si="191"/>
        <v>77.931666666667297</v>
      </c>
      <c r="S476" s="477">
        <f t="shared" si="191"/>
        <v>8.8770370370375531</v>
      </c>
      <c r="T476" s="478">
        <f t="shared" si="191"/>
        <v>-3.1988256227759848</v>
      </c>
      <c r="U476" s="519"/>
      <c r="V476" s="227"/>
      <c r="W476" s="519"/>
    </row>
    <row r="477" spans="1:23" x14ac:dyDescent="0.2">
      <c r="A477" s="370" t="s">
        <v>51</v>
      </c>
      <c r="B477" s="274">
        <v>757</v>
      </c>
      <c r="C477" s="275">
        <v>752</v>
      </c>
      <c r="D477" s="275">
        <v>750</v>
      </c>
      <c r="E477" s="275">
        <v>169</v>
      </c>
      <c r="F477" s="275">
        <v>759</v>
      </c>
      <c r="G477" s="407">
        <v>753</v>
      </c>
      <c r="H477" s="274">
        <v>744</v>
      </c>
      <c r="I477" s="275">
        <v>751</v>
      </c>
      <c r="J477" s="275">
        <v>741</v>
      </c>
      <c r="K477" s="275">
        <v>148</v>
      </c>
      <c r="L477" s="275">
        <v>752</v>
      </c>
      <c r="M477" s="276">
        <v>751</v>
      </c>
      <c r="N477" s="274">
        <v>758</v>
      </c>
      <c r="O477" s="275">
        <v>762</v>
      </c>
      <c r="P477" s="275">
        <v>754</v>
      </c>
      <c r="Q477" s="275">
        <v>160</v>
      </c>
      <c r="R477" s="275">
        <v>755</v>
      </c>
      <c r="S477" s="276">
        <v>752</v>
      </c>
      <c r="T477" s="347">
        <f>SUM(B477:S477)</f>
        <v>11768</v>
      </c>
      <c r="U477" s="227" t="s">
        <v>56</v>
      </c>
      <c r="V477" s="278">
        <f>T464-T477</f>
        <v>32</v>
      </c>
      <c r="W477" s="279">
        <f>V477/T464</f>
        <v>2.7118644067796612E-3</v>
      </c>
    </row>
    <row r="478" spans="1:23" x14ac:dyDescent="0.2">
      <c r="A478" s="371" t="s">
        <v>28</v>
      </c>
      <c r="B478" s="323"/>
      <c r="C478" s="240"/>
      <c r="D478" s="240"/>
      <c r="E478" s="240"/>
      <c r="F478" s="240"/>
      <c r="G478" s="408"/>
      <c r="H478" s="242"/>
      <c r="I478" s="240"/>
      <c r="J478" s="240"/>
      <c r="K478" s="240"/>
      <c r="L478" s="240"/>
      <c r="M478" s="243"/>
      <c r="N478" s="242"/>
      <c r="O478" s="240"/>
      <c r="P478" s="240"/>
      <c r="Q478" s="240"/>
      <c r="R478" s="240"/>
      <c r="S478" s="243"/>
      <c r="T478" s="339"/>
      <c r="U478" s="227" t="s">
        <v>57</v>
      </c>
      <c r="V478" s="362">
        <v>161.44</v>
      </c>
      <c r="W478" s="519"/>
    </row>
    <row r="479" spans="1:23" ht="13.5" thickBot="1" x14ac:dyDescent="0.25">
      <c r="A479" s="372" t="s">
        <v>26</v>
      </c>
      <c r="B479" s="410">
        <f t="shared" ref="B479:S479" si="192">B478-B465</f>
        <v>0</v>
      </c>
      <c r="C479" s="415">
        <f t="shared" si="192"/>
        <v>0</v>
      </c>
      <c r="D479" s="415">
        <f t="shared" si="192"/>
        <v>0</v>
      </c>
      <c r="E479" s="415">
        <f t="shared" si="192"/>
        <v>0</v>
      </c>
      <c r="F479" s="415">
        <f t="shared" si="192"/>
        <v>0</v>
      </c>
      <c r="G479" s="416">
        <f t="shared" si="192"/>
        <v>0</v>
      </c>
      <c r="H479" s="410">
        <f t="shared" si="192"/>
        <v>0</v>
      </c>
      <c r="I479" s="415">
        <f t="shared" si="192"/>
        <v>0</v>
      </c>
      <c r="J479" s="415">
        <f t="shared" si="192"/>
        <v>0</v>
      </c>
      <c r="K479" s="415">
        <f t="shared" si="192"/>
        <v>0</v>
      </c>
      <c r="L479" s="415">
        <f t="shared" si="192"/>
        <v>0</v>
      </c>
      <c r="M479" s="417">
        <f t="shared" si="192"/>
        <v>0</v>
      </c>
      <c r="N479" s="410">
        <f t="shared" si="192"/>
        <v>0</v>
      </c>
      <c r="O479" s="415">
        <f t="shared" si="192"/>
        <v>0</v>
      </c>
      <c r="P479" s="415">
        <f t="shared" si="192"/>
        <v>0</v>
      </c>
      <c r="Q479" s="415">
        <f t="shared" si="192"/>
        <v>0</v>
      </c>
      <c r="R479" s="415">
        <f t="shared" si="192"/>
        <v>0</v>
      </c>
      <c r="S479" s="417">
        <f t="shared" si="192"/>
        <v>0</v>
      </c>
      <c r="T479" s="348"/>
      <c r="U479" s="227" t="s">
        <v>26</v>
      </c>
      <c r="V479" s="227">
        <f>V478-V465</f>
        <v>-0.34999999999999432</v>
      </c>
      <c r="W479" s="519"/>
    </row>
    <row r="481" spans="1:23" ht="13.5" thickBot="1" x14ac:dyDescent="0.25"/>
    <row r="482" spans="1:23" ht="13.5" thickBot="1" x14ac:dyDescent="0.25">
      <c r="A482" s="468" t="s">
        <v>141</v>
      </c>
      <c r="B482" s="531" t="s">
        <v>53</v>
      </c>
      <c r="C482" s="532"/>
      <c r="D482" s="532"/>
      <c r="E482" s="532"/>
      <c r="F482" s="532"/>
      <c r="G482" s="533"/>
      <c r="H482" s="531" t="s">
        <v>72</v>
      </c>
      <c r="I482" s="532"/>
      <c r="J482" s="532"/>
      <c r="K482" s="532"/>
      <c r="L482" s="532"/>
      <c r="M482" s="533"/>
      <c r="N482" s="531" t="s">
        <v>63</v>
      </c>
      <c r="O482" s="532"/>
      <c r="P482" s="532"/>
      <c r="Q482" s="532"/>
      <c r="R482" s="532"/>
      <c r="S482" s="533"/>
      <c r="T482" s="338" t="s">
        <v>55</v>
      </c>
      <c r="U482" s="520"/>
      <c r="V482" s="520"/>
      <c r="W482" s="520"/>
    </row>
    <row r="483" spans="1:23" x14ac:dyDescent="0.2">
      <c r="A483" s="469" t="s">
        <v>54</v>
      </c>
      <c r="B483" s="448">
        <v>1</v>
      </c>
      <c r="C483" s="449">
        <v>2</v>
      </c>
      <c r="D483" s="449">
        <v>3</v>
      </c>
      <c r="E483" s="449">
        <v>4</v>
      </c>
      <c r="F483" s="449">
        <v>5</v>
      </c>
      <c r="G483" s="450">
        <v>6</v>
      </c>
      <c r="H483" s="448">
        <v>7</v>
      </c>
      <c r="I483" s="449">
        <v>8</v>
      </c>
      <c r="J483" s="449">
        <v>9</v>
      </c>
      <c r="K483" s="449">
        <v>10</v>
      </c>
      <c r="L483" s="449">
        <v>11</v>
      </c>
      <c r="M483" s="451">
        <v>12</v>
      </c>
      <c r="N483" s="448">
        <v>13</v>
      </c>
      <c r="O483" s="449">
        <v>14</v>
      </c>
      <c r="P483" s="449">
        <v>15</v>
      </c>
      <c r="Q483" s="449">
        <v>16</v>
      </c>
      <c r="R483" s="449">
        <v>17</v>
      </c>
      <c r="S483" s="451">
        <v>18</v>
      </c>
      <c r="T483" s="459">
        <v>854</v>
      </c>
      <c r="U483" s="520"/>
      <c r="V483" s="520"/>
      <c r="W483" s="520"/>
    </row>
    <row r="484" spans="1:23" x14ac:dyDescent="0.2">
      <c r="A484" s="470" t="s">
        <v>3</v>
      </c>
      <c r="B484" s="473">
        <v>3942</v>
      </c>
      <c r="C484" s="254">
        <v>3942</v>
      </c>
      <c r="D484" s="254">
        <v>3942</v>
      </c>
      <c r="E484" s="254">
        <v>3942</v>
      </c>
      <c r="F484" s="254">
        <v>3942</v>
      </c>
      <c r="G484" s="404">
        <v>3942</v>
      </c>
      <c r="H484" s="253">
        <v>3942</v>
      </c>
      <c r="I484" s="254">
        <v>3942</v>
      </c>
      <c r="J484" s="254">
        <v>3942</v>
      </c>
      <c r="K484" s="254">
        <v>3942</v>
      </c>
      <c r="L484" s="254">
        <v>3942</v>
      </c>
      <c r="M484" s="255">
        <v>3942</v>
      </c>
      <c r="N484" s="253">
        <v>3942</v>
      </c>
      <c r="O484" s="254">
        <v>3942</v>
      </c>
      <c r="P484" s="254">
        <v>3942</v>
      </c>
      <c r="Q484" s="254">
        <v>3942</v>
      </c>
      <c r="R484" s="254">
        <v>3942</v>
      </c>
      <c r="S484" s="255">
        <v>3942</v>
      </c>
      <c r="T484" s="341">
        <v>3942</v>
      </c>
      <c r="U484" s="520"/>
      <c r="V484" s="520"/>
      <c r="W484" s="520"/>
    </row>
    <row r="485" spans="1:23" x14ac:dyDescent="0.2">
      <c r="A485" s="471" t="s">
        <v>6</v>
      </c>
      <c r="B485" s="256">
        <v>4279</v>
      </c>
      <c r="C485" s="257">
        <v>4149.3877551020405</v>
      </c>
      <c r="D485" s="257">
        <v>4261.5686274509808</v>
      </c>
      <c r="E485" s="257">
        <v>4097.1428571428569</v>
      </c>
      <c r="F485" s="257">
        <v>4200.208333333333</v>
      </c>
      <c r="G485" s="296">
        <v>4112.666666666667</v>
      </c>
      <c r="H485" s="256">
        <v>4305</v>
      </c>
      <c r="I485" s="257">
        <v>4394.9122807017548</v>
      </c>
      <c r="J485" s="257">
        <v>4358.666666666667</v>
      </c>
      <c r="K485" s="257">
        <v>4377.894736842105</v>
      </c>
      <c r="L485" s="257">
        <v>4393.0508474576272</v>
      </c>
      <c r="M485" s="258">
        <v>4446.5517241379312</v>
      </c>
      <c r="N485" s="256">
        <v>4326.3888888888887</v>
      </c>
      <c r="O485" s="257">
        <v>4389.6491228070172</v>
      </c>
      <c r="P485" s="257">
        <v>4449.1228070175439</v>
      </c>
      <c r="Q485" s="257">
        <v>4254.2857142857147</v>
      </c>
      <c r="R485" s="257">
        <v>4367.894736842105</v>
      </c>
      <c r="S485" s="258">
        <v>4315.6896551724139</v>
      </c>
      <c r="T485" s="342">
        <v>4318.173302107728</v>
      </c>
      <c r="U485" s="520"/>
      <c r="V485" s="520"/>
      <c r="W485" s="520"/>
    </row>
    <row r="486" spans="1:23" x14ac:dyDescent="0.2">
      <c r="A486" s="469" t="s">
        <v>7</v>
      </c>
      <c r="B486" s="260">
        <v>74</v>
      </c>
      <c r="C486" s="261">
        <v>75.510204081632651</v>
      </c>
      <c r="D486" s="261">
        <v>86.274509803921575</v>
      </c>
      <c r="E486" s="261">
        <v>80.952380952380949</v>
      </c>
      <c r="F486" s="261">
        <v>72.916666666666671</v>
      </c>
      <c r="G486" s="509">
        <v>80</v>
      </c>
      <c r="H486" s="260">
        <v>75.862068965517238</v>
      </c>
      <c r="I486" s="261">
        <v>82.456140350877192</v>
      </c>
      <c r="J486" s="261">
        <v>76.666666666666671</v>
      </c>
      <c r="K486" s="261">
        <v>94.736842105263165</v>
      </c>
      <c r="L486" s="261">
        <v>76.271186440677965</v>
      </c>
      <c r="M486" s="262">
        <v>72.41379310344827</v>
      </c>
      <c r="N486" s="260">
        <v>69.444444444444443</v>
      </c>
      <c r="O486" s="261">
        <v>71.929824561403507</v>
      </c>
      <c r="P486" s="261">
        <v>85.964912280701753</v>
      </c>
      <c r="Q486" s="261">
        <v>85.714285714285708</v>
      </c>
      <c r="R486" s="261">
        <v>78.94736842105263</v>
      </c>
      <c r="S486" s="262">
        <v>74.137931034482762</v>
      </c>
      <c r="T486" s="343">
        <v>75.995316159250592</v>
      </c>
      <c r="U486" s="520"/>
      <c r="V486" s="227"/>
      <c r="W486" s="520"/>
    </row>
    <row r="487" spans="1:23" x14ac:dyDescent="0.2">
      <c r="A487" s="469" t="s">
        <v>8</v>
      </c>
      <c r="B487" s="263">
        <v>7.621935191529168E-2</v>
      </c>
      <c r="C487" s="264">
        <v>7.9791549920658941E-2</v>
      </c>
      <c r="D487" s="264">
        <v>6.9832055017062675E-2</v>
      </c>
      <c r="E487" s="264">
        <v>7.8125515675869311E-2</v>
      </c>
      <c r="F487" s="264">
        <v>8.67664799592201E-2</v>
      </c>
      <c r="G487" s="302">
        <v>7.5244123712153776E-2</v>
      </c>
      <c r="H487" s="263">
        <v>8.1152207376924662E-2</v>
      </c>
      <c r="I487" s="264">
        <v>7.5486905702265711E-2</v>
      </c>
      <c r="J487" s="264">
        <v>8.2969713826580485E-2</v>
      </c>
      <c r="K487" s="264">
        <v>5.6637076999612464E-2</v>
      </c>
      <c r="L487" s="264">
        <v>7.6333785559426243E-2</v>
      </c>
      <c r="M487" s="265">
        <v>8.7560698952412724E-2</v>
      </c>
      <c r="N487" s="263">
        <v>9.1768153070667879E-2</v>
      </c>
      <c r="O487" s="264">
        <v>9.2478204128937855E-2</v>
      </c>
      <c r="P487" s="264">
        <v>7.2380356971980211E-2</v>
      </c>
      <c r="Q487" s="264">
        <v>5.9283896591113459E-2</v>
      </c>
      <c r="R487" s="264">
        <v>8.1702099189330496E-2</v>
      </c>
      <c r="S487" s="265">
        <v>8.0849202823606012E-2</v>
      </c>
      <c r="T487" s="344">
        <v>8.3310847769256402E-2</v>
      </c>
      <c r="U487" s="520"/>
      <c r="V487" s="227"/>
      <c r="W487" s="520"/>
    </row>
    <row r="488" spans="1:23" x14ac:dyDescent="0.2">
      <c r="A488" s="471" t="s">
        <v>1</v>
      </c>
      <c r="B488" s="266">
        <f>B485/H484*100-100</f>
        <v>8.5489599188229448</v>
      </c>
      <c r="C488" s="267">
        <f t="shared" ref="C488:E488" si="193">C485/C484*100-100</f>
        <v>5.2609780594125084</v>
      </c>
      <c r="D488" s="267">
        <f t="shared" si="193"/>
        <v>8.1067637608062171</v>
      </c>
      <c r="E488" s="267">
        <f t="shared" si="193"/>
        <v>3.9356381822135234</v>
      </c>
      <c r="F488" s="267">
        <f>F485/F484*100-100</f>
        <v>6.550186030779642</v>
      </c>
      <c r="G488" s="405">
        <f t="shared" ref="G488:L488" si="194">G485/G484*100-100</f>
        <v>4.3294435988499913</v>
      </c>
      <c r="H488" s="266">
        <f t="shared" si="194"/>
        <v>9.2085235920852426</v>
      </c>
      <c r="I488" s="267">
        <f t="shared" si="194"/>
        <v>11.489403366356015</v>
      </c>
      <c r="J488" s="267">
        <f t="shared" si="194"/>
        <v>10.569930661254872</v>
      </c>
      <c r="K488" s="267">
        <f t="shared" si="194"/>
        <v>11.057705145664755</v>
      </c>
      <c r="L488" s="267">
        <f t="shared" si="194"/>
        <v>11.442182837585662</v>
      </c>
      <c r="M488" s="268">
        <f>M485/M484*100-100</f>
        <v>12.799384173970864</v>
      </c>
      <c r="N488" s="266">
        <f t="shared" ref="N488:T488" si="195">N485/N484*100-100</f>
        <v>9.7511133660296565</v>
      </c>
      <c r="O488" s="267">
        <f t="shared" si="195"/>
        <v>11.35588845274016</v>
      </c>
      <c r="P488" s="267">
        <f t="shared" si="195"/>
        <v>12.864606976599276</v>
      </c>
      <c r="Q488" s="267">
        <f t="shared" si="195"/>
        <v>7.9220120316010707</v>
      </c>
      <c r="R488" s="267">
        <f t="shared" si="195"/>
        <v>10.804026809794635</v>
      </c>
      <c r="S488" s="268">
        <f t="shared" si="195"/>
        <v>9.4796969856015778</v>
      </c>
      <c r="T488" s="345">
        <f t="shared" si="195"/>
        <v>9.5427017277455235</v>
      </c>
      <c r="U488" s="520"/>
      <c r="V488" s="227"/>
      <c r="W488" s="520"/>
    </row>
    <row r="489" spans="1:23" ht="13.5" thickBot="1" x14ac:dyDescent="0.25">
      <c r="A489" s="472" t="s">
        <v>27</v>
      </c>
      <c r="B489" s="474">
        <f t="shared" ref="B489:T489" si="196">B485-B472</f>
        <v>289.86999999999989</v>
      </c>
      <c r="C489" s="475">
        <f t="shared" si="196"/>
        <v>251.3877551020405</v>
      </c>
      <c r="D489" s="475">
        <f t="shared" si="196"/>
        <v>505.31862745098078</v>
      </c>
      <c r="E489" s="475">
        <f t="shared" si="196"/>
        <v>375.71285714285705</v>
      </c>
      <c r="F489" s="475">
        <f t="shared" si="196"/>
        <v>276.56833333333316</v>
      </c>
      <c r="G489" s="476">
        <f t="shared" si="196"/>
        <v>9.4066666666667516</v>
      </c>
      <c r="H489" s="474">
        <f t="shared" si="196"/>
        <v>129.57999999999993</v>
      </c>
      <c r="I489" s="475">
        <f t="shared" si="196"/>
        <v>233.45228070175472</v>
      </c>
      <c r="J489" s="475">
        <f t="shared" si="196"/>
        <v>211.93666666666741</v>
      </c>
      <c r="K489" s="475">
        <f t="shared" si="196"/>
        <v>-79.06526315789506</v>
      </c>
      <c r="L489" s="475">
        <f t="shared" si="196"/>
        <v>134.2708474576275</v>
      </c>
      <c r="M489" s="477">
        <f t="shared" si="196"/>
        <v>28.99172413793076</v>
      </c>
      <c r="N489" s="474">
        <f t="shared" si="196"/>
        <v>99.718888888888614</v>
      </c>
      <c r="O489" s="475">
        <f t="shared" si="196"/>
        <v>129.24912280701756</v>
      </c>
      <c r="P489" s="475">
        <f t="shared" si="196"/>
        <v>189.32280701754371</v>
      </c>
      <c r="Q489" s="475">
        <f t="shared" si="196"/>
        <v>130.48571428571449</v>
      </c>
      <c r="R489" s="475">
        <f t="shared" si="196"/>
        <v>118.50473684210465</v>
      </c>
      <c r="S489" s="477">
        <f t="shared" si="196"/>
        <v>73.849655172413804</v>
      </c>
      <c r="T489" s="478">
        <f t="shared" si="196"/>
        <v>171.44330210772841</v>
      </c>
      <c r="U489" s="520"/>
      <c r="V489" s="227"/>
      <c r="W489" s="520"/>
    </row>
    <row r="490" spans="1:23" x14ac:dyDescent="0.2">
      <c r="A490" s="370" t="s">
        <v>51</v>
      </c>
      <c r="B490" s="274">
        <v>756</v>
      </c>
      <c r="C490" s="275">
        <v>752</v>
      </c>
      <c r="D490" s="275">
        <v>749</v>
      </c>
      <c r="E490" s="275">
        <v>166</v>
      </c>
      <c r="F490" s="275">
        <v>756</v>
      </c>
      <c r="G490" s="407">
        <v>752</v>
      </c>
      <c r="H490" s="274">
        <v>744</v>
      </c>
      <c r="I490" s="275">
        <v>751</v>
      </c>
      <c r="J490" s="275">
        <v>741</v>
      </c>
      <c r="K490" s="275">
        <v>145</v>
      </c>
      <c r="L490" s="275">
        <v>750</v>
      </c>
      <c r="M490" s="276">
        <v>748</v>
      </c>
      <c r="N490" s="274">
        <v>758</v>
      </c>
      <c r="O490" s="275">
        <v>762</v>
      </c>
      <c r="P490" s="275">
        <v>753</v>
      </c>
      <c r="Q490" s="275">
        <v>150</v>
      </c>
      <c r="R490" s="275">
        <v>755</v>
      </c>
      <c r="S490" s="276">
        <v>752</v>
      </c>
      <c r="T490" s="347">
        <f>SUM(B490:S490)</f>
        <v>11740</v>
      </c>
      <c r="U490" s="227" t="s">
        <v>56</v>
      </c>
      <c r="V490" s="278">
        <f>T477-T490</f>
        <v>28</v>
      </c>
      <c r="W490" s="279">
        <f>V490/T477</f>
        <v>2.379333786539769E-3</v>
      </c>
    </row>
    <row r="491" spans="1:23" x14ac:dyDescent="0.2">
      <c r="A491" s="371" t="s">
        <v>28</v>
      </c>
      <c r="B491" s="323"/>
      <c r="C491" s="240"/>
      <c r="D491" s="240"/>
      <c r="E491" s="240"/>
      <c r="F491" s="240"/>
      <c r="G491" s="408"/>
      <c r="H491" s="242"/>
      <c r="I491" s="240"/>
      <c r="J491" s="240"/>
      <c r="K491" s="240"/>
      <c r="L491" s="240"/>
      <c r="M491" s="243"/>
      <c r="N491" s="242"/>
      <c r="O491" s="240"/>
      <c r="P491" s="240"/>
      <c r="Q491" s="240"/>
      <c r="R491" s="240"/>
      <c r="S491" s="243"/>
      <c r="T491" s="339"/>
      <c r="U491" s="227" t="s">
        <v>57</v>
      </c>
      <c r="V491" s="362">
        <v>160.69</v>
      </c>
      <c r="W491" s="520"/>
    </row>
    <row r="492" spans="1:23" ht="13.5" thickBot="1" x14ac:dyDescent="0.25">
      <c r="A492" s="372" t="s">
        <v>26</v>
      </c>
      <c r="B492" s="410">
        <f t="shared" ref="B492:S492" si="197">B491-B478</f>
        <v>0</v>
      </c>
      <c r="C492" s="415">
        <f t="shared" si="197"/>
        <v>0</v>
      </c>
      <c r="D492" s="415">
        <f t="shared" si="197"/>
        <v>0</v>
      </c>
      <c r="E492" s="415">
        <f t="shared" si="197"/>
        <v>0</v>
      </c>
      <c r="F492" s="415">
        <f t="shared" si="197"/>
        <v>0</v>
      </c>
      <c r="G492" s="416">
        <f t="shared" si="197"/>
        <v>0</v>
      </c>
      <c r="H492" s="410">
        <f t="shared" si="197"/>
        <v>0</v>
      </c>
      <c r="I492" s="415">
        <f t="shared" si="197"/>
        <v>0</v>
      </c>
      <c r="J492" s="415">
        <f t="shared" si="197"/>
        <v>0</v>
      </c>
      <c r="K492" s="415">
        <f t="shared" si="197"/>
        <v>0</v>
      </c>
      <c r="L492" s="415">
        <f t="shared" si="197"/>
        <v>0</v>
      </c>
      <c r="M492" s="417">
        <f t="shared" si="197"/>
        <v>0</v>
      </c>
      <c r="N492" s="410">
        <f t="shared" si="197"/>
        <v>0</v>
      </c>
      <c r="O492" s="415">
        <f t="shared" si="197"/>
        <v>0</v>
      </c>
      <c r="P492" s="415">
        <f t="shared" si="197"/>
        <v>0</v>
      </c>
      <c r="Q492" s="415">
        <f t="shared" si="197"/>
        <v>0</v>
      </c>
      <c r="R492" s="415">
        <f t="shared" si="197"/>
        <v>0</v>
      </c>
      <c r="S492" s="417">
        <f t="shared" si="197"/>
        <v>0</v>
      </c>
      <c r="T492" s="348"/>
      <c r="U492" s="227" t="s">
        <v>26</v>
      </c>
      <c r="V492" s="227">
        <f>V491-V478</f>
        <v>-0.75</v>
      </c>
      <c r="W492" s="520"/>
    </row>
    <row r="494" spans="1:23" ht="13.5" thickBot="1" x14ac:dyDescent="0.25"/>
    <row r="495" spans="1:23" s="521" customFormat="1" ht="13.5" thickBot="1" x14ac:dyDescent="0.25">
      <c r="A495" s="468" t="s">
        <v>142</v>
      </c>
      <c r="B495" s="531" t="s">
        <v>53</v>
      </c>
      <c r="C495" s="532"/>
      <c r="D495" s="532"/>
      <c r="E495" s="532"/>
      <c r="F495" s="532"/>
      <c r="G495" s="533"/>
      <c r="H495" s="531" t="s">
        <v>72</v>
      </c>
      <c r="I495" s="532"/>
      <c r="J495" s="532"/>
      <c r="K495" s="532"/>
      <c r="L495" s="532"/>
      <c r="M495" s="533"/>
      <c r="N495" s="531" t="s">
        <v>63</v>
      </c>
      <c r="O495" s="532"/>
      <c r="P495" s="532"/>
      <c r="Q495" s="532"/>
      <c r="R495" s="532"/>
      <c r="S495" s="533"/>
      <c r="T495" s="338" t="s">
        <v>55</v>
      </c>
    </row>
    <row r="496" spans="1:23" s="521" customFormat="1" x14ac:dyDescent="0.2">
      <c r="A496" s="469" t="s">
        <v>54</v>
      </c>
      <c r="B496" s="448">
        <v>1</v>
      </c>
      <c r="C496" s="449">
        <v>2</v>
      </c>
      <c r="D496" s="449">
        <v>3</v>
      </c>
      <c r="E496" s="449">
        <v>4</v>
      </c>
      <c r="F496" s="449">
        <v>5</v>
      </c>
      <c r="G496" s="450">
        <v>6</v>
      </c>
      <c r="H496" s="448">
        <v>7</v>
      </c>
      <c r="I496" s="449">
        <v>8</v>
      </c>
      <c r="J496" s="449">
        <v>9</v>
      </c>
      <c r="K496" s="449">
        <v>10</v>
      </c>
      <c r="L496" s="449">
        <v>11</v>
      </c>
      <c r="M496" s="451">
        <v>12</v>
      </c>
      <c r="N496" s="448">
        <v>13</v>
      </c>
      <c r="O496" s="449">
        <v>14</v>
      </c>
      <c r="P496" s="449">
        <v>15</v>
      </c>
      <c r="Q496" s="449">
        <v>16</v>
      </c>
      <c r="R496" s="449">
        <v>17</v>
      </c>
      <c r="S496" s="451">
        <v>18</v>
      </c>
      <c r="T496" s="459">
        <v>854</v>
      </c>
    </row>
    <row r="497" spans="1:23" s="521" customFormat="1" x14ac:dyDescent="0.2">
      <c r="A497" s="470" t="s">
        <v>3</v>
      </c>
      <c r="B497" s="473">
        <v>3960</v>
      </c>
      <c r="C497" s="254">
        <v>3960</v>
      </c>
      <c r="D497" s="254">
        <v>3960</v>
      </c>
      <c r="E497" s="254">
        <v>3960</v>
      </c>
      <c r="F497" s="254">
        <v>3960</v>
      </c>
      <c r="G497" s="404">
        <v>3960</v>
      </c>
      <c r="H497" s="253">
        <v>3960</v>
      </c>
      <c r="I497" s="254">
        <v>3960</v>
      </c>
      <c r="J497" s="254">
        <v>3960</v>
      </c>
      <c r="K497" s="254">
        <v>3960</v>
      </c>
      <c r="L497" s="254">
        <v>3960</v>
      </c>
      <c r="M497" s="255">
        <v>3960</v>
      </c>
      <c r="N497" s="253">
        <v>3960</v>
      </c>
      <c r="O497" s="254">
        <v>3960</v>
      </c>
      <c r="P497" s="254">
        <v>3960</v>
      </c>
      <c r="Q497" s="254">
        <v>3960</v>
      </c>
      <c r="R497" s="254">
        <v>3960</v>
      </c>
      <c r="S497" s="255">
        <v>3960</v>
      </c>
      <c r="T497" s="341">
        <v>3960</v>
      </c>
    </row>
    <row r="498" spans="1:23" s="521" customFormat="1" x14ac:dyDescent="0.2">
      <c r="A498" s="471" t="s">
        <v>6</v>
      </c>
      <c r="B498" s="256">
        <v>4432</v>
      </c>
      <c r="C498" s="257">
        <v>4385.88</v>
      </c>
      <c r="D498" s="257">
        <v>4377.6499999999996</v>
      </c>
      <c r="E498" s="257">
        <v>4151.25</v>
      </c>
      <c r="F498" s="257">
        <v>4390</v>
      </c>
      <c r="G498" s="296">
        <v>4341.74</v>
      </c>
      <c r="H498" s="256">
        <v>4343.13</v>
      </c>
      <c r="I498" s="257">
        <v>4307.8</v>
      </c>
      <c r="J498" s="257">
        <v>4326.6000000000004</v>
      </c>
      <c r="K498" s="257">
        <v>4318.8900000000003</v>
      </c>
      <c r="L498" s="257">
        <v>4399.2</v>
      </c>
      <c r="M498" s="258">
        <v>4435.6000000000004</v>
      </c>
      <c r="N498" s="256">
        <v>4366.8500000000004</v>
      </c>
      <c r="O498" s="257">
        <v>4410.41</v>
      </c>
      <c r="P498" s="257">
        <v>4467.2</v>
      </c>
      <c r="Q498" s="257">
        <v>4370</v>
      </c>
      <c r="R498" s="257">
        <v>4255.6499999999996</v>
      </c>
      <c r="S498" s="258">
        <v>4411.6000000000004</v>
      </c>
      <c r="T498" s="342">
        <v>4371.7</v>
      </c>
    </row>
    <row r="499" spans="1:23" s="521" customFormat="1" x14ac:dyDescent="0.2">
      <c r="A499" s="469" t="s">
        <v>7</v>
      </c>
      <c r="B499" s="260">
        <v>70</v>
      </c>
      <c r="C499" s="261">
        <v>92.16</v>
      </c>
      <c r="D499" s="261">
        <v>76.47</v>
      </c>
      <c r="E499" s="261">
        <v>81.25</v>
      </c>
      <c r="F499" s="261">
        <v>89.8</v>
      </c>
      <c r="G499" s="509">
        <v>82.61</v>
      </c>
      <c r="H499" s="260">
        <v>75</v>
      </c>
      <c r="I499" s="261">
        <v>82</v>
      </c>
      <c r="J499" s="261">
        <v>74.47</v>
      </c>
      <c r="K499" s="261">
        <v>77.78</v>
      </c>
      <c r="L499" s="261">
        <v>70</v>
      </c>
      <c r="M499" s="262">
        <v>68</v>
      </c>
      <c r="N499" s="260">
        <v>70.37</v>
      </c>
      <c r="O499" s="261">
        <v>69.39</v>
      </c>
      <c r="P499" s="261">
        <v>82</v>
      </c>
      <c r="Q499" s="261">
        <v>70</v>
      </c>
      <c r="R499" s="261">
        <v>71.739999999999995</v>
      </c>
      <c r="S499" s="262">
        <v>72</v>
      </c>
      <c r="T499" s="343">
        <v>75.849999999999994</v>
      </c>
      <c r="V499" s="227"/>
    </row>
    <row r="500" spans="1:23" s="521" customFormat="1" x14ac:dyDescent="0.2">
      <c r="A500" s="469" t="s">
        <v>8</v>
      </c>
      <c r="B500" s="263">
        <v>9.4600000000000004E-2</v>
      </c>
      <c r="C500" s="264">
        <v>5.8599999999999999E-2</v>
      </c>
      <c r="D500" s="264">
        <v>8.4900000000000003E-2</v>
      </c>
      <c r="E500" s="264">
        <v>7.0900000000000005E-2</v>
      </c>
      <c r="F500" s="264">
        <v>7.2700000000000001E-2</v>
      </c>
      <c r="G500" s="302">
        <v>8.2600000000000007E-2</v>
      </c>
      <c r="H500" s="263">
        <v>8.3199999999999996E-2</v>
      </c>
      <c r="I500" s="264">
        <v>7.3400000000000007E-2</v>
      </c>
      <c r="J500" s="264">
        <v>8.3500000000000005E-2</v>
      </c>
      <c r="K500" s="264">
        <v>8.09E-2</v>
      </c>
      <c r="L500" s="264">
        <v>8.8700000000000001E-2</v>
      </c>
      <c r="M500" s="265">
        <v>9.0200000000000002E-2</v>
      </c>
      <c r="N500" s="263">
        <v>9.0999999999999998E-2</v>
      </c>
      <c r="O500" s="264">
        <v>8.9899999999999994E-2</v>
      </c>
      <c r="P500" s="264">
        <v>7.3700000000000002E-2</v>
      </c>
      <c r="Q500" s="264">
        <v>6.8599999999999994E-2</v>
      </c>
      <c r="R500" s="264">
        <v>8.4400000000000003E-2</v>
      </c>
      <c r="S500" s="265">
        <v>8.6699999999999999E-2</v>
      </c>
      <c r="T500" s="344">
        <v>8.3599999999999994E-2</v>
      </c>
      <c r="V500" s="227"/>
    </row>
    <row r="501" spans="1:23" s="521" customFormat="1" x14ac:dyDescent="0.2">
      <c r="A501" s="471" t="s">
        <v>1</v>
      </c>
      <c r="B501" s="266">
        <f>B498/H497*100-100</f>
        <v>11.919191919191931</v>
      </c>
      <c r="C501" s="267">
        <f t="shared" ref="C501:E501" si="198">C498/C497*100-100</f>
        <v>10.754545454545465</v>
      </c>
      <c r="D501" s="267">
        <f t="shared" si="198"/>
        <v>10.546717171717162</v>
      </c>
      <c r="E501" s="267">
        <f t="shared" si="198"/>
        <v>4.8295454545454533</v>
      </c>
      <c r="F501" s="267">
        <f>F498/F497*100-100</f>
        <v>10.858585858585855</v>
      </c>
      <c r="G501" s="405">
        <f t="shared" ref="G501:L501" si="199">G498/G497*100-100</f>
        <v>9.6398989898989811</v>
      </c>
      <c r="H501" s="266">
        <f t="shared" si="199"/>
        <v>9.6750000000000114</v>
      </c>
      <c r="I501" s="267">
        <f t="shared" si="199"/>
        <v>8.7828282828282767</v>
      </c>
      <c r="J501" s="267">
        <f t="shared" si="199"/>
        <v>9.2575757575757791</v>
      </c>
      <c r="K501" s="267">
        <f t="shared" si="199"/>
        <v>9.0628787878787875</v>
      </c>
      <c r="L501" s="267">
        <f t="shared" si="199"/>
        <v>11.090909090909079</v>
      </c>
      <c r="M501" s="268">
        <f>M498/M497*100-100</f>
        <v>12.010101010101025</v>
      </c>
      <c r="N501" s="266">
        <f t="shared" ref="N501:T501" si="200">N498/N497*100-100</f>
        <v>10.27398989898991</v>
      </c>
      <c r="O501" s="267">
        <f t="shared" si="200"/>
        <v>11.373989898989905</v>
      </c>
      <c r="P501" s="267">
        <f t="shared" si="200"/>
        <v>12.808080808080803</v>
      </c>
      <c r="Q501" s="267">
        <f t="shared" si="200"/>
        <v>10.353535353535364</v>
      </c>
      <c r="R501" s="267">
        <f t="shared" si="200"/>
        <v>7.4659090909090793</v>
      </c>
      <c r="S501" s="268">
        <f t="shared" si="200"/>
        <v>11.404040404040416</v>
      </c>
      <c r="T501" s="345">
        <f t="shared" si="200"/>
        <v>10.396464646464636</v>
      </c>
      <c r="V501" s="227"/>
    </row>
    <row r="502" spans="1:23" s="521" customFormat="1" ht="13.5" thickBot="1" x14ac:dyDescent="0.25">
      <c r="A502" s="472" t="s">
        <v>27</v>
      </c>
      <c r="B502" s="474">
        <f t="shared" ref="B502:T502" si="201">B498-B485</f>
        <v>153</v>
      </c>
      <c r="C502" s="475">
        <f t="shared" si="201"/>
        <v>236.49224489795961</v>
      </c>
      <c r="D502" s="475">
        <f t="shared" si="201"/>
        <v>116.08137254901885</v>
      </c>
      <c r="E502" s="475">
        <f t="shared" si="201"/>
        <v>54.107142857143117</v>
      </c>
      <c r="F502" s="475">
        <f t="shared" si="201"/>
        <v>189.79166666666697</v>
      </c>
      <c r="G502" s="476">
        <f t="shared" si="201"/>
        <v>229.07333333333281</v>
      </c>
      <c r="H502" s="474">
        <f t="shared" si="201"/>
        <v>38.130000000000109</v>
      </c>
      <c r="I502" s="475">
        <f t="shared" si="201"/>
        <v>-87.112280701754571</v>
      </c>
      <c r="J502" s="475">
        <f t="shared" si="201"/>
        <v>-32.066666666666606</v>
      </c>
      <c r="K502" s="475">
        <f t="shared" si="201"/>
        <v>-59.004736842104649</v>
      </c>
      <c r="L502" s="475">
        <f t="shared" si="201"/>
        <v>6.1491525423725761</v>
      </c>
      <c r="M502" s="477">
        <f t="shared" si="201"/>
        <v>-10.951724137930796</v>
      </c>
      <c r="N502" s="474">
        <f t="shared" si="201"/>
        <v>40.461111111111677</v>
      </c>
      <c r="O502" s="475">
        <f t="shared" si="201"/>
        <v>20.760877192982662</v>
      </c>
      <c r="P502" s="475">
        <f t="shared" si="201"/>
        <v>18.077192982455927</v>
      </c>
      <c r="Q502" s="475">
        <f t="shared" si="201"/>
        <v>115.71428571428532</v>
      </c>
      <c r="R502" s="475">
        <f t="shared" si="201"/>
        <v>-112.24473684210534</v>
      </c>
      <c r="S502" s="477">
        <f t="shared" si="201"/>
        <v>95.910344827586414</v>
      </c>
      <c r="T502" s="478">
        <f t="shared" si="201"/>
        <v>53.526697892271841</v>
      </c>
      <c r="V502" s="227"/>
    </row>
    <row r="503" spans="1:23" s="521" customFormat="1" x14ac:dyDescent="0.2">
      <c r="A503" s="370" t="s">
        <v>51</v>
      </c>
      <c r="B503" s="274">
        <v>755</v>
      </c>
      <c r="C503" s="275">
        <v>752</v>
      </c>
      <c r="D503" s="275">
        <v>746</v>
      </c>
      <c r="E503" s="275">
        <v>164</v>
      </c>
      <c r="F503" s="275">
        <v>755</v>
      </c>
      <c r="G503" s="407">
        <v>752</v>
      </c>
      <c r="H503" s="274">
        <v>743</v>
      </c>
      <c r="I503" s="275">
        <v>749</v>
      </c>
      <c r="J503" s="275">
        <v>736</v>
      </c>
      <c r="K503" s="275">
        <v>140</v>
      </c>
      <c r="L503" s="275">
        <v>750</v>
      </c>
      <c r="M503" s="276">
        <v>748</v>
      </c>
      <c r="N503" s="274">
        <v>757</v>
      </c>
      <c r="O503" s="275">
        <v>761</v>
      </c>
      <c r="P503" s="275">
        <v>751</v>
      </c>
      <c r="Q503" s="275">
        <v>145</v>
      </c>
      <c r="R503" s="275">
        <v>755</v>
      </c>
      <c r="S503" s="276">
        <v>751</v>
      </c>
      <c r="T503" s="347">
        <f>SUM(B503:S503)</f>
        <v>11710</v>
      </c>
      <c r="U503" s="227" t="s">
        <v>56</v>
      </c>
      <c r="V503" s="278">
        <f>T490-T503</f>
        <v>30</v>
      </c>
      <c r="W503" s="279">
        <f>V503/T490</f>
        <v>2.5553662691652468E-3</v>
      </c>
    </row>
    <row r="504" spans="1:23" s="521" customFormat="1" x14ac:dyDescent="0.2">
      <c r="A504" s="371" t="s">
        <v>28</v>
      </c>
      <c r="B504" s="323"/>
      <c r="C504" s="240"/>
      <c r="D504" s="240"/>
      <c r="E504" s="240"/>
      <c r="F504" s="240"/>
      <c r="G504" s="408"/>
      <c r="H504" s="242"/>
      <c r="I504" s="240"/>
      <c r="J504" s="240"/>
      <c r="K504" s="240"/>
      <c r="L504" s="240"/>
      <c r="M504" s="243"/>
      <c r="N504" s="242"/>
      <c r="O504" s="240"/>
      <c r="P504" s="240"/>
      <c r="Q504" s="240"/>
      <c r="R504" s="240"/>
      <c r="S504" s="243"/>
      <c r="T504" s="339"/>
      <c r="U504" s="227" t="s">
        <v>57</v>
      </c>
      <c r="V504" s="362">
        <v>160.66</v>
      </c>
    </row>
    <row r="505" spans="1:23" s="521" customFormat="1" ht="13.5" thickBot="1" x14ac:dyDescent="0.25">
      <c r="A505" s="372" t="s">
        <v>26</v>
      </c>
      <c r="B505" s="410">
        <f t="shared" ref="B505:S505" si="202">B504-B491</f>
        <v>0</v>
      </c>
      <c r="C505" s="415">
        <f t="shared" si="202"/>
        <v>0</v>
      </c>
      <c r="D505" s="415">
        <f t="shared" si="202"/>
        <v>0</v>
      </c>
      <c r="E505" s="415">
        <f t="shared" si="202"/>
        <v>0</v>
      </c>
      <c r="F505" s="415">
        <f t="shared" si="202"/>
        <v>0</v>
      </c>
      <c r="G505" s="416">
        <f t="shared" si="202"/>
        <v>0</v>
      </c>
      <c r="H505" s="410">
        <f t="shared" si="202"/>
        <v>0</v>
      </c>
      <c r="I505" s="415">
        <f t="shared" si="202"/>
        <v>0</v>
      </c>
      <c r="J505" s="415">
        <f t="shared" si="202"/>
        <v>0</v>
      </c>
      <c r="K505" s="415">
        <f t="shared" si="202"/>
        <v>0</v>
      </c>
      <c r="L505" s="415">
        <f t="shared" si="202"/>
        <v>0</v>
      </c>
      <c r="M505" s="417">
        <f t="shared" si="202"/>
        <v>0</v>
      </c>
      <c r="N505" s="410">
        <f t="shared" si="202"/>
        <v>0</v>
      </c>
      <c r="O505" s="415">
        <f t="shared" si="202"/>
        <v>0</v>
      </c>
      <c r="P505" s="415">
        <f t="shared" si="202"/>
        <v>0</v>
      </c>
      <c r="Q505" s="415">
        <f t="shared" si="202"/>
        <v>0</v>
      </c>
      <c r="R505" s="415">
        <f t="shared" si="202"/>
        <v>0</v>
      </c>
      <c r="S505" s="417">
        <f t="shared" si="202"/>
        <v>0</v>
      </c>
      <c r="T505" s="348"/>
      <c r="U505" s="227" t="s">
        <v>26</v>
      </c>
      <c r="V505" s="227">
        <f>V504-V491</f>
        <v>-3.0000000000001137E-2</v>
      </c>
    </row>
    <row r="507" spans="1:23" ht="13.5" thickBot="1" x14ac:dyDescent="0.25"/>
    <row r="508" spans="1:23" s="522" customFormat="1" ht="13.5" thickBot="1" x14ac:dyDescent="0.25">
      <c r="A508" s="468" t="s">
        <v>143</v>
      </c>
      <c r="B508" s="531" t="s">
        <v>53</v>
      </c>
      <c r="C508" s="532"/>
      <c r="D508" s="532"/>
      <c r="E508" s="532"/>
      <c r="F508" s="532"/>
      <c r="G508" s="533"/>
      <c r="H508" s="531" t="s">
        <v>72</v>
      </c>
      <c r="I508" s="532"/>
      <c r="J508" s="532"/>
      <c r="K508" s="532"/>
      <c r="L508" s="532"/>
      <c r="M508" s="533"/>
      <c r="N508" s="531" t="s">
        <v>63</v>
      </c>
      <c r="O508" s="532"/>
      <c r="P508" s="532"/>
      <c r="Q508" s="532"/>
      <c r="R508" s="532"/>
      <c r="S508" s="533"/>
      <c r="T508" s="338" t="s">
        <v>55</v>
      </c>
    </row>
    <row r="509" spans="1:23" s="522" customFormat="1" x14ac:dyDescent="0.2">
      <c r="A509" s="469" t="s">
        <v>54</v>
      </c>
      <c r="B509" s="448">
        <v>1</v>
      </c>
      <c r="C509" s="449">
        <v>2</v>
      </c>
      <c r="D509" s="449">
        <v>3</v>
      </c>
      <c r="E509" s="449">
        <v>4</v>
      </c>
      <c r="F509" s="449">
        <v>5</v>
      </c>
      <c r="G509" s="450">
        <v>6</v>
      </c>
      <c r="H509" s="448">
        <v>7</v>
      </c>
      <c r="I509" s="449">
        <v>8</v>
      </c>
      <c r="J509" s="449">
        <v>9</v>
      </c>
      <c r="K509" s="449">
        <v>10</v>
      </c>
      <c r="L509" s="449">
        <v>11</v>
      </c>
      <c r="M509" s="451">
        <v>12</v>
      </c>
      <c r="N509" s="448">
        <v>13</v>
      </c>
      <c r="O509" s="449">
        <v>14</v>
      </c>
      <c r="P509" s="449">
        <v>15</v>
      </c>
      <c r="Q509" s="449">
        <v>16</v>
      </c>
      <c r="R509" s="449">
        <v>17</v>
      </c>
      <c r="S509" s="451">
        <v>18</v>
      </c>
      <c r="T509" s="459">
        <v>854</v>
      </c>
    </row>
    <row r="510" spans="1:23" s="522" customFormat="1" x14ac:dyDescent="0.2">
      <c r="A510" s="470" t="s">
        <v>3</v>
      </c>
      <c r="B510" s="473">
        <v>3978</v>
      </c>
      <c r="C510" s="254">
        <v>3978</v>
      </c>
      <c r="D510" s="254">
        <v>3978</v>
      </c>
      <c r="E510" s="254">
        <v>3978</v>
      </c>
      <c r="F510" s="254">
        <v>3978</v>
      </c>
      <c r="G510" s="404">
        <v>3978</v>
      </c>
      <c r="H510" s="253">
        <v>3978</v>
      </c>
      <c r="I510" s="254">
        <v>3978</v>
      </c>
      <c r="J510" s="254">
        <v>3978</v>
      </c>
      <c r="K510" s="254">
        <v>3978</v>
      </c>
      <c r="L510" s="254">
        <v>3978</v>
      </c>
      <c r="M510" s="255">
        <v>3978</v>
      </c>
      <c r="N510" s="253">
        <v>3978</v>
      </c>
      <c r="O510" s="254">
        <v>3978</v>
      </c>
      <c r="P510" s="254">
        <v>3978</v>
      </c>
      <c r="Q510" s="254">
        <v>3978</v>
      </c>
      <c r="R510" s="254">
        <v>3978</v>
      </c>
      <c r="S510" s="255">
        <v>3978</v>
      </c>
      <c r="T510" s="341">
        <v>3978</v>
      </c>
    </row>
    <row r="511" spans="1:23" s="522" customFormat="1" x14ac:dyDescent="0.2">
      <c r="A511" s="471" t="s">
        <v>6</v>
      </c>
      <c r="B511" s="256">
        <v>4432.6499999999996</v>
      </c>
      <c r="C511" s="257">
        <v>4376.67</v>
      </c>
      <c r="D511" s="257">
        <v>4433.96</v>
      </c>
      <c r="E511" s="257">
        <v>4122.5</v>
      </c>
      <c r="F511" s="257">
        <v>4459.2</v>
      </c>
      <c r="G511" s="296">
        <v>4273.62</v>
      </c>
      <c r="H511" s="256">
        <v>4328.96</v>
      </c>
      <c r="I511" s="257">
        <v>4225.49</v>
      </c>
      <c r="J511" s="257">
        <v>4337.6000000000004</v>
      </c>
      <c r="K511" s="257">
        <v>4472.1099999999997</v>
      </c>
      <c r="L511" s="257">
        <v>4510.21</v>
      </c>
      <c r="M511" s="258">
        <v>4393.2</v>
      </c>
      <c r="N511" s="256">
        <v>4429.3900000000003</v>
      </c>
      <c r="O511" s="257">
        <v>4490.82</v>
      </c>
      <c r="P511" s="257">
        <v>4417.96</v>
      </c>
      <c r="Q511" s="257">
        <v>4453</v>
      </c>
      <c r="R511" s="257">
        <v>4365.1099999999997</v>
      </c>
      <c r="S511" s="258">
        <v>4355.3100000000004</v>
      </c>
      <c r="T511" s="342">
        <v>4386.6000000000004</v>
      </c>
    </row>
    <row r="512" spans="1:23" s="522" customFormat="1" x14ac:dyDescent="0.2">
      <c r="A512" s="469" t="s">
        <v>7</v>
      </c>
      <c r="B512" s="260">
        <v>85.71</v>
      </c>
      <c r="C512" s="261">
        <v>83.33</v>
      </c>
      <c r="D512" s="261">
        <v>77.08</v>
      </c>
      <c r="E512" s="261">
        <v>62.5</v>
      </c>
      <c r="F512" s="261">
        <v>80</v>
      </c>
      <c r="G512" s="509">
        <v>82.98</v>
      </c>
      <c r="H512" s="260">
        <v>81.25</v>
      </c>
      <c r="I512" s="261">
        <v>78.430000000000007</v>
      </c>
      <c r="J512" s="261">
        <v>78</v>
      </c>
      <c r="K512" s="261">
        <v>73.680000000000007</v>
      </c>
      <c r="L512" s="261">
        <v>76.599999999999994</v>
      </c>
      <c r="M512" s="262">
        <v>76</v>
      </c>
      <c r="N512" s="260">
        <v>73.47</v>
      </c>
      <c r="O512" s="261">
        <v>85.71</v>
      </c>
      <c r="P512" s="261">
        <v>79.59</v>
      </c>
      <c r="Q512" s="261">
        <v>80</v>
      </c>
      <c r="R512" s="261">
        <v>80.849999999999994</v>
      </c>
      <c r="S512" s="262">
        <v>83.67</v>
      </c>
      <c r="T512" s="343">
        <v>77.48</v>
      </c>
      <c r="V512" s="227"/>
    </row>
    <row r="513" spans="1:23" s="522" customFormat="1" x14ac:dyDescent="0.2">
      <c r="A513" s="469" t="s">
        <v>8</v>
      </c>
      <c r="B513" s="263">
        <v>7.5800000000000006E-2</v>
      </c>
      <c r="C513" s="264">
        <v>7.3599999999999999E-2</v>
      </c>
      <c r="D513" s="264">
        <v>9.1800000000000007E-2</v>
      </c>
      <c r="E513" s="264">
        <v>9.5000000000000001E-2</v>
      </c>
      <c r="F513" s="264">
        <v>8.3799999999999999E-2</v>
      </c>
      <c r="G513" s="302">
        <v>7.6100000000000001E-2</v>
      </c>
      <c r="H513" s="263">
        <v>7.7700000000000005E-2</v>
      </c>
      <c r="I513" s="264">
        <v>8.0100000000000005E-2</v>
      </c>
      <c r="J513" s="264">
        <v>8.2299999999999998E-2</v>
      </c>
      <c r="K513" s="264">
        <v>8.9800000000000005E-2</v>
      </c>
      <c r="L513" s="264">
        <v>8.1600000000000006E-2</v>
      </c>
      <c r="M513" s="265">
        <v>8.1199999999999994E-2</v>
      </c>
      <c r="N513" s="263">
        <v>8.6499999999999994E-2</v>
      </c>
      <c r="O513" s="264">
        <v>7.2499999999999995E-2</v>
      </c>
      <c r="P513" s="264">
        <v>8.0600000000000005E-2</v>
      </c>
      <c r="Q513" s="264">
        <v>7.46E-2</v>
      </c>
      <c r="R513" s="264">
        <v>8.1500000000000003E-2</v>
      </c>
      <c r="S513" s="265">
        <v>7.1999999999999995E-2</v>
      </c>
      <c r="T513" s="344">
        <v>8.2699999999999996E-2</v>
      </c>
      <c r="V513" s="227"/>
    </row>
    <row r="514" spans="1:23" s="522" customFormat="1" x14ac:dyDescent="0.2">
      <c r="A514" s="471" t="s">
        <v>1</v>
      </c>
      <c r="B514" s="266">
        <f>B511/H510*100-100</f>
        <v>11.429110105580676</v>
      </c>
      <c r="C514" s="267">
        <f t="shared" ref="C514:E514" si="203">C511/C510*100-100</f>
        <v>10.021870286576174</v>
      </c>
      <c r="D514" s="267">
        <f t="shared" si="203"/>
        <v>11.462041226747104</v>
      </c>
      <c r="E514" s="267">
        <f t="shared" si="203"/>
        <v>3.6324786324786373</v>
      </c>
      <c r="F514" s="267">
        <f>F511/F510*100-100</f>
        <v>12.096530920060331</v>
      </c>
      <c r="G514" s="405">
        <f t="shared" ref="G514:L514" si="204">G511/G510*100-100</f>
        <v>7.4313725490195992</v>
      </c>
      <c r="H514" s="266">
        <f t="shared" si="204"/>
        <v>8.8225238813474078</v>
      </c>
      <c r="I514" s="267">
        <f t="shared" si="204"/>
        <v>6.2214680744092448</v>
      </c>
      <c r="J514" s="267">
        <f t="shared" si="204"/>
        <v>9.0397184514831679</v>
      </c>
      <c r="K514" s="267">
        <f t="shared" si="204"/>
        <v>12.421065862242315</v>
      </c>
      <c r="L514" s="267">
        <f t="shared" si="204"/>
        <v>13.378833584715949</v>
      </c>
      <c r="M514" s="268">
        <f>M511/M510*100-100</f>
        <v>10.43740573152337</v>
      </c>
      <c r="N514" s="266">
        <f t="shared" ref="N514:T514" si="205">N511/N510*100-100</f>
        <v>11.347159376571156</v>
      </c>
      <c r="O514" s="267">
        <f t="shared" si="205"/>
        <v>12.891402714932127</v>
      </c>
      <c r="P514" s="267">
        <f t="shared" si="205"/>
        <v>11.059829059829056</v>
      </c>
      <c r="Q514" s="267">
        <f t="shared" si="205"/>
        <v>11.940673705379595</v>
      </c>
      <c r="R514" s="267">
        <f t="shared" si="205"/>
        <v>9.7312719959778775</v>
      </c>
      <c r="S514" s="268">
        <f t="shared" si="205"/>
        <v>9.4849170437405945</v>
      </c>
      <c r="T514" s="345">
        <f t="shared" si="205"/>
        <v>10.271493212669697</v>
      </c>
      <c r="V514" s="227"/>
    </row>
    <row r="515" spans="1:23" s="522" customFormat="1" ht="13.5" thickBot="1" x14ac:dyDescent="0.25">
      <c r="A515" s="472" t="s">
        <v>27</v>
      </c>
      <c r="B515" s="474">
        <f t="shared" ref="B515:T515" si="206">B511-B498</f>
        <v>0.6499999999996362</v>
      </c>
      <c r="C515" s="475">
        <f t="shared" si="206"/>
        <v>-9.2100000000000364</v>
      </c>
      <c r="D515" s="475">
        <f t="shared" si="206"/>
        <v>56.3100000000004</v>
      </c>
      <c r="E515" s="475">
        <f t="shared" si="206"/>
        <v>-28.75</v>
      </c>
      <c r="F515" s="475">
        <f t="shared" si="206"/>
        <v>69.199999999999818</v>
      </c>
      <c r="G515" s="476">
        <f t="shared" si="206"/>
        <v>-68.119999999999891</v>
      </c>
      <c r="H515" s="474">
        <f t="shared" si="206"/>
        <v>-14.170000000000073</v>
      </c>
      <c r="I515" s="475">
        <f t="shared" si="206"/>
        <v>-82.3100000000004</v>
      </c>
      <c r="J515" s="475">
        <f t="shared" si="206"/>
        <v>11</v>
      </c>
      <c r="K515" s="475">
        <f t="shared" si="206"/>
        <v>153.21999999999935</v>
      </c>
      <c r="L515" s="475">
        <f t="shared" si="206"/>
        <v>111.01000000000022</v>
      </c>
      <c r="M515" s="477">
        <f t="shared" si="206"/>
        <v>-42.400000000000546</v>
      </c>
      <c r="N515" s="474">
        <f t="shared" si="206"/>
        <v>62.539999999999964</v>
      </c>
      <c r="O515" s="475">
        <f t="shared" si="206"/>
        <v>80.409999999999854</v>
      </c>
      <c r="P515" s="475">
        <f t="shared" si="206"/>
        <v>-49.239999999999782</v>
      </c>
      <c r="Q515" s="475">
        <f t="shared" si="206"/>
        <v>83</v>
      </c>
      <c r="R515" s="475">
        <f t="shared" si="206"/>
        <v>109.46000000000004</v>
      </c>
      <c r="S515" s="477">
        <f t="shared" si="206"/>
        <v>-56.289999999999964</v>
      </c>
      <c r="T515" s="478">
        <f t="shared" si="206"/>
        <v>14.900000000000546</v>
      </c>
      <c r="V515" s="227"/>
    </row>
    <row r="516" spans="1:23" s="522" customFormat="1" x14ac:dyDescent="0.2">
      <c r="A516" s="370" t="s">
        <v>51</v>
      </c>
      <c r="B516" s="274">
        <v>754</v>
      </c>
      <c r="C516" s="275">
        <v>749</v>
      </c>
      <c r="D516" s="275">
        <v>745</v>
      </c>
      <c r="E516" s="275">
        <v>158</v>
      </c>
      <c r="F516" s="275">
        <v>754</v>
      </c>
      <c r="G516" s="407">
        <v>750</v>
      </c>
      <c r="H516" s="274">
        <v>742</v>
      </c>
      <c r="I516" s="275">
        <v>746</v>
      </c>
      <c r="J516" s="275">
        <v>735</v>
      </c>
      <c r="K516" s="275">
        <v>138</v>
      </c>
      <c r="L516" s="275">
        <v>749</v>
      </c>
      <c r="M516" s="276">
        <v>746</v>
      </c>
      <c r="N516" s="274">
        <v>754</v>
      </c>
      <c r="O516" s="275">
        <v>761</v>
      </c>
      <c r="P516" s="275">
        <v>751</v>
      </c>
      <c r="Q516" s="275">
        <v>135</v>
      </c>
      <c r="R516" s="275">
        <v>754</v>
      </c>
      <c r="S516" s="276">
        <v>750</v>
      </c>
      <c r="T516" s="347">
        <f>SUM(B516:S516)</f>
        <v>11671</v>
      </c>
      <c r="U516" s="227" t="s">
        <v>56</v>
      </c>
      <c r="V516" s="278">
        <f>T503-T516</f>
        <v>39</v>
      </c>
      <c r="W516" s="279">
        <f>V516/T503</f>
        <v>3.3304867634500429E-3</v>
      </c>
    </row>
    <row r="517" spans="1:23" s="522" customFormat="1" x14ac:dyDescent="0.2">
      <c r="A517" s="371" t="s">
        <v>28</v>
      </c>
      <c r="B517" s="323"/>
      <c r="C517" s="240"/>
      <c r="D517" s="240"/>
      <c r="E517" s="240"/>
      <c r="F517" s="240"/>
      <c r="G517" s="408"/>
      <c r="H517" s="242"/>
      <c r="I517" s="240"/>
      <c r="J517" s="240"/>
      <c r="K517" s="240"/>
      <c r="L517" s="240"/>
      <c r="M517" s="243"/>
      <c r="N517" s="242"/>
      <c r="O517" s="240"/>
      <c r="P517" s="240"/>
      <c r="Q517" s="240"/>
      <c r="R517" s="240"/>
      <c r="S517" s="243"/>
      <c r="T517" s="339"/>
      <c r="U517" s="227" t="s">
        <v>57</v>
      </c>
      <c r="V517" s="362">
        <v>160.34</v>
      </c>
    </row>
    <row r="518" spans="1:23" s="522" customFormat="1" ht="13.5" thickBot="1" x14ac:dyDescent="0.25">
      <c r="A518" s="372" t="s">
        <v>26</v>
      </c>
      <c r="B518" s="410">
        <f t="shared" ref="B518:S518" si="207">B517-B504</f>
        <v>0</v>
      </c>
      <c r="C518" s="415">
        <f t="shared" si="207"/>
        <v>0</v>
      </c>
      <c r="D518" s="415">
        <f t="shared" si="207"/>
        <v>0</v>
      </c>
      <c r="E518" s="415">
        <f t="shared" si="207"/>
        <v>0</v>
      </c>
      <c r="F518" s="415">
        <f t="shared" si="207"/>
        <v>0</v>
      </c>
      <c r="G518" s="416">
        <f t="shared" si="207"/>
        <v>0</v>
      </c>
      <c r="H518" s="410">
        <f t="shared" si="207"/>
        <v>0</v>
      </c>
      <c r="I518" s="415">
        <f t="shared" si="207"/>
        <v>0</v>
      </c>
      <c r="J518" s="415">
        <f t="shared" si="207"/>
        <v>0</v>
      </c>
      <c r="K518" s="415">
        <f t="shared" si="207"/>
        <v>0</v>
      </c>
      <c r="L518" s="415">
        <f t="shared" si="207"/>
        <v>0</v>
      </c>
      <c r="M518" s="417">
        <f t="shared" si="207"/>
        <v>0</v>
      </c>
      <c r="N518" s="410">
        <f t="shared" si="207"/>
        <v>0</v>
      </c>
      <c r="O518" s="415">
        <f t="shared" si="207"/>
        <v>0</v>
      </c>
      <c r="P518" s="415">
        <f t="shared" si="207"/>
        <v>0</v>
      </c>
      <c r="Q518" s="415">
        <f t="shared" si="207"/>
        <v>0</v>
      </c>
      <c r="R518" s="415">
        <f t="shared" si="207"/>
        <v>0</v>
      </c>
      <c r="S518" s="417">
        <f t="shared" si="207"/>
        <v>0</v>
      </c>
      <c r="T518" s="348"/>
      <c r="U518" s="227" t="s">
        <v>26</v>
      </c>
      <c r="V518" s="227">
        <f>V517-V504</f>
        <v>-0.31999999999999318</v>
      </c>
    </row>
    <row r="520" spans="1:23" ht="13.5" thickBot="1" x14ac:dyDescent="0.25"/>
    <row r="521" spans="1:23" s="523" customFormat="1" ht="13.5" thickBot="1" x14ac:dyDescent="0.25">
      <c r="A521" s="468" t="s">
        <v>144</v>
      </c>
      <c r="B521" s="531" t="s">
        <v>53</v>
      </c>
      <c r="C521" s="532"/>
      <c r="D521" s="532"/>
      <c r="E521" s="532"/>
      <c r="F521" s="532"/>
      <c r="G521" s="533"/>
      <c r="H521" s="531" t="s">
        <v>72</v>
      </c>
      <c r="I521" s="532"/>
      <c r="J521" s="532"/>
      <c r="K521" s="532"/>
      <c r="L521" s="532"/>
      <c r="M521" s="533"/>
      <c r="N521" s="531" t="s">
        <v>63</v>
      </c>
      <c r="O521" s="532"/>
      <c r="P521" s="532"/>
      <c r="Q521" s="532"/>
      <c r="R521" s="532"/>
      <c r="S521" s="533"/>
      <c r="T521" s="338" t="s">
        <v>55</v>
      </c>
    </row>
    <row r="522" spans="1:23" s="523" customFormat="1" x14ac:dyDescent="0.2">
      <c r="A522" s="469" t="s">
        <v>54</v>
      </c>
      <c r="B522" s="448">
        <v>1</v>
      </c>
      <c r="C522" s="449">
        <v>2</v>
      </c>
      <c r="D522" s="449">
        <v>3</v>
      </c>
      <c r="E522" s="449">
        <v>4</v>
      </c>
      <c r="F522" s="449">
        <v>5</v>
      </c>
      <c r="G522" s="450">
        <v>6</v>
      </c>
      <c r="H522" s="448">
        <v>7</v>
      </c>
      <c r="I522" s="449">
        <v>8</v>
      </c>
      <c r="J522" s="449">
        <v>9</v>
      </c>
      <c r="K522" s="449">
        <v>10</v>
      </c>
      <c r="L522" s="449">
        <v>11</v>
      </c>
      <c r="M522" s="451">
        <v>12</v>
      </c>
      <c r="N522" s="448">
        <v>13</v>
      </c>
      <c r="O522" s="449">
        <v>14</v>
      </c>
      <c r="P522" s="449">
        <v>15</v>
      </c>
      <c r="Q522" s="449">
        <v>16</v>
      </c>
      <c r="R522" s="449">
        <v>17</v>
      </c>
      <c r="S522" s="451">
        <v>18</v>
      </c>
      <c r="T522" s="459">
        <v>854</v>
      </c>
    </row>
    <row r="523" spans="1:23" s="523" customFormat="1" x14ac:dyDescent="0.2">
      <c r="A523" s="470" t="s">
        <v>3</v>
      </c>
      <c r="B523" s="473">
        <v>3996</v>
      </c>
      <c r="C523" s="254">
        <v>3996</v>
      </c>
      <c r="D523" s="254">
        <v>3996</v>
      </c>
      <c r="E523" s="254">
        <v>3996</v>
      </c>
      <c r="F523" s="254">
        <v>3996</v>
      </c>
      <c r="G523" s="404">
        <v>3996</v>
      </c>
      <c r="H523" s="253">
        <v>3996</v>
      </c>
      <c r="I523" s="254">
        <v>3996</v>
      </c>
      <c r="J523" s="254">
        <v>3996</v>
      </c>
      <c r="K523" s="254">
        <v>3996</v>
      </c>
      <c r="L523" s="254">
        <v>3996</v>
      </c>
      <c r="M523" s="255">
        <v>3996</v>
      </c>
      <c r="N523" s="253">
        <v>3996</v>
      </c>
      <c r="O523" s="254">
        <v>3996</v>
      </c>
      <c r="P523" s="254">
        <v>3996</v>
      </c>
      <c r="Q523" s="254">
        <v>3996</v>
      </c>
      <c r="R523" s="254">
        <v>3996</v>
      </c>
      <c r="S523" s="255">
        <v>3996</v>
      </c>
      <c r="T523" s="341">
        <v>3996</v>
      </c>
    </row>
    <row r="524" spans="1:23" s="523" customFormat="1" x14ac:dyDescent="0.2">
      <c r="A524" s="471" t="s">
        <v>6</v>
      </c>
      <c r="B524" s="256">
        <v>4428.9655172413795</v>
      </c>
      <c r="C524" s="257">
        <v>4474.2592592592591</v>
      </c>
      <c r="D524" s="257">
        <v>4435.3846153846152</v>
      </c>
      <c r="E524" s="257">
        <v>4248.333333333333</v>
      </c>
      <c r="F524" s="257">
        <v>4530.363636363636</v>
      </c>
      <c r="G524" s="296">
        <v>4428.727272727273</v>
      </c>
      <c r="H524" s="256">
        <v>4452.7659574468089</v>
      </c>
      <c r="I524" s="257">
        <v>4445</v>
      </c>
      <c r="J524" s="257">
        <v>4399.7368421052633</v>
      </c>
      <c r="K524" s="257">
        <v>4716.875</v>
      </c>
      <c r="L524" s="257">
        <v>4439.591836734694</v>
      </c>
      <c r="M524" s="258">
        <v>4443.75</v>
      </c>
      <c r="N524" s="256">
        <v>4536.739130434783</v>
      </c>
      <c r="O524" s="257">
        <v>4474.6938775510207</v>
      </c>
      <c r="P524" s="257">
        <v>4481.6326530612241</v>
      </c>
      <c r="Q524" s="257">
        <v>4360.588235294118</v>
      </c>
      <c r="R524" s="257">
        <v>4436.25</v>
      </c>
      <c r="S524" s="258">
        <v>4624.4680851063831</v>
      </c>
      <c r="T524" s="342">
        <v>4466.5201005025128</v>
      </c>
    </row>
    <row r="525" spans="1:23" s="523" customFormat="1" x14ac:dyDescent="0.2">
      <c r="A525" s="469" t="s">
        <v>7</v>
      </c>
      <c r="B525" s="260">
        <v>86.206896551724142</v>
      </c>
      <c r="C525" s="261">
        <v>77.777777777777771</v>
      </c>
      <c r="D525" s="261">
        <v>84.615384615384613</v>
      </c>
      <c r="E525" s="261">
        <v>66.666666666666671</v>
      </c>
      <c r="F525" s="261">
        <v>81.818181818181813</v>
      </c>
      <c r="G525" s="509">
        <v>70.909090909090907</v>
      </c>
      <c r="H525" s="260">
        <v>76.59574468085107</v>
      </c>
      <c r="I525" s="261">
        <v>76</v>
      </c>
      <c r="J525" s="261">
        <v>94.736842105263165</v>
      </c>
      <c r="K525" s="261">
        <v>68.75</v>
      </c>
      <c r="L525" s="261">
        <v>83.673469387755105</v>
      </c>
      <c r="M525" s="262">
        <v>70.833333333333329</v>
      </c>
      <c r="N525" s="260">
        <v>91.304347826086953</v>
      </c>
      <c r="O525" s="261">
        <v>83.673469387755105</v>
      </c>
      <c r="P525" s="261">
        <v>73.469387755102048</v>
      </c>
      <c r="Q525" s="261">
        <v>76.470588235294116</v>
      </c>
      <c r="R525" s="261">
        <v>79.166666666666671</v>
      </c>
      <c r="S525" s="262">
        <v>74.468085106382972</v>
      </c>
      <c r="T525" s="343">
        <v>80.150753768844226</v>
      </c>
      <c r="V525" s="227"/>
    </row>
    <row r="526" spans="1:23" s="523" customFormat="1" x14ac:dyDescent="0.2">
      <c r="A526" s="469" t="s">
        <v>8</v>
      </c>
      <c r="B526" s="263">
        <v>7.6514699592454299E-2</v>
      </c>
      <c r="C526" s="264">
        <v>8.4574004480490475E-2</v>
      </c>
      <c r="D526" s="264">
        <v>7.2322267034681975E-2</v>
      </c>
      <c r="E526" s="264">
        <v>9.2722368673250774E-2</v>
      </c>
      <c r="F526" s="264">
        <v>7.2018049484728106E-2</v>
      </c>
      <c r="G526" s="302">
        <v>8.6315143625260313E-2</v>
      </c>
      <c r="H526" s="263">
        <v>8.2039341272762634E-2</v>
      </c>
      <c r="I526" s="264">
        <v>8.4513104884240839E-2</v>
      </c>
      <c r="J526" s="264">
        <v>6.2005280909900533E-2</v>
      </c>
      <c r="K526" s="264">
        <v>9.8207416217994364E-2</v>
      </c>
      <c r="L526" s="264">
        <v>7.8071204127377183E-2</v>
      </c>
      <c r="M526" s="265">
        <v>8.3849664750373587E-2</v>
      </c>
      <c r="N526" s="263">
        <v>6.7130331916542343E-2</v>
      </c>
      <c r="O526" s="264">
        <v>7.6754406196217401E-2</v>
      </c>
      <c r="P526" s="264">
        <v>9.3370805246454927E-2</v>
      </c>
      <c r="Q526" s="264">
        <v>7.9267559039007618E-2</v>
      </c>
      <c r="R526" s="264">
        <v>7.2082530541637463E-2</v>
      </c>
      <c r="S526" s="265">
        <v>8.3058917551291037E-2</v>
      </c>
      <c r="T526" s="344">
        <v>8.1422020246605262E-2</v>
      </c>
      <c r="V526" s="227"/>
    </row>
    <row r="527" spans="1:23" s="523" customFormat="1" x14ac:dyDescent="0.2">
      <c r="A527" s="471" t="s">
        <v>1</v>
      </c>
      <c r="B527" s="266">
        <f>B524/H523*100-100</f>
        <v>10.834972903938421</v>
      </c>
      <c r="C527" s="267">
        <f t="shared" ref="C527:E527" si="208">C524/C523*100-100</f>
        <v>11.968449931412877</v>
      </c>
      <c r="D527" s="267">
        <f t="shared" si="208"/>
        <v>10.995610995610988</v>
      </c>
      <c r="E527" s="267">
        <f t="shared" si="208"/>
        <v>6.3146479813146499</v>
      </c>
      <c r="F527" s="267">
        <f>F524/F523*100-100</f>
        <v>13.372463372463358</v>
      </c>
      <c r="G527" s="405">
        <f t="shared" ref="G527:L527" si="209">G524/G523*100-100</f>
        <v>10.829010829010841</v>
      </c>
      <c r="H527" s="266">
        <f t="shared" si="209"/>
        <v>11.430579515685906</v>
      </c>
      <c r="I527" s="267">
        <f t="shared" si="209"/>
        <v>11.236236236236238</v>
      </c>
      <c r="J527" s="267">
        <f t="shared" si="209"/>
        <v>10.103524577208802</v>
      </c>
      <c r="K527" s="267">
        <f t="shared" si="209"/>
        <v>18.039914914914917</v>
      </c>
      <c r="L527" s="267">
        <f t="shared" si="209"/>
        <v>11.100896815182537</v>
      </c>
      <c r="M527" s="268">
        <f>M524/M523*100-100</f>
        <v>11.204954954954943</v>
      </c>
      <c r="N527" s="266">
        <f t="shared" ref="N527:T527" si="210">N524/N523*100-100</f>
        <v>13.532010271140706</v>
      </c>
      <c r="O527" s="267">
        <f t="shared" si="210"/>
        <v>11.979326265040569</v>
      </c>
      <c r="P527" s="267">
        <f t="shared" si="210"/>
        <v>12.152969295826438</v>
      </c>
      <c r="Q527" s="267">
        <f t="shared" si="210"/>
        <v>9.1238297120650174</v>
      </c>
      <c r="R527" s="267">
        <f t="shared" si="210"/>
        <v>11.017267267267258</v>
      </c>
      <c r="S527" s="268">
        <f t="shared" si="210"/>
        <v>15.727429557216794</v>
      </c>
      <c r="T527" s="345">
        <f t="shared" si="210"/>
        <v>11.774777289852679</v>
      </c>
      <c r="V527" s="227"/>
    </row>
    <row r="528" spans="1:23" s="523" customFormat="1" ht="13.5" thickBot="1" x14ac:dyDescent="0.25">
      <c r="A528" s="472" t="s">
        <v>27</v>
      </c>
      <c r="B528" s="474">
        <f t="shared" ref="B528:T528" si="211">B524-B511</f>
        <v>-3.6844827586201063</v>
      </c>
      <c r="C528" s="475">
        <f t="shared" si="211"/>
        <v>97.589259259259052</v>
      </c>
      <c r="D528" s="475">
        <f t="shared" si="211"/>
        <v>1.4246153846152083</v>
      </c>
      <c r="E528" s="475">
        <f t="shared" si="211"/>
        <v>125.83333333333303</v>
      </c>
      <c r="F528" s="475">
        <f t="shared" si="211"/>
        <v>71.163636363636215</v>
      </c>
      <c r="G528" s="476">
        <f t="shared" si="211"/>
        <v>155.10727272727308</v>
      </c>
      <c r="H528" s="474">
        <f t="shared" si="211"/>
        <v>123.80595744680886</v>
      </c>
      <c r="I528" s="475">
        <f t="shared" si="211"/>
        <v>219.51000000000022</v>
      </c>
      <c r="J528" s="475">
        <f t="shared" si="211"/>
        <v>62.136842105262986</v>
      </c>
      <c r="K528" s="475">
        <f t="shared" si="211"/>
        <v>244.76500000000033</v>
      </c>
      <c r="L528" s="475">
        <f t="shared" si="211"/>
        <v>-70.618163265306066</v>
      </c>
      <c r="M528" s="477">
        <f t="shared" si="211"/>
        <v>50.550000000000182</v>
      </c>
      <c r="N528" s="474">
        <f t="shared" si="211"/>
        <v>107.34913043478264</v>
      </c>
      <c r="O528" s="475">
        <f t="shared" si="211"/>
        <v>-16.126122448979004</v>
      </c>
      <c r="P528" s="475">
        <f t="shared" si="211"/>
        <v>63.672653061224082</v>
      </c>
      <c r="Q528" s="475">
        <f t="shared" si="211"/>
        <v>-92.411764705881978</v>
      </c>
      <c r="R528" s="475">
        <f t="shared" si="211"/>
        <v>71.140000000000327</v>
      </c>
      <c r="S528" s="477">
        <f t="shared" si="211"/>
        <v>269.15808510638271</v>
      </c>
      <c r="T528" s="478">
        <f t="shared" si="211"/>
        <v>79.920100502512469</v>
      </c>
      <c r="V528" s="227"/>
    </row>
    <row r="529" spans="1:23" s="523" customFormat="1" x14ac:dyDescent="0.2">
      <c r="A529" s="370" t="s">
        <v>51</v>
      </c>
      <c r="B529" s="274">
        <v>754</v>
      </c>
      <c r="C529" s="275">
        <v>747</v>
      </c>
      <c r="D529" s="275">
        <v>744</v>
      </c>
      <c r="E529" s="275">
        <v>152</v>
      </c>
      <c r="F529" s="275">
        <v>753</v>
      </c>
      <c r="G529" s="407">
        <v>748</v>
      </c>
      <c r="H529" s="274">
        <v>739</v>
      </c>
      <c r="I529" s="275">
        <v>745</v>
      </c>
      <c r="J529" s="275">
        <v>734</v>
      </c>
      <c r="K529" s="275">
        <v>133</v>
      </c>
      <c r="L529" s="275">
        <v>749</v>
      </c>
      <c r="M529" s="276">
        <v>744</v>
      </c>
      <c r="N529" s="274">
        <v>754</v>
      </c>
      <c r="O529" s="275">
        <v>759</v>
      </c>
      <c r="P529" s="275">
        <v>751</v>
      </c>
      <c r="Q529" s="275">
        <v>129</v>
      </c>
      <c r="R529" s="275">
        <v>752</v>
      </c>
      <c r="S529" s="276">
        <v>750</v>
      </c>
      <c r="T529" s="347">
        <f>SUM(B529:S529)</f>
        <v>11637</v>
      </c>
      <c r="U529" s="227" t="s">
        <v>56</v>
      </c>
      <c r="V529" s="278">
        <f>T516-T529</f>
        <v>34</v>
      </c>
      <c r="W529" s="279">
        <f>V529/T516</f>
        <v>2.9132036672093221E-3</v>
      </c>
    </row>
    <row r="530" spans="1:23" s="523" customFormat="1" x14ac:dyDescent="0.2">
      <c r="A530" s="371" t="s">
        <v>28</v>
      </c>
      <c r="B530" s="323"/>
      <c r="C530" s="240"/>
      <c r="D530" s="240"/>
      <c r="E530" s="240"/>
      <c r="F530" s="240"/>
      <c r="G530" s="408"/>
      <c r="H530" s="242"/>
      <c r="I530" s="240"/>
      <c r="J530" s="240"/>
      <c r="K530" s="240"/>
      <c r="L530" s="240"/>
      <c r="M530" s="243"/>
      <c r="N530" s="242"/>
      <c r="O530" s="240"/>
      <c r="P530" s="240"/>
      <c r="Q530" s="240"/>
      <c r="R530" s="240"/>
      <c r="S530" s="243"/>
      <c r="T530" s="339"/>
      <c r="U530" s="227" t="s">
        <v>57</v>
      </c>
      <c r="V530" s="362">
        <v>159.66999999999999</v>
      </c>
    </row>
    <row r="531" spans="1:23" s="523" customFormat="1" ht="13.5" thickBot="1" x14ac:dyDescent="0.25">
      <c r="A531" s="372" t="s">
        <v>26</v>
      </c>
      <c r="B531" s="410">
        <f t="shared" ref="B531:S531" si="212">B530-B517</f>
        <v>0</v>
      </c>
      <c r="C531" s="415">
        <f t="shared" si="212"/>
        <v>0</v>
      </c>
      <c r="D531" s="415">
        <f t="shared" si="212"/>
        <v>0</v>
      </c>
      <c r="E531" s="415">
        <f t="shared" si="212"/>
        <v>0</v>
      </c>
      <c r="F531" s="415">
        <f t="shared" si="212"/>
        <v>0</v>
      </c>
      <c r="G531" s="416">
        <f t="shared" si="212"/>
        <v>0</v>
      </c>
      <c r="H531" s="410">
        <f t="shared" si="212"/>
        <v>0</v>
      </c>
      <c r="I531" s="415">
        <f t="shared" si="212"/>
        <v>0</v>
      </c>
      <c r="J531" s="415">
        <f t="shared" si="212"/>
        <v>0</v>
      </c>
      <c r="K531" s="415">
        <f t="shared" si="212"/>
        <v>0</v>
      </c>
      <c r="L531" s="415">
        <f t="shared" si="212"/>
        <v>0</v>
      </c>
      <c r="M531" s="417">
        <f t="shared" si="212"/>
        <v>0</v>
      </c>
      <c r="N531" s="410">
        <f t="shared" si="212"/>
        <v>0</v>
      </c>
      <c r="O531" s="415">
        <f t="shared" si="212"/>
        <v>0</v>
      </c>
      <c r="P531" s="415">
        <f t="shared" si="212"/>
        <v>0</v>
      </c>
      <c r="Q531" s="415">
        <f t="shared" si="212"/>
        <v>0</v>
      </c>
      <c r="R531" s="415">
        <f t="shared" si="212"/>
        <v>0</v>
      </c>
      <c r="S531" s="417">
        <f t="shared" si="212"/>
        <v>0</v>
      </c>
      <c r="T531" s="348"/>
      <c r="U531" s="227" t="s">
        <v>26</v>
      </c>
      <c r="V531" s="227">
        <f>V530-V517</f>
        <v>-0.67000000000001592</v>
      </c>
    </row>
    <row r="533" spans="1:23" ht="13.5" thickBot="1" x14ac:dyDescent="0.25"/>
    <row r="534" spans="1:23" ht="13.5" thickBot="1" x14ac:dyDescent="0.25">
      <c r="A534" s="468" t="s">
        <v>145</v>
      </c>
      <c r="B534" s="531" t="s">
        <v>53</v>
      </c>
      <c r="C534" s="532"/>
      <c r="D534" s="532"/>
      <c r="E534" s="532"/>
      <c r="F534" s="532"/>
      <c r="G534" s="533"/>
      <c r="H534" s="531" t="s">
        <v>72</v>
      </c>
      <c r="I534" s="532"/>
      <c r="J534" s="532"/>
      <c r="K534" s="532"/>
      <c r="L534" s="532"/>
      <c r="M534" s="533"/>
      <c r="N534" s="531" t="s">
        <v>63</v>
      </c>
      <c r="O534" s="532"/>
      <c r="P534" s="532"/>
      <c r="Q534" s="532"/>
      <c r="R534" s="532"/>
      <c r="S534" s="533"/>
      <c r="T534" s="338" t="s">
        <v>55</v>
      </c>
      <c r="U534" s="524"/>
      <c r="V534" s="524"/>
      <c r="W534" s="524"/>
    </row>
    <row r="535" spans="1:23" x14ac:dyDescent="0.2">
      <c r="A535" s="469" t="s">
        <v>54</v>
      </c>
      <c r="B535" s="448">
        <v>1</v>
      </c>
      <c r="C535" s="449">
        <v>2</v>
      </c>
      <c r="D535" s="449">
        <v>3</v>
      </c>
      <c r="E535" s="449">
        <v>4</v>
      </c>
      <c r="F535" s="449">
        <v>5</v>
      </c>
      <c r="G535" s="450">
        <v>6</v>
      </c>
      <c r="H535" s="448">
        <v>7</v>
      </c>
      <c r="I535" s="449">
        <v>8</v>
      </c>
      <c r="J535" s="449">
        <v>9</v>
      </c>
      <c r="K535" s="449">
        <v>10</v>
      </c>
      <c r="L535" s="449">
        <v>11</v>
      </c>
      <c r="M535" s="451">
        <v>12</v>
      </c>
      <c r="N535" s="448">
        <v>13</v>
      </c>
      <c r="O535" s="449">
        <v>14</v>
      </c>
      <c r="P535" s="449">
        <v>15</v>
      </c>
      <c r="Q535" s="449">
        <v>16</v>
      </c>
      <c r="R535" s="449">
        <v>17</v>
      </c>
      <c r="S535" s="451">
        <v>18</v>
      </c>
      <c r="T535" s="459">
        <v>759</v>
      </c>
      <c r="U535" s="524"/>
      <c r="V535" s="524"/>
      <c r="W535" s="524"/>
    </row>
    <row r="536" spans="1:23" x14ac:dyDescent="0.2">
      <c r="A536" s="470" t="s">
        <v>3</v>
      </c>
      <c r="B536" s="473">
        <v>4014</v>
      </c>
      <c r="C536" s="254">
        <v>4014</v>
      </c>
      <c r="D536" s="254">
        <v>4014</v>
      </c>
      <c r="E536" s="254">
        <v>4014</v>
      </c>
      <c r="F536" s="254">
        <v>4014</v>
      </c>
      <c r="G536" s="404">
        <v>4014</v>
      </c>
      <c r="H536" s="253">
        <v>4014</v>
      </c>
      <c r="I536" s="254">
        <v>4014</v>
      </c>
      <c r="J536" s="254">
        <v>4014</v>
      </c>
      <c r="K536" s="254">
        <v>4014</v>
      </c>
      <c r="L536" s="254">
        <v>4014</v>
      </c>
      <c r="M536" s="255">
        <v>4014</v>
      </c>
      <c r="N536" s="253">
        <v>4014</v>
      </c>
      <c r="O536" s="254">
        <v>4014</v>
      </c>
      <c r="P536" s="254">
        <v>4014</v>
      </c>
      <c r="Q536" s="254">
        <v>4014</v>
      </c>
      <c r="R536" s="254">
        <v>4014</v>
      </c>
      <c r="S536" s="255">
        <v>4014</v>
      </c>
      <c r="T536" s="341">
        <v>4014</v>
      </c>
      <c r="U536" s="524"/>
      <c r="V536" s="524"/>
      <c r="W536" s="524"/>
    </row>
    <row r="537" spans="1:23" x14ac:dyDescent="0.2">
      <c r="A537" s="471" t="s">
        <v>6</v>
      </c>
      <c r="B537" s="256">
        <v>4251.739130434783</v>
      </c>
      <c r="C537" s="257">
        <v>4343.2653061224491</v>
      </c>
      <c r="D537" s="257">
        <v>4400.9615384615381</v>
      </c>
      <c r="E537" s="257">
        <v>4021.25</v>
      </c>
      <c r="F537" s="257">
        <v>4415.8</v>
      </c>
      <c r="G537" s="296">
        <v>4323.2558139534885</v>
      </c>
      <c r="H537" s="256">
        <v>4417.4509803921565</v>
      </c>
      <c r="I537" s="257">
        <v>4424.6938775510207</v>
      </c>
      <c r="J537" s="257">
        <v>4483.333333333333</v>
      </c>
      <c r="K537" s="257">
        <v>4594.7058823529414</v>
      </c>
      <c r="L537" s="257">
        <v>4440.8</v>
      </c>
      <c r="M537" s="258">
        <v>4472.6190476190477</v>
      </c>
      <c r="N537" s="256">
        <v>4424.0476190476193</v>
      </c>
      <c r="O537" s="257">
        <v>4452</v>
      </c>
      <c r="P537" s="257">
        <v>4531.7777777777774</v>
      </c>
      <c r="Q537" s="257">
        <v>4477.894736842105</v>
      </c>
      <c r="R537" s="257">
        <v>4381.333333333333</v>
      </c>
      <c r="S537" s="258">
        <v>4563.5555555555557</v>
      </c>
      <c r="T537" s="342">
        <v>4418.339920948617</v>
      </c>
      <c r="U537" s="524"/>
      <c r="V537" s="524"/>
      <c r="W537" s="524"/>
    </row>
    <row r="538" spans="1:23" x14ac:dyDescent="0.2">
      <c r="A538" s="469" t="s">
        <v>7</v>
      </c>
      <c r="B538" s="260">
        <v>76.086956521739125</v>
      </c>
      <c r="C538" s="261">
        <v>73.469387755102048</v>
      </c>
      <c r="D538" s="261">
        <v>78.84615384615384</v>
      </c>
      <c r="E538" s="261">
        <v>62.5</v>
      </c>
      <c r="F538" s="261">
        <v>84</v>
      </c>
      <c r="G538" s="509">
        <v>69.767441860465112</v>
      </c>
      <c r="H538" s="260">
        <v>80.392156862745097</v>
      </c>
      <c r="I538" s="261">
        <v>73.469387755102048</v>
      </c>
      <c r="J538" s="261">
        <v>81.25</v>
      </c>
      <c r="K538" s="261">
        <v>88.235294117647058</v>
      </c>
      <c r="L538" s="261">
        <v>88</v>
      </c>
      <c r="M538" s="262">
        <v>64.285714285714292</v>
      </c>
      <c r="N538" s="260">
        <v>83.333333333333329</v>
      </c>
      <c r="O538" s="261">
        <v>80</v>
      </c>
      <c r="P538" s="261">
        <v>80</v>
      </c>
      <c r="Q538" s="261">
        <v>68.421052631578945</v>
      </c>
      <c r="R538" s="261">
        <v>75.555555555555557</v>
      </c>
      <c r="S538" s="262">
        <v>64.444444444444443</v>
      </c>
      <c r="T538" s="343">
        <v>74.57180500658761</v>
      </c>
      <c r="U538" s="524"/>
      <c r="V538" s="227"/>
      <c r="W538" s="524"/>
    </row>
    <row r="539" spans="1:23" x14ac:dyDescent="0.2">
      <c r="A539" s="469" t="s">
        <v>8</v>
      </c>
      <c r="B539" s="263">
        <v>8.329849302674304E-2</v>
      </c>
      <c r="C539" s="264">
        <v>9.1741618911386685E-2</v>
      </c>
      <c r="D539" s="264">
        <v>7.745640869972735E-2</v>
      </c>
      <c r="E539" s="264">
        <v>0.10260406082757483</v>
      </c>
      <c r="F539" s="264">
        <v>7.300865646120748E-2</v>
      </c>
      <c r="G539" s="302">
        <v>0.1003887687022942</v>
      </c>
      <c r="H539" s="263">
        <v>8.2024462301676482E-2</v>
      </c>
      <c r="I539" s="264">
        <v>8.9389543599955476E-2</v>
      </c>
      <c r="J539" s="264">
        <v>8.0545276903998611E-2</v>
      </c>
      <c r="K539" s="264">
        <v>9.5855791922522304E-2</v>
      </c>
      <c r="L539" s="264">
        <v>7.833816398784603E-2</v>
      </c>
      <c r="M539" s="265">
        <v>9.9232919606274034E-2</v>
      </c>
      <c r="N539" s="263">
        <v>7.5149725312461682E-2</v>
      </c>
      <c r="O539" s="264">
        <v>7.8001704547845996E-2</v>
      </c>
      <c r="P539" s="264">
        <v>7.6443475699627964E-2</v>
      </c>
      <c r="Q539" s="264">
        <v>9.3846054695806549E-2</v>
      </c>
      <c r="R539" s="264">
        <v>7.8961864850561406E-2</v>
      </c>
      <c r="S539" s="265">
        <v>9.1933919861548793E-2</v>
      </c>
      <c r="T539" s="344">
        <v>8.7586698668969648E-2</v>
      </c>
      <c r="U539" s="524"/>
      <c r="V539" s="227"/>
      <c r="W539" s="524"/>
    </row>
    <row r="540" spans="1:23" x14ac:dyDescent="0.2">
      <c r="A540" s="471" t="s">
        <v>1</v>
      </c>
      <c r="B540" s="266">
        <f>B537/H536*100-100</f>
        <v>5.9227486406273897</v>
      </c>
      <c r="C540" s="267">
        <f t="shared" ref="C540:E540" si="213">C537/C536*100-100</f>
        <v>8.2029224245752062</v>
      </c>
      <c r="D540" s="267">
        <f t="shared" si="213"/>
        <v>9.6402974205664691</v>
      </c>
      <c r="E540" s="267">
        <f t="shared" si="213"/>
        <v>0.18061783756850502</v>
      </c>
      <c r="F540" s="267">
        <f>F537/F536*100-100</f>
        <v>10.009965122072757</v>
      </c>
      <c r="G540" s="405">
        <f t="shared" ref="G540:L540" si="214">G537/G536*100-100</f>
        <v>7.7044298443818633</v>
      </c>
      <c r="H540" s="266">
        <f t="shared" si="214"/>
        <v>10.051095674941621</v>
      </c>
      <c r="I540" s="267">
        <f t="shared" si="214"/>
        <v>10.231536560812685</v>
      </c>
      <c r="J540" s="267">
        <f t="shared" si="214"/>
        <v>11.692409898687913</v>
      </c>
      <c r="K540" s="267">
        <f t="shared" si="214"/>
        <v>14.467012515020954</v>
      </c>
      <c r="L540" s="267">
        <f t="shared" si="214"/>
        <v>10.632785251619353</v>
      </c>
      <c r="M540" s="268">
        <f>M537/M536*100-100</f>
        <v>11.425486986025106</v>
      </c>
      <c r="N540" s="266">
        <f t="shared" ref="N540:T540" si="215">N537/N536*100-100</f>
        <v>10.215436448620309</v>
      </c>
      <c r="O540" s="267">
        <f t="shared" si="215"/>
        <v>10.911808669656196</v>
      </c>
      <c r="P540" s="267">
        <f t="shared" si="215"/>
        <v>12.899296905275961</v>
      </c>
      <c r="Q540" s="267">
        <f t="shared" si="215"/>
        <v>11.556919203839186</v>
      </c>
      <c r="R540" s="267">
        <f t="shared" si="215"/>
        <v>9.1513037701378437</v>
      </c>
      <c r="S540" s="268">
        <f t="shared" si="215"/>
        <v>13.690970492166301</v>
      </c>
      <c r="T540" s="345">
        <f t="shared" si="215"/>
        <v>10.073241677842987</v>
      </c>
      <c r="U540" s="524"/>
      <c r="V540" s="227"/>
      <c r="W540" s="524"/>
    </row>
    <row r="541" spans="1:23" ht="13.5" thickBot="1" x14ac:dyDescent="0.25">
      <c r="A541" s="472" t="s">
        <v>27</v>
      </c>
      <c r="B541" s="474">
        <f t="shared" ref="B541:T541" si="216">B537-B524</f>
        <v>-177.22638680659657</v>
      </c>
      <c r="C541" s="475">
        <f t="shared" si="216"/>
        <v>-130.99395313680998</v>
      </c>
      <c r="D541" s="475">
        <f t="shared" si="216"/>
        <v>-34.423076923077133</v>
      </c>
      <c r="E541" s="475">
        <f t="shared" si="216"/>
        <v>-227.08333333333303</v>
      </c>
      <c r="F541" s="475">
        <f t="shared" si="216"/>
        <v>-114.56363636363585</v>
      </c>
      <c r="G541" s="476">
        <f t="shared" si="216"/>
        <v>-105.47145877378443</v>
      </c>
      <c r="H541" s="474">
        <f t="shared" si="216"/>
        <v>-35.314977054652445</v>
      </c>
      <c r="I541" s="475">
        <f t="shared" si="216"/>
        <v>-20.306122448979295</v>
      </c>
      <c r="J541" s="475">
        <f t="shared" si="216"/>
        <v>83.596491228069681</v>
      </c>
      <c r="K541" s="475">
        <f t="shared" si="216"/>
        <v>-122.16911764705856</v>
      </c>
      <c r="L541" s="475">
        <f t="shared" si="216"/>
        <v>1.2081632653062115</v>
      </c>
      <c r="M541" s="477">
        <f t="shared" si="216"/>
        <v>28.869047619047706</v>
      </c>
      <c r="N541" s="474">
        <f t="shared" si="216"/>
        <v>-112.6915113871637</v>
      </c>
      <c r="O541" s="475">
        <f t="shared" si="216"/>
        <v>-22.693877551020705</v>
      </c>
      <c r="P541" s="475">
        <f t="shared" si="216"/>
        <v>50.145124716553255</v>
      </c>
      <c r="Q541" s="475">
        <f t="shared" si="216"/>
        <v>117.30650154798695</v>
      </c>
      <c r="R541" s="475">
        <f t="shared" si="216"/>
        <v>-54.91666666666697</v>
      </c>
      <c r="S541" s="477">
        <f t="shared" si="216"/>
        <v>-60.912529550827458</v>
      </c>
      <c r="T541" s="478">
        <f t="shared" si="216"/>
        <v>-48.180179553895869</v>
      </c>
      <c r="U541" s="524"/>
      <c r="V541" s="227"/>
      <c r="W541" s="524"/>
    </row>
    <row r="542" spans="1:23" x14ac:dyDescent="0.2">
      <c r="A542" s="370" t="s">
        <v>51</v>
      </c>
      <c r="B542" s="274">
        <v>754</v>
      </c>
      <c r="C542" s="275">
        <v>745</v>
      </c>
      <c r="D542" s="275">
        <v>742</v>
      </c>
      <c r="E542" s="275">
        <v>149</v>
      </c>
      <c r="F542" s="275">
        <v>753</v>
      </c>
      <c r="G542" s="407">
        <v>746</v>
      </c>
      <c r="H542" s="274">
        <v>738</v>
      </c>
      <c r="I542" s="275">
        <v>745</v>
      </c>
      <c r="J542" s="275">
        <v>733</v>
      </c>
      <c r="K542" s="275">
        <v>124</v>
      </c>
      <c r="L542" s="275">
        <v>749</v>
      </c>
      <c r="M542" s="276">
        <v>743</v>
      </c>
      <c r="N542" s="274">
        <v>752</v>
      </c>
      <c r="O542" s="275">
        <v>758</v>
      </c>
      <c r="P542" s="275">
        <v>751</v>
      </c>
      <c r="Q542" s="275">
        <v>125</v>
      </c>
      <c r="R542" s="275">
        <v>752</v>
      </c>
      <c r="S542" s="276">
        <v>750</v>
      </c>
      <c r="T542" s="347">
        <f>SUM(B542:S542)</f>
        <v>11609</v>
      </c>
      <c r="U542" s="227" t="s">
        <v>56</v>
      </c>
      <c r="V542" s="278">
        <f>T529-T542</f>
        <v>28</v>
      </c>
      <c r="W542" s="279">
        <f>V542/T529</f>
        <v>2.4061184153991578E-3</v>
      </c>
    </row>
    <row r="543" spans="1:23" x14ac:dyDescent="0.2">
      <c r="A543" s="371" t="s">
        <v>28</v>
      </c>
      <c r="B543" s="323"/>
      <c r="C543" s="240"/>
      <c r="D543" s="240"/>
      <c r="E543" s="240"/>
      <c r="F543" s="240"/>
      <c r="G543" s="408"/>
      <c r="H543" s="242"/>
      <c r="I543" s="240"/>
      <c r="J543" s="240"/>
      <c r="K543" s="240"/>
      <c r="L543" s="240"/>
      <c r="M543" s="243"/>
      <c r="N543" s="242"/>
      <c r="O543" s="240"/>
      <c r="P543" s="240"/>
      <c r="Q543" s="240"/>
      <c r="R543" s="240"/>
      <c r="S543" s="243"/>
      <c r="T543" s="339"/>
      <c r="U543" s="227" t="s">
        <v>57</v>
      </c>
      <c r="V543" s="362">
        <v>158.97999999999999</v>
      </c>
      <c r="W543" s="524"/>
    </row>
    <row r="544" spans="1:23" ht="13.5" thickBot="1" x14ac:dyDescent="0.25">
      <c r="A544" s="372" t="s">
        <v>26</v>
      </c>
      <c r="B544" s="410">
        <f t="shared" ref="B544:S544" si="217">B543-B530</f>
        <v>0</v>
      </c>
      <c r="C544" s="415">
        <f t="shared" si="217"/>
        <v>0</v>
      </c>
      <c r="D544" s="415">
        <f t="shared" si="217"/>
        <v>0</v>
      </c>
      <c r="E544" s="415">
        <f t="shared" si="217"/>
        <v>0</v>
      </c>
      <c r="F544" s="415">
        <f t="shared" si="217"/>
        <v>0</v>
      </c>
      <c r="G544" s="416">
        <f t="shared" si="217"/>
        <v>0</v>
      </c>
      <c r="H544" s="410">
        <f t="shared" si="217"/>
        <v>0</v>
      </c>
      <c r="I544" s="415">
        <f t="shared" si="217"/>
        <v>0</v>
      </c>
      <c r="J544" s="415">
        <f t="shared" si="217"/>
        <v>0</v>
      </c>
      <c r="K544" s="415">
        <f t="shared" si="217"/>
        <v>0</v>
      </c>
      <c r="L544" s="415">
        <f t="shared" si="217"/>
        <v>0</v>
      </c>
      <c r="M544" s="417">
        <f t="shared" si="217"/>
        <v>0</v>
      </c>
      <c r="N544" s="410">
        <f t="shared" si="217"/>
        <v>0</v>
      </c>
      <c r="O544" s="415">
        <f t="shared" si="217"/>
        <v>0</v>
      </c>
      <c r="P544" s="415">
        <f t="shared" si="217"/>
        <v>0</v>
      </c>
      <c r="Q544" s="415">
        <f t="shared" si="217"/>
        <v>0</v>
      </c>
      <c r="R544" s="415">
        <f t="shared" si="217"/>
        <v>0</v>
      </c>
      <c r="S544" s="417">
        <f t="shared" si="217"/>
        <v>0</v>
      </c>
      <c r="T544" s="348"/>
      <c r="U544" s="227" t="s">
        <v>26</v>
      </c>
      <c r="V544" s="227">
        <f>V543-V530</f>
        <v>-0.68999999999999773</v>
      </c>
      <c r="W544" s="524"/>
    </row>
    <row r="546" spans="1:23" ht="13.5" thickBot="1" x14ac:dyDescent="0.25"/>
    <row r="547" spans="1:23" ht="13.5" thickBot="1" x14ac:dyDescent="0.25">
      <c r="A547" s="468" t="s">
        <v>146</v>
      </c>
      <c r="B547" s="531" t="s">
        <v>53</v>
      </c>
      <c r="C547" s="532"/>
      <c r="D547" s="532"/>
      <c r="E547" s="532"/>
      <c r="F547" s="532"/>
      <c r="G547" s="533"/>
      <c r="H547" s="531" t="s">
        <v>72</v>
      </c>
      <c r="I547" s="532"/>
      <c r="J547" s="532"/>
      <c r="K547" s="532"/>
      <c r="L547" s="532"/>
      <c r="M547" s="533"/>
      <c r="N547" s="531" t="s">
        <v>63</v>
      </c>
      <c r="O547" s="532"/>
      <c r="P547" s="532"/>
      <c r="Q547" s="532"/>
      <c r="R547" s="532"/>
      <c r="S547" s="533"/>
      <c r="T547" s="338" t="s">
        <v>55</v>
      </c>
      <c r="U547" s="525"/>
      <c r="V547" s="525"/>
      <c r="W547" s="525"/>
    </row>
    <row r="548" spans="1:23" x14ac:dyDescent="0.2">
      <c r="A548" s="469" t="s">
        <v>54</v>
      </c>
      <c r="B548" s="448">
        <v>1</v>
      </c>
      <c r="C548" s="449">
        <v>2</v>
      </c>
      <c r="D548" s="449">
        <v>3</v>
      </c>
      <c r="E548" s="449">
        <v>4</v>
      </c>
      <c r="F548" s="449">
        <v>5</v>
      </c>
      <c r="G548" s="450">
        <v>6</v>
      </c>
      <c r="H548" s="448">
        <v>7</v>
      </c>
      <c r="I548" s="449">
        <v>8</v>
      </c>
      <c r="J548" s="449">
        <v>9</v>
      </c>
      <c r="K548" s="449">
        <v>10</v>
      </c>
      <c r="L548" s="449">
        <v>11</v>
      </c>
      <c r="M548" s="451">
        <v>12</v>
      </c>
      <c r="N548" s="448">
        <v>13</v>
      </c>
      <c r="O548" s="449">
        <v>14</v>
      </c>
      <c r="P548" s="449">
        <v>15</v>
      </c>
      <c r="Q548" s="449">
        <v>16</v>
      </c>
      <c r="R548" s="449">
        <v>17</v>
      </c>
      <c r="S548" s="451">
        <v>18</v>
      </c>
      <c r="T548" s="459">
        <v>759</v>
      </c>
      <c r="U548" s="525"/>
      <c r="V548" s="525"/>
      <c r="W548" s="525"/>
    </row>
    <row r="549" spans="1:23" x14ac:dyDescent="0.2">
      <c r="A549" s="470" t="s">
        <v>3</v>
      </c>
      <c r="B549" s="473">
        <v>4032</v>
      </c>
      <c r="C549" s="254">
        <v>4032</v>
      </c>
      <c r="D549" s="254">
        <v>4032</v>
      </c>
      <c r="E549" s="254">
        <v>4032</v>
      </c>
      <c r="F549" s="254">
        <v>4032</v>
      </c>
      <c r="G549" s="404">
        <v>4032</v>
      </c>
      <c r="H549" s="253">
        <v>4032</v>
      </c>
      <c r="I549" s="254">
        <v>4032</v>
      </c>
      <c r="J549" s="254">
        <v>4032</v>
      </c>
      <c r="K549" s="254">
        <v>4032</v>
      </c>
      <c r="L549" s="254">
        <v>4032</v>
      </c>
      <c r="M549" s="255">
        <v>4032</v>
      </c>
      <c r="N549" s="253">
        <v>4032</v>
      </c>
      <c r="O549" s="254">
        <v>4032</v>
      </c>
      <c r="P549" s="254">
        <v>4032</v>
      </c>
      <c r="Q549" s="254">
        <v>4032</v>
      </c>
      <c r="R549" s="254">
        <v>4032</v>
      </c>
      <c r="S549" s="255">
        <v>4032</v>
      </c>
      <c r="T549" s="341">
        <v>4032</v>
      </c>
      <c r="U549" s="525"/>
      <c r="V549" s="525"/>
      <c r="W549" s="525"/>
    </row>
    <row r="550" spans="1:23" x14ac:dyDescent="0.2">
      <c r="A550" s="471" t="s">
        <v>6</v>
      </c>
      <c r="B550" s="256">
        <v>4417.391304347826</v>
      </c>
      <c r="C550" s="257">
        <v>4438.75</v>
      </c>
      <c r="D550" s="257">
        <v>4477.826086956522</v>
      </c>
      <c r="E550" s="257">
        <v>4202.9411764705883</v>
      </c>
      <c r="F550" s="257">
        <v>4554.666666666667</v>
      </c>
      <c r="G550" s="296">
        <v>4368.5714285714284</v>
      </c>
      <c r="H550" s="256">
        <v>4523.333333333333</v>
      </c>
      <c r="I550" s="257">
        <v>4620.7142857142853</v>
      </c>
      <c r="J550" s="257">
        <v>4546.2790697674418</v>
      </c>
      <c r="K550" s="257">
        <v>4419.333333333333</v>
      </c>
      <c r="L550" s="257">
        <v>4378.409090909091</v>
      </c>
      <c r="M550" s="258">
        <v>4488.9473684210525</v>
      </c>
      <c r="N550" s="256">
        <v>4392.5</v>
      </c>
      <c r="O550" s="257">
        <v>4494.375</v>
      </c>
      <c r="P550" s="257">
        <v>4463.333333333333</v>
      </c>
      <c r="Q550" s="257">
        <v>4435.3846153846152</v>
      </c>
      <c r="R550" s="257">
        <v>4351.7777777777774</v>
      </c>
      <c r="S550" s="258">
        <v>4468.5365853658541</v>
      </c>
      <c r="T550" s="342">
        <v>4456.491477272727</v>
      </c>
      <c r="U550" s="525"/>
      <c r="V550" s="525"/>
      <c r="W550" s="525"/>
    </row>
    <row r="551" spans="1:23" x14ac:dyDescent="0.2">
      <c r="A551" s="469" t="s">
        <v>7</v>
      </c>
      <c r="B551" s="260">
        <v>76.086956521739125</v>
      </c>
      <c r="C551" s="261">
        <v>60</v>
      </c>
      <c r="D551" s="261">
        <v>73.913043478260875</v>
      </c>
      <c r="E551" s="261">
        <v>76.470588235294116</v>
      </c>
      <c r="F551" s="261">
        <v>71.111111111111114</v>
      </c>
      <c r="G551" s="509">
        <v>80.952380952380949</v>
      </c>
      <c r="H551" s="260">
        <v>64.285714285714292</v>
      </c>
      <c r="I551" s="261">
        <v>83.333333333333329</v>
      </c>
      <c r="J551" s="261">
        <v>81.395348837209298</v>
      </c>
      <c r="K551" s="261">
        <v>66.666666666666671</v>
      </c>
      <c r="L551" s="261">
        <v>75</v>
      </c>
      <c r="M551" s="262">
        <v>78.94736842105263</v>
      </c>
      <c r="N551" s="260">
        <v>76.92307692307692</v>
      </c>
      <c r="O551" s="261">
        <v>77.083333333333329</v>
      </c>
      <c r="P551" s="261">
        <v>68.888888888888886</v>
      </c>
      <c r="Q551" s="261">
        <v>61.53846153846154</v>
      </c>
      <c r="R551" s="261">
        <v>75.555555555555557</v>
      </c>
      <c r="S551" s="262">
        <v>82.926829268292678</v>
      </c>
      <c r="T551" s="343">
        <v>72.869318181818187</v>
      </c>
      <c r="U551" s="525"/>
      <c r="V551" s="227"/>
      <c r="W551" s="525"/>
    </row>
    <row r="552" spans="1:23" x14ac:dyDescent="0.2">
      <c r="A552" s="469" t="s">
        <v>8</v>
      </c>
      <c r="B552" s="263">
        <v>8.9184362952264243E-2</v>
      </c>
      <c r="C552" s="264">
        <v>0.1016625959153796</v>
      </c>
      <c r="D552" s="264">
        <v>8.5548347106139691E-2</v>
      </c>
      <c r="E552" s="264">
        <v>8.4321189047243297E-2</v>
      </c>
      <c r="F552" s="264">
        <v>9.2686556454959851E-2</v>
      </c>
      <c r="G552" s="302">
        <v>8.387224275932538E-2</v>
      </c>
      <c r="H552" s="263">
        <v>8.739347181269766E-2</v>
      </c>
      <c r="I552" s="264">
        <v>7.0030601464468059E-2</v>
      </c>
      <c r="J552" s="264">
        <v>7.4887203695671409E-2</v>
      </c>
      <c r="K552" s="264">
        <v>7.9171457344718157E-2</v>
      </c>
      <c r="L552" s="264">
        <v>8.6796266736159339E-2</v>
      </c>
      <c r="M552" s="265">
        <v>8.1768946126826808E-2</v>
      </c>
      <c r="N552" s="263">
        <v>8.711715593133576E-2</v>
      </c>
      <c r="O552" s="264">
        <v>8.2175790475878363E-2</v>
      </c>
      <c r="P552" s="264">
        <v>8.4133850816739839E-2</v>
      </c>
      <c r="Q552" s="264">
        <v>0.10508454494130566</v>
      </c>
      <c r="R552" s="264">
        <v>7.8876795977265171E-2</v>
      </c>
      <c r="S552" s="265">
        <v>7.5425770268391146E-2</v>
      </c>
      <c r="T552" s="344">
        <v>8.6707017340395459E-2</v>
      </c>
      <c r="U552" s="525"/>
      <c r="V552" s="227"/>
      <c r="W552" s="525"/>
    </row>
    <row r="553" spans="1:23" x14ac:dyDescent="0.2">
      <c r="A553" s="471" t="s">
        <v>1</v>
      </c>
      <c r="B553" s="266">
        <f>B550/H549*100-100</f>
        <v>9.5583160800552207</v>
      </c>
      <c r="C553" s="267">
        <f t="shared" ref="C553:E553" si="218">C550/C549*100-100</f>
        <v>10.088045634920633</v>
      </c>
      <c r="D553" s="267">
        <f t="shared" si="218"/>
        <v>11.057194616977227</v>
      </c>
      <c r="E553" s="267">
        <f t="shared" si="218"/>
        <v>4.239612511671325</v>
      </c>
      <c r="F553" s="267">
        <f>F550/F549*100-100</f>
        <v>12.962962962962976</v>
      </c>
      <c r="G553" s="405">
        <f t="shared" ref="G553:L553" si="219">G550/G549*100-100</f>
        <v>8.3475056689342324</v>
      </c>
      <c r="H553" s="266">
        <f t="shared" si="219"/>
        <v>12.185846560846556</v>
      </c>
      <c r="I553" s="267">
        <f t="shared" si="219"/>
        <v>14.601048752834458</v>
      </c>
      <c r="J553" s="267">
        <f t="shared" si="219"/>
        <v>12.754937246216329</v>
      </c>
      <c r="K553" s="267">
        <f t="shared" si="219"/>
        <v>9.6064814814814667</v>
      </c>
      <c r="L553" s="267">
        <f t="shared" si="219"/>
        <v>8.5914953102453211</v>
      </c>
      <c r="M553" s="268">
        <f>M550/M549*100-100</f>
        <v>11.333020050125313</v>
      </c>
      <c r="N553" s="266">
        <f t="shared" ref="N553:T553" si="220">N550/N549*100-100</f>
        <v>8.9409722222222285</v>
      </c>
      <c r="O553" s="267">
        <f t="shared" si="220"/>
        <v>11.467633928571416</v>
      </c>
      <c r="P553" s="267">
        <f t="shared" si="220"/>
        <v>10.69775132275133</v>
      </c>
      <c r="Q553" s="267">
        <f t="shared" si="220"/>
        <v>10.004578754578745</v>
      </c>
      <c r="R553" s="267">
        <f t="shared" si="220"/>
        <v>7.9309964726631392</v>
      </c>
      <c r="S553" s="268">
        <f t="shared" si="220"/>
        <v>10.826800232288065</v>
      </c>
      <c r="T553" s="345">
        <f t="shared" si="220"/>
        <v>10.528062432359306</v>
      </c>
      <c r="U553" s="525"/>
      <c r="V553" s="227"/>
      <c r="W553" s="525"/>
    </row>
    <row r="554" spans="1:23" ht="13.5" thickBot="1" x14ac:dyDescent="0.25">
      <c r="A554" s="472" t="s">
        <v>27</v>
      </c>
      <c r="B554" s="474">
        <f t="shared" ref="B554:T554" si="221">B550-B537</f>
        <v>165.65217391304304</v>
      </c>
      <c r="C554" s="475">
        <f t="shared" si="221"/>
        <v>95.484693877550853</v>
      </c>
      <c r="D554" s="475">
        <f t="shared" si="221"/>
        <v>76.864548494983865</v>
      </c>
      <c r="E554" s="475">
        <f t="shared" si="221"/>
        <v>181.69117647058829</v>
      </c>
      <c r="F554" s="475">
        <f t="shared" si="221"/>
        <v>138.86666666666679</v>
      </c>
      <c r="G554" s="476">
        <f t="shared" si="221"/>
        <v>45.3156146179399</v>
      </c>
      <c r="H554" s="474">
        <f t="shared" si="221"/>
        <v>105.88235294117658</v>
      </c>
      <c r="I554" s="475">
        <f t="shared" si="221"/>
        <v>196.02040816326462</v>
      </c>
      <c r="J554" s="475">
        <f t="shared" si="221"/>
        <v>62.945736434108767</v>
      </c>
      <c r="K554" s="475">
        <f t="shared" si="221"/>
        <v>-175.37254901960841</v>
      </c>
      <c r="L554" s="475">
        <f t="shared" si="221"/>
        <v>-62.39090909090919</v>
      </c>
      <c r="M554" s="477">
        <f t="shared" si="221"/>
        <v>16.328320802004782</v>
      </c>
      <c r="N554" s="474">
        <f t="shared" si="221"/>
        <v>-31.547619047619264</v>
      </c>
      <c r="O554" s="475">
        <f t="shared" si="221"/>
        <v>42.375</v>
      </c>
      <c r="P554" s="475">
        <f t="shared" si="221"/>
        <v>-68.444444444444343</v>
      </c>
      <c r="Q554" s="475">
        <f t="shared" si="221"/>
        <v>-42.510121457489731</v>
      </c>
      <c r="R554" s="475">
        <f t="shared" si="221"/>
        <v>-29.555555555555657</v>
      </c>
      <c r="S554" s="477">
        <f t="shared" si="221"/>
        <v>-95.018970189701577</v>
      </c>
      <c r="T554" s="478">
        <f t="shared" si="221"/>
        <v>38.151556324110061</v>
      </c>
      <c r="U554" s="525"/>
      <c r="V554" s="227"/>
      <c r="W554" s="525"/>
    </row>
    <row r="555" spans="1:23" x14ac:dyDescent="0.2">
      <c r="A555" s="370" t="s">
        <v>51</v>
      </c>
      <c r="B555" s="274">
        <v>752</v>
      </c>
      <c r="C555" s="275">
        <v>745</v>
      </c>
      <c r="D555" s="275">
        <v>741</v>
      </c>
      <c r="E555" s="275">
        <v>143</v>
      </c>
      <c r="F555" s="275">
        <v>751</v>
      </c>
      <c r="G555" s="407">
        <v>746</v>
      </c>
      <c r="H555" s="274">
        <v>738</v>
      </c>
      <c r="I555" s="275">
        <v>745</v>
      </c>
      <c r="J555" s="275">
        <v>731</v>
      </c>
      <c r="K555" s="275">
        <v>118</v>
      </c>
      <c r="L555" s="275">
        <v>749</v>
      </c>
      <c r="M555" s="276">
        <v>743</v>
      </c>
      <c r="N555" s="274">
        <v>750</v>
      </c>
      <c r="O555" s="275">
        <v>755</v>
      </c>
      <c r="P555" s="275">
        <v>748</v>
      </c>
      <c r="Q555" s="275">
        <v>123</v>
      </c>
      <c r="R555" s="275">
        <v>752</v>
      </c>
      <c r="S555" s="276">
        <v>750</v>
      </c>
      <c r="T555" s="347">
        <f>SUM(B555:S555)</f>
        <v>11580</v>
      </c>
      <c r="U555" s="227" t="s">
        <v>56</v>
      </c>
      <c r="V555" s="278">
        <f>T542-T555</f>
        <v>29</v>
      </c>
      <c r="W555" s="279">
        <f>V555/T542</f>
        <v>2.4980618485657678E-3</v>
      </c>
    </row>
    <row r="556" spans="1:23" x14ac:dyDescent="0.2">
      <c r="A556" s="371" t="s">
        <v>28</v>
      </c>
      <c r="B556" s="323"/>
      <c r="C556" s="240"/>
      <c r="D556" s="240"/>
      <c r="E556" s="240"/>
      <c r="F556" s="240"/>
      <c r="G556" s="408"/>
      <c r="H556" s="242"/>
      <c r="I556" s="240"/>
      <c r="J556" s="240"/>
      <c r="K556" s="240"/>
      <c r="L556" s="240"/>
      <c r="M556" s="243"/>
      <c r="N556" s="242"/>
      <c r="O556" s="240"/>
      <c r="P556" s="240"/>
      <c r="Q556" s="240"/>
      <c r="R556" s="240"/>
      <c r="S556" s="243"/>
      <c r="T556" s="339"/>
      <c r="U556" s="227" t="s">
        <v>57</v>
      </c>
      <c r="V556" s="362">
        <v>158.38999999999999</v>
      </c>
      <c r="W556" s="525"/>
    </row>
    <row r="557" spans="1:23" ht="13.5" thickBot="1" x14ac:dyDescent="0.25">
      <c r="A557" s="372" t="s">
        <v>26</v>
      </c>
      <c r="B557" s="410">
        <f t="shared" ref="B557:S557" si="222">B556-B543</f>
        <v>0</v>
      </c>
      <c r="C557" s="415">
        <f t="shared" si="222"/>
        <v>0</v>
      </c>
      <c r="D557" s="415">
        <f t="shared" si="222"/>
        <v>0</v>
      </c>
      <c r="E557" s="415">
        <f t="shared" si="222"/>
        <v>0</v>
      </c>
      <c r="F557" s="415">
        <f t="shared" si="222"/>
        <v>0</v>
      </c>
      <c r="G557" s="416">
        <f t="shared" si="222"/>
        <v>0</v>
      </c>
      <c r="H557" s="410">
        <f t="shared" si="222"/>
        <v>0</v>
      </c>
      <c r="I557" s="415">
        <f t="shared" si="222"/>
        <v>0</v>
      </c>
      <c r="J557" s="415">
        <f t="shared" si="222"/>
        <v>0</v>
      </c>
      <c r="K557" s="415">
        <f t="shared" si="222"/>
        <v>0</v>
      </c>
      <c r="L557" s="415">
        <f t="shared" si="222"/>
        <v>0</v>
      </c>
      <c r="M557" s="417">
        <f t="shared" si="222"/>
        <v>0</v>
      </c>
      <c r="N557" s="410">
        <f t="shared" si="222"/>
        <v>0</v>
      </c>
      <c r="O557" s="415">
        <f t="shared" si="222"/>
        <v>0</v>
      </c>
      <c r="P557" s="415">
        <f t="shared" si="222"/>
        <v>0</v>
      </c>
      <c r="Q557" s="415">
        <f t="shared" si="222"/>
        <v>0</v>
      </c>
      <c r="R557" s="415">
        <f t="shared" si="222"/>
        <v>0</v>
      </c>
      <c r="S557" s="417">
        <f t="shared" si="222"/>
        <v>0</v>
      </c>
      <c r="T557" s="348"/>
      <c r="U557" s="227" t="s">
        <v>26</v>
      </c>
      <c r="V557" s="227">
        <f>V556-V543</f>
        <v>-0.59000000000000341</v>
      </c>
      <c r="W557" s="525"/>
    </row>
  </sheetData>
  <mergeCells count="113">
    <mergeCell ref="B251:I251"/>
    <mergeCell ref="J251:M251"/>
    <mergeCell ref="N251:X251"/>
    <mergeCell ref="B223:I223"/>
    <mergeCell ref="B495:G495"/>
    <mergeCell ref="H495:M495"/>
    <mergeCell ref="N495:S495"/>
    <mergeCell ref="B482:G482"/>
    <mergeCell ref="H482:M482"/>
    <mergeCell ref="N482:S482"/>
    <mergeCell ref="J223:M223"/>
    <mergeCell ref="N223:X223"/>
    <mergeCell ref="H404:M404"/>
    <mergeCell ref="N404:S404"/>
    <mergeCell ref="N338:S338"/>
    <mergeCell ref="B352:G352"/>
    <mergeCell ref="H352:M352"/>
    <mergeCell ref="N352:S352"/>
    <mergeCell ref="N391:S391"/>
    <mergeCell ref="N365:S365"/>
    <mergeCell ref="N378:S378"/>
    <mergeCell ref="B391:G391"/>
    <mergeCell ref="H391:M391"/>
    <mergeCell ref="B365:G365"/>
    <mergeCell ref="H365:M365"/>
    <mergeCell ref="B378:G378"/>
    <mergeCell ref="H378:M378"/>
    <mergeCell ref="B151:I151"/>
    <mergeCell ref="J151:M151"/>
    <mergeCell ref="N151:W151"/>
    <mergeCell ref="M95:W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95:L95"/>
    <mergeCell ref="J123:M123"/>
    <mergeCell ref="N123:W123"/>
    <mergeCell ref="B109:L109"/>
    <mergeCell ref="M109:W109"/>
    <mergeCell ref="B137:I137"/>
    <mergeCell ref="J137:M137"/>
    <mergeCell ref="N137:W137"/>
    <mergeCell ref="B417:G417"/>
    <mergeCell ref="H417:M417"/>
    <mergeCell ref="N417:S417"/>
    <mergeCell ref="B404:G404"/>
    <mergeCell ref="B67:L67"/>
    <mergeCell ref="M67:W67"/>
    <mergeCell ref="B123:I123"/>
    <mergeCell ref="B209:I209"/>
    <mergeCell ref="J209:M209"/>
    <mergeCell ref="N209:X209"/>
    <mergeCell ref="B237:I237"/>
    <mergeCell ref="J237:M237"/>
    <mergeCell ref="N237:X237"/>
    <mergeCell ref="B165:I165"/>
    <mergeCell ref="J165:M165"/>
    <mergeCell ref="N165:W165"/>
    <mergeCell ref="B181:I181"/>
    <mergeCell ref="J181:M181"/>
    <mergeCell ref="N181:X181"/>
    <mergeCell ref="B81:L81"/>
    <mergeCell ref="B195:I195"/>
    <mergeCell ref="J195:M195"/>
    <mergeCell ref="N195:X195"/>
    <mergeCell ref="M81:W81"/>
    <mergeCell ref="B280:I280"/>
    <mergeCell ref="J280:M280"/>
    <mergeCell ref="N280:X280"/>
    <mergeCell ref="B266:I266"/>
    <mergeCell ref="J266:M266"/>
    <mergeCell ref="N266:X266"/>
    <mergeCell ref="B294:I294"/>
    <mergeCell ref="B338:G338"/>
    <mergeCell ref="H338:M338"/>
    <mergeCell ref="J294:M294"/>
    <mergeCell ref="B308:I308"/>
    <mergeCell ref="J308:M308"/>
    <mergeCell ref="B324:G324"/>
    <mergeCell ref="N308:X308"/>
    <mergeCell ref="N294:X294"/>
    <mergeCell ref="N324:S324"/>
    <mergeCell ref="H324:M324"/>
    <mergeCell ref="B430:G430"/>
    <mergeCell ref="H430:M430"/>
    <mergeCell ref="N430:S430"/>
    <mergeCell ref="B456:G456"/>
    <mergeCell ref="H456:M456"/>
    <mergeCell ref="N456:S456"/>
    <mergeCell ref="B443:G443"/>
    <mergeCell ref="H443:M443"/>
    <mergeCell ref="N443:S443"/>
    <mergeCell ref="B547:G547"/>
    <mergeCell ref="H547:M547"/>
    <mergeCell ref="N547:S547"/>
    <mergeCell ref="B534:G534"/>
    <mergeCell ref="H534:M534"/>
    <mergeCell ref="N534:S534"/>
    <mergeCell ref="B469:G469"/>
    <mergeCell ref="H469:M469"/>
    <mergeCell ref="N469:S469"/>
    <mergeCell ref="B521:G521"/>
    <mergeCell ref="H521:M521"/>
    <mergeCell ref="N521:S521"/>
    <mergeCell ref="B508:G508"/>
    <mergeCell ref="H508:M508"/>
    <mergeCell ref="N508:S50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2023-09-04T20:43:46Z</dcterms:modified>
</cp:coreProperties>
</file>