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61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799" i="251" l="1"/>
  <c r="G799" i="251"/>
  <c r="F799" i="251"/>
  <c r="E799" i="251"/>
  <c r="D799" i="251"/>
  <c r="C799" i="251"/>
  <c r="B799" i="251"/>
  <c r="H797" i="251"/>
  <c r="J797" i="251" s="1"/>
  <c r="K797" i="251" s="1"/>
  <c r="H796" i="251"/>
  <c r="G796" i="251"/>
  <c r="F796" i="251"/>
  <c r="E796" i="251"/>
  <c r="D796" i="251"/>
  <c r="C796" i="251"/>
  <c r="B796" i="251"/>
  <c r="H795" i="251"/>
  <c r="G795" i="251"/>
  <c r="F795" i="251"/>
  <c r="E795" i="251"/>
  <c r="D795" i="251"/>
  <c r="C795" i="251"/>
  <c r="B795" i="251"/>
  <c r="V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B802" i="249"/>
  <c r="T800" i="249"/>
  <c r="V800" i="249" s="1"/>
  <c r="W800" i="249" s="1"/>
  <c r="T799" i="249"/>
  <c r="S799" i="249"/>
  <c r="R799" i="249"/>
  <c r="Q799" i="249"/>
  <c r="P799" i="249"/>
  <c r="O799" i="249"/>
  <c r="N799" i="249"/>
  <c r="M799" i="249"/>
  <c r="L799" i="249"/>
  <c r="K799" i="249"/>
  <c r="J799" i="249"/>
  <c r="I799" i="249"/>
  <c r="H799" i="249"/>
  <c r="G799" i="249"/>
  <c r="F799" i="249"/>
  <c r="E799" i="249"/>
  <c r="D799" i="249"/>
  <c r="C799" i="249"/>
  <c r="B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H784" i="251" l="1"/>
  <c r="H783" i="251"/>
  <c r="G783" i="251"/>
  <c r="F783" i="251"/>
  <c r="E783" i="251"/>
  <c r="D783" i="251"/>
  <c r="C783" i="251"/>
  <c r="B783" i="251"/>
  <c r="H782" i="251"/>
  <c r="G782" i="251"/>
  <c r="F782" i="251"/>
  <c r="E782" i="251"/>
  <c r="D782" i="251"/>
  <c r="C782" i="251"/>
  <c r="B782" i="251"/>
  <c r="J786" i="251" l="1"/>
  <c r="J687" i="250"/>
  <c r="G687" i="250"/>
  <c r="F687" i="250"/>
  <c r="E687" i="250"/>
  <c r="D687" i="250"/>
  <c r="C687" i="250"/>
  <c r="B687" i="250"/>
  <c r="H685" i="250"/>
  <c r="J685" i="250" s="1"/>
  <c r="K685" i="250" s="1"/>
  <c r="H684" i="250"/>
  <c r="G684" i="250"/>
  <c r="F684" i="250"/>
  <c r="E684" i="250"/>
  <c r="D684" i="250"/>
  <c r="C684" i="250"/>
  <c r="B684" i="250"/>
  <c r="H683" i="250"/>
  <c r="G683" i="250"/>
  <c r="F683" i="250"/>
  <c r="E683" i="250"/>
  <c r="D683" i="250"/>
  <c r="C683" i="250"/>
  <c r="B683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J773" i="251" l="1"/>
  <c r="G771" i="251"/>
  <c r="F771" i="251"/>
  <c r="E771" i="251"/>
  <c r="D771" i="251"/>
  <c r="C771" i="251"/>
  <c r="B771" i="251"/>
  <c r="H770" i="251"/>
  <c r="G770" i="251"/>
  <c r="F770" i="251"/>
  <c r="E770" i="251"/>
  <c r="D770" i="251"/>
  <c r="C770" i="251"/>
  <c r="B770" i="251"/>
  <c r="H769" i="251"/>
  <c r="G769" i="251"/>
  <c r="F769" i="251"/>
  <c r="E769" i="251"/>
  <c r="D769" i="251"/>
  <c r="C769" i="251"/>
  <c r="B769" i="251"/>
  <c r="H771" i="251" l="1"/>
  <c r="J784" i="251" s="1"/>
  <c r="K784" i="251" s="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G758" i="251" l="1"/>
  <c r="F758" i="251"/>
  <c r="E758" i="251"/>
  <c r="D758" i="251"/>
  <c r="C758" i="251"/>
  <c r="B758" i="251"/>
  <c r="V763" i="249" l="1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2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B670" i="250"/>
  <c r="C670" i="250"/>
  <c r="D670" i="250"/>
  <c r="E670" i="250"/>
  <c r="F670" i="250"/>
  <c r="G670" i="250"/>
  <c r="H670" i="250"/>
  <c r="J674" i="250"/>
  <c r="G674" i="250"/>
  <c r="F674" i="250"/>
  <c r="E674" i="250"/>
  <c r="D674" i="250"/>
  <c r="C674" i="250"/>
  <c r="B674" i="250"/>
  <c r="H672" i="250"/>
  <c r="H671" i="250"/>
  <c r="G671" i="250"/>
  <c r="F671" i="250"/>
  <c r="E671" i="250"/>
  <c r="D671" i="250"/>
  <c r="C671" i="250"/>
  <c r="B671" i="250"/>
  <c r="J760" i="251"/>
  <c r="H758" i="251"/>
  <c r="J771" i="251" s="1"/>
  <c r="K771" i="251" s="1"/>
  <c r="H757" i="251"/>
  <c r="G757" i="251"/>
  <c r="F757" i="251"/>
  <c r="E757" i="251"/>
  <c r="D757" i="251"/>
  <c r="C757" i="251"/>
  <c r="B757" i="251"/>
  <c r="H756" i="251"/>
  <c r="G756" i="251"/>
  <c r="F756" i="251"/>
  <c r="E756" i="251"/>
  <c r="D756" i="251"/>
  <c r="C756" i="251"/>
  <c r="B756" i="251"/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H745" i="251" l="1"/>
  <c r="J758" i="251" s="1"/>
  <c r="K758" i="251" s="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34" i="251" l="1"/>
  <c r="G734" i="251"/>
  <c r="G747" i="251" s="1"/>
  <c r="G760" i="251" s="1"/>
  <c r="G773" i="251" s="1"/>
  <c r="G786" i="251" s="1"/>
  <c r="F734" i="251"/>
  <c r="F747" i="251" s="1"/>
  <c r="F760" i="251" s="1"/>
  <c r="F773" i="251" s="1"/>
  <c r="F786" i="251" s="1"/>
  <c r="E734" i="251"/>
  <c r="E747" i="251" s="1"/>
  <c r="E760" i="251" s="1"/>
  <c r="E773" i="251" s="1"/>
  <c r="E786" i="251" s="1"/>
  <c r="D734" i="251"/>
  <c r="D747" i="251" s="1"/>
  <c r="D760" i="251" s="1"/>
  <c r="D773" i="251" s="1"/>
  <c r="D786" i="251" s="1"/>
  <c r="C734" i="251"/>
  <c r="C747" i="251" s="1"/>
  <c r="C760" i="251" s="1"/>
  <c r="C773" i="251" s="1"/>
  <c r="C786" i="251" s="1"/>
  <c r="B734" i="251"/>
  <c r="B747" i="251" s="1"/>
  <c r="B760" i="251" s="1"/>
  <c r="B773" i="251" s="1"/>
  <c r="B786" i="251" s="1"/>
  <c r="H732" i="251"/>
  <c r="J745" i="251" s="1"/>
  <c r="K745" i="251" s="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J672" i="250" s="1"/>
  <c r="K672" i="250" s="1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72" i="248" s="1"/>
  <c r="W672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<sst xmlns="http://schemas.openxmlformats.org/spreadsheetml/2006/main" count="4239" uniqueCount="175">
  <si>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</si>
  <si>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</si>
  <si>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</si>
  <si>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</si>
  <si>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</si>
  <si>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</si>
  <si>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</si>
  <si>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</si>
  <si>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</si>
  <si>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</si>
  <si>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</si>
  <si>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</si>
  <si>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</si>
  <si>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</si>
  <si>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</si>
  <si>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</si>
  <si>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</si>
  <si>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</si>
  <si>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</si>
  <si>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</si>
  <si>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</si>
  <si>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</si>
  <si>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</si>
  <si>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</si>
  <si>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</si>
  <si>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</si>
  <si>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</si>
  <si>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</si>
  <si>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</si>
  <si>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</si>
  <si>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</si>
  <si>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</si>
  <si>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</si>
  <si>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</si>
  <si>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</si>
  <si>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</si>
  <si>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</si>
  <si>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</si>
  <si>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</si>
  <si>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</si>
  <si>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</si>
  <si>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</si>
  <si>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</si>
  <si>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</si>
  <si>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</si>
  <si>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</si>
  <si>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</si>
  <si>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</si>
  <si>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</si>
  <si>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</si>
  <si>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</si>
  <si>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</si>
  <si>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</si>
  <si>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</si>
  <si>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</si>
  <si>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</si>
  <si>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</si>
  <si>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</si>
  <si>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</si>
  <si>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</si>
  <si>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</si>
  <si>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</si>
  <si>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</si>
  <si>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</si>
  <si>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</si>
  <si>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</si>
  <si>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</si>
  <si>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</si>
  <si>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</si>
  <si>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</si>
  <si>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</si>
  <si>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</si>
  <si>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</si>
  <si>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</si>
  <si>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</si>
  <si>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</si>
  <si>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</si>
  <si>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</si>
  <si>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</si>
  <si>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</si>
  <si>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</si>
  <si>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</si>
  <si>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</si>
  <si>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</si>
  <si>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</si>
  <si>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</si>
  <si>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</si>
  <si>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</si>
  <si>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</si>
  <si>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</si>
  <si>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</si>
  <si>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</si>
  <si>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</si>
  <si>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</si>
  <si>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</si>
  <si>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</si>
  <si>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</si>
  <si>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</si>
  <si>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</si>
  <si>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</si>
  <si>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</si>
  <si>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</si>
  <si>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</si>
  <si>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</si>
  <si>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</si>
  <si>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</si>
  <si>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</si>
  <si>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</si>
  <si>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</si>
  <si>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</si>
  <si>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</si>
  <si>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</si>
  <si>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</si>
  <si>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</si>
  <si>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</si>
  <si>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</si>
  <si>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</si>
  <si>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</si>
  <si>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</si>
  <si>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</si>
  <si>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</si>
  <si>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</si>
  <si>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</si>
  <si>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</si>
  <si>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</si>
  <si>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</si>
  <si>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</si>
  <si>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</si>
  <si>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</si>
  <si>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</si>
  <si>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</si>
  <si>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</si>
  <si>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</si>
  <si>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</si>
  <si>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</si>
  <si>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</si>
  <si>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</si>
  <si>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</si>
  <si>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</si>
  <si>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</si>
  <si>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</si>
  <si>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</si>
  <si>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</si>
  <si>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</si>
  <si>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</si>
  <si>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</si>
  <si>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</si>
  <si>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</si>
  <si>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</si>
  <si>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</si>
  <si>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</si>
  <si>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</si>
  <si>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</si>
  <si>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</si>
  <si>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</si>
  <si>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</si>
  <si>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</si>
  <si>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</si>
  <si>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</si>
  <si>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</si>
  <si>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</si>
  <si>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</si>
  <si>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</si>
  <si>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</si>
  <si>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</si>
  <si>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</si>
  <si>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</si>
  <si>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</si>
  <si>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</si>
  <si>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</si>
  <si>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</si>
  <si>
    <t>Semana 58</t>
  </si>
  <si>
    <t>Semana 59</t>
  </si>
  <si>
    <t>Semana 60</t>
  </si>
  <si>
    <t>Semana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</si>
</sst>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1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6" borderId="56" xfId="0" applyFont="1" applyFill="1" applyBorder="1" applyAlignment="1">
      <alignment horizontal="center" vertical="center"/>
    </xf>
    <xf numFmtId="0" fontId="29" fillId="6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6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52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8%20Registros%20de%20Producci&#243;n/programacion%20semanal%20de%20alimento/2022/Modulo%203%20Lote%20M580%20F579/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/>
      <sheetData sheetId="1">
        <row r="371">
          <cell r="F371">
            <v>46</v>
          </cell>
          <cell r="R371">
            <v>45</v>
          </cell>
          <cell r="AD371">
            <v>45</v>
          </cell>
          <cell r="AP371">
            <v>2</v>
          </cell>
          <cell r="BB371">
            <v>47</v>
          </cell>
          <cell r="BN371">
            <v>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8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802"/>
  <sheetViews>
    <sheetView showGridLines="0" topLeftCell="A785" zoomScale="80" zoomScaleNormal="80" workbookViewId="0">
      <selection activeCell="T797" sqref="T797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83" t="s">
        <v>53</v>
      </c>
      <c r="C9" s="584"/>
      <c r="D9" s="584"/>
      <c r="E9" s="584"/>
      <c r="F9" s="58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83" t="s">
        <v>72</v>
      </c>
      <c r="C22" s="584"/>
      <c r="D22" s="584"/>
      <c r="E22" s="584"/>
      <c r="F22" s="58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83" t="s">
        <v>72</v>
      </c>
      <c r="C35" s="584"/>
      <c r="D35" s="584"/>
      <c r="E35" s="584"/>
      <c r="F35" s="58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83" t="s">
        <v>72</v>
      </c>
      <c r="C48" s="584"/>
      <c r="D48" s="584"/>
      <c r="E48" s="584"/>
      <c r="F48" s="58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83" t="s">
        <v>72</v>
      </c>
      <c r="C61" s="584"/>
      <c r="D61" s="584"/>
      <c r="E61" s="584"/>
      <c r="F61" s="58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83" t="s">
        <v>72</v>
      </c>
      <c r="C74" s="584"/>
      <c r="D74" s="584"/>
      <c r="E74" s="584"/>
      <c r="F74" s="58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83" t="s">
        <v>72</v>
      </c>
      <c r="C87" s="584"/>
      <c r="D87" s="584"/>
      <c r="E87" s="584"/>
      <c r="F87" s="58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83" t="s">
        <v>72</v>
      </c>
      <c r="C100" s="584"/>
      <c r="D100" s="584"/>
      <c r="E100" s="584"/>
      <c r="F100" s="58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83" t="s">
        <v>72</v>
      </c>
      <c r="C113" s="584"/>
      <c r="D113" s="584"/>
      <c r="E113" s="584"/>
      <c r="F113" s="585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83" t="s">
        <v>72</v>
      </c>
      <c r="C126" s="584"/>
      <c r="D126" s="584"/>
      <c r="E126" s="584"/>
      <c r="F126" s="585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83" t="s">
        <v>72</v>
      </c>
      <c r="C139" s="584"/>
      <c r="D139" s="584"/>
      <c r="E139" s="584"/>
      <c r="F139" s="58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83" t="s">
        <v>72</v>
      </c>
      <c r="C152" s="584"/>
      <c r="D152" s="584"/>
      <c r="E152" s="584"/>
      <c r="F152" s="58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83" t="s">
        <v>72</v>
      </c>
      <c r="C165" s="584"/>
      <c r="D165" s="584"/>
      <c r="E165" s="584"/>
      <c r="F165" s="585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83" t="s">
        <v>72</v>
      </c>
      <c r="C178" s="584"/>
      <c r="D178" s="584"/>
      <c r="E178" s="584"/>
      <c r="F178" s="58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83" t="s">
        <v>72</v>
      </c>
      <c r="C191" s="584"/>
      <c r="D191" s="584"/>
      <c r="E191" s="584"/>
      <c r="F191" s="58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83" t="s">
        <v>72</v>
      </c>
      <c r="C204" s="584"/>
      <c r="D204" s="584"/>
      <c r="E204" s="584"/>
      <c r="F204" s="58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83" t="s">
        <v>72</v>
      </c>
      <c r="C217" s="584"/>
      <c r="D217" s="584"/>
      <c r="E217" s="584"/>
      <c r="F217" s="58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83" t="s">
        <v>72</v>
      </c>
      <c r="C230" s="584"/>
      <c r="D230" s="584"/>
      <c r="E230" s="584"/>
      <c r="F230" s="585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83" t="s">
        <v>72</v>
      </c>
      <c r="C243" s="584"/>
      <c r="D243" s="584"/>
      <c r="E243" s="584"/>
      <c r="F243" s="58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83" t="s">
        <v>72</v>
      </c>
      <c r="C256" s="584"/>
      <c r="D256" s="584"/>
      <c r="E256" s="584"/>
      <c r="F256" s="58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83" t="s">
        <v>72</v>
      </c>
      <c r="C269" s="584"/>
      <c r="D269" s="584"/>
      <c r="E269" s="584"/>
      <c r="F269" s="58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83" t="s">
        <v>72</v>
      </c>
      <c r="C282" s="584"/>
      <c r="D282" s="584"/>
      <c r="E282" s="584"/>
      <c r="F282" s="585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83" t="s">
        <v>53</v>
      </c>
      <c r="C298" s="584"/>
      <c r="D298" s="584"/>
      <c r="E298" s="584"/>
      <c r="F298" s="584"/>
      <c r="G298" s="585"/>
      <c r="H298" s="583" t="s">
        <v>72</v>
      </c>
      <c r="I298" s="584"/>
      <c r="J298" s="584"/>
      <c r="K298" s="584"/>
      <c r="L298" s="584"/>
      <c r="M298" s="585"/>
      <c r="N298" s="583" t="s">
        <v>63</v>
      </c>
      <c r="O298" s="584"/>
      <c r="P298" s="584"/>
      <c r="Q298" s="584"/>
      <c r="R298" s="584"/>
      <c r="S298" s="585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83" t="s">
        <v>53</v>
      </c>
      <c r="C311" s="584"/>
      <c r="D311" s="584"/>
      <c r="E311" s="584"/>
      <c r="F311" s="584"/>
      <c r="G311" s="585"/>
      <c r="H311" s="583" t="s">
        <v>72</v>
      </c>
      <c r="I311" s="584"/>
      <c r="J311" s="584"/>
      <c r="K311" s="584"/>
      <c r="L311" s="584"/>
      <c r="M311" s="585"/>
      <c r="N311" s="583" t="s">
        <v>63</v>
      </c>
      <c r="O311" s="584"/>
      <c r="P311" s="584"/>
      <c r="Q311" s="584"/>
      <c r="R311" s="584"/>
      <c r="S311" s="585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93" t="s">
        <v>53</v>
      </c>
      <c r="C324" s="594"/>
      <c r="D324" s="594"/>
      <c r="E324" s="594"/>
      <c r="F324" s="594"/>
      <c r="G324" s="595"/>
      <c r="H324" s="593" t="s">
        <v>72</v>
      </c>
      <c r="I324" s="594"/>
      <c r="J324" s="594"/>
      <c r="K324" s="594"/>
      <c r="L324" s="594"/>
      <c r="M324" s="595"/>
      <c r="N324" s="593" t="s">
        <v>63</v>
      </c>
      <c r="O324" s="594"/>
      <c r="P324" s="594"/>
      <c r="Q324" s="594"/>
      <c r="R324" s="594"/>
      <c r="S324" s="59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93" t="s">
        <v>53</v>
      </c>
      <c r="C337" s="594"/>
      <c r="D337" s="594"/>
      <c r="E337" s="594"/>
      <c r="F337" s="594"/>
      <c r="G337" s="595"/>
      <c r="H337" s="593" t="s">
        <v>72</v>
      </c>
      <c r="I337" s="594"/>
      <c r="J337" s="594"/>
      <c r="K337" s="594"/>
      <c r="L337" s="594"/>
      <c r="M337" s="595"/>
      <c r="N337" s="593" t="s">
        <v>63</v>
      </c>
      <c r="O337" s="594"/>
      <c r="P337" s="594"/>
      <c r="Q337" s="594"/>
      <c r="R337" s="594"/>
      <c r="S337" s="59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93" t="s">
        <v>53</v>
      </c>
      <c r="C350" s="594"/>
      <c r="D350" s="594"/>
      <c r="E350" s="594"/>
      <c r="F350" s="594"/>
      <c r="G350" s="595"/>
      <c r="H350" s="593" t="s">
        <v>72</v>
      </c>
      <c r="I350" s="594"/>
      <c r="J350" s="594"/>
      <c r="K350" s="594"/>
      <c r="L350" s="594"/>
      <c r="M350" s="595"/>
      <c r="N350" s="593" t="s">
        <v>63</v>
      </c>
      <c r="O350" s="594"/>
      <c r="P350" s="594"/>
      <c r="Q350" s="594"/>
      <c r="R350" s="594"/>
      <c r="S350" s="59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93" t="s">
        <v>53</v>
      </c>
      <c r="C363" s="594"/>
      <c r="D363" s="594"/>
      <c r="E363" s="594"/>
      <c r="F363" s="594"/>
      <c r="G363" s="595"/>
      <c r="H363" s="593" t="s">
        <v>72</v>
      </c>
      <c r="I363" s="594"/>
      <c r="J363" s="594"/>
      <c r="K363" s="594"/>
      <c r="L363" s="594"/>
      <c r="M363" s="595"/>
      <c r="N363" s="593" t="s">
        <v>63</v>
      </c>
      <c r="O363" s="594"/>
      <c r="P363" s="594"/>
      <c r="Q363" s="594"/>
      <c r="R363" s="594"/>
      <c r="S363" s="595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93" t="s">
        <v>53</v>
      </c>
      <c r="C376" s="594"/>
      <c r="D376" s="594"/>
      <c r="E376" s="594"/>
      <c r="F376" s="594"/>
      <c r="G376" s="595"/>
      <c r="H376" s="593" t="s">
        <v>72</v>
      </c>
      <c r="I376" s="594"/>
      <c r="J376" s="594"/>
      <c r="K376" s="594"/>
      <c r="L376" s="594"/>
      <c r="M376" s="595"/>
      <c r="N376" s="593" t="s">
        <v>63</v>
      </c>
      <c r="O376" s="594"/>
      <c r="P376" s="594"/>
      <c r="Q376" s="594"/>
      <c r="R376" s="594"/>
      <c r="S376" s="595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93" t="s">
        <v>53</v>
      </c>
      <c r="C389" s="594"/>
      <c r="D389" s="594"/>
      <c r="E389" s="594"/>
      <c r="F389" s="594"/>
      <c r="G389" s="595"/>
      <c r="H389" s="593" t="s">
        <v>72</v>
      </c>
      <c r="I389" s="594"/>
      <c r="J389" s="594"/>
      <c r="K389" s="594"/>
      <c r="L389" s="594"/>
      <c r="M389" s="595"/>
      <c r="N389" s="593" t="s">
        <v>63</v>
      </c>
      <c r="O389" s="594"/>
      <c r="P389" s="594"/>
      <c r="Q389" s="594"/>
      <c r="R389" s="594"/>
      <c r="S389" s="595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93" t="s">
        <v>53</v>
      </c>
      <c r="C402" s="594"/>
      <c r="D402" s="594"/>
      <c r="E402" s="594"/>
      <c r="F402" s="594"/>
      <c r="G402" s="595"/>
      <c r="H402" s="593" t="s">
        <v>72</v>
      </c>
      <c r="I402" s="594"/>
      <c r="J402" s="594"/>
      <c r="K402" s="594"/>
      <c r="L402" s="594"/>
      <c r="M402" s="595"/>
      <c r="N402" s="593" t="s">
        <v>63</v>
      </c>
      <c r="O402" s="594"/>
      <c r="P402" s="594"/>
      <c r="Q402" s="594"/>
      <c r="R402" s="594"/>
      <c r="S402" s="595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93" t="s">
        <v>53</v>
      </c>
      <c r="C415" s="594"/>
      <c r="D415" s="594"/>
      <c r="E415" s="594"/>
      <c r="F415" s="594"/>
      <c r="G415" s="595"/>
      <c r="H415" s="593" t="s">
        <v>72</v>
      </c>
      <c r="I415" s="594"/>
      <c r="J415" s="594"/>
      <c r="K415" s="594"/>
      <c r="L415" s="594"/>
      <c r="M415" s="595"/>
      <c r="N415" s="593" t="s">
        <v>63</v>
      </c>
      <c r="O415" s="594"/>
      <c r="P415" s="594"/>
      <c r="Q415" s="594"/>
      <c r="R415" s="594"/>
      <c r="S415" s="595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93" t="s">
        <v>53</v>
      </c>
      <c r="C428" s="594"/>
      <c r="D428" s="594"/>
      <c r="E428" s="594"/>
      <c r="F428" s="594"/>
      <c r="G428" s="595"/>
      <c r="H428" s="593" t="s">
        <v>72</v>
      </c>
      <c r="I428" s="594"/>
      <c r="J428" s="594"/>
      <c r="K428" s="594"/>
      <c r="L428" s="594"/>
      <c r="M428" s="595"/>
      <c r="N428" s="593" t="s">
        <v>63</v>
      </c>
      <c r="O428" s="594"/>
      <c r="P428" s="594"/>
      <c r="Q428" s="594"/>
      <c r="R428" s="594"/>
      <c r="S428" s="595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93" t="s">
        <v>53</v>
      </c>
      <c r="C441" s="594"/>
      <c r="D441" s="594"/>
      <c r="E441" s="594"/>
      <c r="F441" s="594"/>
      <c r="G441" s="595"/>
      <c r="H441" s="593" t="s">
        <v>72</v>
      </c>
      <c r="I441" s="594"/>
      <c r="J441" s="594"/>
      <c r="K441" s="594"/>
      <c r="L441" s="594"/>
      <c r="M441" s="595"/>
      <c r="N441" s="593" t="s">
        <v>63</v>
      </c>
      <c r="O441" s="594"/>
      <c r="P441" s="594"/>
      <c r="Q441" s="594"/>
      <c r="R441" s="594"/>
      <c r="S441" s="595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93" t="s">
        <v>53</v>
      </c>
      <c r="C454" s="594"/>
      <c r="D454" s="594"/>
      <c r="E454" s="594"/>
      <c r="F454" s="594"/>
      <c r="G454" s="595"/>
      <c r="H454" s="593" t="s">
        <v>72</v>
      </c>
      <c r="I454" s="594"/>
      <c r="J454" s="594"/>
      <c r="K454" s="594"/>
      <c r="L454" s="594"/>
      <c r="M454" s="595"/>
      <c r="N454" s="593" t="s">
        <v>63</v>
      </c>
      <c r="O454" s="594"/>
      <c r="P454" s="594"/>
      <c r="Q454" s="594"/>
      <c r="R454" s="594"/>
      <c r="S454" s="595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93" t="s">
        <v>53</v>
      </c>
      <c r="C467" s="594"/>
      <c r="D467" s="594"/>
      <c r="E467" s="594"/>
      <c r="F467" s="594"/>
      <c r="G467" s="595"/>
      <c r="H467" s="593" t="s">
        <v>72</v>
      </c>
      <c r="I467" s="594"/>
      <c r="J467" s="594"/>
      <c r="K467" s="594"/>
      <c r="L467" s="594"/>
      <c r="M467" s="595"/>
      <c r="N467" s="593" t="s">
        <v>63</v>
      </c>
      <c r="O467" s="594"/>
      <c r="P467" s="594"/>
      <c r="Q467" s="594"/>
      <c r="R467" s="594"/>
      <c r="S467" s="595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93" t="s">
        <v>53</v>
      </c>
      <c r="C480" s="594"/>
      <c r="D480" s="594"/>
      <c r="E480" s="594"/>
      <c r="F480" s="594"/>
      <c r="G480" s="595"/>
      <c r="H480" s="593" t="s">
        <v>72</v>
      </c>
      <c r="I480" s="594"/>
      <c r="J480" s="594"/>
      <c r="K480" s="594"/>
      <c r="L480" s="594"/>
      <c r="M480" s="595"/>
      <c r="N480" s="593" t="s">
        <v>63</v>
      </c>
      <c r="O480" s="594"/>
      <c r="P480" s="594"/>
      <c r="Q480" s="594"/>
      <c r="R480" s="594"/>
      <c r="S480" s="595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93" t="s">
        <v>53</v>
      </c>
      <c r="C493" s="594"/>
      <c r="D493" s="594"/>
      <c r="E493" s="594"/>
      <c r="F493" s="594"/>
      <c r="G493" s="595"/>
      <c r="H493" s="593" t="s">
        <v>72</v>
      </c>
      <c r="I493" s="594"/>
      <c r="J493" s="594"/>
      <c r="K493" s="594"/>
      <c r="L493" s="594"/>
      <c r="M493" s="595"/>
      <c r="N493" s="593" t="s">
        <v>63</v>
      </c>
      <c r="O493" s="594"/>
      <c r="P493" s="594"/>
      <c r="Q493" s="594"/>
      <c r="R493" s="594"/>
      <c r="S493" s="595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93" t="s">
        <v>53</v>
      </c>
      <c r="C506" s="594"/>
      <c r="D506" s="594"/>
      <c r="E506" s="594"/>
      <c r="F506" s="594"/>
      <c r="G506" s="595"/>
      <c r="H506" s="593" t="s">
        <v>72</v>
      </c>
      <c r="I506" s="594"/>
      <c r="J506" s="594"/>
      <c r="K506" s="594"/>
      <c r="L506" s="594"/>
      <c r="M506" s="595"/>
      <c r="N506" s="593" t="s">
        <v>63</v>
      </c>
      <c r="O506" s="594"/>
      <c r="P506" s="594"/>
      <c r="Q506" s="594"/>
      <c r="R506" s="594"/>
      <c r="S506" s="595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93" t="s">
        <v>53</v>
      </c>
      <c r="C519" s="594"/>
      <c r="D519" s="594"/>
      <c r="E519" s="594"/>
      <c r="F519" s="594"/>
      <c r="G519" s="595"/>
      <c r="H519" s="593" t="s">
        <v>72</v>
      </c>
      <c r="I519" s="594"/>
      <c r="J519" s="594"/>
      <c r="K519" s="594"/>
      <c r="L519" s="594"/>
      <c r="M519" s="595"/>
      <c r="N519" s="593" t="s">
        <v>63</v>
      </c>
      <c r="O519" s="594"/>
      <c r="P519" s="594"/>
      <c r="Q519" s="594"/>
      <c r="R519" s="594"/>
      <c r="S519" s="595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93" t="s">
        <v>53</v>
      </c>
      <c r="C532" s="594"/>
      <c r="D532" s="594"/>
      <c r="E532" s="594"/>
      <c r="F532" s="594"/>
      <c r="G532" s="595"/>
      <c r="H532" s="593" t="s">
        <v>72</v>
      </c>
      <c r="I532" s="594"/>
      <c r="J532" s="594"/>
      <c r="K532" s="594"/>
      <c r="L532" s="594"/>
      <c r="M532" s="595"/>
      <c r="N532" s="593" t="s">
        <v>63</v>
      </c>
      <c r="O532" s="594"/>
      <c r="P532" s="594"/>
      <c r="Q532" s="594"/>
      <c r="R532" s="594"/>
      <c r="S532" s="595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93" t="s">
        <v>53</v>
      </c>
      <c r="C545" s="594"/>
      <c r="D545" s="594"/>
      <c r="E545" s="594"/>
      <c r="F545" s="594"/>
      <c r="G545" s="595"/>
      <c r="H545" s="593" t="s">
        <v>72</v>
      </c>
      <c r="I545" s="594"/>
      <c r="J545" s="594"/>
      <c r="K545" s="594"/>
      <c r="L545" s="594"/>
      <c r="M545" s="595"/>
      <c r="N545" s="593" t="s">
        <v>63</v>
      </c>
      <c r="O545" s="594"/>
      <c r="P545" s="594"/>
      <c r="Q545" s="594"/>
      <c r="R545" s="594"/>
      <c r="S545" s="595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93" t="s">
        <v>53</v>
      </c>
      <c r="C558" s="594"/>
      <c r="D558" s="594"/>
      <c r="E558" s="594"/>
      <c r="F558" s="594"/>
      <c r="G558" s="595"/>
      <c r="H558" s="593" t="s">
        <v>72</v>
      </c>
      <c r="I558" s="594"/>
      <c r="J558" s="594"/>
      <c r="K558" s="594"/>
      <c r="L558" s="594"/>
      <c r="M558" s="595"/>
      <c r="N558" s="593" t="s">
        <v>63</v>
      </c>
      <c r="O558" s="594"/>
      <c r="P558" s="594"/>
      <c r="Q558" s="594"/>
      <c r="R558" s="594"/>
      <c r="S558" s="595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93" t="s">
        <v>53</v>
      </c>
      <c r="C571" s="594"/>
      <c r="D571" s="594"/>
      <c r="E571" s="594"/>
      <c r="F571" s="594"/>
      <c r="G571" s="595"/>
      <c r="H571" s="593" t="s">
        <v>72</v>
      </c>
      <c r="I571" s="594"/>
      <c r="J571" s="594"/>
      <c r="K571" s="594"/>
      <c r="L571" s="594"/>
      <c r="M571" s="595"/>
      <c r="N571" s="593" t="s">
        <v>63</v>
      </c>
      <c r="O571" s="594"/>
      <c r="P571" s="594"/>
      <c r="Q571" s="594"/>
      <c r="R571" s="594"/>
      <c r="S571" s="595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93" t="s">
        <v>53</v>
      </c>
      <c r="C584" s="594"/>
      <c r="D584" s="594"/>
      <c r="E584" s="594"/>
      <c r="F584" s="594"/>
      <c r="G584" s="595"/>
      <c r="H584" s="593" t="s">
        <v>72</v>
      </c>
      <c r="I584" s="594"/>
      <c r="J584" s="594"/>
      <c r="K584" s="594"/>
      <c r="L584" s="594"/>
      <c r="M584" s="595"/>
      <c r="N584" s="593" t="s">
        <v>63</v>
      </c>
      <c r="O584" s="594"/>
      <c r="P584" s="594"/>
      <c r="Q584" s="594"/>
      <c r="R584" s="594"/>
      <c r="S584" s="595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93" t="s">
        <v>53</v>
      </c>
      <c r="C597" s="594"/>
      <c r="D597" s="594"/>
      <c r="E597" s="594"/>
      <c r="F597" s="594"/>
      <c r="G597" s="595"/>
      <c r="H597" s="593" t="s">
        <v>72</v>
      </c>
      <c r="I597" s="594"/>
      <c r="J597" s="594"/>
      <c r="K597" s="594"/>
      <c r="L597" s="594"/>
      <c r="M597" s="595"/>
      <c r="N597" s="593" t="s">
        <v>63</v>
      </c>
      <c r="O597" s="594"/>
      <c r="P597" s="594"/>
      <c r="Q597" s="594"/>
      <c r="R597" s="594"/>
      <c r="S597" s="595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93" t="s">
        <v>53</v>
      </c>
      <c r="C610" s="594"/>
      <c r="D610" s="594"/>
      <c r="E610" s="594"/>
      <c r="F610" s="594"/>
      <c r="G610" s="595"/>
      <c r="H610" s="593" t="s">
        <v>72</v>
      </c>
      <c r="I610" s="594"/>
      <c r="J610" s="594"/>
      <c r="K610" s="594"/>
      <c r="L610" s="594"/>
      <c r="M610" s="595"/>
      <c r="N610" s="593" t="s">
        <v>63</v>
      </c>
      <c r="O610" s="594"/>
      <c r="P610" s="594"/>
      <c r="Q610" s="594"/>
      <c r="R610" s="594"/>
      <c r="S610" s="595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93" t="s">
        <v>53</v>
      </c>
      <c r="C623" s="594"/>
      <c r="D623" s="594"/>
      <c r="E623" s="594"/>
      <c r="F623" s="594"/>
      <c r="G623" s="595"/>
      <c r="H623" s="593" t="s">
        <v>72</v>
      </c>
      <c r="I623" s="594"/>
      <c r="J623" s="594"/>
      <c r="K623" s="594"/>
      <c r="L623" s="594"/>
      <c r="M623" s="595"/>
      <c r="N623" s="593" t="s">
        <v>63</v>
      </c>
      <c r="O623" s="594"/>
      <c r="P623" s="594"/>
      <c r="Q623" s="594"/>
      <c r="R623" s="594"/>
      <c r="S623" s="595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93" t="s">
        <v>53</v>
      </c>
      <c r="C636" s="594"/>
      <c r="D636" s="594"/>
      <c r="E636" s="594"/>
      <c r="F636" s="594"/>
      <c r="G636" s="595"/>
      <c r="H636" s="593" t="s">
        <v>72</v>
      </c>
      <c r="I636" s="594"/>
      <c r="J636" s="594"/>
      <c r="K636" s="594"/>
      <c r="L636" s="594"/>
      <c r="M636" s="595"/>
      <c r="N636" s="593" t="s">
        <v>63</v>
      </c>
      <c r="O636" s="594"/>
      <c r="P636" s="594"/>
      <c r="Q636" s="594"/>
      <c r="R636" s="594"/>
      <c r="S636" s="595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93" t="s">
        <v>53</v>
      </c>
      <c r="C649" s="594"/>
      <c r="D649" s="594"/>
      <c r="E649" s="594"/>
      <c r="F649" s="594"/>
      <c r="G649" s="595"/>
      <c r="H649" s="593" t="s">
        <v>72</v>
      </c>
      <c r="I649" s="594"/>
      <c r="J649" s="594"/>
      <c r="K649" s="594"/>
      <c r="L649" s="594"/>
      <c r="M649" s="595"/>
      <c r="N649" s="593" t="s">
        <v>63</v>
      </c>
      <c r="O649" s="594"/>
      <c r="P649" s="594"/>
      <c r="Q649" s="594"/>
      <c r="R649" s="594"/>
      <c r="S649" s="595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93" t="s">
        <v>53</v>
      </c>
      <c r="C662" s="594"/>
      <c r="D662" s="594"/>
      <c r="E662" s="594"/>
      <c r="F662" s="594"/>
      <c r="G662" s="595"/>
      <c r="H662" s="593" t="s">
        <v>72</v>
      </c>
      <c r="I662" s="594"/>
      <c r="J662" s="594"/>
      <c r="K662" s="594"/>
      <c r="L662" s="594"/>
      <c r="M662" s="595"/>
      <c r="N662" s="593" t="s">
        <v>63</v>
      </c>
      <c r="O662" s="594"/>
      <c r="P662" s="594"/>
      <c r="Q662" s="594"/>
      <c r="R662" s="594"/>
      <c r="S662" s="595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93" t="s">
        <v>53</v>
      </c>
      <c r="C675" s="594"/>
      <c r="D675" s="594"/>
      <c r="E675" s="594"/>
      <c r="F675" s="594"/>
      <c r="G675" s="595"/>
      <c r="H675" s="593" t="s">
        <v>72</v>
      </c>
      <c r="I675" s="594"/>
      <c r="J675" s="594"/>
      <c r="K675" s="594"/>
      <c r="L675" s="594"/>
      <c r="M675" s="595"/>
      <c r="N675" s="593" t="s">
        <v>63</v>
      </c>
      <c r="O675" s="594"/>
      <c r="P675" s="594"/>
      <c r="Q675" s="594"/>
      <c r="R675" s="594"/>
      <c r="S675" s="595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93" t="s">
        <v>53</v>
      </c>
      <c r="C688" s="594"/>
      <c r="D688" s="594"/>
      <c r="E688" s="594"/>
      <c r="F688" s="594"/>
      <c r="G688" s="595"/>
      <c r="H688" s="593" t="s">
        <v>72</v>
      </c>
      <c r="I688" s="594"/>
      <c r="J688" s="594"/>
      <c r="K688" s="594"/>
      <c r="L688" s="594"/>
      <c r="M688" s="595"/>
      <c r="N688" s="593" t="s">
        <v>63</v>
      </c>
      <c r="O688" s="594"/>
      <c r="P688" s="594"/>
      <c r="Q688" s="594"/>
      <c r="R688" s="594"/>
      <c r="S688" s="595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93" t="s">
        <v>53</v>
      </c>
      <c r="C701" s="594"/>
      <c r="D701" s="594"/>
      <c r="E701" s="594"/>
      <c r="F701" s="594"/>
      <c r="G701" s="595"/>
      <c r="H701" s="593" t="s">
        <v>72</v>
      </c>
      <c r="I701" s="594"/>
      <c r="J701" s="594"/>
      <c r="K701" s="594"/>
      <c r="L701" s="594"/>
      <c r="M701" s="595"/>
      <c r="N701" s="593" t="s">
        <v>63</v>
      </c>
      <c r="O701" s="594"/>
      <c r="P701" s="594"/>
      <c r="Q701" s="594"/>
      <c r="R701" s="594"/>
      <c r="S701" s="595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93" t="s">
        <v>53</v>
      </c>
      <c r="C714" s="594"/>
      <c r="D714" s="594"/>
      <c r="E714" s="594"/>
      <c r="F714" s="594"/>
      <c r="G714" s="595"/>
      <c r="H714" s="593" t="s">
        <v>72</v>
      </c>
      <c r="I714" s="594"/>
      <c r="J714" s="594"/>
      <c r="K714" s="594"/>
      <c r="L714" s="594"/>
      <c r="M714" s="595"/>
      <c r="N714" s="593" t="s">
        <v>63</v>
      </c>
      <c r="O714" s="594"/>
      <c r="P714" s="594"/>
      <c r="Q714" s="594"/>
      <c r="R714" s="594"/>
      <c r="S714" s="595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593" t="s">
        <v>53</v>
      </c>
      <c r="C727" s="594"/>
      <c r="D727" s="594"/>
      <c r="E727" s="594"/>
      <c r="F727" s="594"/>
      <c r="G727" s="595"/>
      <c r="H727" s="593" t="s">
        <v>72</v>
      </c>
      <c r="I727" s="594"/>
      <c r="J727" s="594"/>
      <c r="K727" s="594"/>
      <c r="L727" s="594"/>
      <c r="M727" s="595"/>
      <c r="N727" s="593" t="s">
        <v>63</v>
      </c>
      <c r="O727" s="594"/>
      <c r="P727" s="594"/>
      <c r="Q727" s="594"/>
      <c r="R727" s="594"/>
      <c r="S727" s="595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593" t="s">
        <v>53</v>
      </c>
      <c r="C740" s="594"/>
      <c r="D740" s="594"/>
      <c r="E740" s="594"/>
      <c r="F740" s="594"/>
      <c r="G740" s="595"/>
      <c r="H740" s="593" t="s">
        <v>72</v>
      </c>
      <c r="I740" s="594"/>
      <c r="J740" s="594"/>
      <c r="K740" s="594"/>
      <c r="L740" s="594"/>
      <c r="M740" s="595"/>
      <c r="N740" s="593" t="s">
        <v>63</v>
      </c>
      <c r="O740" s="594"/>
      <c r="P740" s="594"/>
      <c r="Q740" s="594"/>
      <c r="R740" s="594"/>
      <c r="S740" s="595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596" t="s">
        <v>169</v>
      </c>
      <c r="Y748" s="596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  <row r="752" spans="1:25" ht="13.5" thickBot="1" x14ac:dyDescent="0.25"/>
    <row r="753" spans="1:23" ht="13.5" thickBot="1" x14ac:dyDescent="0.25">
      <c r="A753" s="468" t="s">
        <v>171</v>
      </c>
      <c r="B753" s="593" t="s">
        <v>53</v>
      </c>
      <c r="C753" s="594"/>
      <c r="D753" s="594"/>
      <c r="E753" s="594"/>
      <c r="F753" s="594"/>
      <c r="G753" s="595"/>
      <c r="H753" s="593" t="s">
        <v>72</v>
      </c>
      <c r="I753" s="594"/>
      <c r="J753" s="594"/>
      <c r="K753" s="594"/>
      <c r="L753" s="594"/>
      <c r="M753" s="595"/>
      <c r="N753" s="593" t="s">
        <v>63</v>
      </c>
      <c r="O753" s="594"/>
      <c r="P753" s="594"/>
      <c r="Q753" s="594"/>
      <c r="R753" s="594"/>
      <c r="S753" s="595"/>
      <c r="T753" s="338" t="s">
        <v>55</v>
      </c>
      <c r="U753" s="546"/>
      <c r="V753" s="546"/>
      <c r="W753" s="546"/>
    </row>
    <row r="754" spans="1:23" x14ac:dyDescent="0.2">
      <c r="A754" s="469" t="s">
        <v>54</v>
      </c>
      <c r="B754" s="490">
        <v>1</v>
      </c>
      <c r="C754" s="329">
        <v>2</v>
      </c>
      <c r="D754" s="329">
        <v>3</v>
      </c>
      <c r="E754" s="329">
        <v>4</v>
      </c>
      <c r="F754" s="329">
        <v>5</v>
      </c>
      <c r="G754" s="483">
        <v>6</v>
      </c>
      <c r="H754" s="490">
        <v>7</v>
      </c>
      <c r="I754" s="329">
        <v>8</v>
      </c>
      <c r="J754" s="329">
        <v>9</v>
      </c>
      <c r="K754" s="329">
        <v>10</v>
      </c>
      <c r="L754" s="329">
        <v>11</v>
      </c>
      <c r="M754" s="483">
        <v>12</v>
      </c>
      <c r="N754" s="490">
        <v>13</v>
      </c>
      <c r="O754" s="329">
        <v>14</v>
      </c>
      <c r="P754" s="329">
        <v>15</v>
      </c>
      <c r="Q754" s="329">
        <v>16</v>
      </c>
      <c r="R754" s="329">
        <v>17</v>
      </c>
      <c r="S754" s="483">
        <v>18</v>
      </c>
      <c r="T754" s="459">
        <v>255</v>
      </c>
      <c r="U754" s="546"/>
      <c r="V754" s="546"/>
      <c r="W754" s="546"/>
    </row>
    <row r="755" spans="1:23" x14ac:dyDescent="0.2">
      <c r="A755" s="470" t="s">
        <v>3</v>
      </c>
      <c r="B755" s="473">
        <v>4580</v>
      </c>
      <c r="C755" s="473">
        <v>4580</v>
      </c>
      <c r="D755" s="473">
        <v>4580</v>
      </c>
      <c r="E755" s="473">
        <v>4580</v>
      </c>
      <c r="F755" s="473">
        <v>4580</v>
      </c>
      <c r="G755" s="473">
        <v>4580</v>
      </c>
      <c r="H755" s="473">
        <v>4580</v>
      </c>
      <c r="I755" s="473">
        <v>4580</v>
      </c>
      <c r="J755" s="473">
        <v>4580</v>
      </c>
      <c r="K755" s="473">
        <v>4580</v>
      </c>
      <c r="L755" s="473">
        <v>4580</v>
      </c>
      <c r="M755" s="473">
        <v>4580</v>
      </c>
      <c r="N755" s="473">
        <v>4580</v>
      </c>
      <c r="O755" s="473">
        <v>4580</v>
      </c>
      <c r="P755" s="473">
        <v>4580</v>
      </c>
      <c r="Q755" s="473">
        <v>4580</v>
      </c>
      <c r="R755" s="473">
        <v>4580</v>
      </c>
      <c r="S755" s="473">
        <v>4580</v>
      </c>
      <c r="T755" s="473">
        <v>4580</v>
      </c>
      <c r="U755" s="546"/>
      <c r="V755" s="546"/>
      <c r="W755" s="546"/>
    </row>
    <row r="756" spans="1:23" x14ac:dyDescent="0.2">
      <c r="A756" s="471" t="s">
        <v>6</v>
      </c>
      <c r="B756" s="256">
        <v>4913</v>
      </c>
      <c r="C756" s="257">
        <v>5200</v>
      </c>
      <c r="D756" s="257">
        <v>5143</v>
      </c>
      <c r="E756" s="257">
        <v>4646</v>
      </c>
      <c r="F756" s="257">
        <v>5197</v>
      </c>
      <c r="G756" s="258">
        <v>5523</v>
      </c>
      <c r="H756" s="256">
        <v>5035</v>
      </c>
      <c r="I756" s="257">
        <v>4992</v>
      </c>
      <c r="J756" s="257">
        <v>5223</v>
      </c>
      <c r="K756" s="257">
        <v>4754</v>
      </c>
      <c r="L756" s="257">
        <v>5329</v>
      </c>
      <c r="M756" s="258">
        <v>5434</v>
      </c>
      <c r="N756" s="256">
        <v>4802</v>
      </c>
      <c r="O756" s="257">
        <v>5057</v>
      </c>
      <c r="P756" s="257">
        <v>5237</v>
      </c>
      <c r="Q756" s="257">
        <v>4580</v>
      </c>
      <c r="R756" s="257">
        <v>5324</v>
      </c>
      <c r="S756" s="258">
        <v>5613</v>
      </c>
      <c r="T756" s="342">
        <v>5144</v>
      </c>
      <c r="U756" s="546"/>
      <c r="V756" s="546"/>
      <c r="W756" s="546"/>
    </row>
    <row r="757" spans="1:23" x14ac:dyDescent="0.2">
      <c r="A757" s="469" t="s">
        <v>7</v>
      </c>
      <c r="B757" s="260">
        <v>93.3</v>
      </c>
      <c r="C757" s="261">
        <v>100</v>
      </c>
      <c r="D757" s="261">
        <v>100</v>
      </c>
      <c r="E757" s="261">
        <v>90</v>
      </c>
      <c r="F757" s="261">
        <v>93.3</v>
      </c>
      <c r="G757" s="262">
        <v>93.3</v>
      </c>
      <c r="H757" s="260">
        <v>100</v>
      </c>
      <c r="I757" s="261">
        <v>100</v>
      </c>
      <c r="J757" s="261">
        <v>100</v>
      </c>
      <c r="K757" s="261">
        <v>70</v>
      </c>
      <c r="L757" s="261">
        <v>100</v>
      </c>
      <c r="M757" s="262">
        <v>80</v>
      </c>
      <c r="N757" s="260">
        <v>100</v>
      </c>
      <c r="O757" s="261">
        <v>93.3</v>
      </c>
      <c r="P757" s="261">
        <v>86.7</v>
      </c>
      <c r="Q757" s="261">
        <v>100</v>
      </c>
      <c r="R757" s="261">
        <v>100</v>
      </c>
      <c r="S757" s="262">
        <v>100</v>
      </c>
      <c r="T757" s="343">
        <v>83.7</v>
      </c>
      <c r="U757" s="546"/>
      <c r="V757" s="227"/>
      <c r="W757" s="546"/>
    </row>
    <row r="758" spans="1:23" x14ac:dyDescent="0.2">
      <c r="A758" s="469" t="s">
        <v>8</v>
      </c>
      <c r="B758" s="263">
        <v>5.0999999999999997E-2</v>
      </c>
      <c r="C758" s="264">
        <v>3.4000000000000002E-2</v>
      </c>
      <c r="D758" s="264">
        <v>5.8000000000000003E-2</v>
      </c>
      <c r="E758" s="264">
        <v>6.9000000000000006E-2</v>
      </c>
      <c r="F758" s="264">
        <v>5.2999999999999999E-2</v>
      </c>
      <c r="G758" s="265">
        <v>5.6000000000000001E-2</v>
      </c>
      <c r="H758" s="263">
        <v>4.9000000000000002E-2</v>
      </c>
      <c r="I758" s="264">
        <v>4.1000000000000002E-2</v>
      </c>
      <c r="J758" s="264">
        <v>2.9000000000000001E-2</v>
      </c>
      <c r="K758" s="264">
        <v>8.8999999999999996E-2</v>
      </c>
      <c r="L758" s="264">
        <v>0.04</v>
      </c>
      <c r="M758" s="265">
        <v>6.7000000000000004E-2</v>
      </c>
      <c r="N758" s="263">
        <v>4.5999999999999999E-2</v>
      </c>
      <c r="O758" s="264">
        <v>4.4999999999999998E-2</v>
      </c>
      <c r="P758" s="264">
        <v>4.8000000000000001E-2</v>
      </c>
      <c r="Q758" s="264">
        <v>2.4E-2</v>
      </c>
      <c r="R758" s="264">
        <v>3.1E-2</v>
      </c>
      <c r="S758" s="265">
        <v>3.6999999999999998E-2</v>
      </c>
      <c r="T758" s="344">
        <v>7.0000000000000007E-2</v>
      </c>
      <c r="U758" s="546"/>
      <c r="V758" s="227"/>
      <c r="W758" s="546"/>
    </row>
    <row r="759" spans="1:23" x14ac:dyDescent="0.2">
      <c r="A759" s="471" t="s">
        <v>1</v>
      </c>
      <c r="B759" s="266">
        <f>B756/B755*100-100</f>
        <v>7.270742358078607</v>
      </c>
      <c r="C759" s="267">
        <f t="shared" ref="C759:R759" si="208">C756/C755*100-100</f>
        <v>13.537117903930124</v>
      </c>
      <c r="D759" s="267">
        <f t="shared" si="208"/>
        <v>12.292576419213972</v>
      </c>
      <c r="E759" s="267">
        <f t="shared" si="208"/>
        <v>1.4410480349344965</v>
      </c>
      <c r="F759" s="267">
        <f t="shared" si="208"/>
        <v>13.471615720524028</v>
      </c>
      <c r="G759" s="268">
        <f t="shared" si="208"/>
        <v>20.589519650655035</v>
      </c>
      <c r="H759" s="266">
        <f t="shared" si="208"/>
        <v>9.9344978165938755</v>
      </c>
      <c r="I759" s="267">
        <f t="shared" si="208"/>
        <v>8.9956331877729241</v>
      </c>
      <c r="J759" s="267">
        <f t="shared" si="208"/>
        <v>14.039301310043669</v>
      </c>
      <c r="K759" s="267">
        <f t="shared" si="208"/>
        <v>3.7991266375545933</v>
      </c>
      <c r="L759" s="267">
        <f t="shared" si="208"/>
        <v>16.353711790393021</v>
      </c>
      <c r="M759" s="268">
        <f t="shared" si="208"/>
        <v>18.646288209606993</v>
      </c>
      <c r="N759" s="266">
        <f t="shared" si="208"/>
        <v>4.8471615720523999</v>
      </c>
      <c r="O759" s="267">
        <f t="shared" si="208"/>
        <v>10.414847161572055</v>
      </c>
      <c r="P759" s="267">
        <f t="shared" si="208"/>
        <v>14.344978165938869</v>
      </c>
      <c r="Q759" s="267">
        <f t="shared" si="208"/>
        <v>0</v>
      </c>
      <c r="R759" s="267">
        <f t="shared" si="208"/>
        <v>16.244541484716152</v>
      </c>
      <c r="S759" s="268">
        <f>S756/S755*100-100</f>
        <v>22.554585152838442</v>
      </c>
      <c r="T759" s="345">
        <f t="shared" ref="T759" si="209">T756/T755*100-100</f>
        <v>12.314410480349338</v>
      </c>
      <c r="U759" s="546"/>
      <c r="V759" s="227"/>
      <c r="W759" s="546"/>
    </row>
    <row r="760" spans="1:23" ht="13.5" thickBot="1" x14ac:dyDescent="0.25">
      <c r="A760" s="472" t="s">
        <v>27</v>
      </c>
      <c r="B760" s="410">
        <f>B756-B743</f>
        <v>0</v>
      </c>
      <c r="C760" s="415">
        <f t="shared" ref="C760:S760" si="210">C756-C743</f>
        <v>-71</v>
      </c>
      <c r="D760" s="415">
        <f t="shared" si="210"/>
        <v>-150</v>
      </c>
      <c r="E760" s="415">
        <f t="shared" si="210"/>
        <v>75</v>
      </c>
      <c r="F760" s="415">
        <f t="shared" si="210"/>
        <v>-127</v>
      </c>
      <c r="G760" s="417">
        <f t="shared" si="210"/>
        <v>40</v>
      </c>
      <c r="H760" s="410">
        <f t="shared" si="210"/>
        <v>-77</v>
      </c>
      <c r="I760" s="415">
        <f t="shared" si="210"/>
        <v>-98</v>
      </c>
      <c r="J760" s="415">
        <f t="shared" si="210"/>
        <v>-91</v>
      </c>
      <c r="K760" s="415">
        <f t="shared" si="210"/>
        <v>71</v>
      </c>
      <c r="L760" s="415">
        <f t="shared" si="210"/>
        <v>-113</v>
      </c>
      <c r="M760" s="417">
        <f t="shared" si="210"/>
        <v>-302</v>
      </c>
      <c r="N760" s="410">
        <f t="shared" si="210"/>
        <v>-113</v>
      </c>
      <c r="O760" s="415">
        <f t="shared" si="210"/>
        <v>2</v>
      </c>
      <c r="P760" s="415">
        <f t="shared" si="210"/>
        <v>5</v>
      </c>
      <c r="Q760" s="415">
        <f t="shared" si="210"/>
        <v>40</v>
      </c>
      <c r="R760" s="415">
        <f t="shared" si="210"/>
        <v>-18</v>
      </c>
      <c r="S760" s="417">
        <f t="shared" si="210"/>
        <v>-167</v>
      </c>
      <c r="T760" s="478">
        <f>T756-T743</f>
        <v>-62</v>
      </c>
      <c r="U760" s="546"/>
      <c r="V760" s="227"/>
      <c r="W760" s="546"/>
    </row>
    <row r="761" spans="1:23" x14ac:dyDescent="0.2">
      <c r="A761" s="370" t="s">
        <v>51</v>
      </c>
      <c r="B761" s="486">
        <v>56</v>
      </c>
      <c r="C761" s="487">
        <v>55</v>
      </c>
      <c r="D761" s="487">
        <v>56</v>
      </c>
      <c r="E761" s="487">
        <v>11</v>
      </c>
      <c r="F761" s="487">
        <v>57</v>
      </c>
      <c r="G761" s="489">
        <v>58</v>
      </c>
      <c r="H761" s="486">
        <v>53</v>
      </c>
      <c r="I761" s="487">
        <v>55</v>
      </c>
      <c r="J761" s="487">
        <v>55</v>
      </c>
      <c r="K761" s="487">
        <v>12</v>
      </c>
      <c r="L761" s="487">
        <v>56</v>
      </c>
      <c r="M761" s="489">
        <v>55</v>
      </c>
      <c r="N761" s="486">
        <v>55</v>
      </c>
      <c r="O761" s="487">
        <v>57</v>
      </c>
      <c r="P761" s="487">
        <v>56</v>
      </c>
      <c r="Q761" s="487">
        <v>7</v>
      </c>
      <c r="R761" s="487">
        <v>56</v>
      </c>
      <c r="S761" s="489">
        <v>56</v>
      </c>
      <c r="T761" s="347">
        <f>SUM(B761:S761)</f>
        <v>866</v>
      </c>
      <c r="U761" s="227" t="s">
        <v>56</v>
      </c>
      <c r="V761" s="278">
        <f>T748-T761</f>
        <v>1</v>
      </c>
      <c r="W761" s="279">
        <f>V761/T748</f>
        <v>1.1534025374855825E-3</v>
      </c>
    </row>
    <row r="762" spans="1:23" x14ac:dyDescent="0.2">
      <c r="A762" s="371" t="s">
        <v>28</v>
      </c>
      <c r="B762" s="323">
        <v>158</v>
      </c>
      <c r="C762" s="240">
        <v>157</v>
      </c>
      <c r="D762" s="240">
        <v>155</v>
      </c>
      <c r="E762" s="240">
        <v>159.5</v>
      </c>
      <c r="F762" s="240">
        <v>154.5</v>
      </c>
      <c r="G762" s="243">
        <v>153</v>
      </c>
      <c r="H762" s="242">
        <v>157</v>
      </c>
      <c r="I762" s="240">
        <v>156</v>
      </c>
      <c r="J762" s="240">
        <v>155</v>
      </c>
      <c r="K762" s="240">
        <v>159</v>
      </c>
      <c r="L762" s="240">
        <v>154.5</v>
      </c>
      <c r="M762" s="243">
        <v>153.5</v>
      </c>
      <c r="N762" s="242">
        <v>157.5</v>
      </c>
      <c r="O762" s="240">
        <v>155.5</v>
      </c>
      <c r="P762" s="240">
        <v>155</v>
      </c>
      <c r="Q762" s="240">
        <v>159</v>
      </c>
      <c r="R762" s="240">
        <v>154</v>
      </c>
      <c r="S762" s="243">
        <v>153.5</v>
      </c>
      <c r="T762" s="339"/>
      <c r="U762" s="227" t="s">
        <v>57</v>
      </c>
      <c r="V762" s="362">
        <v>155.63</v>
      </c>
      <c r="W762" s="546"/>
    </row>
    <row r="763" spans="1:23" ht="13.5" thickBot="1" x14ac:dyDescent="0.25">
      <c r="A763" s="372" t="s">
        <v>26</v>
      </c>
      <c r="B763" s="410">
        <f>B762-B749</f>
        <v>0</v>
      </c>
      <c r="C763" s="415">
        <f t="shared" ref="C763:S763" si="211">C762-C749</f>
        <v>0</v>
      </c>
      <c r="D763" s="415">
        <f t="shared" si="211"/>
        <v>0</v>
      </c>
      <c r="E763" s="415">
        <f t="shared" si="211"/>
        <v>0</v>
      </c>
      <c r="F763" s="415">
        <f t="shared" si="211"/>
        <v>0</v>
      </c>
      <c r="G763" s="417">
        <f t="shared" si="211"/>
        <v>0</v>
      </c>
      <c r="H763" s="410">
        <f t="shared" si="211"/>
        <v>0</v>
      </c>
      <c r="I763" s="415">
        <f t="shared" si="211"/>
        <v>0</v>
      </c>
      <c r="J763" s="415">
        <f t="shared" si="211"/>
        <v>0</v>
      </c>
      <c r="K763" s="415">
        <f t="shared" si="211"/>
        <v>0</v>
      </c>
      <c r="L763" s="415">
        <f t="shared" si="211"/>
        <v>0</v>
      </c>
      <c r="M763" s="417">
        <f t="shared" si="211"/>
        <v>0</v>
      </c>
      <c r="N763" s="410">
        <f t="shared" si="211"/>
        <v>0</v>
      </c>
      <c r="O763" s="415">
        <f t="shared" si="211"/>
        <v>0</v>
      </c>
      <c r="P763" s="415">
        <f t="shared" si="211"/>
        <v>0</v>
      </c>
      <c r="Q763" s="415">
        <f t="shared" si="211"/>
        <v>0</v>
      </c>
      <c r="R763" s="415">
        <f t="shared" si="211"/>
        <v>0</v>
      </c>
      <c r="S763" s="417">
        <f t="shared" si="211"/>
        <v>0</v>
      </c>
      <c r="T763" s="348"/>
      <c r="U763" s="227" t="s">
        <v>26</v>
      </c>
      <c r="V763" s="395">
        <f>V762-V749</f>
        <v>1.0699999999999932</v>
      </c>
      <c r="W763" s="546"/>
    </row>
    <row r="765" spans="1:23" ht="13.5" thickBot="1" x14ac:dyDescent="0.25"/>
    <row r="766" spans="1:23" ht="13.5" thickBot="1" x14ac:dyDescent="0.25">
      <c r="A766" s="468" t="s">
        <v>172</v>
      </c>
      <c r="B766" s="593" t="s">
        <v>53</v>
      </c>
      <c r="C766" s="594"/>
      <c r="D766" s="594"/>
      <c r="E766" s="594"/>
      <c r="F766" s="594"/>
      <c r="G766" s="595"/>
      <c r="H766" s="593" t="s">
        <v>72</v>
      </c>
      <c r="I766" s="594"/>
      <c r="J766" s="594"/>
      <c r="K766" s="594"/>
      <c r="L766" s="594"/>
      <c r="M766" s="595"/>
      <c r="N766" s="593" t="s">
        <v>63</v>
      </c>
      <c r="O766" s="594"/>
      <c r="P766" s="594"/>
      <c r="Q766" s="594"/>
      <c r="R766" s="594"/>
      <c r="S766" s="595"/>
      <c r="T766" s="338" t="s">
        <v>55</v>
      </c>
      <c r="U766" s="549"/>
      <c r="V766" s="549"/>
      <c r="W766" s="549"/>
    </row>
    <row r="767" spans="1:23" x14ac:dyDescent="0.2">
      <c r="A767" s="469" t="s">
        <v>54</v>
      </c>
      <c r="B767" s="490">
        <v>1</v>
      </c>
      <c r="C767" s="329">
        <v>2</v>
      </c>
      <c r="D767" s="329">
        <v>3</v>
      </c>
      <c r="E767" s="329">
        <v>4</v>
      </c>
      <c r="F767" s="329">
        <v>5</v>
      </c>
      <c r="G767" s="483">
        <v>6</v>
      </c>
      <c r="H767" s="490">
        <v>7</v>
      </c>
      <c r="I767" s="329">
        <v>8</v>
      </c>
      <c r="J767" s="329">
        <v>9</v>
      </c>
      <c r="K767" s="329">
        <v>10</v>
      </c>
      <c r="L767" s="329">
        <v>11</v>
      </c>
      <c r="M767" s="483">
        <v>12</v>
      </c>
      <c r="N767" s="490">
        <v>13</v>
      </c>
      <c r="O767" s="329">
        <v>14</v>
      </c>
      <c r="P767" s="329">
        <v>15</v>
      </c>
      <c r="Q767" s="329">
        <v>16</v>
      </c>
      <c r="R767" s="329">
        <v>17</v>
      </c>
      <c r="S767" s="483">
        <v>18</v>
      </c>
      <c r="T767" s="459">
        <v>255</v>
      </c>
      <c r="U767" s="549"/>
      <c r="V767" s="549"/>
      <c r="W767" s="549"/>
    </row>
    <row r="768" spans="1:23" x14ac:dyDescent="0.2">
      <c r="A768" s="470" t="s">
        <v>3</v>
      </c>
      <c r="B768" s="473">
        <v>4595</v>
      </c>
      <c r="C768" s="473">
        <v>4595</v>
      </c>
      <c r="D768" s="473">
        <v>4595</v>
      </c>
      <c r="E768" s="473">
        <v>4595</v>
      </c>
      <c r="F768" s="473">
        <v>4595</v>
      </c>
      <c r="G768" s="473">
        <v>4595</v>
      </c>
      <c r="H768" s="473">
        <v>4595</v>
      </c>
      <c r="I768" s="473">
        <v>4595</v>
      </c>
      <c r="J768" s="473">
        <v>4595</v>
      </c>
      <c r="K768" s="473">
        <v>4595</v>
      </c>
      <c r="L768" s="473">
        <v>4595</v>
      </c>
      <c r="M768" s="473">
        <v>4595</v>
      </c>
      <c r="N768" s="473">
        <v>4595</v>
      </c>
      <c r="O768" s="473">
        <v>4595</v>
      </c>
      <c r="P768" s="473">
        <v>4595</v>
      </c>
      <c r="Q768" s="473">
        <v>4595</v>
      </c>
      <c r="R768" s="473">
        <v>4595</v>
      </c>
      <c r="S768" s="473">
        <v>4595</v>
      </c>
      <c r="T768" s="473">
        <v>4595</v>
      </c>
      <c r="U768" s="549"/>
      <c r="V768" s="549"/>
      <c r="W768" s="549"/>
    </row>
    <row r="769" spans="1:23" x14ac:dyDescent="0.2">
      <c r="A769" s="471" t="s">
        <v>6</v>
      </c>
      <c r="B769" s="256">
        <v>4929.375</v>
      </c>
      <c r="C769" s="257">
        <v>5267.333333333333</v>
      </c>
      <c r="D769" s="257">
        <v>5332</v>
      </c>
      <c r="E769" s="257">
        <v>4714</v>
      </c>
      <c r="F769" s="257">
        <v>5293.333333333333</v>
      </c>
      <c r="G769" s="258">
        <v>5415.333333333333</v>
      </c>
      <c r="H769" s="256">
        <v>5029.333333333333</v>
      </c>
      <c r="I769" s="257">
        <v>5220.7142857142853</v>
      </c>
      <c r="J769" s="257">
        <v>5275.7142857142853</v>
      </c>
      <c r="K769" s="257">
        <v>4933</v>
      </c>
      <c r="L769" s="257">
        <v>5382.666666666667</v>
      </c>
      <c r="M769" s="258">
        <v>5748.666666666667</v>
      </c>
      <c r="N769" s="256">
        <v>4904.666666666667</v>
      </c>
      <c r="O769" s="257">
        <v>5147.333333333333</v>
      </c>
      <c r="P769" s="257">
        <v>5258</v>
      </c>
      <c r="Q769" s="257">
        <v>4730</v>
      </c>
      <c r="R769" s="257">
        <v>5306.666666666667</v>
      </c>
      <c r="S769" s="258">
        <v>5605.625</v>
      </c>
      <c r="T769" s="342">
        <v>5225.6573705179298</v>
      </c>
      <c r="U769" s="549"/>
      <c r="V769" s="549"/>
      <c r="W769" s="549"/>
    </row>
    <row r="770" spans="1:23" x14ac:dyDescent="0.2">
      <c r="A770" s="469" t="s">
        <v>7</v>
      </c>
      <c r="B770" s="260">
        <v>93.75</v>
      </c>
      <c r="C770" s="261">
        <v>100</v>
      </c>
      <c r="D770" s="261">
        <v>100</v>
      </c>
      <c r="E770" s="261">
        <v>100</v>
      </c>
      <c r="F770" s="261">
        <v>93.333333333333329</v>
      </c>
      <c r="G770" s="262">
        <v>93.333333333333329</v>
      </c>
      <c r="H770" s="260">
        <v>86.666666666666671</v>
      </c>
      <c r="I770" s="261">
        <v>92.857142857142861</v>
      </c>
      <c r="J770" s="261">
        <v>100</v>
      </c>
      <c r="K770" s="261">
        <v>80</v>
      </c>
      <c r="L770" s="261">
        <v>100</v>
      </c>
      <c r="M770" s="262">
        <v>100</v>
      </c>
      <c r="N770" s="260">
        <v>93.333333333333329</v>
      </c>
      <c r="O770" s="261">
        <v>100</v>
      </c>
      <c r="P770" s="261">
        <v>93.333333333333329</v>
      </c>
      <c r="Q770" s="261">
        <v>83.333333333333329</v>
      </c>
      <c r="R770" s="261">
        <v>100</v>
      </c>
      <c r="S770" s="262">
        <v>100</v>
      </c>
      <c r="T770" s="343">
        <v>80.876494023904399</v>
      </c>
      <c r="U770" s="549"/>
      <c r="V770" s="227"/>
      <c r="W770" s="549"/>
    </row>
    <row r="771" spans="1:23" x14ac:dyDescent="0.2">
      <c r="A771" s="469" t="s">
        <v>8</v>
      </c>
      <c r="B771" s="263">
        <v>6.1030438459839735E-2</v>
      </c>
      <c r="C771" s="264">
        <v>3.5675972560493492E-2</v>
      </c>
      <c r="D771" s="264">
        <v>5.6248226494267702E-2</v>
      </c>
      <c r="E771" s="264">
        <v>6.0888021046789094E-2</v>
      </c>
      <c r="F771" s="264">
        <v>4.9661149003863585E-2</v>
      </c>
      <c r="G771" s="265">
        <v>5.5741342558942648E-2</v>
      </c>
      <c r="H771" s="263">
        <v>6.371972039019104E-2</v>
      </c>
      <c r="I771" s="264">
        <v>4.1999444556305637E-2</v>
      </c>
      <c r="J771" s="264">
        <v>3.8552058002089433E-2</v>
      </c>
      <c r="K771" s="264">
        <v>8.2289126365050549E-2</v>
      </c>
      <c r="L771" s="264">
        <v>2.5003244945111518E-2</v>
      </c>
      <c r="M771" s="265">
        <v>5.0415945949701522E-2</v>
      </c>
      <c r="N771" s="263">
        <v>6.2647404051422925E-2</v>
      </c>
      <c r="O771" s="264">
        <v>5.3145189779714455E-2</v>
      </c>
      <c r="P771" s="264">
        <v>5.6278032749314796E-2</v>
      </c>
      <c r="Q771" s="264">
        <v>5.483259665659454E-2</v>
      </c>
      <c r="R771" s="264">
        <v>3.063884659601725E-2</v>
      </c>
      <c r="S771" s="265">
        <v>4.4758186170513185E-2</v>
      </c>
      <c r="T771" s="344">
        <v>7.0937338570600542E-2</v>
      </c>
      <c r="U771" s="549"/>
      <c r="V771" s="227"/>
      <c r="W771" s="549"/>
    </row>
    <row r="772" spans="1:23" x14ac:dyDescent="0.2">
      <c r="A772" s="471" t="s">
        <v>1</v>
      </c>
      <c r="B772" s="266">
        <f>B769/B768*100-100</f>
        <v>7.2769314472252518</v>
      </c>
      <c r="C772" s="267">
        <f t="shared" ref="C772:R772" si="212">C769/C768*100-100</f>
        <v>14.631846209648174</v>
      </c>
      <c r="D772" s="267">
        <f t="shared" si="212"/>
        <v>16.039173014145817</v>
      </c>
      <c r="E772" s="267">
        <f t="shared" si="212"/>
        <v>2.5897714907508202</v>
      </c>
      <c r="F772" s="267">
        <f t="shared" si="212"/>
        <v>15.197678636198759</v>
      </c>
      <c r="G772" s="268">
        <f t="shared" si="212"/>
        <v>17.85273848385927</v>
      </c>
      <c r="H772" s="266">
        <f t="shared" si="212"/>
        <v>9.4523032281465191</v>
      </c>
      <c r="I772" s="267">
        <f t="shared" si="212"/>
        <v>13.617285869734161</v>
      </c>
      <c r="J772" s="267">
        <f t="shared" si="212"/>
        <v>14.814239079745064</v>
      </c>
      <c r="K772" s="267">
        <f t="shared" si="212"/>
        <v>7.3558215451577666</v>
      </c>
      <c r="L772" s="267">
        <f t="shared" si="212"/>
        <v>17.141820819731592</v>
      </c>
      <c r="M772" s="268">
        <f t="shared" si="212"/>
        <v>25.107000362713094</v>
      </c>
      <c r="N772" s="266">
        <f t="shared" si="212"/>
        <v>6.7392092854552175</v>
      </c>
      <c r="O772" s="267">
        <f t="shared" si="212"/>
        <v>12.020311933260786</v>
      </c>
      <c r="P772" s="267">
        <f t="shared" si="212"/>
        <v>14.428726877040262</v>
      </c>
      <c r="Q772" s="267">
        <f t="shared" si="212"/>
        <v>2.9379760609357959</v>
      </c>
      <c r="R772" s="267">
        <f t="shared" si="212"/>
        <v>15.487849111352929</v>
      </c>
      <c r="S772" s="268">
        <f>S769/S768*100-100</f>
        <v>21.994015233949952</v>
      </c>
      <c r="T772" s="345">
        <f t="shared" ref="T772" si="213">T769/T768*100-100</f>
        <v>13.724861164699249</v>
      </c>
      <c r="U772" s="549"/>
      <c r="V772" s="227"/>
      <c r="W772" s="549"/>
    </row>
    <row r="773" spans="1:23" ht="13.5" thickBot="1" x14ac:dyDescent="0.25">
      <c r="A773" s="472" t="s">
        <v>27</v>
      </c>
      <c r="B773" s="410">
        <f>B769-B756</f>
        <v>16.375</v>
      </c>
      <c r="C773" s="415">
        <f t="shared" ref="C773:S773" si="214">C769-C756</f>
        <v>67.33333333333303</v>
      </c>
      <c r="D773" s="415">
        <f t="shared" si="214"/>
        <v>189</v>
      </c>
      <c r="E773" s="415">
        <f t="shared" si="214"/>
        <v>68</v>
      </c>
      <c r="F773" s="415">
        <f t="shared" si="214"/>
        <v>96.33333333333303</v>
      </c>
      <c r="G773" s="417">
        <f t="shared" si="214"/>
        <v>-107.66666666666697</v>
      </c>
      <c r="H773" s="410">
        <f t="shared" si="214"/>
        <v>-5.6666666666669698</v>
      </c>
      <c r="I773" s="415">
        <f t="shared" si="214"/>
        <v>228.71428571428532</v>
      </c>
      <c r="J773" s="415">
        <f t="shared" si="214"/>
        <v>52.714285714285325</v>
      </c>
      <c r="K773" s="415">
        <f t="shared" si="214"/>
        <v>179</v>
      </c>
      <c r="L773" s="415">
        <f t="shared" si="214"/>
        <v>53.66666666666697</v>
      </c>
      <c r="M773" s="417">
        <f t="shared" si="214"/>
        <v>314.66666666666697</v>
      </c>
      <c r="N773" s="410">
        <f t="shared" si="214"/>
        <v>102.66666666666697</v>
      </c>
      <c r="O773" s="415">
        <f t="shared" si="214"/>
        <v>90.33333333333303</v>
      </c>
      <c r="P773" s="415">
        <f t="shared" si="214"/>
        <v>21</v>
      </c>
      <c r="Q773" s="415">
        <f t="shared" si="214"/>
        <v>150</v>
      </c>
      <c r="R773" s="415">
        <f t="shared" si="214"/>
        <v>-17.33333333333303</v>
      </c>
      <c r="S773" s="417">
        <f t="shared" si="214"/>
        <v>-7.375</v>
      </c>
      <c r="T773" s="478">
        <f>T769-T756</f>
        <v>81.657370517929849</v>
      </c>
      <c r="U773" s="549"/>
      <c r="V773" s="227"/>
      <c r="W773" s="549"/>
    </row>
    <row r="774" spans="1:23" x14ac:dyDescent="0.2">
      <c r="A774" s="370" t="s">
        <v>51</v>
      </c>
      <c r="B774" s="486">
        <v>56</v>
      </c>
      <c r="C774" s="487">
        <v>55</v>
      </c>
      <c r="D774" s="487">
        <v>56</v>
      </c>
      <c r="E774" s="487">
        <v>11</v>
      </c>
      <c r="F774" s="487">
        <v>57</v>
      </c>
      <c r="G774" s="489">
        <v>58</v>
      </c>
      <c r="H774" s="486">
        <v>53</v>
      </c>
      <c r="I774" s="487">
        <v>55</v>
      </c>
      <c r="J774" s="487">
        <v>55</v>
      </c>
      <c r="K774" s="487">
        <v>12</v>
      </c>
      <c r="L774" s="487">
        <v>56</v>
      </c>
      <c r="M774" s="489">
        <v>55</v>
      </c>
      <c r="N774" s="486">
        <v>55</v>
      </c>
      <c r="O774" s="487">
        <v>57</v>
      </c>
      <c r="P774" s="487">
        <v>56</v>
      </c>
      <c r="Q774" s="487">
        <v>6</v>
      </c>
      <c r="R774" s="487">
        <v>56</v>
      </c>
      <c r="S774" s="489">
        <v>56</v>
      </c>
      <c r="T774" s="347">
        <f>SUM(B774:S774)</f>
        <v>865</v>
      </c>
      <c r="U774" s="227" t="s">
        <v>56</v>
      </c>
      <c r="V774" s="278">
        <f>T761-T774</f>
        <v>1</v>
      </c>
      <c r="W774" s="279">
        <f>V774/T761</f>
        <v>1.1547344110854503E-3</v>
      </c>
    </row>
    <row r="775" spans="1:23" x14ac:dyDescent="0.2">
      <c r="A775" s="371" t="s">
        <v>28</v>
      </c>
      <c r="B775" s="323">
        <v>158</v>
      </c>
      <c r="C775" s="240">
        <v>157</v>
      </c>
      <c r="D775" s="240">
        <v>155</v>
      </c>
      <c r="E775" s="240">
        <v>159.5</v>
      </c>
      <c r="F775" s="240">
        <v>154.5</v>
      </c>
      <c r="G775" s="243">
        <v>153</v>
      </c>
      <c r="H775" s="242">
        <v>157</v>
      </c>
      <c r="I775" s="240">
        <v>156</v>
      </c>
      <c r="J775" s="240">
        <v>155</v>
      </c>
      <c r="K775" s="240">
        <v>159</v>
      </c>
      <c r="L775" s="240">
        <v>154.5</v>
      </c>
      <c r="M775" s="243">
        <v>153.5</v>
      </c>
      <c r="N775" s="242">
        <v>157.5</v>
      </c>
      <c r="O775" s="240">
        <v>155.5</v>
      </c>
      <c r="P775" s="240">
        <v>155</v>
      </c>
      <c r="Q775" s="240">
        <v>159</v>
      </c>
      <c r="R775" s="240">
        <v>154</v>
      </c>
      <c r="S775" s="243">
        <v>153.5</v>
      </c>
      <c r="T775" s="339"/>
      <c r="U775" s="227" t="s">
        <v>57</v>
      </c>
      <c r="V775" s="362">
        <v>155.62</v>
      </c>
      <c r="W775" s="549"/>
    </row>
    <row r="776" spans="1:23" ht="13.5" thickBot="1" x14ac:dyDescent="0.25">
      <c r="A776" s="372" t="s">
        <v>26</v>
      </c>
      <c r="B776" s="410">
        <f>B775-B762</f>
        <v>0</v>
      </c>
      <c r="C776" s="415">
        <f t="shared" ref="C776:S776" si="215">C775-C762</f>
        <v>0</v>
      </c>
      <c r="D776" s="415">
        <f t="shared" si="215"/>
        <v>0</v>
      </c>
      <c r="E776" s="415">
        <f t="shared" si="215"/>
        <v>0</v>
      </c>
      <c r="F776" s="415">
        <f t="shared" si="215"/>
        <v>0</v>
      </c>
      <c r="G776" s="417">
        <f t="shared" si="215"/>
        <v>0</v>
      </c>
      <c r="H776" s="410">
        <f t="shared" si="215"/>
        <v>0</v>
      </c>
      <c r="I776" s="415">
        <f t="shared" si="215"/>
        <v>0</v>
      </c>
      <c r="J776" s="415">
        <f t="shared" si="215"/>
        <v>0</v>
      </c>
      <c r="K776" s="415">
        <f t="shared" si="215"/>
        <v>0</v>
      </c>
      <c r="L776" s="415">
        <f t="shared" si="215"/>
        <v>0</v>
      </c>
      <c r="M776" s="417">
        <f t="shared" si="215"/>
        <v>0</v>
      </c>
      <c r="N776" s="410">
        <f t="shared" si="215"/>
        <v>0</v>
      </c>
      <c r="O776" s="415">
        <f t="shared" si="215"/>
        <v>0</v>
      </c>
      <c r="P776" s="415">
        <f t="shared" si="215"/>
        <v>0</v>
      </c>
      <c r="Q776" s="415">
        <f t="shared" si="215"/>
        <v>0</v>
      </c>
      <c r="R776" s="415">
        <f t="shared" si="215"/>
        <v>0</v>
      </c>
      <c r="S776" s="417">
        <f t="shared" si="215"/>
        <v>0</v>
      </c>
      <c r="T776" s="348"/>
      <c r="U776" s="227" t="s">
        <v>26</v>
      </c>
      <c r="V776" s="395">
        <f>V775-V762</f>
        <v>-9.9999999999909051E-3</v>
      </c>
      <c r="W776" s="549"/>
    </row>
    <row r="778" spans="1:23" ht="13.5" thickBot="1" x14ac:dyDescent="0.25"/>
    <row r="779" spans="1:23" ht="13.5" thickBot="1" x14ac:dyDescent="0.25">
      <c r="A779" s="468" t="s">
        <v>173</v>
      </c>
      <c r="B779" s="593" t="s">
        <v>53</v>
      </c>
      <c r="C779" s="594"/>
      <c r="D779" s="594"/>
      <c r="E779" s="594"/>
      <c r="F779" s="594"/>
      <c r="G779" s="595"/>
      <c r="H779" s="593" t="s">
        <v>72</v>
      </c>
      <c r="I779" s="594"/>
      <c r="J779" s="594"/>
      <c r="K779" s="594"/>
      <c r="L779" s="594"/>
      <c r="M779" s="595"/>
      <c r="N779" s="593" t="s">
        <v>63</v>
      </c>
      <c r="O779" s="594"/>
      <c r="P779" s="594"/>
      <c r="Q779" s="594"/>
      <c r="R779" s="594"/>
      <c r="S779" s="595"/>
      <c r="T779" s="338" t="s">
        <v>55</v>
      </c>
      <c r="U779" s="554"/>
      <c r="V779" s="554"/>
      <c r="W779" s="554"/>
    </row>
    <row r="780" spans="1:23" x14ac:dyDescent="0.2">
      <c r="A780" s="469" t="s">
        <v>54</v>
      </c>
      <c r="B780" s="490">
        <v>1</v>
      </c>
      <c r="C780" s="329">
        <v>2</v>
      </c>
      <c r="D780" s="329">
        <v>3</v>
      </c>
      <c r="E780" s="329">
        <v>4</v>
      </c>
      <c r="F780" s="329">
        <v>5</v>
      </c>
      <c r="G780" s="483">
        <v>6</v>
      </c>
      <c r="H780" s="490">
        <v>7</v>
      </c>
      <c r="I780" s="329">
        <v>8</v>
      </c>
      <c r="J780" s="329">
        <v>9</v>
      </c>
      <c r="K780" s="329">
        <v>10</v>
      </c>
      <c r="L780" s="329">
        <v>11</v>
      </c>
      <c r="M780" s="483">
        <v>12</v>
      </c>
      <c r="N780" s="490">
        <v>13</v>
      </c>
      <c r="O780" s="329">
        <v>14</v>
      </c>
      <c r="P780" s="329">
        <v>15</v>
      </c>
      <c r="Q780" s="329">
        <v>16</v>
      </c>
      <c r="R780" s="329">
        <v>17</v>
      </c>
      <c r="S780" s="483">
        <v>18</v>
      </c>
      <c r="T780" s="459">
        <v>253</v>
      </c>
      <c r="U780" s="554"/>
      <c r="V780" s="554"/>
      <c r="W780" s="554"/>
    </row>
    <row r="781" spans="1:23" x14ac:dyDescent="0.2">
      <c r="A781" s="470" t="s">
        <v>3</v>
      </c>
      <c r="B781" s="473">
        <v>4610</v>
      </c>
      <c r="C781" s="473">
        <v>4610</v>
      </c>
      <c r="D781" s="473">
        <v>4610</v>
      </c>
      <c r="E781" s="473">
        <v>4610</v>
      </c>
      <c r="F781" s="473">
        <v>4610</v>
      </c>
      <c r="G781" s="473">
        <v>4610</v>
      </c>
      <c r="H781" s="473">
        <v>4610</v>
      </c>
      <c r="I781" s="473">
        <v>4610</v>
      </c>
      <c r="J781" s="473">
        <v>4610</v>
      </c>
      <c r="K781" s="473">
        <v>4610</v>
      </c>
      <c r="L781" s="473">
        <v>4610</v>
      </c>
      <c r="M781" s="473">
        <v>4610</v>
      </c>
      <c r="N781" s="473">
        <v>4610</v>
      </c>
      <c r="O781" s="473">
        <v>4610</v>
      </c>
      <c r="P781" s="473">
        <v>4610</v>
      </c>
      <c r="Q781" s="473">
        <v>4610</v>
      </c>
      <c r="R781" s="473">
        <v>4610</v>
      </c>
      <c r="S781" s="473">
        <v>4610</v>
      </c>
      <c r="T781" s="473">
        <v>4610</v>
      </c>
      <c r="U781" s="554"/>
      <c r="V781" s="554"/>
      <c r="W781" s="554"/>
    </row>
    <row r="782" spans="1:23" x14ac:dyDescent="0.2">
      <c r="A782" s="471" t="s">
        <v>6</v>
      </c>
      <c r="B782" s="256">
        <v>4821</v>
      </c>
      <c r="C782" s="257">
        <v>5216</v>
      </c>
      <c r="D782" s="257">
        <v>289</v>
      </c>
      <c r="E782" s="257">
        <v>4728</v>
      </c>
      <c r="F782" s="257">
        <v>5253</v>
      </c>
      <c r="G782" s="258">
        <v>5461</v>
      </c>
      <c r="H782" s="256">
        <v>5089</v>
      </c>
      <c r="I782" s="257">
        <v>5059</v>
      </c>
      <c r="J782" s="257">
        <v>5254</v>
      </c>
      <c r="K782" s="257">
        <v>4856</v>
      </c>
      <c r="L782" s="257">
        <v>5219</v>
      </c>
      <c r="M782" s="258">
        <v>5386</v>
      </c>
      <c r="N782" s="256">
        <v>4864</v>
      </c>
      <c r="O782" s="257">
        <v>4974</v>
      </c>
      <c r="P782" s="257">
        <v>5232</v>
      </c>
      <c r="Q782" s="257">
        <v>4700</v>
      </c>
      <c r="R782" s="257">
        <v>5338</v>
      </c>
      <c r="S782" s="258">
        <v>5500</v>
      </c>
      <c r="T782" s="342">
        <v>5150</v>
      </c>
      <c r="U782" s="554"/>
      <c r="V782" s="554"/>
      <c r="W782" s="554"/>
    </row>
    <row r="783" spans="1:23" x14ac:dyDescent="0.2">
      <c r="A783" s="469" t="s">
        <v>7</v>
      </c>
      <c r="B783" s="260">
        <v>73.3</v>
      </c>
      <c r="C783" s="261">
        <v>100</v>
      </c>
      <c r="D783" s="261">
        <v>100</v>
      </c>
      <c r="E783" s="261">
        <v>100</v>
      </c>
      <c r="F783" s="261">
        <v>80</v>
      </c>
      <c r="G783" s="262">
        <v>83.3</v>
      </c>
      <c r="H783" s="260">
        <v>86.7</v>
      </c>
      <c r="I783" s="261">
        <v>100</v>
      </c>
      <c r="J783" s="261">
        <v>100</v>
      </c>
      <c r="K783" s="261">
        <v>58.3</v>
      </c>
      <c r="L783" s="261">
        <v>100</v>
      </c>
      <c r="M783" s="262">
        <v>80</v>
      </c>
      <c r="N783" s="260">
        <v>93.3</v>
      </c>
      <c r="O783" s="261">
        <v>100</v>
      </c>
      <c r="P783" s="261">
        <v>100</v>
      </c>
      <c r="Q783" s="261">
        <v>100</v>
      </c>
      <c r="R783" s="261">
        <v>100</v>
      </c>
      <c r="S783" s="262">
        <v>100</v>
      </c>
      <c r="T783" s="343">
        <v>85.4</v>
      </c>
      <c r="U783" s="554"/>
      <c r="V783" s="227"/>
      <c r="W783" s="554"/>
    </row>
    <row r="784" spans="1:23" x14ac:dyDescent="0.2">
      <c r="A784" s="469" t="s">
        <v>8</v>
      </c>
      <c r="B784" s="263">
        <v>0.06</v>
      </c>
      <c r="C784" s="264">
        <v>4.1000000000000002E-2</v>
      </c>
      <c r="D784" s="264">
        <v>4.4999999999999998E-2</v>
      </c>
      <c r="E784" s="264">
        <v>0.06</v>
      </c>
      <c r="F784" s="264">
        <v>8.5999999999999993E-2</v>
      </c>
      <c r="G784" s="265">
        <v>5.1999999999999998E-2</v>
      </c>
      <c r="H784" s="263">
        <v>0.06</v>
      </c>
      <c r="I784" s="264">
        <v>4.4999999999999998E-2</v>
      </c>
      <c r="J784" s="264">
        <v>3.1E-2</v>
      </c>
      <c r="K784" s="264">
        <v>0.1</v>
      </c>
      <c r="L784" s="264">
        <v>0.04</v>
      </c>
      <c r="M784" s="265">
        <v>6.9000000000000006E-2</v>
      </c>
      <c r="N784" s="263">
        <v>0.05</v>
      </c>
      <c r="O784" s="264">
        <v>4.4999999999999998E-2</v>
      </c>
      <c r="P784" s="264">
        <v>4.1000000000000002E-2</v>
      </c>
      <c r="Q784" s="264">
        <v>4.1000000000000002E-2</v>
      </c>
      <c r="R784" s="264">
        <v>3.6999999999999998E-2</v>
      </c>
      <c r="S784" s="265">
        <v>4.7E-2</v>
      </c>
      <c r="T784" s="344">
        <v>6.9000000000000006E-2</v>
      </c>
      <c r="U784" s="554"/>
      <c r="V784" s="227"/>
      <c r="W784" s="554"/>
    </row>
    <row r="785" spans="1:23" x14ac:dyDescent="0.2">
      <c r="A785" s="471" t="s">
        <v>1</v>
      </c>
      <c r="B785" s="266">
        <f>B782/B781*100-100</f>
        <v>4.5770065075921877</v>
      </c>
      <c r="C785" s="267">
        <f t="shared" ref="C785:R785" si="216">C782/C781*100-100</f>
        <v>13.145336225596523</v>
      </c>
      <c r="D785" s="267">
        <f t="shared" si="216"/>
        <v>-93.731019522776577</v>
      </c>
      <c r="E785" s="267">
        <f t="shared" si="216"/>
        <v>2.5596529284164831</v>
      </c>
      <c r="F785" s="267">
        <f t="shared" si="216"/>
        <v>13.947939262472886</v>
      </c>
      <c r="G785" s="268">
        <f t="shared" si="216"/>
        <v>18.459869848156174</v>
      </c>
      <c r="H785" s="266">
        <f t="shared" si="216"/>
        <v>10.39045553145337</v>
      </c>
      <c r="I785" s="267">
        <f t="shared" si="216"/>
        <v>9.7396963123644156</v>
      </c>
      <c r="J785" s="267">
        <f t="shared" si="216"/>
        <v>13.969631236442524</v>
      </c>
      <c r="K785" s="267">
        <f t="shared" si="216"/>
        <v>5.3362255965292889</v>
      </c>
      <c r="L785" s="267">
        <f t="shared" si="216"/>
        <v>13.210412147505423</v>
      </c>
      <c r="M785" s="268">
        <f t="shared" si="216"/>
        <v>16.832971800433839</v>
      </c>
      <c r="N785" s="266">
        <f t="shared" si="216"/>
        <v>5.5097613882863357</v>
      </c>
      <c r="O785" s="267">
        <f t="shared" si="216"/>
        <v>7.8958785249457719</v>
      </c>
      <c r="P785" s="267">
        <f t="shared" si="216"/>
        <v>13.492407809110631</v>
      </c>
      <c r="Q785" s="267">
        <f t="shared" si="216"/>
        <v>1.9522776572668192</v>
      </c>
      <c r="R785" s="267">
        <f t="shared" si="216"/>
        <v>15.79175704989153</v>
      </c>
      <c r="S785" s="268">
        <f>S782/S781*100-100</f>
        <v>19.305856832971784</v>
      </c>
      <c r="T785" s="345">
        <f t="shared" ref="T785" si="217">T782/T781*100-100</f>
        <v>11.713665943600859</v>
      </c>
      <c r="U785" s="554"/>
      <c r="V785" s="227"/>
      <c r="W785" s="554"/>
    </row>
    <row r="786" spans="1:23" ht="13.5" thickBot="1" x14ac:dyDescent="0.25">
      <c r="A786" s="472" t="s">
        <v>27</v>
      </c>
      <c r="B786" s="410">
        <f>B782-B769</f>
        <v>-108.375</v>
      </c>
      <c r="C786" s="415">
        <f t="shared" ref="C786:S786" si="218">C782-C769</f>
        <v>-51.33333333333303</v>
      </c>
      <c r="D786" s="415">
        <f t="shared" si="218"/>
        <v>-5043</v>
      </c>
      <c r="E786" s="415">
        <f t="shared" si="218"/>
        <v>14</v>
      </c>
      <c r="F786" s="415">
        <f t="shared" si="218"/>
        <v>-40.33333333333303</v>
      </c>
      <c r="G786" s="417">
        <f t="shared" si="218"/>
        <v>45.66666666666697</v>
      </c>
      <c r="H786" s="410">
        <f t="shared" si="218"/>
        <v>59.66666666666697</v>
      </c>
      <c r="I786" s="415">
        <f t="shared" si="218"/>
        <v>-161.71428571428532</v>
      </c>
      <c r="J786" s="415">
        <f t="shared" si="218"/>
        <v>-21.714285714285325</v>
      </c>
      <c r="K786" s="415">
        <f t="shared" si="218"/>
        <v>-77</v>
      </c>
      <c r="L786" s="415">
        <f t="shared" si="218"/>
        <v>-163.66666666666697</v>
      </c>
      <c r="M786" s="417">
        <f t="shared" si="218"/>
        <v>-362.66666666666697</v>
      </c>
      <c r="N786" s="410">
        <f t="shared" si="218"/>
        <v>-40.66666666666697</v>
      </c>
      <c r="O786" s="415">
        <f t="shared" si="218"/>
        <v>-173.33333333333303</v>
      </c>
      <c r="P786" s="415">
        <f t="shared" si="218"/>
        <v>-26</v>
      </c>
      <c r="Q786" s="415">
        <f t="shared" si="218"/>
        <v>-30</v>
      </c>
      <c r="R786" s="415">
        <f t="shared" si="218"/>
        <v>31.33333333333303</v>
      </c>
      <c r="S786" s="417">
        <f t="shared" si="218"/>
        <v>-105.625</v>
      </c>
      <c r="T786" s="478">
        <f>T782-T769</f>
        <v>-75.657370517929849</v>
      </c>
      <c r="U786" s="554"/>
      <c r="V786" s="227"/>
      <c r="W786" s="554"/>
    </row>
    <row r="787" spans="1:23" x14ac:dyDescent="0.2">
      <c r="A787" s="370" t="s">
        <v>51</v>
      </c>
      <c r="B787" s="486">
        <v>56</v>
      </c>
      <c r="C787" s="487">
        <v>55</v>
      </c>
      <c r="D787" s="487">
        <v>56</v>
      </c>
      <c r="E787" s="487">
        <v>11</v>
      </c>
      <c r="F787" s="487">
        <v>57</v>
      </c>
      <c r="G787" s="489">
        <v>58</v>
      </c>
      <c r="H787" s="486">
        <v>53</v>
      </c>
      <c r="I787" s="487">
        <v>55</v>
      </c>
      <c r="J787" s="487">
        <v>55</v>
      </c>
      <c r="K787" s="487">
        <v>11</v>
      </c>
      <c r="L787" s="487">
        <v>56</v>
      </c>
      <c r="M787" s="489">
        <v>55</v>
      </c>
      <c r="N787" s="486">
        <v>55</v>
      </c>
      <c r="O787" s="487">
        <v>57</v>
      </c>
      <c r="P787" s="487">
        <v>56</v>
      </c>
      <c r="Q787" s="487">
        <v>6</v>
      </c>
      <c r="R787" s="487">
        <v>56</v>
      </c>
      <c r="S787" s="489">
        <v>55</v>
      </c>
      <c r="T787" s="347">
        <f>SUM(B787:S787)</f>
        <v>863</v>
      </c>
      <c r="U787" s="227" t="s">
        <v>56</v>
      </c>
      <c r="V787" s="278">
        <f>T774-T787</f>
        <v>2</v>
      </c>
      <c r="W787" s="279">
        <f>V787/T774</f>
        <v>2.3121387283236996E-3</v>
      </c>
    </row>
    <row r="788" spans="1:23" x14ac:dyDescent="0.2">
      <c r="A788" s="371" t="s">
        <v>28</v>
      </c>
      <c r="B788" s="323">
        <v>158</v>
      </c>
      <c r="C788" s="240">
        <v>157</v>
      </c>
      <c r="D788" s="240">
        <v>155</v>
      </c>
      <c r="E788" s="240">
        <v>159.5</v>
      </c>
      <c r="F788" s="240">
        <v>154.5</v>
      </c>
      <c r="G788" s="243">
        <v>153</v>
      </c>
      <c r="H788" s="242">
        <v>157</v>
      </c>
      <c r="I788" s="240">
        <v>156</v>
      </c>
      <c r="J788" s="240">
        <v>155</v>
      </c>
      <c r="K788" s="240">
        <v>159</v>
      </c>
      <c r="L788" s="240">
        <v>154.5</v>
      </c>
      <c r="M788" s="243">
        <v>153.5</v>
      </c>
      <c r="N788" s="242">
        <v>157.5</v>
      </c>
      <c r="O788" s="240">
        <v>155.5</v>
      </c>
      <c r="P788" s="240">
        <v>155</v>
      </c>
      <c r="Q788" s="240">
        <v>159</v>
      </c>
      <c r="R788" s="240">
        <v>154</v>
      </c>
      <c r="S788" s="243">
        <v>153.5</v>
      </c>
      <c r="T788" s="339"/>
      <c r="U788" s="227" t="s">
        <v>57</v>
      </c>
      <c r="V788" s="362">
        <v>155.47</v>
      </c>
      <c r="W788" s="554"/>
    </row>
    <row r="789" spans="1:23" ht="13.5" thickBot="1" x14ac:dyDescent="0.25">
      <c r="A789" s="372" t="s">
        <v>26</v>
      </c>
      <c r="B789" s="410">
        <f>B788-B775</f>
        <v>0</v>
      </c>
      <c r="C789" s="415">
        <f t="shared" ref="C789:S789" si="219">C788-C775</f>
        <v>0</v>
      </c>
      <c r="D789" s="415">
        <f t="shared" si="219"/>
        <v>0</v>
      </c>
      <c r="E789" s="415">
        <f t="shared" si="219"/>
        <v>0</v>
      </c>
      <c r="F789" s="415">
        <f t="shared" si="219"/>
        <v>0</v>
      </c>
      <c r="G789" s="417">
        <f t="shared" si="219"/>
        <v>0</v>
      </c>
      <c r="H789" s="410">
        <f t="shared" si="219"/>
        <v>0</v>
      </c>
      <c r="I789" s="415">
        <f t="shared" si="219"/>
        <v>0</v>
      </c>
      <c r="J789" s="415">
        <f t="shared" si="219"/>
        <v>0</v>
      </c>
      <c r="K789" s="415">
        <f t="shared" si="219"/>
        <v>0</v>
      </c>
      <c r="L789" s="415">
        <f t="shared" si="219"/>
        <v>0</v>
      </c>
      <c r="M789" s="417">
        <f t="shared" si="219"/>
        <v>0</v>
      </c>
      <c r="N789" s="410">
        <f t="shared" si="219"/>
        <v>0</v>
      </c>
      <c r="O789" s="415">
        <f t="shared" si="219"/>
        <v>0</v>
      </c>
      <c r="P789" s="415">
        <f t="shared" si="219"/>
        <v>0</v>
      </c>
      <c r="Q789" s="415">
        <f t="shared" si="219"/>
        <v>0</v>
      </c>
      <c r="R789" s="415">
        <f t="shared" si="219"/>
        <v>0</v>
      </c>
      <c r="S789" s="417">
        <f t="shared" si="219"/>
        <v>0</v>
      </c>
      <c r="T789" s="348"/>
      <c r="U789" s="227" t="s">
        <v>26</v>
      </c>
      <c r="V789" s="395">
        <f>V788-V775</f>
        <v>-0.15000000000000568</v>
      </c>
      <c r="W789" s="554"/>
    </row>
    <row r="791" spans="1:23" ht="13.5" thickBot="1" x14ac:dyDescent="0.25"/>
    <row r="792" spans="1:23" ht="13.5" thickBot="1" x14ac:dyDescent="0.25">
      <c r="A792" s="468" t="s">
        <v>174</v>
      </c>
      <c r="B792" s="593" t="s">
        <v>53</v>
      </c>
      <c r="C792" s="594"/>
      <c r="D792" s="594"/>
      <c r="E792" s="594"/>
      <c r="F792" s="594"/>
      <c r="G792" s="595"/>
      <c r="H792" s="593" t="s">
        <v>72</v>
      </c>
      <c r="I792" s="594"/>
      <c r="J792" s="594"/>
      <c r="K792" s="594"/>
      <c r="L792" s="594"/>
      <c r="M792" s="595"/>
      <c r="N792" s="593" t="s">
        <v>63</v>
      </c>
      <c r="O792" s="594"/>
      <c r="P792" s="594"/>
      <c r="Q792" s="594"/>
      <c r="R792" s="594"/>
      <c r="S792" s="595"/>
      <c r="T792" s="313" t="s">
        <v>55</v>
      </c>
      <c r="U792" s="558"/>
      <c r="V792" s="558"/>
      <c r="W792" s="558"/>
    </row>
    <row r="793" spans="1:23" x14ac:dyDescent="0.2">
      <c r="A793" s="469" t="s">
        <v>54</v>
      </c>
      <c r="B793" s="490">
        <v>1</v>
      </c>
      <c r="C793" s="329">
        <v>2</v>
      </c>
      <c r="D793" s="329">
        <v>3</v>
      </c>
      <c r="E793" s="329">
        <v>4</v>
      </c>
      <c r="F793" s="329">
        <v>5</v>
      </c>
      <c r="G793" s="483">
        <v>6</v>
      </c>
      <c r="H793" s="568">
        <v>7</v>
      </c>
      <c r="I793" s="329">
        <v>8</v>
      </c>
      <c r="J793" s="329">
        <v>9</v>
      </c>
      <c r="K793" s="329">
        <v>10</v>
      </c>
      <c r="L793" s="329">
        <v>11</v>
      </c>
      <c r="M793" s="566">
        <v>12</v>
      </c>
      <c r="N793" s="490">
        <v>13</v>
      </c>
      <c r="O793" s="329">
        <v>14</v>
      </c>
      <c r="P793" s="329">
        <v>15</v>
      </c>
      <c r="Q793" s="329">
        <v>16</v>
      </c>
      <c r="R793" s="329">
        <v>17</v>
      </c>
      <c r="S793" s="483">
        <v>18</v>
      </c>
      <c r="T793" s="575">
        <v>253</v>
      </c>
      <c r="U793" s="558"/>
      <c r="V793" s="558"/>
      <c r="W793" s="558"/>
    </row>
    <row r="794" spans="1:23" x14ac:dyDescent="0.2">
      <c r="A794" s="470" t="s">
        <v>3</v>
      </c>
      <c r="B794" s="473">
        <v>4625</v>
      </c>
      <c r="C794" s="570">
        <v>4625</v>
      </c>
      <c r="D794" s="570">
        <v>4625</v>
      </c>
      <c r="E794" s="570">
        <v>4625</v>
      </c>
      <c r="F794" s="570">
        <v>4625</v>
      </c>
      <c r="G794" s="571">
        <v>4625</v>
      </c>
      <c r="H794" s="569">
        <v>4625</v>
      </c>
      <c r="I794" s="570">
        <v>4625</v>
      </c>
      <c r="J794" s="570">
        <v>4625</v>
      </c>
      <c r="K794" s="570">
        <v>4625</v>
      </c>
      <c r="L794" s="570">
        <v>4625</v>
      </c>
      <c r="M794" s="573">
        <v>4625</v>
      </c>
      <c r="N794" s="473">
        <v>4625</v>
      </c>
      <c r="O794" s="570">
        <v>4625</v>
      </c>
      <c r="P794" s="570">
        <v>4625</v>
      </c>
      <c r="Q794" s="570">
        <v>4625</v>
      </c>
      <c r="R794" s="570">
        <v>4625</v>
      </c>
      <c r="S794" s="571">
        <v>4625</v>
      </c>
      <c r="T794" s="562">
        <v>4625</v>
      </c>
      <c r="U794" s="558"/>
      <c r="V794" s="558"/>
      <c r="W794" s="558"/>
    </row>
    <row r="795" spans="1:23" x14ac:dyDescent="0.2">
      <c r="A795" s="471" t="s">
        <v>6</v>
      </c>
      <c r="B795" s="256">
        <v>5006</v>
      </c>
      <c r="C795" s="257">
        <v>5284</v>
      </c>
      <c r="D795" s="257">
        <v>5224</v>
      </c>
      <c r="E795" s="257">
        <v>4867</v>
      </c>
      <c r="F795" s="257">
        <v>5331</v>
      </c>
      <c r="G795" s="258">
        <v>5596</v>
      </c>
      <c r="H795" s="398">
        <v>5094</v>
      </c>
      <c r="I795" s="257">
        <v>5237</v>
      </c>
      <c r="J795" s="257">
        <v>5384</v>
      </c>
      <c r="K795" s="257">
        <v>4853</v>
      </c>
      <c r="L795" s="257">
        <v>5417</v>
      </c>
      <c r="M795" s="296">
        <v>5641</v>
      </c>
      <c r="N795" s="256">
        <v>4952</v>
      </c>
      <c r="O795" s="257">
        <v>5078</v>
      </c>
      <c r="P795" s="257">
        <v>5124</v>
      </c>
      <c r="Q795" s="257">
        <v>4745</v>
      </c>
      <c r="R795" s="257">
        <v>5227</v>
      </c>
      <c r="S795" s="258">
        <v>5722</v>
      </c>
      <c r="T795" s="259">
        <v>5238</v>
      </c>
      <c r="U795" s="558"/>
      <c r="V795" s="558"/>
      <c r="W795" s="558"/>
    </row>
    <row r="796" spans="1:23" x14ac:dyDescent="0.2">
      <c r="A796" s="469" t="s">
        <v>7</v>
      </c>
      <c r="B796" s="260">
        <v>86.7</v>
      </c>
      <c r="C796" s="261">
        <v>93.3</v>
      </c>
      <c r="D796" s="261">
        <v>86.7</v>
      </c>
      <c r="E796" s="261">
        <v>100</v>
      </c>
      <c r="F796" s="261">
        <v>100</v>
      </c>
      <c r="G796" s="262">
        <v>86.7</v>
      </c>
      <c r="H796" s="399">
        <v>93.3</v>
      </c>
      <c r="I796" s="261">
        <v>80</v>
      </c>
      <c r="J796" s="261">
        <v>100</v>
      </c>
      <c r="K796" s="261">
        <v>58.3</v>
      </c>
      <c r="L796" s="261">
        <v>100</v>
      </c>
      <c r="M796" s="509">
        <v>86.7</v>
      </c>
      <c r="N796" s="260">
        <v>93.3</v>
      </c>
      <c r="O796" s="261">
        <v>100</v>
      </c>
      <c r="P796" s="261">
        <v>93.3</v>
      </c>
      <c r="Q796" s="261">
        <v>100</v>
      </c>
      <c r="R796" s="261">
        <v>93.3</v>
      </c>
      <c r="S796" s="262">
        <v>93.3</v>
      </c>
      <c r="T796" s="576">
        <v>79.8</v>
      </c>
      <c r="U796" s="558"/>
      <c r="V796" s="227"/>
      <c r="W796" s="558"/>
    </row>
    <row r="797" spans="1:23" ht="13.5" thickBot="1" x14ac:dyDescent="0.25">
      <c r="A797" s="469" t="s">
        <v>8</v>
      </c>
      <c r="B797" s="563">
        <v>0.06</v>
      </c>
      <c r="C797" s="564">
        <v>5.0999999999999997E-2</v>
      </c>
      <c r="D797" s="564">
        <v>5.3999999999999999E-2</v>
      </c>
      <c r="E797" s="564">
        <v>6.2E-2</v>
      </c>
      <c r="F797" s="564">
        <v>4.2000000000000003E-2</v>
      </c>
      <c r="G797" s="565">
        <v>0.06</v>
      </c>
      <c r="H797" s="572">
        <v>5.6000000000000001E-2</v>
      </c>
      <c r="I797" s="564">
        <v>9.5000000000000001E-2</v>
      </c>
      <c r="J797" s="564">
        <v>5.0999999999999997E-2</v>
      </c>
      <c r="K797" s="564">
        <v>9.7000000000000003E-2</v>
      </c>
      <c r="L797" s="564">
        <v>3.5999999999999997E-2</v>
      </c>
      <c r="M797" s="567">
        <v>0.08</v>
      </c>
      <c r="N797" s="563">
        <v>6.7000000000000004E-2</v>
      </c>
      <c r="O797" s="564">
        <v>4.9000000000000002E-2</v>
      </c>
      <c r="P797" s="564">
        <v>5.5E-2</v>
      </c>
      <c r="Q797" s="564">
        <v>4.3999999999999997E-2</v>
      </c>
      <c r="R797" s="564">
        <v>0.05</v>
      </c>
      <c r="S797" s="565">
        <v>4.3999999999999997E-2</v>
      </c>
      <c r="T797" s="577">
        <v>7.5999999999999998E-2</v>
      </c>
      <c r="U797" s="558"/>
      <c r="V797" s="227"/>
      <c r="W797" s="558"/>
    </row>
    <row r="798" spans="1:23" x14ac:dyDescent="0.2">
      <c r="A798" s="471" t="s">
        <v>1</v>
      </c>
      <c r="B798" s="559">
        <f>B795/B794*100-100</f>
        <v>8.2378378378378443</v>
      </c>
      <c r="C798" s="560">
        <f t="shared" ref="C798:R798" si="220">C795/C794*100-100</f>
        <v>14.248648648648654</v>
      </c>
      <c r="D798" s="560">
        <f t="shared" si="220"/>
        <v>12.951351351351349</v>
      </c>
      <c r="E798" s="560">
        <f t="shared" si="220"/>
        <v>5.2324324324324323</v>
      </c>
      <c r="F798" s="560">
        <f t="shared" si="220"/>
        <v>15.264864864864876</v>
      </c>
      <c r="G798" s="561">
        <f t="shared" si="220"/>
        <v>20.994594594594588</v>
      </c>
      <c r="H798" s="559">
        <f t="shared" si="220"/>
        <v>10.140540540540542</v>
      </c>
      <c r="I798" s="560">
        <f t="shared" si="220"/>
        <v>13.232432432432432</v>
      </c>
      <c r="J798" s="560">
        <f t="shared" si="220"/>
        <v>16.410810810810815</v>
      </c>
      <c r="K798" s="560">
        <f t="shared" si="220"/>
        <v>4.9297297297297433</v>
      </c>
      <c r="L798" s="560">
        <f t="shared" si="220"/>
        <v>17.12432432432432</v>
      </c>
      <c r="M798" s="561">
        <f t="shared" si="220"/>
        <v>21.967567567567571</v>
      </c>
      <c r="N798" s="559">
        <f t="shared" si="220"/>
        <v>7.0702702702702709</v>
      </c>
      <c r="O798" s="560">
        <f t="shared" si="220"/>
        <v>9.7945945945945994</v>
      </c>
      <c r="P798" s="560">
        <f t="shared" si="220"/>
        <v>10.789189189189187</v>
      </c>
      <c r="Q798" s="560">
        <f t="shared" si="220"/>
        <v>2.5945945945945965</v>
      </c>
      <c r="R798" s="560">
        <f t="shared" si="220"/>
        <v>13.016216216216222</v>
      </c>
      <c r="S798" s="561">
        <f>S795/S794*100-100</f>
        <v>23.718918918918931</v>
      </c>
      <c r="T798" s="574">
        <f t="shared" ref="T798" si="221">T795/T794*100-100</f>
        <v>13.254054054054038</v>
      </c>
      <c r="U798" s="558"/>
      <c r="V798" s="227"/>
      <c r="W798" s="558"/>
    </row>
    <row r="799" spans="1:23" ht="13.5" thickBot="1" x14ac:dyDescent="0.25">
      <c r="A799" s="472" t="s">
        <v>27</v>
      </c>
      <c r="B799" s="410">
        <f>B795-B782</f>
        <v>185</v>
      </c>
      <c r="C799" s="415">
        <f t="shared" ref="C799:S799" si="222">C795-C782</f>
        <v>68</v>
      </c>
      <c r="D799" s="415">
        <f t="shared" si="222"/>
        <v>4935</v>
      </c>
      <c r="E799" s="415">
        <f t="shared" si="222"/>
        <v>139</v>
      </c>
      <c r="F799" s="415">
        <f t="shared" si="222"/>
        <v>78</v>
      </c>
      <c r="G799" s="417">
        <f t="shared" si="222"/>
        <v>135</v>
      </c>
      <c r="H799" s="410">
        <f t="shared" si="222"/>
        <v>5</v>
      </c>
      <c r="I799" s="415">
        <f t="shared" si="222"/>
        <v>178</v>
      </c>
      <c r="J799" s="415">
        <f t="shared" si="222"/>
        <v>130</v>
      </c>
      <c r="K799" s="415">
        <f t="shared" si="222"/>
        <v>-3</v>
      </c>
      <c r="L799" s="415">
        <f t="shared" si="222"/>
        <v>198</v>
      </c>
      <c r="M799" s="417">
        <f t="shared" si="222"/>
        <v>255</v>
      </c>
      <c r="N799" s="410">
        <f t="shared" si="222"/>
        <v>88</v>
      </c>
      <c r="O799" s="415">
        <f t="shared" si="222"/>
        <v>104</v>
      </c>
      <c r="P799" s="415">
        <f t="shared" si="222"/>
        <v>-108</v>
      </c>
      <c r="Q799" s="415">
        <f t="shared" si="222"/>
        <v>45</v>
      </c>
      <c r="R799" s="415">
        <f t="shared" si="222"/>
        <v>-111</v>
      </c>
      <c r="S799" s="417">
        <f t="shared" si="222"/>
        <v>222</v>
      </c>
      <c r="T799" s="478">
        <f>T795-T782</f>
        <v>88</v>
      </c>
      <c r="U799" s="558"/>
      <c r="V799" s="227"/>
      <c r="W799" s="558"/>
    </row>
    <row r="800" spans="1:23" x14ac:dyDescent="0.2">
      <c r="A800" s="370" t="s">
        <v>51</v>
      </c>
      <c r="B800" s="486">
        <v>56</v>
      </c>
      <c r="C800" s="487">
        <v>55</v>
      </c>
      <c r="D800" s="487">
        <v>56</v>
      </c>
      <c r="E800" s="487">
        <v>11</v>
      </c>
      <c r="F800" s="487">
        <v>57</v>
      </c>
      <c r="G800" s="489">
        <v>58</v>
      </c>
      <c r="H800" s="486">
        <v>53</v>
      </c>
      <c r="I800" s="487">
        <v>55</v>
      </c>
      <c r="J800" s="487">
        <v>55</v>
      </c>
      <c r="K800" s="487">
        <v>11</v>
      </c>
      <c r="L800" s="487">
        <v>56</v>
      </c>
      <c r="M800" s="489">
        <v>54</v>
      </c>
      <c r="N800" s="486">
        <v>55</v>
      </c>
      <c r="O800" s="487">
        <v>57</v>
      </c>
      <c r="P800" s="487">
        <v>56</v>
      </c>
      <c r="Q800" s="487">
        <v>6</v>
      </c>
      <c r="R800" s="487">
        <v>56</v>
      </c>
      <c r="S800" s="489">
        <v>55</v>
      </c>
      <c r="T800" s="347">
        <f>SUM(B800:S800)</f>
        <v>862</v>
      </c>
      <c r="U800" s="227" t="s">
        <v>56</v>
      </c>
      <c r="V800" s="278">
        <f>T787-T800</f>
        <v>1</v>
      </c>
      <c r="W800" s="279">
        <f>V800/T787</f>
        <v>1.1587485515643105E-3</v>
      </c>
    </row>
    <row r="801" spans="1:23" x14ac:dyDescent="0.2">
      <c r="A801" s="371" t="s">
        <v>28</v>
      </c>
      <c r="B801" s="323">
        <v>158</v>
      </c>
      <c r="C801" s="240">
        <v>157</v>
      </c>
      <c r="D801" s="240">
        <v>155</v>
      </c>
      <c r="E801" s="240">
        <v>159.5</v>
      </c>
      <c r="F801" s="240">
        <v>154.5</v>
      </c>
      <c r="G801" s="243">
        <v>153</v>
      </c>
      <c r="H801" s="242">
        <v>157</v>
      </c>
      <c r="I801" s="240">
        <v>156</v>
      </c>
      <c r="J801" s="240">
        <v>155</v>
      </c>
      <c r="K801" s="240">
        <v>159</v>
      </c>
      <c r="L801" s="240">
        <v>154.5</v>
      </c>
      <c r="M801" s="243">
        <v>153.5</v>
      </c>
      <c r="N801" s="242">
        <v>157.5</v>
      </c>
      <c r="O801" s="240">
        <v>155.5</v>
      </c>
      <c r="P801" s="240">
        <v>155</v>
      </c>
      <c r="Q801" s="240">
        <v>159</v>
      </c>
      <c r="R801" s="240">
        <v>154</v>
      </c>
      <c r="S801" s="243">
        <v>153.5</v>
      </c>
      <c r="T801" s="339"/>
      <c r="U801" s="227" t="s">
        <v>57</v>
      </c>
      <c r="V801" s="362">
        <v>155.59</v>
      </c>
      <c r="W801" s="558"/>
    </row>
    <row r="802" spans="1:23" ht="13.5" thickBot="1" x14ac:dyDescent="0.25">
      <c r="A802" s="372" t="s">
        <v>26</v>
      </c>
      <c r="B802" s="410">
        <f>B801-B788</f>
        <v>0</v>
      </c>
      <c r="C802" s="415">
        <f t="shared" ref="C802:S802" si="223">C801-C788</f>
        <v>0</v>
      </c>
      <c r="D802" s="415">
        <f t="shared" si="223"/>
        <v>0</v>
      </c>
      <c r="E802" s="415">
        <f t="shared" si="223"/>
        <v>0</v>
      </c>
      <c r="F802" s="415">
        <f t="shared" si="223"/>
        <v>0</v>
      </c>
      <c r="G802" s="417">
        <f t="shared" si="223"/>
        <v>0</v>
      </c>
      <c r="H802" s="410">
        <f t="shared" si="223"/>
        <v>0</v>
      </c>
      <c r="I802" s="415">
        <f t="shared" si="223"/>
        <v>0</v>
      </c>
      <c r="J802" s="415">
        <f t="shared" si="223"/>
        <v>0</v>
      </c>
      <c r="K802" s="415">
        <f t="shared" si="223"/>
        <v>0</v>
      </c>
      <c r="L802" s="415">
        <f t="shared" si="223"/>
        <v>0</v>
      </c>
      <c r="M802" s="417">
        <f t="shared" si="223"/>
        <v>0</v>
      </c>
      <c r="N802" s="410">
        <f t="shared" si="223"/>
        <v>0</v>
      </c>
      <c r="O802" s="415">
        <f t="shared" si="223"/>
        <v>0</v>
      </c>
      <c r="P802" s="415">
        <f t="shared" si="223"/>
        <v>0</v>
      </c>
      <c r="Q802" s="415">
        <f t="shared" si="223"/>
        <v>0</v>
      </c>
      <c r="R802" s="415">
        <f t="shared" si="223"/>
        <v>0</v>
      </c>
      <c r="S802" s="417">
        <f t="shared" si="223"/>
        <v>0</v>
      </c>
      <c r="T802" s="348"/>
      <c r="U802" s="227" t="s">
        <v>26</v>
      </c>
      <c r="V802" s="395">
        <f>V801-V788</f>
        <v>0.12000000000000455</v>
      </c>
      <c r="W802" s="558"/>
    </row>
  </sheetData>
  <mergeCells count="140">
    <mergeCell ref="N649:S649"/>
    <mergeCell ref="H636:M636"/>
    <mergeCell ref="B779:G779"/>
    <mergeCell ref="H779:M779"/>
    <mergeCell ref="N779:S779"/>
    <mergeCell ref="B766:G766"/>
    <mergeCell ref="H766:M766"/>
    <mergeCell ref="N766:S766"/>
    <mergeCell ref="B740:G740"/>
    <mergeCell ref="H740:M740"/>
    <mergeCell ref="N740:S740"/>
    <mergeCell ref="N610:S610"/>
    <mergeCell ref="N545:S545"/>
    <mergeCell ref="B519:G519"/>
    <mergeCell ref="H519:M519"/>
    <mergeCell ref="N519:S519"/>
    <mergeCell ref="X748:Y748"/>
    <mergeCell ref="B727:G727"/>
    <mergeCell ref="H727:M727"/>
    <mergeCell ref="N727:S727"/>
    <mergeCell ref="N584:S584"/>
    <mergeCell ref="B558:G558"/>
    <mergeCell ref="H558:M558"/>
    <mergeCell ref="N558:S558"/>
    <mergeCell ref="B571:G571"/>
    <mergeCell ref="H662:M662"/>
    <mergeCell ref="N662:S662"/>
    <mergeCell ref="B675:G675"/>
    <mergeCell ref="H675:M675"/>
    <mergeCell ref="N675:S675"/>
    <mergeCell ref="B649:G649"/>
    <mergeCell ref="H649:M649"/>
    <mergeCell ref="B714:G714"/>
    <mergeCell ref="H714:M714"/>
    <mergeCell ref="N714:S714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B204:F204"/>
    <mergeCell ref="B191:F191"/>
    <mergeCell ref="N298:S298"/>
    <mergeCell ref="H298:M298"/>
    <mergeCell ref="B178:F178"/>
    <mergeCell ref="N350:S350"/>
    <mergeCell ref="N467:S467"/>
    <mergeCell ref="B441:G441"/>
    <mergeCell ref="H441:M441"/>
    <mergeCell ref="B256:F256"/>
    <mergeCell ref="B243:F243"/>
    <mergeCell ref="B230:F230"/>
    <mergeCell ref="B217:F217"/>
    <mergeCell ref="N311:S311"/>
    <mergeCell ref="B298:G298"/>
    <mergeCell ref="B282:F282"/>
    <mergeCell ref="B269:F269"/>
    <mergeCell ref="B454:G454"/>
    <mergeCell ref="H454:M454"/>
    <mergeCell ref="B428:G428"/>
    <mergeCell ref="H428:M428"/>
    <mergeCell ref="N428:S428"/>
    <mergeCell ref="N363:S363"/>
    <mergeCell ref="B376:G376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B415:G415"/>
    <mergeCell ref="H415:M415"/>
    <mergeCell ref="N623:S623"/>
    <mergeCell ref="B610:G610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H363:M363"/>
    <mergeCell ref="N415:S415"/>
    <mergeCell ref="B350:G350"/>
    <mergeCell ref="H350:M350"/>
    <mergeCell ref="N337:S337"/>
    <mergeCell ref="B493:G493"/>
    <mergeCell ref="H493:M493"/>
    <mergeCell ref="B662:G662"/>
    <mergeCell ref="N441:S441"/>
    <mergeCell ref="B467:G467"/>
    <mergeCell ref="H467:M467"/>
    <mergeCell ref="B480:G480"/>
    <mergeCell ref="H480:M480"/>
    <mergeCell ref="N636:S636"/>
    <mergeCell ref="B623:G623"/>
    <mergeCell ref="H623:M623"/>
    <mergeCell ref="N493:S493"/>
    <mergeCell ref="H571:M571"/>
    <mergeCell ref="N571:S571"/>
    <mergeCell ref="B597:G597"/>
    <mergeCell ref="H597:M597"/>
    <mergeCell ref="N597:S597"/>
    <mergeCell ref="B584:G584"/>
    <mergeCell ref="H584:M584"/>
    <mergeCell ref="B636:G636"/>
    <mergeCell ref="B506:G506"/>
    <mergeCell ref="N454:S454"/>
    <mergeCell ref="H610:M610"/>
    <mergeCell ref="H506:M506"/>
    <mergeCell ref="N506:S506"/>
    <mergeCell ref="N480:S480"/>
    <mergeCell ref="B792:G792"/>
    <mergeCell ref="H792:M792"/>
    <mergeCell ref="N792:S792"/>
    <mergeCell ref="B701:G701"/>
    <mergeCell ref="H701:M701"/>
    <mergeCell ref="N701:S701"/>
    <mergeCell ref="B688:G688"/>
    <mergeCell ref="H688:M688"/>
    <mergeCell ref="N688:S688"/>
    <mergeCell ref="B753:G753"/>
    <mergeCell ref="H753:M753"/>
    <mergeCell ref="N753:S75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87"/>
  <sheetViews>
    <sheetView showGridLines="0" topLeftCell="A665" zoomScale="73" zoomScaleNormal="73" workbookViewId="0">
      <selection activeCell="J687" sqref="J68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83" t="s">
        <v>50</v>
      </c>
      <c r="C9" s="584"/>
      <c r="D9" s="584"/>
      <c r="E9" s="584"/>
      <c r="F9" s="584"/>
      <c r="G9" s="58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83" t="s">
        <v>50</v>
      </c>
      <c r="C23" s="584"/>
      <c r="D23" s="584"/>
      <c r="E23" s="584"/>
      <c r="F23" s="584"/>
      <c r="G23" s="585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83" t="s">
        <v>50</v>
      </c>
      <c r="C37" s="584"/>
      <c r="D37" s="584"/>
      <c r="E37" s="584"/>
      <c r="F37" s="584"/>
      <c r="G37" s="585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83" t="s">
        <v>50</v>
      </c>
      <c r="C53" s="584"/>
      <c r="D53" s="584"/>
      <c r="E53" s="584"/>
      <c r="F53" s="584"/>
      <c r="G53" s="585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83" t="s">
        <v>50</v>
      </c>
      <c r="C67" s="584"/>
      <c r="D67" s="584"/>
      <c r="E67" s="584"/>
      <c r="F67" s="584"/>
      <c r="G67" s="585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83" t="s">
        <v>50</v>
      </c>
      <c r="C81" s="584"/>
      <c r="D81" s="584"/>
      <c r="E81" s="584"/>
      <c r="F81" s="584"/>
      <c r="G81" s="585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83" t="s">
        <v>50</v>
      </c>
      <c r="C95" s="584"/>
      <c r="D95" s="584"/>
      <c r="E95" s="584"/>
      <c r="F95" s="584"/>
      <c r="G95" s="585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83" t="s">
        <v>50</v>
      </c>
      <c r="C111" s="584"/>
      <c r="D111" s="584"/>
      <c r="E111" s="584"/>
      <c r="F111" s="584"/>
      <c r="G111" s="585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83" t="s">
        <v>50</v>
      </c>
      <c r="C125" s="584"/>
      <c r="D125" s="584"/>
      <c r="E125" s="584"/>
      <c r="F125" s="584"/>
      <c r="G125" s="585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83" t="s">
        <v>50</v>
      </c>
      <c r="C139" s="584"/>
      <c r="D139" s="584"/>
      <c r="E139" s="584"/>
      <c r="F139" s="584"/>
      <c r="G139" s="585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83" t="s">
        <v>50</v>
      </c>
      <c r="C153" s="584"/>
      <c r="D153" s="584"/>
      <c r="E153" s="584"/>
      <c r="F153" s="584"/>
      <c r="G153" s="585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83" t="s">
        <v>50</v>
      </c>
      <c r="C167" s="584"/>
      <c r="D167" s="584"/>
      <c r="E167" s="584"/>
      <c r="F167" s="584"/>
      <c r="G167" s="585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83" t="s">
        <v>50</v>
      </c>
      <c r="C182" s="584"/>
      <c r="D182" s="584"/>
      <c r="E182" s="584"/>
      <c r="F182" s="584"/>
      <c r="G182" s="585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83" t="s">
        <v>50</v>
      </c>
      <c r="C196" s="584"/>
      <c r="D196" s="584"/>
      <c r="E196" s="584"/>
      <c r="F196" s="584"/>
      <c r="G196" s="585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83" t="s">
        <v>50</v>
      </c>
      <c r="C210" s="584"/>
      <c r="D210" s="584"/>
      <c r="E210" s="584"/>
      <c r="F210" s="584"/>
      <c r="G210" s="585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83" t="s">
        <v>50</v>
      </c>
      <c r="C224" s="584"/>
      <c r="D224" s="584"/>
      <c r="E224" s="584"/>
      <c r="F224" s="584"/>
      <c r="G224" s="585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83" t="s">
        <v>50</v>
      </c>
      <c r="C238" s="584"/>
      <c r="D238" s="584"/>
      <c r="E238" s="584"/>
      <c r="F238" s="584"/>
      <c r="G238" s="585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83" t="s">
        <v>50</v>
      </c>
      <c r="C252" s="584"/>
      <c r="D252" s="584"/>
      <c r="E252" s="584"/>
      <c r="F252" s="584"/>
      <c r="G252" s="585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83" t="s">
        <v>50</v>
      </c>
      <c r="C267" s="584"/>
      <c r="D267" s="584"/>
      <c r="E267" s="584"/>
      <c r="F267" s="584"/>
      <c r="G267" s="585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83" t="s">
        <v>50</v>
      </c>
      <c r="C281" s="584"/>
      <c r="D281" s="584"/>
      <c r="E281" s="584"/>
      <c r="F281" s="584"/>
      <c r="G281" s="585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83" t="s">
        <v>50</v>
      </c>
      <c r="C295" s="584"/>
      <c r="D295" s="584"/>
      <c r="E295" s="584"/>
      <c r="F295" s="584"/>
      <c r="G295" s="585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83" t="s">
        <v>50</v>
      </c>
      <c r="C309" s="584"/>
      <c r="D309" s="584"/>
      <c r="E309" s="584"/>
      <c r="F309" s="584"/>
      <c r="G309" s="585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83" t="s">
        <v>50</v>
      </c>
      <c r="C323" s="584"/>
      <c r="D323" s="584"/>
      <c r="E323" s="584"/>
      <c r="F323" s="584"/>
      <c r="G323" s="585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83" t="s">
        <v>50</v>
      </c>
      <c r="C339" s="584"/>
      <c r="D339" s="584"/>
      <c r="E339" s="584"/>
      <c r="F339" s="584"/>
      <c r="G339" s="585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83" t="s">
        <v>50</v>
      </c>
      <c r="C352" s="584"/>
      <c r="D352" s="584"/>
      <c r="E352" s="584"/>
      <c r="F352" s="584"/>
      <c r="G352" s="585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83" t="s">
        <v>50</v>
      </c>
      <c r="C365" s="584"/>
      <c r="D365" s="584"/>
      <c r="E365" s="584"/>
      <c r="F365" s="584"/>
      <c r="G365" s="585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83" t="s">
        <v>50</v>
      </c>
      <c r="C378" s="584"/>
      <c r="D378" s="584"/>
      <c r="E378" s="584"/>
      <c r="F378" s="584"/>
      <c r="G378" s="585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83" t="s">
        <v>50</v>
      </c>
      <c r="C391" s="584"/>
      <c r="D391" s="584"/>
      <c r="E391" s="584"/>
      <c r="F391" s="584"/>
      <c r="G391" s="585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83" t="s">
        <v>50</v>
      </c>
      <c r="C404" s="584"/>
      <c r="D404" s="584"/>
      <c r="E404" s="584"/>
      <c r="F404" s="584"/>
      <c r="G404" s="585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83" t="s">
        <v>50</v>
      </c>
      <c r="C417" s="584"/>
      <c r="D417" s="584"/>
      <c r="E417" s="584"/>
      <c r="F417" s="584"/>
      <c r="G417" s="585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83" t="s">
        <v>50</v>
      </c>
      <c r="C430" s="584"/>
      <c r="D430" s="584"/>
      <c r="E430" s="584"/>
      <c r="F430" s="584"/>
      <c r="G430" s="585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83" t="s">
        <v>50</v>
      </c>
      <c r="C443" s="584"/>
      <c r="D443" s="584"/>
      <c r="E443" s="584"/>
      <c r="F443" s="584"/>
      <c r="G443" s="585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83" t="s">
        <v>50</v>
      </c>
      <c r="C456" s="584"/>
      <c r="D456" s="584"/>
      <c r="E456" s="584"/>
      <c r="F456" s="584"/>
      <c r="G456" s="585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83" t="s">
        <v>50</v>
      </c>
      <c r="C469" s="584"/>
      <c r="D469" s="584"/>
      <c r="E469" s="584"/>
      <c r="F469" s="584"/>
      <c r="G469" s="585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83" t="s">
        <v>50</v>
      </c>
      <c r="C482" s="584"/>
      <c r="D482" s="584"/>
      <c r="E482" s="584"/>
      <c r="F482" s="584"/>
      <c r="G482" s="585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83" t="s">
        <v>50</v>
      </c>
      <c r="C495" s="584"/>
      <c r="D495" s="584"/>
      <c r="E495" s="584"/>
      <c r="F495" s="584"/>
      <c r="G495" s="585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83" t="s">
        <v>50</v>
      </c>
      <c r="C508" s="584"/>
      <c r="D508" s="584"/>
      <c r="E508" s="584"/>
      <c r="F508" s="584"/>
      <c r="G508" s="585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83" t="s">
        <v>50</v>
      </c>
      <c r="C521" s="584"/>
      <c r="D521" s="584"/>
      <c r="E521" s="584"/>
      <c r="F521" s="584"/>
      <c r="G521" s="585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83" t="s">
        <v>50</v>
      </c>
      <c r="C534" s="584"/>
      <c r="D534" s="584"/>
      <c r="E534" s="584"/>
      <c r="F534" s="584"/>
      <c r="G534" s="585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83" t="s">
        <v>50</v>
      </c>
      <c r="C547" s="584"/>
      <c r="D547" s="584"/>
      <c r="E547" s="584"/>
      <c r="F547" s="584"/>
      <c r="G547" s="585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83" t="s">
        <v>50</v>
      </c>
      <c r="C560" s="584"/>
      <c r="D560" s="584"/>
      <c r="E560" s="584"/>
      <c r="F560" s="584"/>
      <c r="G560" s="585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83" t="s">
        <v>50</v>
      </c>
      <c r="C573" s="584"/>
      <c r="D573" s="584"/>
      <c r="E573" s="584"/>
      <c r="F573" s="584"/>
      <c r="G573" s="585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83" t="s">
        <v>50</v>
      </c>
      <c r="C586" s="584"/>
      <c r="D586" s="584"/>
      <c r="E586" s="584"/>
      <c r="F586" s="584"/>
      <c r="G586" s="585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83" t="s">
        <v>50</v>
      </c>
      <c r="C599" s="584"/>
      <c r="D599" s="584"/>
      <c r="E599" s="584"/>
      <c r="F599" s="584"/>
      <c r="G599" s="585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83" t="s">
        <v>50</v>
      </c>
      <c r="C612" s="584"/>
      <c r="D612" s="584"/>
      <c r="E612" s="584"/>
      <c r="F612" s="584"/>
      <c r="G612" s="585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83" t="s">
        <v>50</v>
      </c>
      <c r="C625" s="584"/>
      <c r="D625" s="584"/>
      <c r="E625" s="584"/>
      <c r="F625" s="584"/>
      <c r="G625" s="585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583" t="s">
        <v>50</v>
      </c>
      <c r="C638" s="584"/>
      <c r="D638" s="584"/>
      <c r="E638" s="584"/>
      <c r="F638" s="584"/>
      <c r="G638" s="585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583" t="s">
        <v>50</v>
      </c>
      <c r="C651" s="584"/>
      <c r="D651" s="584"/>
      <c r="E651" s="584"/>
      <c r="F651" s="584"/>
      <c r="G651" s="585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  <row r="663" spans="1:11" ht="13.5" thickBot="1" x14ac:dyDescent="0.25"/>
    <row r="664" spans="1:11" ht="13.5" thickBot="1" x14ac:dyDescent="0.25">
      <c r="A664" s="285" t="s">
        <v>171</v>
      </c>
      <c r="B664" s="583" t="s">
        <v>50</v>
      </c>
      <c r="C664" s="584"/>
      <c r="D664" s="584"/>
      <c r="E664" s="584"/>
      <c r="F664" s="584"/>
      <c r="G664" s="585"/>
      <c r="H664" s="313" t="s">
        <v>0</v>
      </c>
      <c r="I664" s="227"/>
      <c r="J664" s="546"/>
      <c r="K664" s="546"/>
    </row>
    <row r="665" spans="1:11" x14ac:dyDescent="0.2">
      <c r="A665" s="226" t="s">
        <v>54</v>
      </c>
      <c r="B665" s="453">
        <v>1</v>
      </c>
      <c r="C665" s="454">
        <v>2</v>
      </c>
      <c r="D665" s="455">
        <v>3</v>
      </c>
      <c r="E665" s="454">
        <v>4</v>
      </c>
      <c r="F665" s="455">
        <v>5</v>
      </c>
      <c r="G665" s="456">
        <v>6</v>
      </c>
      <c r="H665" s="460">
        <v>195</v>
      </c>
      <c r="I665" s="290"/>
      <c r="J665" s="546"/>
      <c r="K665" s="546"/>
    </row>
    <row r="666" spans="1:11" x14ac:dyDescent="0.2">
      <c r="A666" s="292" t="s">
        <v>3</v>
      </c>
      <c r="B666" s="253">
        <v>4425</v>
      </c>
      <c r="C666" s="253">
        <v>4425</v>
      </c>
      <c r="D666" s="253">
        <v>4425</v>
      </c>
      <c r="E666" s="253">
        <v>4425</v>
      </c>
      <c r="F666" s="253">
        <v>4425</v>
      </c>
      <c r="G666" s="253">
        <v>4425</v>
      </c>
      <c r="H666" s="253">
        <v>4425</v>
      </c>
      <c r="I666" s="294"/>
      <c r="J666" s="291"/>
      <c r="K666" s="546"/>
    </row>
    <row r="667" spans="1:11" x14ac:dyDescent="0.2">
      <c r="A667" s="295" t="s">
        <v>6</v>
      </c>
      <c r="B667" s="256">
        <v>5159</v>
      </c>
      <c r="C667" s="257">
        <v>5391</v>
      </c>
      <c r="D667" s="257">
        <v>5226</v>
      </c>
      <c r="E667" s="257">
        <v>4363</v>
      </c>
      <c r="F667" s="296">
        <v>5359</v>
      </c>
      <c r="G667" s="258">
        <v>5200</v>
      </c>
      <c r="H667" s="297">
        <v>5218</v>
      </c>
      <c r="I667" s="542"/>
      <c r="J667" s="291"/>
      <c r="K667" s="546"/>
    </row>
    <row r="668" spans="1:11" x14ac:dyDescent="0.2">
      <c r="A668" s="226" t="s">
        <v>7</v>
      </c>
      <c r="B668" s="260">
        <v>60</v>
      </c>
      <c r="C668" s="261">
        <v>65.7</v>
      </c>
      <c r="D668" s="261">
        <v>42.9</v>
      </c>
      <c r="E668" s="261">
        <v>10</v>
      </c>
      <c r="F668" s="509">
        <v>40</v>
      </c>
      <c r="G668" s="262">
        <v>37.1</v>
      </c>
      <c r="H668" s="300">
        <v>44.9</v>
      </c>
      <c r="I668" s="301"/>
      <c r="J668" s="291"/>
      <c r="K668" s="546"/>
    </row>
    <row r="669" spans="1:11" x14ac:dyDescent="0.2">
      <c r="A669" s="226" t="s">
        <v>8</v>
      </c>
      <c r="B669" s="263">
        <v>0.123</v>
      </c>
      <c r="C669" s="264">
        <v>0.11</v>
      </c>
      <c r="D669" s="264">
        <v>0.151</v>
      </c>
      <c r="E669" s="264">
        <v>0.22700000000000001</v>
      </c>
      <c r="F669" s="302">
        <v>0.13700000000000001</v>
      </c>
      <c r="G669" s="265">
        <v>0.16800000000000001</v>
      </c>
      <c r="H669" s="303">
        <v>0.14799999999999999</v>
      </c>
      <c r="I669" s="304"/>
      <c r="J669" s="305"/>
      <c r="K669" s="306"/>
    </row>
    <row r="670" spans="1:11" x14ac:dyDescent="0.2">
      <c r="A670" s="295" t="s">
        <v>1</v>
      </c>
      <c r="B670" s="266">
        <f t="shared" ref="B670:G670" si="152">B667/B666*100-100</f>
        <v>16.587570621468913</v>
      </c>
      <c r="C670" s="267">
        <f t="shared" si="152"/>
        <v>21.830508474576263</v>
      </c>
      <c r="D670" s="267">
        <f t="shared" si="152"/>
        <v>18.101694915254242</v>
      </c>
      <c r="E670" s="267">
        <f t="shared" si="152"/>
        <v>-1.4011299435028235</v>
      </c>
      <c r="F670" s="267">
        <f t="shared" si="152"/>
        <v>21.10734463276836</v>
      </c>
      <c r="G670" s="268">
        <f t="shared" si="152"/>
        <v>17.514124293785315</v>
      </c>
      <c r="H670" s="268">
        <f>H667/H666*100-100</f>
        <v>17.920903954802256</v>
      </c>
      <c r="I670" s="304"/>
      <c r="J670" s="305"/>
      <c r="K670" s="227"/>
    </row>
    <row r="671" spans="1:11" ht="13.5" thickBot="1" x14ac:dyDescent="0.25">
      <c r="A671" s="226" t="s">
        <v>27</v>
      </c>
      <c r="B671" s="270">
        <f t="shared" ref="B671:H671" si="153">B667-B654</f>
        <v>379.73170731707341</v>
      </c>
      <c r="C671" s="271">
        <f t="shared" si="153"/>
        <v>283.38095238095229</v>
      </c>
      <c r="D671" s="271">
        <f t="shared" si="153"/>
        <v>283.36842105263167</v>
      </c>
      <c r="E671" s="271">
        <f t="shared" si="153"/>
        <v>-275.57142857142844</v>
      </c>
      <c r="F671" s="271">
        <f t="shared" si="153"/>
        <v>140.28205128205173</v>
      </c>
      <c r="G671" s="272">
        <f t="shared" si="153"/>
        <v>306.5</v>
      </c>
      <c r="H671" s="307">
        <f t="shared" si="153"/>
        <v>250.87179487179492</v>
      </c>
      <c r="I671" s="308"/>
      <c r="J671" s="305"/>
      <c r="K671" s="227"/>
    </row>
    <row r="672" spans="1:11" x14ac:dyDescent="0.2">
      <c r="A672" s="309" t="s">
        <v>51</v>
      </c>
      <c r="B672" s="274">
        <v>612</v>
      </c>
      <c r="C672" s="275">
        <v>594</v>
      </c>
      <c r="D672" s="275">
        <v>613</v>
      </c>
      <c r="E672" s="275">
        <v>29</v>
      </c>
      <c r="F672" s="275">
        <v>623</v>
      </c>
      <c r="G672" s="276">
        <v>608</v>
      </c>
      <c r="H672" s="277">
        <f>SUM(B672:G672)</f>
        <v>3079</v>
      </c>
      <c r="I672" s="310" t="s">
        <v>56</v>
      </c>
      <c r="J672" s="311">
        <f>H659-H672</f>
        <v>32</v>
      </c>
      <c r="K672" s="279">
        <f>J672/H659</f>
        <v>1.0286081645773062E-2</v>
      </c>
    </row>
    <row r="673" spans="1:11" x14ac:dyDescent="0.2">
      <c r="A673" s="309" t="s">
        <v>28</v>
      </c>
      <c r="B673" s="229"/>
      <c r="C673" s="281"/>
      <c r="D673" s="281"/>
      <c r="E673" s="281"/>
      <c r="F673" s="281"/>
      <c r="G673" s="230"/>
      <c r="H673" s="233"/>
      <c r="I673" s="227" t="s">
        <v>57</v>
      </c>
      <c r="J673" s="546">
        <v>153.80000000000001</v>
      </c>
      <c r="K673" s="546"/>
    </row>
    <row r="674" spans="1:11" ht="13.5" thickBot="1" x14ac:dyDescent="0.25">
      <c r="A674" s="312" t="s">
        <v>26</v>
      </c>
      <c r="B674" s="231">
        <f t="shared" ref="B674:G674" si="154">B673-B660</f>
        <v>0</v>
      </c>
      <c r="C674" s="232">
        <f t="shared" si="154"/>
        <v>0</v>
      </c>
      <c r="D674" s="232">
        <f t="shared" si="154"/>
        <v>0</v>
      </c>
      <c r="E674" s="232">
        <f t="shared" si="154"/>
        <v>0</v>
      </c>
      <c r="F674" s="232">
        <f t="shared" si="154"/>
        <v>0</v>
      </c>
      <c r="G674" s="238">
        <f t="shared" si="154"/>
        <v>0</v>
      </c>
      <c r="H674" s="234"/>
      <c r="I674" s="546" t="s">
        <v>26</v>
      </c>
      <c r="J674" s="546">
        <f>J673-J660</f>
        <v>-9.9999999999909051E-3</v>
      </c>
      <c r="K674" s="546"/>
    </row>
    <row r="676" spans="1:11" ht="13.5" thickBot="1" x14ac:dyDescent="0.25"/>
    <row r="677" spans="1:11" ht="13.5" thickBot="1" x14ac:dyDescent="0.25">
      <c r="A677" s="285" t="s">
        <v>173</v>
      </c>
      <c r="B677" s="583" t="s">
        <v>50</v>
      </c>
      <c r="C677" s="584"/>
      <c r="D677" s="584"/>
      <c r="E677" s="584"/>
      <c r="F677" s="584"/>
      <c r="G677" s="585"/>
      <c r="H677" s="313" t="s">
        <v>0</v>
      </c>
      <c r="I677" s="227"/>
      <c r="J677" s="554"/>
      <c r="K677" s="554"/>
    </row>
    <row r="678" spans="1:11" x14ac:dyDescent="0.2">
      <c r="A678" s="226" t="s">
        <v>54</v>
      </c>
      <c r="B678" s="453">
        <v>1</v>
      </c>
      <c r="C678" s="454">
        <v>2</v>
      </c>
      <c r="D678" s="455">
        <v>3</v>
      </c>
      <c r="E678" s="454">
        <v>4</v>
      </c>
      <c r="F678" s="455">
        <v>5</v>
      </c>
      <c r="G678" s="456">
        <v>6</v>
      </c>
      <c r="H678" s="460">
        <v>185</v>
      </c>
      <c r="I678" s="290"/>
      <c r="J678" s="554"/>
      <c r="K678" s="554"/>
    </row>
    <row r="679" spans="1:11" x14ac:dyDescent="0.2">
      <c r="A679" s="292" t="s">
        <v>3</v>
      </c>
      <c r="B679" s="253">
        <v>4465</v>
      </c>
      <c r="C679" s="253">
        <v>4465</v>
      </c>
      <c r="D679" s="253">
        <v>4465</v>
      </c>
      <c r="E679" s="253">
        <v>4465</v>
      </c>
      <c r="F679" s="253">
        <v>4465</v>
      </c>
      <c r="G679" s="253">
        <v>4465</v>
      </c>
      <c r="H679" s="253">
        <v>4465</v>
      </c>
      <c r="I679" s="294"/>
      <c r="J679" s="291"/>
      <c r="K679" s="554"/>
    </row>
    <row r="680" spans="1:11" x14ac:dyDescent="0.2">
      <c r="A680" s="295" t="s">
        <v>6</v>
      </c>
      <c r="B680" s="256">
        <v>4895</v>
      </c>
      <c r="C680" s="257">
        <v>5383</v>
      </c>
      <c r="D680" s="257">
        <v>5152</v>
      </c>
      <c r="E680" s="257">
        <v>407</v>
      </c>
      <c r="F680" s="296">
        <v>5592</v>
      </c>
      <c r="G680" s="258">
        <v>5370</v>
      </c>
      <c r="H680" s="297">
        <v>5213</v>
      </c>
      <c r="I680" s="542"/>
      <c r="J680" s="291"/>
      <c r="K680" s="554"/>
    </row>
    <row r="681" spans="1:11" x14ac:dyDescent="0.2">
      <c r="A681" s="226" t="s">
        <v>7</v>
      </c>
      <c r="B681" s="260">
        <v>60</v>
      </c>
      <c r="C681" s="261">
        <v>65.7</v>
      </c>
      <c r="D681" s="261">
        <v>42.9</v>
      </c>
      <c r="E681" s="261">
        <v>40</v>
      </c>
      <c r="F681" s="509">
        <v>48.6</v>
      </c>
      <c r="G681" s="262">
        <v>54.3</v>
      </c>
      <c r="H681" s="300">
        <v>46.5</v>
      </c>
      <c r="I681" s="301"/>
      <c r="J681" s="291"/>
      <c r="K681" s="554"/>
    </row>
    <row r="682" spans="1:11" x14ac:dyDescent="0.2">
      <c r="A682" s="226" t="s">
        <v>8</v>
      </c>
      <c r="B682" s="263">
        <v>0.13400000000000001</v>
      </c>
      <c r="C682" s="264">
        <v>0.13</v>
      </c>
      <c r="D682" s="264">
        <v>0.159</v>
      </c>
      <c r="E682" s="264">
        <v>0.20599999999999999</v>
      </c>
      <c r="F682" s="302">
        <v>0.123</v>
      </c>
      <c r="G682" s="265">
        <v>0.12</v>
      </c>
      <c r="H682" s="303">
        <v>0.151</v>
      </c>
      <c r="I682" s="304"/>
      <c r="J682" s="305"/>
      <c r="K682" s="306"/>
    </row>
    <row r="683" spans="1:11" x14ac:dyDescent="0.2">
      <c r="A683" s="295" t="s">
        <v>1</v>
      </c>
      <c r="B683" s="266">
        <f t="shared" ref="B683:G683" si="155">B680/B679*100-100</f>
        <v>9.6304591265397477</v>
      </c>
      <c r="C683" s="267">
        <f t="shared" si="155"/>
        <v>20.559910414333714</v>
      </c>
      <c r="D683" s="267">
        <f t="shared" si="155"/>
        <v>15.386338185890253</v>
      </c>
      <c r="E683" s="267">
        <f t="shared" si="155"/>
        <v>-90.884658454647251</v>
      </c>
      <c r="F683" s="267">
        <f t="shared" si="155"/>
        <v>25.240761478163492</v>
      </c>
      <c r="G683" s="268">
        <f t="shared" si="155"/>
        <v>20.268756998880178</v>
      </c>
      <c r="H683" s="268">
        <f>H680/H679*100-100</f>
        <v>16.752519596864502</v>
      </c>
      <c r="I683" s="304"/>
      <c r="J683" s="305"/>
      <c r="K683" s="227"/>
    </row>
    <row r="684" spans="1:11" ht="13.5" thickBot="1" x14ac:dyDescent="0.25">
      <c r="A684" s="226" t="s">
        <v>27</v>
      </c>
      <c r="B684" s="270">
        <f t="shared" ref="B684:H684" si="156">B680-B667</f>
        <v>-264</v>
      </c>
      <c r="C684" s="271">
        <f t="shared" si="156"/>
        <v>-8</v>
      </c>
      <c r="D684" s="271">
        <f t="shared" si="156"/>
        <v>-74</v>
      </c>
      <c r="E684" s="271">
        <f t="shared" si="156"/>
        <v>-3956</v>
      </c>
      <c r="F684" s="271">
        <f t="shared" si="156"/>
        <v>233</v>
      </c>
      <c r="G684" s="272">
        <f t="shared" si="156"/>
        <v>170</v>
      </c>
      <c r="H684" s="307">
        <f t="shared" si="156"/>
        <v>-5</v>
      </c>
      <c r="I684" s="308"/>
      <c r="J684" s="305"/>
      <c r="K684" s="227"/>
    </row>
    <row r="685" spans="1:11" x14ac:dyDescent="0.2">
      <c r="A685" s="309" t="s">
        <v>51</v>
      </c>
      <c r="B685" s="274">
        <v>607</v>
      </c>
      <c r="C685" s="275">
        <v>588</v>
      </c>
      <c r="D685" s="275">
        <v>608</v>
      </c>
      <c r="E685" s="275">
        <v>15</v>
      </c>
      <c r="F685" s="275">
        <v>620</v>
      </c>
      <c r="G685" s="276">
        <v>604</v>
      </c>
      <c r="H685" s="277">
        <f>SUM(B685:G685)</f>
        <v>3042</v>
      </c>
      <c r="I685" s="310" t="s">
        <v>56</v>
      </c>
      <c r="J685" s="311">
        <f>H672-H685</f>
        <v>37</v>
      </c>
      <c r="K685" s="279">
        <f>J685/H672</f>
        <v>1.2016888600194868E-2</v>
      </c>
    </row>
    <row r="686" spans="1:11" x14ac:dyDescent="0.2">
      <c r="A686" s="309" t="s">
        <v>28</v>
      </c>
      <c r="B686" s="229"/>
      <c r="C686" s="281"/>
      <c r="D686" s="281"/>
      <c r="E686" s="281"/>
      <c r="F686" s="281"/>
      <c r="G686" s="230"/>
      <c r="H686" s="233"/>
      <c r="I686" s="227" t="s">
        <v>57</v>
      </c>
      <c r="J686" s="554">
        <v>153.96</v>
      </c>
      <c r="K686" s="554"/>
    </row>
    <row r="687" spans="1:11" ht="13.5" thickBot="1" x14ac:dyDescent="0.25">
      <c r="A687" s="312" t="s">
        <v>26</v>
      </c>
      <c r="B687" s="231">
        <f t="shared" ref="B687:G687" si="157">B686-B673</f>
        <v>0</v>
      </c>
      <c r="C687" s="232">
        <f t="shared" si="157"/>
        <v>0</v>
      </c>
      <c r="D687" s="232">
        <f t="shared" si="157"/>
        <v>0</v>
      </c>
      <c r="E687" s="232">
        <f t="shared" si="157"/>
        <v>0</v>
      </c>
      <c r="F687" s="232">
        <f t="shared" si="157"/>
        <v>0</v>
      </c>
      <c r="G687" s="238">
        <f t="shared" si="157"/>
        <v>0</v>
      </c>
      <c r="H687" s="234"/>
      <c r="I687" s="554" t="s">
        <v>26</v>
      </c>
      <c r="J687" s="554">
        <f>J686-J673</f>
        <v>0.15999999999999659</v>
      </c>
      <c r="K687" s="554"/>
    </row>
  </sheetData>
  <mergeCells count="50">
    <mergeCell ref="B677:G677"/>
    <mergeCell ref="B651:G651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378:G378"/>
    <mergeCell ref="B443:G443"/>
    <mergeCell ref="B365:G365"/>
    <mergeCell ref="B352:G352"/>
    <mergeCell ref="B9:G9"/>
    <mergeCell ref="B23:G23"/>
    <mergeCell ref="B37:G37"/>
    <mergeCell ref="B53:G53"/>
    <mergeCell ref="B67:G67"/>
    <mergeCell ref="B664:G664"/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799"/>
  <sheetViews>
    <sheetView showGridLines="0" tabSelected="1" topLeftCell="A771" zoomScale="85" zoomScaleNormal="85" workbookViewId="0">
      <selection activeCell="D794" sqref="D794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83" t="s">
        <v>53</v>
      </c>
      <c r="C9" s="584"/>
      <c r="D9" s="584"/>
      <c r="E9" s="584"/>
      <c r="F9" s="58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83" t="s">
        <v>53</v>
      </c>
      <c r="C22" s="584"/>
      <c r="D22" s="584"/>
      <c r="E22" s="584"/>
      <c r="F22" s="58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83" t="s">
        <v>53</v>
      </c>
      <c r="C35" s="584"/>
      <c r="D35" s="584"/>
      <c r="E35" s="584"/>
      <c r="F35" s="58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83" t="s">
        <v>53</v>
      </c>
      <c r="C48" s="584"/>
      <c r="D48" s="584"/>
      <c r="E48" s="584"/>
      <c r="F48" s="58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83" t="s">
        <v>53</v>
      </c>
      <c r="C61" s="584"/>
      <c r="D61" s="584"/>
      <c r="E61" s="584"/>
      <c r="F61" s="58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83" t="s">
        <v>53</v>
      </c>
      <c r="C74" s="584"/>
      <c r="D74" s="584"/>
      <c r="E74" s="584"/>
      <c r="F74" s="58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83" t="s">
        <v>53</v>
      </c>
      <c r="C87" s="584"/>
      <c r="D87" s="584"/>
      <c r="E87" s="584"/>
      <c r="F87" s="58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83" t="s">
        <v>53</v>
      </c>
      <c r="C100" s="584"/>
      <c r="D100" s="584"/>
      <c r="E100" s="584"/>
      <c r="F100" s="58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83" t="s">
        <v>53</v>
      </c>
      <c r="C113" s="584"/>
      <c r="D113" s="584"/>
      <c r="E113" s="584"/>
      <c r="F113" s="585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83" t="s">
        <v>53</v>
      </c>
      <c r="C126" s="584"/>
      <c r="D126" s="584"/>
      <c r="E126" s="584"/>
      <c r="F126" s="585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83" t="s">
        <v>53</v>
      </c>
      <c r="C139" s="584"/>
      <c r="D139" s="584"/>
      <c r="E139" s="584"/>
      <c r="F139" s="58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83" t="s">
        <v>53</v>
      </c>
      <c r="C152" s="584"/>
      <c r="D152" s="584"/>
      <c r="E152" s="584"/>
      <c r="F152" s="58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83" t="s">
        <v>53</v>
      </c>
      <c r="C165" s="584"/>
      <c r="D165" s="584"/>
      <c r="E165" s="584"/>
      <c r="F165" s="585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83" t="s">
        <v>53</v>
      </c>
      <c r="C178" s="584"/>
      <c r="D178" s="584"/>
      <c r="E178" s="584"/>
      <c r="F178" s="58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83" t="s">
        <v>53</v>
      </c>
      <c r="C191" s="584"/>
      <c r="D191" s="584"/>
      <c r="E191" s="584"/>
      <c r="F191" s="58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83" t="s">
        <v>53</v>
      </c>
      <c r="C204" s="584"/>
      <c r="D204" s="584"/>
      <c r="E204" s="584"/>
      <c r="F204" s="58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83" t="s">
        <v>53</v>
      </c>
      <c r="C217" s="584"/>
      <c r="D217" s="584"/>
      <c r="E217" s="584"/>
      <c r="F217" s="58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83" t="s">
        <v>50</v>
      </c>
      <c r="C230" s="584"/>
      <c r="D230" s="584"/>
      <c r="E230" s="584"/>
      <c r="F230" s="585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83" t="s">
        <v>50</v>
      </c>
      <c r="C243" s="584"/>
      <c r="D243" s="584"/>
      <c r="E243" s="584"/>
      <c r="F243" s="58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83" t="s">
        <v>50</v>
      </c>
      <c r="C256" s="584"/>
      <c r="D256" s="584"/>
      <c r="E256" s="584"/>
      <c r="F256" s="58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83" t="s">
        <v>50</v>
      </c>
      <c r="C269" s="584"/>
      <c r="D269" s="584"/>
      <c r="E269" s="584"/>
      <c r="F269" s="58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83" t="s">
        <v>50</v>
      </c>
      <c r="C282" s="584"/>
      <c r="D282" s="584"/>
      <c r="E282" s="584"/>
      <c r="F282" s="585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83" t="s">
        <v>50</v>
      </c>
      <c r="C295" s="584"/>
      <c r="D295" s="584"/>
      <c r="E295" s="584"/>
      <c r="F295" s="585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83" t="s">
        <v>50</v>
      </c>
      <c r="C310" s="584"/>
      <c r="D310" s="584"/>
      <c r="E310" s="584"/>
      <c r="F310" s="584"/>
      <c r="G310" s="585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93" t="s">
        <v>50</v>
      </c>
      <c r="C323" s="594"/>
      <c r="D323" s="594"/>
      <c r="E323" s="594"/>
      <c r="F323" s="594"/>
      <c r="G323" s="59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93" t="s">
        <v>50</v>
      </c>
      <c r="C336" s="594"/>
      <c r="D336" s="594"/>
      <c r="E336" s="594"/>
      <c r="F336" s="594"/>
      <c r="G336" s="59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93" t="s">
        <v>50</v>
      </c>
      <c r="C349" s="594"/>
      <c r="D349" s="594"/>
      <c r="E349" s="594"/>
      <c r="F349" s="594"/>
      <c r="G349" s="59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93" t="s">
        <v>50</v>
      </c>
      <c r="C362" s="594"/>
      <c r="D362" s="594"/>
      <c r="E362" s="594"/>
      <c r="F362" s="594"/>
      <c r="G362" s="595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93" t="s">
        <v>50</v>
      </c>
      <c r="C375" s="594"/>
      <c r="D375" s="594"/>
      <c r="E375" s="594"/>
      <c r="F375" s="594"/>
      <c r="G375" s="595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93" t="s">
        <v>50</v>
      </c>
      <c r="C388" s="594"/>
      <c r="D388" s="594"/>
      <c r="E388" s="594"/>
      <c r="F388" s="594"/>
      <c r="G388" s="595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93" t="s">
        <v>50</v>
      </c>
      <c r="C401" s="594"/>
      <c r="D401" s="594"/>
      <c r="E401" s="594"/>
      <c r="F401" s="594"/>
      <c r="G401" s="595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93" t="s">
        <v>50</v>
      </c>
      <c r="C414" s="594"/>
      <c r="D414" s="594"/>
      <c r="E414" s="594"/>
      <c r="F414" s="594"/>
      <c r="G414" s="595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93" t="s">
        <v>50</v>
      </c>
      <c r="C427" s="594"/>
      <c r="D427" s="594"/>
      <c r="E427" s="594"/>
      <c r="F427" s="594"/>
      <c r="G427" s="595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93" t="s">
        <v>50</v>
      </c>
      <c r="C440" s="594"/>
      <c r="D440" s="594"/>
      <c r="E440" s="594"/>
      <c r="F440" s="594"/>
      <c r="G440" s="595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93" t="s">
        <v>50</v>
      </c>
      <c r="C453" s="594"/>
      <c r="D453" s="594"/>
      <c r="E453" s="594"/>
      <c r="F453" s="594"/>
      <c r="G453" s="595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93" t="s">
        <v>50</v>
      </c>
      <c r="C466" s="594"/>
      <c r="D466" s="594"/>
      <c r="E466" s="594"/>
      <c r="F466" s="594"/>
      <c r="G466" s="595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93" t="s">
        <v>50</v>
      </c>
      <c r="C479" s="594"/>
      <c r="D479" s="594"/>
      <c r="E479" s="594"/>
      <c r="F479" s="594"/>
      <c r="G479" s="595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93" t="s">
        <v>50</v>
      </c>
      <c r="C492" s="594"/>
      <c r="D492" s="594"/>
      <c r="E492" s="594"/>
      <c r="F492" s="594"/>
      <c r="G492" s="595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93" t="s">
        <v>50</v>
      </c>
      <c r="C505" s="594"/>
      <c r="D505" s="594"/>
      <c r="E505" s="594"/>
      <c r="F505" s="594"/>
      <c r="G505" s="595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93" t="s">
        <v>50</v>
      </c>
      <c r="C518" s="594"/>
      <c r="D518" s="594"/>
      <c r="E518" s="594"/>
      <c r="F518" s="594"/>
      <c r="G518" s="595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93" t="s">
        <v>50</v>
      </c>
      <c r="C531" s="594"/>
      <c r="D531" s="594"/>
      <c r="E531" s="594"/>
      <c r="F531" s="594"/>
      <c r="G531" s="595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93" t="s">
        <v>50</v>
      </c>
      <c r="C544" s="594"/>
      <c r="D544" s="594"/>
      <c r="E544" s="594"/>
      <c r="F544" s="594"/>
      <c r="G544" s="595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93" t="s">
        <v>50</v>
      </c>
      <c r="C557" s="594"/>
      <c r="D557" s="594"/>
      <c r="E557" s="594"/>
      <c r="F557" s="594"/>
      <c r="G557" s="595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93" t="s">
        <v>50</v>
      </c>
      <c r="C570" s="594"/>
      <c r="D570" s="594"/>
      <c r="E570" s="594"/>
      <c r="F570" s="594"/>
      <c r="G570" s="595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93" t="s">
        <v>50</v>
      </c>
      <c r="C583" s="594"/>
      <c r="D583" s="594"/>
      <c r="E583" s="594"/>
      <c r="F583" s="594"/>
      <c r="G583" s="595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93" t="s">
        <v>50</v>
      </c>
      <c r="C596" s="594"/>
      <c r="D596" s="594"/>
      <c r="E596" s="594"/>
      <c r="F596" s="594"/>
      <c r="G596" s="595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93" t="s">
        <v>50</v>
      </c>
      <c r="C609" s="594"/>
      <c r="D609" s="594"/>
      <c r="E609" s="594"/>
      <c r="F609" s="594"/>
      <c r="G609" s="595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93" t="s">
        <v>50</v>
      </c>
      <c r="C622" s="594"/>
      <c r="D622" s="594"/>
      <c r="E622" s="594"/>
      <c r="F622" s="594"/>
      <c r="G622" s="595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93" t="s">
        <v>50</v>
      </c>
      <c r="C635" s="594"/>
      <c r="D635" s="594"/>
      <c r="E635" s="594"/>
      <c r="F635" s="594"/>
      <c r="G635" s="595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93" t="s">
        <v>50</v>
      </c>
      <c r="C648" s="594"/>
      <c r="D648" s="594"/>
      <c r="E648" s="594"/>
      <c r="F648" s="594"/>
      <c r="G648" s="595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93" t="s">
        <v>50</v>
      </c>
      <c r="C661" s="594"/>
      <c r="D661" s="594"/>
      <c r="E661" s="594"/>
      <c r="F661" s="594"/>
      <c r="G661" s="595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93" t="s">
        <v>50</v>
      </c>
      <c r="C674" s="594"/>
      <c r="D674" s="594"/>
      <c r="E674" s="594"/>
      <c r="F674" s="594"/>
      <c r="G674" s="595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93" t="s">
        <v>50</v>
      </c>
      <c r="C687" s="594"/>
      <c r="D687" s="594"/>
      <c r="E687" s="594"/>
      <c r="F687" s="594"/>
      <c r="G687" s="595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93" t="s">
        <v>50</v>
      </c>
      <c r="C700" s="594"/>
      <c r="D700" s="594"/>
      <c r="E700" s="594"/>
      <c r="F700" s="594"/>
      <c r="G700" s="595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593" t="s">
        <v>50</v>
      </c>
      <c r="C712" s="594"/>
      <c r="D712" s="594"/>
      <c r="E712" s="594"/>
      <c r="F712" s="594"/>
      <c r="G712" s="595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593" t="s">
        <v>50</v>
      </c>
      <c r="C724" s="594"/>
      <c r="D724" s="594"/>
      <c r="E724" s="594"/>
      <c r="F724" s="594"/>
      <c r="G724" s="595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48">
        <v>4780</v>
      </c>
      <c r="H726" s="547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593" t="s">
        <v>50</v>
      </c>
      <c r="C737" s="594"/>
      <c r="D737" s="594"/>
      <c r="E737" s="594"/>
      <c r="F737" s="594"/>
      <c r="G737" s="595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4840</v>
      </c>
      <c r="C739" s="463">
        <v>4840</v>
      </c>
      <c r="D739" s="462">
        <v>4840</v>
      </c>
      <c r="E739" s="463">
        <v>4840</v>
      </c>
      <c r="F739" s="462">
        <v>4840</v>
      </c>
      <c r="G739" s="463">
        <v>4840</v>
      </c>
      <c r="H739" s="462">
        <v>4840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0.10330578512396471</v>
      </c>
      <c r="C743" s="267">
        <f t="shared" si="159"/>
        <v>4.2561983471074427</v>
      </c>
      <c r="D743" s="267">
        <f t="shared" si="159"/>
        <v>7.1280991735537214</v>
      </c>
      <c r="E743" s="267">
        <f t="shared" si="159"/>
        <v>-10.06198347107437</v>
      </c>
      <c r="F743" s="267">
        <f t="shared" si="159"/>
        <v>10.557851239669418</v>
      </c>
      <c r="G743" s="268">
        <f t="shared" ref="G743:H743" si="160">G740/G739*100-100</f>
        <v>19.462809917355358</v>
      </c>
      <c r="H743" s="345">
        <f t="shared" si="160"/>
        <v>7.5619834710743703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>
        <f>J745/H732</f>
        <v>4.1322314049586778E-2</v>
      </c>
      <c r="L745" s="596" t="s">
        <v>170</v>
      </c>
      <c r="M745" s="596"/>
      <c r="N745" s="596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  <row r="749" spans="1:14" ht="13.5" thickBot="1" x14ac:dyDescent="0.25"/>
    <row r="750" spans="1:14" ht="13.5" thickBot="1" x14ac:dyDescent="0.25">
      <c r="A750" s="285" t="s">
        <v>171</v>
      </c>
      <c r="B750" s="593" t="s">
        <v>50</v>
      </c>
      <c r="C750" s="594"/>
      <c r="D750" s="594"/>
      <c r="E750" s="594"/>
      <c r="F750" s="594"/>
      <c r="G750" s="595"/>
      <c r="H750" s="314" t="s">
        <v>0</v>
      </c>
      <c r="I750" s="546"/>
      <c r="J750" s="546"/>
      <c r="K750" s="546"/>
    </row>
    <row r="751" spans="1:14" x14ac:dyDescent="0.2">
      <c r="A751" s="469" t="s">
        <v>2</v>
      </c>
      <c r="B751" s="316">
        <v>1</v>
      </c>
      <c r="C751" s="236">
        <v>2</v>
      </c>
      <c r="D751" s="236">
        <v>3</v>
      </c>
      <c r="E751" s="236">
        <v>4</v>
      </c>
      <c r="F751" s="236">
        <v>5</v>
      </c>
      <c r="G751" s="495">
        <v>6</v>
      </c>
      <c r="H751" s="491">
        <v>79</v>
      </c>
      <c r="I751" s="546"/>
      <c r="J751" s="546"/>
      <c r="K751" s="546"/>
    </row>
    <row r="752" spans="1:14" x14ac:dyDescent="0.2">
      <c r="A752" s="470" t="s">
        <v>3</v>
      </c>
      <c r="B752" s="462">
        <v>4820</v>
      </c>
      <c r="C752" s="462">
        <v>4820</v>
      </c>
      <c r="D752" s="462">
        <v>4820</v>
      </c>
      <c r="E752" s="462">
        <v>4820</v>
      </c>
      <c r="F752" s="462">
        <v>4820</v>
      </c>
      <c r="G752" s="462">
        <v>4820</v>
      </c>
      <c r="H752" s="462">
        <v>4820</v>
      </c>
      <c r="I752" s="546"/>
      <c r="J752" s="546"/>
      <c r="K752" s="546"/>
    </row>
    <row r="753" spans="1:11" x14ac:dyDescent="0.2">
      <c r="A753" s="471" t="s">
        <v>6</v>
      </c>
      <c r="B753" s="321">
        <v>4856</v>
      </c>
      <c r="C753" s="322">
        <v>5093</v>
      </c>
      <c r="D753" s="322">
        <v>5118</v>
      </c>
      <c r="E753" s="322">
        <v>4517</v>
      </c>
      <c r="F753" s="322">
        <v>5273</v>
      </c>
      <c r="G753" s="497">
        <v>5452</v>
      </c>
      <c r="H753" s="342">
        <v>5142</v>
      </c>
      <c r="I753" s="546"/>
      <c r="J753" s="546"/>
      <c r="K753" s="546"/>
    </row>
    <row r="754" spans="1:11" x14ac:dyDescent="0.2">
      <c r="A754" s="469" t="s">
        <v>7</v>
      </c>
      <c r="B754" s="323">
        <v>86.7</v>
      </c>
      <c r="C754" s="324">
        <v>100</v>
      </c>
      <c r="D754" s="325">
        <v>100</v>
      </c>
      <c r="E754" s="325">
        <v>0</v>
      </c>
      <c r="F754" s="325">
        <v>100</v>
      </c>
      <c r="G754" s="498">
        <v>80</v>
      </c>
      <c r="H754" s="493">
        <v>83.1</v>
      </c>
      <c r="I754" s="546"/>
      <c r="J754" s="546"/>
      <c r="K754" s="546"/>
    </row>
    <row r="755" spans="1:11" x14ac:dyDescent="0.2">
      <c r="A755" s="469" t="s">
        <v>8</v>
      </c>
      <c r="B755" s="263">
        <v>6.5000000000000002E-2</v>
      </c>
      <c r="C755" s="264">
        <v>0.05</v>
      </c>
      <c r="D755" s="327">
        <v>4.2000000000000003E-2</v>
      </c>
      <c r="E755" s="327">
        <v>0.32300000000000001</v>
      </c>
      <c r="F755" s="327">
        <v>3.4000000000000002E-2</v>
      </c>
      <c r="G755" s="499">
        <v>8.2000000000000003E-2</v>
      </c>
      <c r="H755" s="494">
        <v>7.6999999999999999E-2</v>
      </c>
      <c r="I755" s="546"/>
      <c r="J755" s="546"/>
      <c r="K755" s="546"/>
    </row>
    <row r="756" spans="1:11" x14ac:dyDescent="0.2">
      <c r="A756" s="471" t="s">
        <v>1</v>
      </c>
      <c r="B756" s="266">
        <f t="shared" ref="B756:H756" si="168">B753/B752*100-100</f>
        <v>0.7468879668049766</v>
      </c>
      <c r="C756" s="267">
        <f t="shared" si="168"/>
        <v>5.663900414937757</v>
      </c>
      <c r="D756" s="267">
        <f t="shared" si="168"/>
        <v>6.1825726141078832</v>
      </c>
      <c r="E756" s="267">
        <f t="shared" si="168"/>
        <v>-6.2863070539419112</v>
      </c>
      <c r="F756" s="267">
        <f t="shared" si="168"/>
        <v>9.3983402489626684</v>
      </c>
      <c r="G756" s="268">
        <f t="shared" si="168"/>
        <v>13.112033195020743</v>
      </c>
      <c r="H756" s="345">
        <f t="shared" si="168"/>
        <v>6.6804979253112009</v>
      </c>
      <c r="I756" s="546"/>
      <c r="J756" s="546"/>
      <c r="K756" s="546"/>
    </row>
    <row r="757" spans="1:11" ht="13.5" thickBot="1" x14ac:dyDescent="0.25">
      <c r="A757" s="469" t="s">
        <v>27</v>
      </c>
      <c r="B757" s="500">
        <f t="shared" ref="B757:F757" si="169">B753-B740</f>
        <v>11</v>
      </c>
      <c r="C757" s="501">
        <f t="shared" si="169"/>
        <v>47</v>
      </c>
      <c r="D757" s="501">
        <f t="shared" si="169"/>
        <v>-67</v>
      </c>
      <c r="E757" s="501">
        <f t="shared" si="169"/>
        <v>164</v>
      </c>
      <c r="F757" s="501">
        <f t="shared" si="169"/>
        <v>-78</v>
      </c>
      <c r="G757" s="502">
        <f>G753-G740</f>
        <v>-330</v>
      </c>
      <c r="H757" s="346">
        <f>H753-H740</f>
        <v>-64</v>
      </c>
      <c r="I757" s="546"/>
      <c r="J757" s="546"/>
      <c r="K757" s="546"/>
    </row>
    <row r="758" spans="1:11" ht="15.75" thickBot="1" x14ac:dyDescent="0.25">
      <c r="A758" s="371" t="s">
        <v>52</v>
      </c>
      <c r="B758" s="550">
        <f>[1]LM!$F$371</f>
        <v>46</v>
      </c>
      <c r="C758" s="551">
        <f>[1]LM!$R$371</f>
        <v>45</v>
      </c>
      <c r="D758" s="551">
        <f>[1]LM!$AD$371</f>
        <v>45</v>
      </c>
      <c r="E758" s="551">
        <f>[1]LM!$AP$371</f>
        <v>2</v>
      </c>
      <c r="F758" s="551">
        <f>[1]LM!$BB$371</f>
        <v>47</v>
      </c>
      <c r="G758" s="552">
        <f>[1]LM!$BN$371</f>
        <v>44</v>
      </c>
      <c r="H758" s="482">
        <f>SUM(B758:G758)</f>
        <v>229</v>
      </c>
      <c r="I758" s="546" t="s">
        <v>56</v>
      </c>
      <c r="J758" s="331">
        <f>H745-H758</f>
        <v>3</v>
      </c>
      <c r="K758" s="332">
        <f>J758/H745</f>
        <v>1.2931034482758621E-2</v>
      </c>
    </row>
    <row r="759" spans="1:11" x14ac:dyDescent="0.2">
      <c r="A759" s="371" t="s">
        <v>28</v>
      </c>
      <c r="B759" s="229">
        <v>161</v>
      </c>
      <c r="C759" s="281">
        <v>160.5</v>
      </c>
      <c r="D759" s="281">
        <v>156.5</v>
      </c>
      <c r="E759" s="281">
        <v>161.5</v>
      </c>
      <c r="F759" s="281">
        <v>154</v>
      </c>
      <c r="G759" s="230">
        <v>154</v>
      </c>
      <c r="H759" s="339"/>
      <c r="I759" s="546" t="s">
        <v>57</v>
      </c>
      <c r="J759" s="228">
        <v>157.27000000000001</v>
      </c>
      <c r="K759" s="546"/>
    </row>
    <row r="760" spans="1:11" ht="13.5" thickBot="1" x14ac:dyDescent="0.25">
      <c r="A760" s="372" t="s">
        <v>26</v>
      </c>
      <c r="B760" s="336">
        <f t="shared" ref="B760:G760" si="170">B759-B747</f>
        <v>1.5</v>
      </c>
      <c r="C760" s="337">
        <f t="shared" si="170"/>
        <v>1.5</v>
      </c>
      <c r="D760" s="337">
        <f t="shared" si="170"/>
        <v>1.5</v>
      </c>
      <c r="E760" s="337">
        <f t="shared" si="170"/>
        <v>1</v>
      </c>
      <c r="F760" s="337">
        <f t="shared" si="170"/>
        <v>1.5</v>
      </c>
      <c r="G760" s="484">
        <f t="shared" si="170"/>
        <v>1.5</v>
      </c>
      <c r="H760" s="348"/>
      <c r="I760" s="546" t="s">
        <v>26</v>
      </c>
      <c r="J760" s="239">
        <f>J759-J746</f>
        <v>0.80000000000001137</v>
      </c>
      <c r="K760" s="546"/>
    </row>
    <row r="762" spans="1:11" ht="13.5" thickBot="1" x14ac:dyDescent="0.25"/>
    <row r="763" spans="1:11" ht="13.5" thickBot="1" x14ac:dyDescent="0.25">
      <c r="A763" s="285" t="s">
        <v>172</v>
      </c>
      <c r="B763" s="593" t="s">
        <v>50</v>
      </c>
      <c r="C763" s="594"/>
      <c r="D763" s="594"/>
      <c r="E763" s="594"/>
      <c r="F763" s="594"/>
      <c r="G763" s="595"/>
      <c r="H763" s="314" t="s">
        <v>0</v>
      </c>
      <c r="I763" s="553"/>
      <c r="J763" s="553"/>
      <c r="K763" s="553"/>
    </row>
    <row r="764" spans="1:11" x14ac:dyDescent="0.2">
      <c r="A764" s="469" t="s">
        <v>2</v>
      </c>
      <c r="B764" s="316">
        <v>1</v>
      </c>
      <c r="C764" s="236">
        <v>2</v>
      </c>
      <c r="D764" s="236">
        <v>3</v>
      </c>
      <c r="E764" s="236">
        <v>4</v>
      </c>
      <c r="F764" s="236">
        <v>5</v>
      </c>
      <c r="G764" s="495">
        <v>6</v>
      </c>
      <c r="H764" s="491">
        <v>79</v>
      </c>
      <c r="I764" s="553"/>
      <c r="J764" s="553"/>
      <c r="K764" s="553"/>
    </row>
    <row r="765" spans="1:11" x14ac:dyDescent="0.2">
      <c r="A765" s="470" t="s">
        <v>3</v>
      </c>
      <c r="B765" s="462">
        <v>4840</v>
      </c>
      <c r="C765" s="462">
        <v>4840</v>
      </c>
      <c r="D765" s="462">
        <v>4840</v>
      </c>
      <c r="E765" s="462">
        <v>4840</v>
      </c>
      <c r="F765" s="462">
        <v>4840</v>
      </c>
      <c r="G765" s="462">
        <v>4840</v>
      </c>
      <c r="H765" s="462">
        <v>4840</v>
      </c>
      <c r="I765" s="553"/>
      <c r="J765" s="553"/>
      <c r="K765" s="553"/>
    </row>
    <row r="766" spans="1:11" x14ac:dyDescent="0.2">
      <c r="A766" s="471" t="s">
        <v>6</v>
      </c>
      <c r="B766" s="321">
        <v>4868</v>
      </c>
      <c r="C766" s="322">
        <v>5239.333333333333</v>
      </c>
      <c r="D766" s="322">
        <v>4921.666666666667</v>
      </c>
      <c r="E766" s="322">
        <v>4790</v>
      </c>
      <c r="F766" s="322">
        <v>5292.1428571428569</v>
      </c>
      <c r="G766" s="497">
        <v>5452.8571428571431</v>
      </c>
      <c r="H766" s="342">
        <v>5130.8974358974401</v>
      </c>
      <c r="I766" s="553"/>
      <c r="J766" s="553"/>
      <c r="K766" s="553"/>
    </row>
    <row r="767" spans="1:11" x14ac:dyDescent="0.2">
      <c r="A767" s="469" t="s">
        <v>7</v>
      </c>
      <c r="B767" s="323">
        <v>86.666666666666671</v>
      </c>
      <c r="C767" s="324">
        <v>93.333333333333329</v>
      </c>
      <c r="D767" s="325">
        <v>83.333333333333329</v>
      </c>
      <c r="E767" s="325">
        <v>0</v>
      </c>
      <c r="F767" s="325">
        <v>100</v>
      </c>
      <c r="G767" s="498">
        <v>100</v>
      </c>
      <c r="H767" s="493">
        <v>87.179487179487197</v>
      </c>
      <c r="I767" s="553"/>
      <c r="J767" s="553"/>
      <c r="K767" s="553"/>
    </row>
    <row r="768" spans="1:11" x14ac:dyDescent="0.2">
      <c r="A768" s="469" t="s">
        <v>8</v>
      </c>
      <c r="B768" s="263">
        <v>7.393407973181261E-2</v>
      </c>
      <c r="C768" s="264">
        <v>4.5751475156110409E-2</v>
      </c>
      <c r="D768" s="327">
        <v>6.8893622307038688E-2</v>
      </c>
      <c r="E768" s="327">
        <v>0.1649269311064718</v>
      </c>
      <c r="F768" s="327">
        <v>3.7522175537230043E-2</v>
      </c>
      <c r="G768" s="499">
        <v>3.6844191111277957E-2</v>
      </c>
      <c r="H768" s="494">
        <v>7.4144044962641861E-2</v>
      </c>
      <c r="I768" s="553"/>
      <c r="J768" s="553"/>
      <c r="K768" s="553"/>
    </row>
    <row r="769" spans="1:11" x14ac:dyDescent="0.2">
      <c r="A769" s="471" t="s">
        <v>1</v>
      </c>
      <c r="B769" s="266">
        <f t="shared" ref="B769:H769" si="171">B766/B765*100-100</f>
        <v>0.57851239669422228</v>
      </c>
      <c r="C769" s="267">
        <f t="shared" si="171"/>
        <v>8.250688705234154</v>
      </c>
      <c r="D769" s="267">
        <f t="shared" si="171"/>
        <v>1.6873278236914757</v>
      </c>
      <c r="E769" s="267">
        <f t="shared" si="171"/>
        <v>-1.0330578512396755</v>
      </c>
      <c r="F769" s="267">
        <f t="shared" si="171"/>
        <v>9.3417945690673037</v>
      </c>
      <c r="G769" s="268">
        <f t="shared" si="171"/>
        <v>12.662337662337663</v>
      </c>
      <c r="H769" s="345">
        <f t="shared" si="171"/>
        <v>6.0102776011867718</v>
      </c>
      <c r="I769" s="553"/>
      <c r="J769" s="553"/>
      <c r="K769" s="553"/>
    </row>
    <row r="770" spans="1:11" ht="13.5" thickBot="1" x14ac:dyDescent="0.25">
      <c r="A770" s="469" t="s">
        <v>27</v>
      </c>
      <c r="B770" s="500">
        <f t="shared" ref="B770:F770" si="172">B766-B753</f>
        <v>12</v>
      </c>
      <c r="C770" s="501">
        <f t="shared" si="172"/>
        <v>146.33333333333303</v>
      </c>
      <c r="D770" s="501">
        <f t="shared" si="172"/>
        <v>-196.33333333333303</v>
      </c>
      <c r="E770" s="501">
        <f t="shared" si="172"/>
        <v>273</v>
      </c>
      <c r="F770" s="501">
        <f t="shared" si="172"/>
        <v>19.142857142856883</v>
      </c>
      <c r="G770" s="502">
        <f>G766-G753</f>
        <v>0.857142857143117</v>
      </c>
      <c r="H770" s="346">
        <f>H766-H753</f>
        <v>-11.102564102559882</v>
      </c>
      <c r="I770" s="553"/>
      <c r="J770" s="553"/>
      <c r="K770" s="553"/>
    </row>
    <row r="771" spans="1:11" ht="15.75" thickBot="1" x14ac:dyDescent="0.25">
      <c r="A771" s="371" t="s">
        <v>52</v>
      </c>
      <c r="B771" s="550">
        <f>[1]LM!$F$371</f>
        <v>46</v>
      </c>
      <c r="C771" s="551">
        <f>[1]LM!$R$371</f>
        <v>45</v>
      </c>
      <c r="D771" s="551">
        <f>[1]LM!$AD$371</f>
        <v>45</v>
      </c>
      <c r="E771" s="551">
        <f>[1]LM!$AP$371</f>
        <v>2</v>
      </c>
      <c r="F771" s="551">
        <f>[1]LM!$BB$371</f>
        <v>47</v>
      </c>
      <c r="G771" s="552">
        <f>[1]LM!$BN$371</f>
        <v>44</v>
      </c>
      <c r="H771" s="482">
        <f>SUM(B771:G771)</f>
        <v>229</v>
      </c>
      <c r="I771" s="553" t="s">
        <v>56</v>
      </c>
      <c r="J771" s="331">
        <f>H758-H771</f>
        <v>0</v>
      </c>
      <c r="K771" s="332">
        <f>J771/H758</f>
        <v>0</v>
      </c>
    </row>
    <row r="772" spans="1:11" x14ac:dyDescent="0.2">
      <c r="A772" s="371" t="s">
        <v>28</v>
      </c>
      <c r="B772" s="229">
        <v>161</v>
      </c>
      <c r="C772" s="281">
        <v>160.5</v>
      </c>
      <c r="D772" s="281">
        <v>156.5</v>
      </c>
      <c r="E772" s="281">
        <v>161.5</v>
      </c>
      <c r="F772" s="281">
        <v>154</v>
      </c>
      <c r="G772" s="230">
        <v>154</v>
      </c>
      <c r="H772" s="339"/>
      <c r="I772" s="553" t="s">
        <v>57</v>
      </c>
      <c r="J772" s="228">
        <v>157.19999999999999</v>
      </c>
      <c r="K772" s="553"/>
    </row>
    <row r="773" spans="1:11" ht="13.5" thickBot="1" x14ac:dyDescent="0.25">
      <c r="A773" s="372" t="s">
        <v>26</v>
      </c>
      <c r="B773" s="336">
        <f t="shared" ref="B773:G773" si="173">B772-B760</f>
        <v>159.5</v>
      </c>
      <c r="C773" s="337">
        <f t="shared" si="173"/>
        <v>159</v>
      </c>
      <c r="D773" s="337">
        <f t="shared" si="173"/>
        <v>155</v>
      </c>
      <c r="E773" s="337">
        <f t="shared" si="173"/>
        <v>160.5</v>
      </c>
      <c r="F773" s="337">
        <f t="shared" si="173"/>
        <v>152.5</v>
      </c>
      <c r="G773" s="484">
        <f t="shared" si="173"/>
        <v>152.5</v>
      </c>
      <c r="H773" s="348"/>
      <c r="I773" s="553" t="s">
        <v>26</v>
      </c>
      <c r="J773" s="239">
        <f>J772-J759</f>
        <v>-7.00000000000216E-2</v>
      </c>
      <c r="K773" s="553"/>
    </row>
    <row r="775" spans="1:11" ht="13.5" thickBot="1" x14ac:dyDescent="0.25"/>
    <row r="776" spans="1:11" ht="13.5" thickBot="1" x14ac:dyDescent="0.25">
      <c r="A776" s="285" t="s">
        <v>173</v>
      </c>
      <c r="B776" s="593" t="s">
        <v>50</v>
      </c>
      <c r="C776" s="594"/>
      <c r="D776" s="594"/>
      <c r="E776" s="594"/>
      <c r="F776" s="594"/>
      <c r="G776" s="595"/>
      <c r="H776" s="314" t="s">
        <v>0</v>
      </c>
      <c r="I776" s="554"/>
      <c r="J776" s="554"/>
      <c r="K776" s="554"/>
    </row>
    <row r="777" spans="1:11" x14ac:dyDescent="0.2">
      <c r="A777" s="469" t="s">
        <v>2</v>
      </c>
      <c r="B777" s="316">
        <v>1</v>
      </c>
      <c r="C777" s="236">
        <v>2</v>
      </c>
      <c r="D777" s="236">
        <v>3</v>
      </c>
      <c r="E777" s="236">
        <v>4</v>
      </c>
      <c r="F777" s="236">
        <v>5</v>
      </c>
      <c r="G777" s="495">
        <v>6</v>
      </c>
      <c r="H777" s="491">
        <v>77</v>
      </c>
      <c r="I777" s="554"/>
      <c r="J777" s="554"/>
      <c r="K777" s="554"/>
    </row>
    <row r="778" spans="1:11" x14ac:dyDescent="0.2">
      <c r="A778" s="470" t="s">
        <v>3</v>
      </c>
      <c r="B778" s="462">
        <v>4860</v>
      </c>
      <c r="C778" s="463">
        <v>4860</v>
      </c>
      <c r="D778" s="463">
        <v>4860</v>
      </c>
      <c r="E778" s="463">
        <v>4860</v>
      </c>
      <c r="F778" s="463">
        <v>4860</v>
      </c>
      <c r="G778" s="548">
        <v>4860</v>
      </c>
      <c r="H778" s="547">
        <v>4860</v>
      </c>
      <c r="I778" s="554"/>
      <c r="J778" s="554"/>
      <c r="K778" s="554"/>
    </row>
    <row r="779" spans="1:11" x14ac:dyDescent="0.2">
      <c r="A779" s="471" t="s">
        <v>6</v>
      </c>
      <c r="B779" s="321">
        <v>5044</v>
      </c>
      <c r="C779" s="322">
        <v>5208</v>
      </c>
      <c r="D779" s="322">
        <v>5224</v>
      </c>
      <c r="E779" s="322">
        <v>5464</v>
      </c>
      <c r="F779" s="322">
        <v>5234</v>
      </c>
      <c r="G779" s="497">
        <v>5535</v>
      </c>
      <c r="H779" s="342">
        <v>5255</v>
      </c>
      <c r="I779" s="554"/>
      <c r="J779" s="554"/>
      <c r="K779" s="554"/>
    </row>
    <row r="780" spans="1:11" x14ac:dyDescent="0.2">
      <c r="A780" s="469" t="s">
        <v>7</v>
      </c>
      <c r="B780" s="323">
        <v>73.3</v>
      </c>
      <c r="C780" s="324">
        <v>93.3</v>
      </c>
      <c r="D780" s="325">
        <v>93.3</v>
      </c>
      <c r="E780" s="325">
        <v>100</v>
      </c>
      <c r="F780" s="325">
        <v>86.7</v>
      </c>
      <c r="G780" s="498">
        <v>60</v>
      </c>
      <c r="H780" s="493">
        <v>87</v>
      </c>
      <c r="I780" s="554"/>
      <c r="J780" s="554"/>
      <c r="K780" s="554"/>
    </row>
    <row r="781" spans="1:11" x14ac:dyDescent="0.2">
      <c r="A781" s="469" t="s">
        <v>8</v>
      </c>
      <c r="B781" s="263">
        <v>7.1999999999999995E-2</v>
      </c>
      <c r="C781" s="264">
        <v>0.06</v>
      </c>
      <c r="D781" s="327">
        <v>6.0999999999999999E-2</v>
      </c>
      <c r="E781" s="327">
        <v>3.9E-2</v>
      </c>
      <c r="F781" s="327">
        <v>5.8000000000000003E-2</v>
      </c>
      <c r="G781" s="499">
        <v>0.08</v>
      </c>
      <c r="H781" s="494">
        <v>7.0999999999999994E-2</v>
      </c>
      <c r="I781" s="554"/>
      <c r="J781" s="554"/>
      <c r="K781" s="554"/>
    </row>
    <row r="782" spans="1:11" x14ac:dyDescent="0.2">
      <c r="A782" s="471" t="s">
        <v>1</v>
      </c>
      <c r="B782" s="266">
        <f t="shared" ref="B782:H782" si="174">B779/B778*100-100</f>
        <v>3.7860082304526799</v>
      </c>
      <c r="C782" s="267">
        <f t="shared" si="174"/>
        <v>7.1604938271604794</v>
      </c>
      <c r="D782" s="267">
        <f t="shared" si="174"/>
        <v>7.4897119341563752</v>
      </c>
      <c r="E782" s="267">
        <f t="shared" si="174"/>
        <v>12.42798353909464</v>
      </c>
      <c r="F782" s="267">
        <f t="shared" si="174"/>
        <v>7.6954732510288153</v>
      </c>
      <c r="G782" s="268">
        <f t="shared" si="174"/>
        <v>13.888888888888886</v>
      </c>
      <c r="H782" s="345">
        <f t="shared" si="174"/>
        <v>8.1275720164609027</v>
      </c>
      <c r="I782" s="554"/>
      <c r="J782" s="554"/>
      <c r="K782" s="554"/>
    </row>
    <row r="783" spans="1:11" ht="13.5" thickBot="1" x14ac:dyDescent="0.25">
      <c r="A783" s="469" t="s">
        <v>27</v>
      </c>
      <c r="B783" s="500">
        <f t="shared" ref="B783:F783" si="175">B779-B766</f>
        <v>176</v>
      </c>
      <c r="C783" s="501">
        <f t="shared" si="175"/>
        <v>-31.33333333333303</v>
      </c>
      <c r="D783" s="501">
        <f t="shared" si="175"/>
        <v>302.33333333333303</v>
      </c>
      <c r="E783" s="501">
        <f t="shared" si="175"/>
        <v>674</v>
      </c>
      <c r="F783" s="501">
        <f t="shared" si="175"/>
        <v>-58.142857142856883</v>
      </c>
      <c r="G783" s="502">
        <f>G779-G766</f>
        <v>82.142857142856883</v>
      </c>
      <c r="H783" s="346">
        <f>H779-H766</f>
        <v>124.10256410255988</v>
      </c>
      <c r="I783" s="554"/>
      <c r="J783" s="554"/>
      <c r="K783" s="554"/>
    </row>
    <row r="784" spans="1:11" ht="15" x14ac:dyDescent="0.2">
      <c r="A784" s="371" t="s">
        <v>52</v>
      </c>
      <c r="B784" s="555">
        <v>46</v>
      </c>
      <c r="C784" s="556">
        <v>45</v>
      </c>
      <c r="D784" s="556">
        <v>46</v>
      </c>
      <c r="E784" s="556">
        <v>2</v>
      </c>
      <c r="F784" s="556">
        <v>47</v>
      </c>
      <c r="G784" s="557">
        <v>45</v>
      </c>
      <c r="H784" s="482">
        <f>SUM(B784:G784)</f>
        <v>231</v>
      </c>
      <c r="I784" s="554" t="s">
        <v>56</v>
      </c>
      <c r="J784" s="331">
        <f>H771-H784</f>
        <v>-2</v>
      </c>
      <c r="K784" s="332">
        <f>J784/H771</f>
        <v>-8.7336244541484712E-3</v>
      </c>
    </row>
    <row r="785" spans="1:11" x14ac:dyDescent="0.2">
      <c r="A785" s="371" t="s">
        <v>28</v>
      </c>
      <c r="B785" s="229">
        <v>161</v>
      </c>
      <c r="C785" s="281">
        <v>160.5</v>
      </c>
      <c r="D785" s="281">
        <v>156.5</v>
      </c>
      <c r="E785" s="281">
        <v>161.5</v>
      </c>
      <c r="F785" s="281">
        <v>154</v>
      </c>
      <c r="G785" s="230">
        <v>154</v>
      </c>
      <c r="H785" s="339"/>
      <c r="I785" s="554" t="s">
        <v>57</v>
      </c>
      <c r="J785" s="228">
        <v>157.51</v>
      </c>
      <c r="K785" s="554"/>
    </row>
    <row r="786" spans="1:11" ht="13.5" thickBot="1" x14ac:dyDescent="0.25">
      <c r="A786" s="372" t="s">
        <v>26</v>
      </c>
      <c r="B786" s="336">
        <f t="shared" ref="B786:G786" si="176">B785-B773</f>
        <v>1.5</v>
      </c>
      <c r="C786" s="337">
        <f t="shared" si="176"/>
        <v>1.5</v>
      </c>
      <c r="D786" s="337">
        <f t="shared" si="176"/>
        <v>1.5</v>
      </c>
      <c r="E786" s="337">
        <f t="shared" si="176"/>
        <v>1</v>
      </c>
      <c r="F786" s="337">
        <f t="shared" si="176"/>
        <v>1.5</v>
      </c>
      <c r="G786" s="484">
        <f t="shared" si="176"/>
        <v>1.5</v>
      </c>
      <c r="H786" s="348"/>
      <c r="I786" s="554" t="s">
        <v>26</v>
      </c>
      <c r="J786" s="239">
        <f>J785-J772</f>
        <v>0.31000000000000227</v>
      </c>
      <c r="K786" s="554"/>
    </row>
    <row r="788" spans="1:11" ht="13.5" thickBot="1" x14ac:dyDescent="0.25"/>
    <row r="789" spans="1:11" ht="13.5" thickBot="1" x14ac:dyDescent="0.25">
      <c r="A789" s="285" t="s">
        <v>174</v>
      </c>
      <c r="B789" s="593" t="s">
        <v>50</v>
      </c>
      <c r="C789" s="594"/>
      <c r="D789" s="594"/>
      <c r="E789" s="594"/>
      <c r="F789" s="594"/>
      <c r="G789" s="595"/>
      <c r="H789" s="314" t="s">
        <v>0</v>
      </c>
      <c r="I789" s="558"/>
      <c r="J789" s="558"/>
      <c r="K789" s="558"/>
    </row>
    <row r="790" spans="1:11" x14ac:dyDescent="0.2">
      <c r="A790" s="469" t="s">
        <v>2</v>
      </c>
      <c r="B790" s="316">
        <v>1</v>
      </c>
      <c r="C790" s="236">
        <v>2</v>
      </c>
      <c r="D790" s="236">
        <v>3</v>
      </c>
      <c r="E790" s="236">
        <v>4</v>
      </c>
      <c r="F790" s="236">
        <v>5</v>
      </c>
      <c r="G790" s="495">
        <v>6</v>
      </c>
      <c r="H790" s="491">
        <v>77</v>
      </c>
      <c r="I790" s="558"/>
      <c r="J790" s="558"/>
      <c r="K790" s="558"/>
    </row>
    <row r="791" spans="1:11" x14ac:dyDescent="0.2">
      <c r="A791" s="470" t="s">
        <v>3</v>
      </c>
      <c r="B791" s="462">
        <v>4880</v>
      </c>
      <c r="C791" s="463">
        <v>4880</v>
      </c>
      <c r="D791" s="463">
        <v>4880</v>
      </c>
      <c r="E791" s="463">
        <v>4880</v>
      </c>
      <c r="F791" s="463">
        <v>4880</v>
      </c>
      <c r="G791" s="548">
        <v>4880</v>
      </c>
      <c r="H791" s="547">
        <v>4880</v>
      </c>
      <c r="I791" s="558"/>
      <c r="J791" s="558"/>
      <c r="K791" s="558"/>
    </row>
    <row r="792" spans="1:11" x14ac:dyDescent="0.2">
      <c r="A792" s="471" t="s">
        <v>6</v>
      </c>
      <c r="B792" s="321">
        <v>5044</v>
      </c>
      <c r="C792" s="322">
        <v>5292</v>
      </c>
      <c r="D792" s="322">
        <v>5336</v>
      </c>
      <c r="E792" s="322">
        <v>5364</v>
      </c>
      <c r="F792" s="322">
        <v>5286</v>
      </c>
      <c r="G792" s="497">
        <v>5580</v>
      </c>
      <c r="H792" s="342">
        <v>5309</v>
      </c>
      <c r="I792" s="558"/>
      <c r="J792" s="558"/>
      <c r="K792" s="558"/>
    </row>
    <row r="793" spans="1:11" x14ac:dyDescent="0.2">
      <c r="A793" s="469" t="s">
        <v>7</v>
      </c>
      <c r="B793" s="323">
        <v>80</v>
      </c>
      <c r="C793" s="324">
        <v>93.3</v>
      </c>
      <c r="D793" s="325">
        <v>93.3</v>
      </c>
      <c r="E793" s="325">
        <v>100</v>
      </c>
      <c r="F793" s="325">
        <v>66.7</v>
      </c>
      <c r="G793" s="498">
        <v>93.3</v>
      </c>
      <c r="H793" s="493">
        <v>83.1</v>
      </c>
      <c r="I793" s="558"/>
      <c r="J793" s="558"/>
      <c r="K793" s="558"/>
    </row>
    <row r="794" spans="1:11" x14ac:dyDescent="0.2">
      <c r="A794" s="469" t="s">
        <v>8</v>
      </c>
      <c r="B794" s="263">
        <v>8.5000000000000006E-2</v>
      </c>
      <c r="C794" s="264">
        <v>5.8000000000000003E-2</v>
      </c>
      <c r="D794" s="327">
        <v>5.2999999999999999E-2</v>
      </c>
      <c r="E794" s="327">
        <v>4.9000000000000002E-2</v>
      </c>
      <c r="F794" s="327">
        <v>9.8000000000000004E-2</v>
      </c>
      <c r="G794" s="499">
        <v>0.06</v>
      </c>
      <c r="H794" s="494">
        <v>7.6999999999999999E-2</v>
      </c>
      <c r="I794" s="558"/>
      <c r="J794" s="558"/>
      <c r="K794" s="558"/>
    </row>
    <row r="795" spans="1:11" x14ac:dyDescent="0.2">
      <c r="A795" s="471" t="s">
        <v>1</v>
      </c>
      <c r="B795" s="266">
        <f t="shared" ref="B795:H795" si="177">B792/B791*100-100</f>
        <v>3.3606557377049171</v>
      </c>
      <c r="C795" s="267">
        <f t="shared" si="177"/>
        <v>8.4426229508196826</v>
      </c>
      <c r="D795" s="267">
        <f t="shared" si="177"/>
        <v>9.3442622950819612</v>
      </c>
      <c r="E795" s="267">
        <f t="shared" si="177"/>
        <v>9.9180327868852487</v>
      </c>
      <c r="F795" s="267">
        <f t="shared" si="177"/>
        <v>8.3196721311475414</v>
      </c>
      <c r="G795" s="268">
        <f t="shared" si="177"/>
        <v>14.344262295081961</v>
      </c>
      <c r="H795" s="345">
        <f t="shared" si="177"/>
        <v>8.7909836065573614</v>
      </c>
      <c r="I795" s="558"/>
      <c r="J795" s="558"/>
      <c r="K795" s="558"/>
    </row>
    <row r="796" spans="1:11" ht="13.5" thickBot="1" x14ac:dyDescent="0.25">
      <c r="A796" s="469" t="s">
        <v>27</v>
      </c>
      <c r="B796" s="500">
        <f t="shared" ref="B796:F796" si="178">B792-B779</f>
        <v>0</v>
      </c>
      <c r="C796" s="501">
        <f t="shared" si="178"/>
        <v>84</v>
      </c>
      <c r="D796" s="501">
        <f t="shared" si="178"/>
        <v>112</v>
      </c>
      <c r="E796" s="501">
        <f t="shared" si="178"/>
        <v>-100</v>
      </c>
      <c r="F796" s="501">
        <f t="shared" si="178"/>
        <v>52</v>
      </c>
      <c r="G796" s="502">
        <f>G792-G779</f>
        <v>45</v>
      </c>
      <c r="H796" s="346">
        <f>H792-H779</f>
        <v>54</v>
      </c>
      <c r="I796" s="558"/>
      <c r="J796" s="558"/>
      <c r="K796" s="558"/>
    </row>
    <row r="797" spans="1:11" ht="15" x14ac:dyDescent="0.2">
      <c r="A797" s="371" t="s">
        <v>52</v>
      </c>
      <c r="B797" s="555">
        <v>46</v>
      </c>
      <c r="C797" s="556">
        <v>45</v>
      </c>
      <c r="D797" s="556">
        <v>45</v>
      </c>
      <c r="E797" s="556">
        <v>2</v>
      </c>
      <c r="F797" s="556">
        <v>47</v>
      </c>
      <c r="G797" s="557">
        <v>44</v>
      </c>
      <c r="H797" s="482">
        <f>SUM(B797:G797)</f>
        <v>229</v>
      </c>
      <c r="I797" s="558" t="s">
        <v>56</v>
      </c>
      <c r="J797" s="331">
        <f>H784-H797</f>
        <v>2</v>
      </c>
      <c r="K797" s="332">
        <f>J797/H784</f>
        <v>8.658008658008658E-3</v>
      </c>
    </row>
    <row r="798" spans="1:11" x14ac:dyDescent="0.2">
      <c r="A798" s="371" t="s">
        <v>28</v>
      </c>
      <c r="B798" s="229">
        <v>161</v>
      </c>
      <c r="C798" s="281">
        <v>160.5</v>
      </c>
      <c r="D798" s="281">
        <v>156.5</v>
      </c>
      <c r="E798" s="281">
        <v>161.5</v>
      </c>
      <c r="F798" s="281">
        <v>154</v>
      </c>
      <c r="G798" s="230">
        <v>154</v>
      </c>
      <c r="H798" s="339"/>
      <c r="I798" s="558" t="s">
        <v>57</v>
      </c>
      <c r="J798" s="228">
        <v>158.08000000000001</v>
      </c>
      <c r="K798" s="558"/>
    </row>
    <row r="799" spans="1:11" ht="13.5" thickBot="1" x14ac:dyDescent="0.25">
      <c r="A799" s="372" t="s">
        <v>26</v>
      </c>
      <c r="B799" s="336">
        <f t="shared" ref="B799:G799" si="179">B798-B786</f>
        <v>159.5</v>
      </c>
      <c r="C799" s="337">
        <f t="shared" si="179"/>
        <v>159</v>
      </c>
      <c r="D799" s="337">
        <f t="shared" si="179"/>
        <v>155</v>
      </c>
      <c r="E799" s="337">
        <f t="shared" si="179"/>
        <v>160.5</v>
      </c>
      <c r="F799" s="337">
        <f t="shared" si="179"/>
        <v>152.5</v>
      </c>
      <c r="G799" s="484">
        <f t="shared" si="179"/>
        <v>152.5</v>
      </c>
      <c r="H799" s="348"/>
      <c r="I799" s="558" t="s">
        <v>26</v>
      </c>
      <c r="J799" s="239">
        <f>J798-J785</f>
        <v>0.5700000000000216</v>
      </c>
      <c r="K799" s="558"/>
    </row>
  </sheetData>
  <mergeCells count="62">
    <mergeCell ref="L745:N745"/>
    <mergeCell ref="B724:G724"/>
    <mergeCell ref="B674:G674"/>
    <mergeCell ref="B492:G492"/>
    <mergeCell ref="B776:G776"/>
    <mergeCell ref="B622:G622"/>
    <mergeCell ref="B609:G609"/>
    <mergeCell ref="B661:G661"/>
    <mergeCell ref="B648:G648"/>
    <mergeCell ref="B635:G635"/>
    <mergeCell ref="B518:G518"/>
    <mergeCell ref="B505:G505"/>
    <mergeCell ref="B596:G596"/>
    <mergeCell ref="B583:G583"/>
    <mergeCell ref="B570:G570"/>
    <mergeCell ref="B544:G544"/>
    <mergeCell ref="B453:G453"/>
    <mergeCell ref="B427:G427"/>
    <mergeCell ref="B700:G700"/>
    <mergeCell ref="B687:G687"/>
    <mergeCell ref="B557:G557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243:F243"/>
    <mergeCell ref="B401:G401"/>
    <mergeCell ref="B388:G388"/>
    <mergeCell ref="B375:G375"/>
    <mergeCell ref="B178:F178"/>
    <mergeCell ref="B256:F256"/>
    <mergeCell ref="B204:F204"/>
    <mergeCell ref="B295:F295"/>
    <mergeCell ref="B217:F217"/>
    <mergeCell ref="B230:F230"/>
    <mergeCell ref="B282:F282"/>
    <mergeCell ref="B191:F191"/>
    <mergeCell ref="B9:F9"/>
    <mergeCell ref="B22:F22"/>
    <mergeCell ref="B35:F35"/>
    <mergeCell ref="B48:F48"/>
    <mergeCell ref="B61:F61"/>
    <mergeCell ref="B789:G789"/>
    <mergeCell ref="B310:G310"/>
    <mergeCell ref="B269:F269"/>
    <mergeCell ref="B362:G362"/>
    <mergeCell ref="B323:G323"/>
    <mergeCell ref="B336:G336"/>
    <mergeCell ref="B349:G349"/>
    <mergeCell ref="B531:G531"/>
    <mergeCell ref="B763:G763"/>
    <mergeCell ref="B712:G712"/>
    <mergeCell ref="B750:G750"/>
    <mergeCell ref="B737:G737"/>
    <mergeCell ref="B479:G479"/>
    <mergeCell ref="B414:G414"/>
    <mergeCell ref="B440:G440"/>
    <mergeCell ref="B466:G4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79"/>
      <c r="U4" s="579"/>
      <c r="V4" s="579"/>
      <c r="W4" s="5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79"/>
      <c r="U4" s="579"/>
      <c r="V4" s="579"/>
      <c r="W4" s="5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79"/>
      <c r="U4" s="579"/>
      <c r="V4" s="579"/>
      <c r="W4" s="5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1" t="s">
        <v>42</v>
      </c>
      <c r="B1" s="58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81" t="s">
        <v>42</v>
      </c>
      <c r="B1" s="58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82" t="s">
        <v>42</v>
      </c>
      <c r="B1" s="58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1" t="s">
        <v>42</v>
      </c>
      <c r="B1" s="58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88"/>
  <sheetViews>
    <sheetView showGridLines="0" topLeftCell="A669" zoomScale="73" zoomScaleNormal="73" workbookViewId="0">
      <selection activeCell="V687" sqref="V68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92"/>
      <c r="G2" s="592"/>
      <c r="H2" s="592"/>
      <c r="I2" s="59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83" t="s">
        <v>53</v>
      </c>
      <c r="C9" s="584"/>
      <c r="D9" s="584"/>
      <c r="E9" s="584"/>
      <c r="F9" s="584"/>
      <c r="G9" s="584"/>
      <c r="H9" s="584"/>
      <c r="I9" s="584"/>
      <c r="J9" s="584"/>
      <c r="K9" s="584"/>
      <c r="L9" s="584"/>
      <c r="M9" s="585"/>
      <c r="N9" s="583" t="s">
        <v>63</v>
      </c>
      <c r="O9" s="584"/>
      <c r="P9" s="584"/>
      <c r="Q9" s="584"/>
      <c r="R9" s="584"/>
      <c r="S9" s="584"/>
      <c r="T9" s="584"/>
      <c r="U9" s="585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83" t="s">
        <v>53</v>
      </c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5"/>
      <c r="N23" s="583" t="s">
        <v>63</v>
      </c>
      <c r="O23" s="584"/>
      <c r="P23" s="584"/>
      <c r="Q23" s="584"/>
      <c r="R23" s="584"/>
      <c r="S23" s="584"/>
      <c r="T23" s="584"/>
      <c r="U23" s="585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83" t="s">
        <v>53</v>
      </c>
      <c r="C37" s="584"/>
      <c r="D37" s="584"/>
      <c r="E37" s="584"/>
      <c r="F37" s="584"/>
      <c r="G37" s="584"/>
      <c r="H37" s="584"/>
      <c r="I37" s="584"/>
      <c r="J37" s="584"/>
      <c r="K37" s="584"/>
      <c r="L37" s="584"/>
      <c r="M37" s="585"/>
      <c r="N37" s="583" t="s">
        <v>63</v>
      </c>
      <c r="O37" s="584"/>
      <c r="P37" s="584"/>
      <c r="Q37" s="584"/>
      <c r="R37" s="584"/>
      <c r="S37" s="584"/>
      <c r="T37" s="584"/>
      <c r="U37" s="585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83" t="s">
        <v>53</v>
      </c>
      <c r="C53" s="584"/>
      <c r="D53" s="584"/>
      <c r="E53" s="584"/>
      <c r="F53" s="584"/>
      <c r="G53" s="584"/>
      <c r="H53" s="584"/>
      <c r="I53" s="584"/>
      <c r="J53" s="584"/>
      <c r="K53" s="584"/>
      <c r="L53" s="585"/>
      <c r="M53" s="583" t="s">
        <v>63</v>
      </c>
      <c r="N53" s="584"/>
      <c r="O53" s="584"/>
      <c r="P53" s="584"/>
      <c r="Q53" s="584"/>
      <c r="R53" s="584"/>
      <c r="S53" s="584"/>
      <c r="T53" s="584"/>
      <c r="U53" s="584"/>
      <c r="V53" s="584"/>
      <c r="W53" s="585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83" t="s">
        <v>53</v>
      </c>
      <c r="C67" s="584"/>
      <c r="D67" s="584"/>
      <c r="E67" s="584"/>
      <c r="F67" s="584"/>
      <c r="G67" s="584"/>
      <c r="H67" s="584"/>
      <c r="I67" s="584"/>
      <c r="J67" s="584"/>
      <c r="K67" s="584"/>
      <c r="L67" s="585"/>
      <c r="M67" s="583" t="s">
        <v>63</v>
      </c>
      <c r="N67" s="584"/>
      <c r="O67" s="584"/>
      <c r="P67" s="584"/>
      <c r="Q67" s="584"/>
      <c r="R67" s="584"/>
      <c r="S67" s="584"/>
      <c r="T67" s="584"/>
      <c r="U67" s="584"/>
      <c r="V67" s="584"/>
      <c r="W67" s="585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83" t="s">
        <v>53</v>
      </c>
      <c r="C81" s="584"/>
      <c r="D81" s="584"/>
      <c r="E81" s="584"/>
      <c r="F81" s="584"/>
      <c r="G81" s="584"/>
      <c r="H81" s="584"/>
      <c r="I81" s="584"/>
      <c r="J81" s="584"/>
      <c r="K81" s="584"/>
      <c r="L81" s="585"/>
      <c r="M81" s="583" t="s">
        <v>63</v>
      </c>
      <c r="N81" s="584"/>
      <c r="O81" s="584"/>
      <c r="P81" s="584"/>
      <c r="Q81" s="584"/>
      <c r="R81" s="584"/>
      <c r="S81" s="584"/>
      <c r="T81" s="584"/>
      <c r="U81" s="584"/>
      <c r="V81" s="584"/>
      <c r="W81" s="585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83" t="s">
        <v>53</v>
      </c>
      <c r="C95" s="584"/>
      <c r="D95" s="584"/>
      <c r="E95" s="584"/>
      <c r="F95" s="584"/>
      <c r="G95" s="584"/>
      <c r="H95" s="584"/>
      <c r="I95" s="584"/>
      <c r="J95" s="584"/>
      <c r="K95" s="584"/>
      <c r="L95" s="585"/>
      <c r="M95" s="583" t="s">
        <v>63</v>
      </c>
      <c r="N95" s="584"/>
      <c r="O95" s="584"/>
      <c r="P95" s="584"/>
      <c r="Q95" s="584"/>
      <c r="R95" s="584"/>
      <c r="S95" s="584"/>
      <c r="T95" s="584"/>
      <c r="U95" s="584"/>
      <c r="V95" s="584"/>
      <c r="W95" s="585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83" t="s">
        <v>53</v>
      </c>
      <c r="C109" s="584"/>
      <c r="D109" s="584"/>
      <c r="E109" s="584"/>
      <c r="F109" s="584"/>
      <c r="G109" s="584"/>
      <c r="H109" s="584"/>
      <c r="I109" s="584"/>
      <c r="J109" s="584"/>
      <c r="K109" s="584"/>
      <c r="L109" s="585"/>
      <c r="M109" s="583" t="s">
        <v>63</v>
      </c>
      <c r="N109" s="584"/>
      <c r="O109" s="584"/>
      <c r="P109" s="584"/>
      <c r="Q109" s="584"/>
      <c r="R109" s="584"/>
      <c r="S109" s="584"/>
      <c r="T109" s="584"/>
      <c r="U109" s="584"/>
      <c r="V109" s="584"/>
      <c r="W109" s="585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83" t="s">
        <v>53</v>
      </c>
      <c r="C123" s="584"/>
      <c r="D123" s="584"/>
      <c r="E123" s="584"/>
      <c r="F123" s="584"/>
      <c r="G123" s="584"/>
      <c r="H123" s="584"/>
      <c r="I123" s="584"/>
      <c r="J123" s="586" t="s">
        <v>72</v>
      </c>
      <c r="K123" s="587"/>
      <c r="L123" s="587"/>
      <c r="M123" s="588"/>
      <c r="N123" s="583" t="s">
        <v>63</v>
      </c>
      <c r="O123" s="584"/>
      <c r="P123" s="584"/>
      <c r="Q123" s="584"/>
      <c r="R123" s="584"/>
      <c r="S123" s="584"/>
      <c r="T123" s="584"/>
      <c r="U123" s="584"/>
      <c r="V123" s="584"/>
      <c r="W123" s="585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83" t="s">
        <v>53</v>
      </c>
      <c r="C137" s="584"/>
      <c r="D137" s="584"/>
      <c r="E137" s="584"/>
      <c r="F137" s="584"/>
      <c r="G137" s="584"/>
      <c r="H137" s="584"/>
      <c r="I137" s="584"/>
      <c r="J137" s="589" t="s">
        <v>72</v>
      </c>
      <c r="K137" s="590"/>
      <c r="L137" s="590"/>
      <c r="M137" s="591"/>
      <c r="N137" s="584" t="s">
        <v>63</v>
      </c>
      <c r="O137" s="584"/>
      <c r="P137" s="584"/>
      <c r="Q137" s="584"/>
      <c r="R137" s="584"/>
      <c r="S137" s="584"/>
      <c r="T137" s="584"/>
      <c r="U137" s="584"/>
      <c r="V137" s="584"/>
      <c r="W137" s="585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83" t="s">
        <v>53</v>
      </c>
      <c r="C151" s="584"/>
      <c r="D151" s="584"/>
      <c r="E151" s="584"/>
      <c r="F151" s="584"/>
      <c r="G151" s="584"/>
      <c r="H151" s="584"/>
      <c r="I151" s="584"/>
      <c r="J151" s="589" t="s">
        <v>72</v>
      </c>
      <c r="K151" s="590"/>
      <c r="L151" s="590"/>
      <c r="M151" s="591"/>
      <c r="N151" s="584" t="s">
        <v>63</v>
      </c>
      <c r="O151" s="584"/>
      <c r="P151" s="584"/>
      <c r="Q151" s="584"/>
      <c r="R151" s="584"/>
      <c r="S151" s="584"/>
      <c r="T151" s="584"/>
      <c r="U151" s="584"/>
      <c r="V151" s="584"/>
      <c r="W151" s="585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83" t="s">
        <v>53</v>
      </c>
      <c r="C165" s="584"/>
      <c r="D165" s="584"/>
      <c r="E165" s="584"/>
      <c r="F165" s="584"/>
      <c r="G165" s="584"/>
      <c r="H165" s="584"/>
      <c r="I165" s="584"/>
      <c r="J165" s="589" t="s">
        <v>72</v>
      </c>
      <c r="K165" s="590"/>
      <c r="L165" s="590"/>
      <c r="M165" s="591"/>
      <c r="N165" s="584" t="s">
        <v>63</v>
      </c>
      <c r="O165" s="584"/>
      <c r="P165" s="584"/>
      <c r="Q165" s="584"/>
      <c r="R165" s="584"/>
      <c r="S165" s="584"/>
      <c r="T165" s="584"/>
      <c r="U165" s="584"/>
      <c r="V165" s="584"/>
      <c r="W165" s="585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83" t="s">
        <v>53</v>
      </c>
      <c r="C181" s="584"/>
      <c r="D181" s="584"/>
      <c r="E181" s="584"/>
      <c r="F181" s="584"/>
      <c r="G181" s="584"/>
      <c r="H181" s="584"/>
      <c r="I181" s="584"/>
      <c r="J181" s="589" t="s">
        <v>72</v>
      </c>
      <c r="K181" s="590"/>
      <c r="L181" s="590"/>
      <c r="M181" s="591"/>
      <c r="N181" s="583" t="s">
        <v>63</v>
      </c>
      <c r="O181" s="584"/>
      <c r="P181" s="584"/>
      <c r="Q181" s="584"/>
      <c r="R181" s="584"/>
      <c r="S181" s="584"/>
      <c r="T181" s="584"/>
      <c r="U181" s="584"/>
      <c r="V181" s="584"/>
      <c r="W181" s="584"/>
      <c r="X181" s="585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83" t="s">
        <v>53</v>
      </c>
      <c r="C195" s="584"/>
      <c r="D195" s="584"/>
      <c r="E195" s="584"/>
      <c r="F195" s="584"/>
      <c r="G195" s="584"/>
      <c r="H195" s="584"/>
      <c r="I195" s="584"/>
      <c r="J195" s="589" t="s">
        <v>72</v>
      </c>
      <c r="K195" s="590"/>
      <c r="L195" s="590"/>
      <c r="M195" s="591"/>
      <c r="N195" s="583" t="s">
        <v>63</v>
      </c>
      <c r="O195" s="584"/>
      <c r="P195" s="584"/>
      <c r="Q195" s="584"/>
      <c r="R195" s="584"/>
      <c r="S195" s="584"/>
      <c r="T195" s="584"/>
      <c r="U195" s="584"/>
      <c r="V195" s="584"/>
      <c r="W195" s="584"/>
      <c r="X195" s="585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83" t="s">
        <v>53</v>
      </c>
      <c r="C209" s="584"/>
      <c r="D209" s="584"/>
      <c r="E209" s="584"/>
      <c r="F209" s="584"/>
      <c r="G209" s="584"/>
      <c r="H209" s="584"/>
      <c r="I209" s="584"/>
      <c r="J209" s="589" t="s">
        <v>72</v>
      </c>
      <c r="K209" s="590"/>
      <c r="L209" s="590"/>
      <c r="M209" s="591"/>
      <c r="N209" s="583" t="s">
        <v>63</v>
      </c>
      <c r="O209" s="584"/>
      <c r="P209" s="584"/>
      <c r="Q209" s="584"/>
      <c r="R209" s="584"/>
      <c r="S209" s="584"/>
      <c r="T209" s="584"/>
      <c r="U209" s="584"/>
      <c r="V209" s="584"/>
      <c r="W209" s="584"/>
      <c r="X209" s="585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83" t="s">
        <v>53</v>
      </c>
      <c r="C223" s="584"/>
      <c r="D223" s="584"/>
      <c r="E223" s="584"/>
      <c r="F223" s="584"/>
      <c r="G223" s="584"/>
      <c r="H223" s="584"/>
      <c r="I223" s="584"/>
      <c r="J223" s="589" t="s">
        <v>72</v>
      </c>
      <c r="K223" s="590"/>
      <c r="L223" s="590"/>
      <c r="M223" s="591"/>
      <c r="N223" s="583" t="s">
        <v>63</v>
      </c>
      <c r="O223" s="584"/>
      <c r="P223" s="584"/>
      <c r="Q223" s="584"/>
      <c r="R223" s="584"/>
      <c r="S223" s="584"/>
      <c r="T223" s="584"/>
      <c r="U223" s="584"/>
      <c r="V223" s="584"/>
      <c r="W223" s="584"/>
      <c r="X223" s="585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83" t="s">
        <v>53</v>
      </c>
      <c r="C237" s="584"/>
      <c r="D237" s="584"/>
      <c r="E237" s="584"/>
      <c r="F237" s="584"/>
      <c r="G237" s="584"/>
      <c r="H237" s="584"/>
      <c r="I237" s="584"/>
      <c r="J237" s="589" t="s">
        <v>72</v>
      </c>
      <c r="K237" s="590"/>
      <c r="L237" s="590"/>
      <c r="M237" s="591"/>
      <c r="N237" s="583" t="s">
        <v>63</v>
      </c>
      <c r="O237" s="584"/>
      <c r="P237" s="584"/>
      <c r="Q237" s="584"/>
      <c r="R237" s="584"/>
      <c r="S237" s="584"/>
      <c r="T237" s="584"/>
      <c r="U237" s="584"/>
      <c r="V237" s="584"/>
      <c r="W237" s="584"/>
      <c r="X237" s="585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83" t="s">
        <v>53</v>
      </c>
      <c r="C251" s="584"/>
      <c r="D251" s="584"/>
      <c r="E251" s="584"/>
      <c r="F251" s="584"/>
      <c r="G251" s="584"/>
      <c r="H251" s="584"/>
      <c r="I251" s="584"/>
      <c r="J251" s="589" t="s">
        <v>72</v>
      </c>
      <c r="K251" s="590"/>
      <c r="L251" s="590"/>
      <c r="M251" s="591"/>
      <c r="N251" s="583" t="s">
        <v>63</v>
      </c>
      <c r="O251" s="584"/>
      <c r="P251" s="584"/>
      <c r="Q251" s="584"/>
      <c r="R251" s="584"/>
      <c r="S251" s="584"/>
      <c r="T251" s="584"/>
      <c r="U251" s="584"/>
      <c r="V251" s="584"/>
      <c r="W251" s="584"/>
      <c r="X251" s="585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83" t="s">
        <v>53</v>
      </c>
      <c r="C266" s="584"/>
      <c r="D266" s="584"/>
      <c r="E266" s="584"/>
      <c r="F266" s="584"/>
      <c r="G266" s="584"/>
      <c r="H266" s="584"/>
      <c r="I266" s="584"/>
      <c r="J266" s="589" t="s">
        <v>72</v>
      </c>
      <c r="K266" s="590"/>
      <c r="L266" s="590"/>
      <c r="M266" s="591"/>
      <c r="N266" s="583" t="s">
        <v>63</v>
      </c>
      <c r="O266" s="584"/>
      <c r="P266" s="584"/>
      <c r="Q266" s="584"/>
      <c r="R266" s="584"/>
      <c r="S266" s="584"/>
      <c r="T266" s="584"/>
      <c r="U266" s="584"/>
      <c r="V266" s="584"/>
      <c r="W266" s="584"/>
      <c r="X266" s="585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83" t="s">
        <v>53</v>
      </c>
      <c r="C280" s="584"/>
      <c r="D280" s="584"/>
      <c r="E280" s="584"/>
      <c r="F280" s="584"/>
      <c r="G280" s="584"/>
      <c r="H280" s="584"/>
      <c r="I280" s="584"/>
      <c r="J280" s="589" t="s">
        <v>72</v>
      </c>
      <c r="K280" s="590"/>
      <c r="L280" s="590"/>
      <c r="M280" s="591"/>
      <c r="N280" s="583" t="s">
        <v>63</v>
      </c>
      <c r="O280" s="584"/>
      <c r="P280" s="584"/>
      <c r="Q280" s="584"/>
      <c r="R280" s="584"/>
      <c r="S280" s="584"/>
      <c r="T280" s="584"/>
      <c r="U280" s="584"/>
      <c r="V280" s="584"/>
      <c r="W280" s="584"/>
      <c r="X280" s="585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83" t="s">
        <v>53</v>
      </c>
      <c r="C294" s="584"/>
      <c r="D294" s="584"/>
      <c r="E294" s="584"/>
      <c r="F294" s="584"/>
      <c r="G294" s="584"/>
      <c r="H294" s="584"/>
      <c r="I294" s="584"/>
      <c r="J294" s="589" t="s">
        <v>72</v>
      </c>
      <c r="K294" s="590"/>
      <c r="L294" s="590"/>
      <c r="M294" s="591"/>
      <c r="N294" s="583" t="s">
        <v>63</v>
      </c>
      <c r="O294" s="584"/>
      <c r="P294" s="584"/>
      <c r="Q294" s="584"/>
      <c r="R294" s="584"/>
      <c r="S294" s="584"/>
      <c r="T294" s="584"/>
      <c r="U294" s="584"/>
      <c r="V294" s="584"/>
      <c r="W294" s="584"/>
      <c r="X294" s="585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83" t="s">
        <v>53</v>
      </c>
      <c r="C308" s="584"/>
      <c r="D308" s="584"/>
      <c r="E308" s="584"/>
      <c r="F308" s="584"/>
      <c r="G308" s="584"/>
      <c r="H308" s="584"/>
      <c r="I308" s="584"/>
      <c r="J308" s="589" t="s">
        <v>72</v>
      </c>
      <c r="K308" s="590"/>
      <c r="L308" s="590"/>
      <c r="M308" s="591"/>
      <c r="N308" s="583" t="s">
        <v>63</v>
      </c>
      <c r="O308" s="584"/>
      <c r="P308" s="584"/>
      <c r="Q308" s="584"/>
      <c r="R308" s="584"/>
      <c r="S308" s="584"/>
      <c r="T308" s="584"/>
      <c r="U308" s="584"/>
      <c r="V308" s="584"/>
      <c r="W308" s="584"/>
      <c r="X308" s="585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83" t="s">
        <v>53</v>
      </c>
      <c r="C324" s="584"/>
      <c r="D324" s="584"/>
      <c r="E324" s="584"/>
      <c r="F324" s="584"/>
      <c r="G324" s="585"/>
      <c r="H324" s="583" t="s">
        <v>72</v>
      </c>
      <c r="I324" s="584"/>
      <c r="J324" s="584"/>
      <c r="K324" s="584"/>
      <c r="L324" s="584"/>
      <c r="M324" s="585"/>
      <c r="N324" s="583" t="s">
        <v>63</v>
      </c>
      <c r="O324" s="584"/>
      <c r="P324" s="584"/>
      <c r="Q324" s="584"/>
      <c r="R324" s="584"/>
      <c r="S324" s="585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83" t="s">
        <v>53</v>
      </c>
      <c r="C338" s="584"/>
      <c r="D338" s="584"/>
      <c r="E338" s="584"/>
      <c r="F338" s="584"/>
      <c r="G338" s="585"/>
      <c r="H338" s="583" t="s">
        <v>72</v>
      </c>
      <c r="I338" s="584"/>
      <c r="J338" s="584"/>
      <c r="K338" s="584"/>
      <c r="L338" s="584"/>
      <c r="M338" s="585"/>
      <c r="N338" s="583" t="s">
        <v>63</v>
      </c>
      <c r="O338" s="584"/>
      <c r="P338" s="584"/>
      <c r="Q338" s="584"/>
      <c r="R338" s="584"/>
      <c r="S338" s="585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93" t="s">
        <v>53</v>
      </c>
      <c r="C352" s="594"/>
      <c r="D352" s="594"/>
      <c r="E352" s="594"/>
      <c r="F352" s="594"/>
      <c r="G352" s="595"/>
      <c r="H352" s="593" t="s">
        <v>72</v>
      </c>
      <c r="I352" s="594"/>
      <c r="J352" s="594"/>
      <c r="K352" s="594"/>
      <c r="L352" s="594"/>
      <c r="M352" s="595"/>
      <c r="N352" s="593" t="s">
        <v>63</v>
      </c>
      <c r="O352" s="594"/>
      <c r="P352" s="594"/>
      <c r="Q352" s="594"/>
      <c r="R352" s="594"/>
      <c r="S352" s="59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83" t="s">
        <v>53</v>
      </c>
      <c r="C365" s="584"/>
      <c r="D365" s="584"/>
      <c r="E365" s="584"/>
      <c r="F365" s="584"/>
      <c r="G365" s="585"/>
      <c r="H365" s="583" t="s">
        <v>72</v>
      </c>
      <c r="I365" s="584"/>
      <c r="J365" s="584"/>
      <c r="K365" s="584"/>
      <c r="L365" s="584"/>
      <c r="M365" s="585"/>
      <c r="N365" s="583" t="s">
        <v>63</v>
      </c>
      <c r="O365" s="584"/>
      <c r="P365" s="584"/>
      <c r="Q365" s="584"/>
      <c r="R365" s="584"/>
      <c r="S365" s="585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83" t="s">
        <v>53</v>
      </c>
      <c r="C378" s="584"/>
      <c r="D378" s="584"/>
      <c r="E378" s="584"/>
      <c r="F378" s="584"/>
      <c r="G378" s="585"/>
      <c r="H378" s="583" t="s">
        <v>72</v>
      </c>
      <c r="I378" s="584"/>
      <c r="J378" s="584"/>
      <c r="K378" s="584"/>
      <c r="L378" s="584"/>
      <c r="M378" s="585"/>
      <c r="N378" s="583" t="s">
        <v>63</v>
      </c>
      <c r="O378" s="584"/>
      <c r="P378" s="584"/>
      <c r="Q378" s="584"/>
      <c r="R378" s="584"/>
      <c r="S378" s="585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83" t="s">
        <v>53</v>
      </c>
      <c r="C391" s="584"/>
      <c r="D391" s="584"/>
      <c r="E391" s="584"/>
      <c r="F391" s="584"/>
      <c r="G391" s="585"/>
      <c r="H391" s="583" t="s">
        <v>72</v>
      </c>
      <c r="I391" s="584"/>
      <c r="J391" s="584"/>
      <c r="K391" s="584"/>
      <c r="L391" s="584"/>
      <c r="M391" s="585"/>
      <c r="N391" s="583" t="s">
        <v>63</v>
      </c>
      <c r="O391" s="584"/>
      <c r="P391" s="584"/>
      <c r="Q391" s="584"/>
      <c r="R391" s="584"/>
      <c r="S391" s="585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83" t="s">
        <v>53</v>
      </c>
      <c r="C404" s="584"/>
      <c r="D404" s="584"/>
      <c r="E404" s="584"/>
      <c r="F404" s="584"/>
      <c r="G404" s="585"/>
      <c r="H404" s="583" t="s">
        <v>72</v>
      </c>
      <c r="I404" s="584"/>
      <c r="J404" s="584"/>
      <c r="K404" s="584"/>
      <c r="L404" s="584"/>
      <c r="M404" s="585"/>
      <c r="N404" s="583" t="s">
        <v>63</v>
      </c>
      <c r="O404" s="584"/>
      <c r="P404" s="584"/>
      <c r="Q404" s="584"/>
      <c r="R404" s="584"/>
      <c r="S404" s="585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83" t="s">
        <v>53</v>
      </c>
      <c r="C417" s="584"/>
      <c r="D417" s="584"/>
      <c r="E417" s="584"/>
      <c r="F417" s="584"/>
      <c r="G417" s="585"/>
      <c r="H417" s="583" t="s">
        <v>72</v>
      </c>
      <c r="I417" s="584"/>
      <c r="J417" s="584"/>
      <c r="K417" s="584"/>
      <c r="L417" s="584"/>
      <c r="M417" s="585"/>
      <c r="N417" s="583" t="s">
        <v>63</v>
      </c>
      <c r="O417" s="584"/>
      <c r="P417" s="584"/>
      <c r="Q417" s="584"/>
      <c r="R417" s="584"/>
      <c r="S417" s="585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83" t="s">
        <v>53</v>
      </c>
      <c r="C430" s="584"/>
      <c r="D430" s="584"/>
      <c r="E430" s="584"/>
      <c r="F430" s="584"/>
      <c r="G430" s="585"/>
      <c r="H430" s="583" t="s">
        <v>72</v>
      </c>
      <c r="I430" s="584"/>
      <c r="J430" s="584"/>
      <c r="K430" s="584"/>
      <c r="L430" s="584"/>
      <c r="M430" s="585"/>
      <c r="N430" s="583" t="s">
        <v>63</v>
      </c>
      <c r="O430" s="584"/>
      <c r="P430" s="584"/>
      <c r="Q430" s="584"/>
      <c r="R430" s="584"/>
      <c r="S430" s="585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83" t="s">
        <v>53</v>
      </c>
      <c r="C443" s="584"/>
      <c r="D443" s="584"/>
      <c r="E443" s="584"/>
      <c r="F443" s="584"/>
      <c r="G443" s="585"/>
      <c r="H443" s="583" t="s">
        <v>72</v>
      </c>
      <c r="I443" s="584"/>
      <c r="J443" s="584"/>
      <c r="K443" s="584"/>
      <c r="L443" s="584"/>
      <c r="M443" s="585"/>
      <c r="N443" s="583" t="s">
        <v>63</v>
      </c>
      <c r="O443" s="584"/>
      <c r="P443" s="584"/>
      <c r="Q443" s="584"/>
      <c r="R443" s="584"/>
      <c r="S443" s="585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83" t="s">
        <v>53</v>
      </c>
      <c r="C456" s="584"/>
      <c r="D456" s="584"/>
      <c r="E456" s="584"/>
      <c r="F456" s="584"/>
      <c r="G456" s="585"/>
      <c r="H456" s="583" t="s">
        <v>72</v>
      </c>
      <c r="I456" s="584"/>
      <c r="J456" s="584"/>
      <c r="K456" s="584"/>
      <c r="L456" s="584"/>
      <c r="M456" s="585"/>
      <c r="N456" s="583" t="s">
        <v>63</v>
      </c>
      <c r="O456" s="584"/>
      <c r="P456" s="584"/>
      <c r="Q456" s="584"/>
      <c r="R456" s="584"/>
      <c r="S456" s="585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83" t="s">
        <v>53</v>
      </c>
      <c r="C469" s="584"/>
      <c r="D469" s="584"/>
      <c r="E469" s="584"/>
      <c r="F469" s="584"/>
      <c r="G469" s="585"/>
      <c r="H469" s="583" t="s">
        <v>72</v>
      </c>
      <c r="I469" s="584"/>
      <c r="J469" s="584"/>
      <c r="K469" s="584"/>
      <c r="L469" s="584"/>
      <c r="M469" s="585"/>
      <c r="N469" s="583" t="s">
        <v>63</v>
      </c>
      <c r="O469" s="584"/>
      <c r="P469" s="584"/>
      <c r="Q469" s="584"/>
      <c r="R469" s="584"/>
      <c r="S469" s="585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83" t="s">
        <v>53</v>
      </c>
      <c r="C482" s="584"/>
      <c r="D482" s="584"/>
      <c r="E482" s="584"/>
      <c r="F482" s="584"/>
      <c r="G482" s="585"/>
      <c r="H482" s="583" t="s">
        <v>72</v>
      </c>
      <c r="I482" s="584"/>
      <c r="J482" s="584"/>
      <c r="K482" s="584"/>
      <c r="L482" s="584"/>
      <c r="M482" s="585"/>
      <c r="N482" s="583" t="s">
        <v>63</v>
      </c>
      <c r="O482" s="584"/>
      <c r="P482" s="584"/>
      <c r="Q482" s="584"/>
      <c r="R482" s="584"/>
      <c r="S482" s="585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83" t="s">
        <v>53</v>
      </c>
      <c r="C495" s="584"/>
      <c r="D495" s="584"/>
      <c r="E495" s="584"/>
      <c r="F495" s="584"/>
      <c r="G495" s="585"/>
      <c r="H495" s="583" t="s">
        <v>72</v>
      </c>
      <c r="I495" s="584"/>
      <c r="J495" s="584"/>
      <c r="K495" s="584"/>
      <c r="L495" s="584"/>
      <c r="M495" s="585"/>
      <c r="N495" s="583" t="s">
        <v>63</v>
      </c>
      <c r="O495" s="584"/>
      <c r="P495" s="584"/>
      <c r="Q495" s="584"/>
      <c r="R495" s="584"/>
      <c r="S495" s="585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83" t="s">
        <v>53</v>
      </c>
      <c r="C508" s="584"/>
      <c r="D508" s="584"/>
      <c r="E508" s="584"/>
      <c r="F508" s="584"/>
      <c r="G508" s="585"/>
      <c r="H508" s="583" t="s">
        <v>72</v>
      </c>
      <c r="I508" s="584"/>
      <c r="J508" s="584"/>
      <c r="K508" s="584"/>
      <c r="L508" s="584"/>
      <c r="M508" s="585"/>
      <c r="N508" s="583" t="s">
        <v>63</v>
      </c>
      <c r="O508" s="584"/>
      <c r="P508" s="584"/>
      <c r="Q508" s="584"/>
      <c r="R508" s="584"/>
      <c r="S508" s="585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83" t="s">
        <v>53</v>
      </c>
      <c r="C521" s="584"/>
      <c r="D521" s="584"/>
      <c r="E521" s="584"/>
      <c r="F521" s="584"/>
      <c r="G521" s="585"/>
      <c r="H521" s="583" t="s">
        <v>72</v>
      </c>
      <c r="I521" s="584"/>
      <c r="J521" s="584"/>
      <c r="K521" s="584"/>
      <c r="L521" s="584"/>
      <c r="M521" s="585"/>
      <c r="N521" s="583" t="s">
        <v>63</v>
      </c>
      <c r="O521" s="584"/>
      <c r="P521" s="584"/>
      <c r="Q521" s="584"/>
      <c r="R521" s="584"/>
      <c r="S521" s="585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83" t="s">
        <v>53</v>
      </c>
      <c r="C534" s="584"/>
      <c r="D534" s="584"/>
      <c r="E534" s="584"/>
      <c r="F534" s="584"/>
      <c r="G534" s="585"/>
      <c r="H534" s="583" t="s">
        <v>72</v>
      </c>
      <c r="I534" s="584"/>
      <c r="J534" s="584"/>
      <c r="K534" s="584"/>
      <c r="L534" s="584"/>
      <c r="M534" s="585"/>
      <c r="N534" s="583" t="s">
        <v>63</v>
      </c>
      <c r="O534" s="584"/>
      <c r="P534" s="584"/>
      <c r="Q534" s="584"/>
      <c r="R534" s="584"/>
      <c r="S534" s="585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83" t="s">
        <v>53</v>
      </c>
      <c r="C547" s="584"/>
      <c r="D547" s="584"/>
      <c r="E547" s="584"/>
      <c r="F547" s="584"/>
      <c r="G547" s="585"/>
      <c r="H547" s="583" t="s">
        <v>72</v>
      </c>
      <c r="I547" s="584"/>
      <c r="J547" s="584"/>
      <c r="K547" s="584"/>
      <c r="L547" s="584"/>
      <c r="M547" s="585"/>
      <c r="N547" s="583" t="s">
        <v>63</v>
      </c>
      <c r="O547" s="584"/>
      <c r="P547" s="584"/>
      <c r="Q547" s="584"/>
      <c r="R547" s="584"/>
      <c r="S547" s="585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83" t="s">
        <v>53</v>
      </c>
      <c r="C560" s="584"/>
      <c r="D560" s="584"/>
      <c r="E560" s="584"/>
      <c r="F560" s="584"/>
      <c r="G560" s="585"/>
      <c r="H560" s="583" t="s">
        <v>72</v>
      </c>
      <c r="I560" s="584"/>
      <c r="J560" s="584"/>
      <c r="K560" s="584"/>
      <c r="L560" s="584"/>
      <c r="M560" s="585"/>
      <c r="N560" s="583" t="s">
        <v>63</v>
      </c>
      <c r="O560" s="584"/>
      <c r="P560" s="584"/>
      <c r="Q560" s="584"/>
      <c r="R560" s="584"/>
      <c r="S560" s="585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83" t="s">
        <v>53</v>
      </c>
      <c r="C573" s="584"/>
      <c r="D573" s="584"/>
      <c r="E573" s="584"/>
      <c r="F573" s="584"/>
      <c r="G573" s="585"/>
      <c r="H573" s="583" t="s">
        <v>72</v>
      </c>
      <c r="I573" s="584"/>
      <c r="J573" s="584"/>
      <c r="K573" s="584"/>
      <c r="L573" s="584"/>
      <c r="M573" s="585"/>
      <c r="N573" s="583" t="s">
        <v>63</v>
      </c>
      <c r="O573" s="584"/>
      <c r="P573" s="584"/>
      <c r="Q573" s="584"/>
      <c r="R573" s="584"/>
      <c r="S573" s="585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83" t="s">
        <v>53</v>
      </c>
      <c r="C586" s="584"/>
      <c r="D586" s="584"/>
      <c r="E586" s="584"/>
      <c r="F586" s="584"/>
      <c r="G586" s="585"/>
      <c r="H586" s="583" t="s">
        <v>72</v>
      </c>
      <c r="I586" s="584"/>
      <c r="J586" s="584"/>
      <c r="K586" s="584"/>
      <c r="L586" s="584"/>
      <c r="M586" s="585"/>
      <c r="N586" s="583" t="s">
        <v>63</v>
      </c>
      <c r="O586" s="584"/>
      <c r="P586" s="584"/>
      <c r="Q586" s="584"/>
      <c r="R586" s="584"/>
      <c r="S586" s="585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83" t="s">
        <v>53</v>
      </c>
      <c r="C599" s="584"/>
      <c r="D599" s="584"/>
      <c r="E599" s="584"/>
      <c r="F599" s="584"/>
      <c r="G599" s="585"/>
      <c r="H599" s="583" t="s">
        <v>72</v>
      </c>
      <c r="I599" s="584"/>
      <c r="J599" s="584"/>
      <c r="K599" s="584"/>
      <c r="L599" s="584"/>
      <c r="M599" s="585"/>
      <c r="N599" s="583" t="s">
        <v>63</v>
      </c>
      <c r="O599" s="584"/>
      <c r="P599" s="584"/>
      <c r="Q599" s="584"/>
      <c r="R599" s="584"/>
      <c r="S599" s="585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83" t="s">
        <v>53</v>
      </c>
      <c r="C612" s="584"/>
      <c r="D612" s="584"/>
      <c r="E612" s="584"/>
      <c r="F612" s="584"/>
      <c r="G612" s="585"/>
      <c r="H612" s="583" t="s">
        <v>72</v>
      </c>
      <c r="I612" s="584"/>
      <c r="J612" s="584"/>
      <c r="K612" s="584"/>
      <c r="L612" s="584"/>
      <c r="M612" s="585"/>
      <c r="N612" s="583" t="s">
        <v>63</v>
      </c>
      <c r="O612" s="584"/>
      <c r="P612" s="584"/>
      <c r="Q612" s="584"/>
      <c r="R612" s="584"/>
      <c r="S612" s="585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83" t="s">
        <v>53</v>
      </c>
      <c r="C625" s="584"/>
      <c r="D625" s="584"/>
      <c r="E625" s="584"/>
      <c r="F625" s="584"/>
      <c r="G625" s="585"/>
      <c r="H625" s="583" t="s">
        <v>72</v>
      </c>
      <c r="I625" s="584"/>
      <c r="J625" s="584"/>
      <c r="K625" s="584"/>
      <c r="L625" s="584"/>
      <c r="M625" s="585"/>
      <c r="N625" s="583" t="s">
        <v>63</v>
      </c>
      <c r="O625" s="584"/>
      <c r="P625" s="584"/>
      <c r="Q625" s="584"/>
      <c r="R625" s="584"/>
      <c r="S625" s="585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83" t="s">
        <v>53</v>
      </c>
      <c r="C638" s="584"/>
      <c r="D638" s="584"/>
      <c r="E638" s="584"/>
      <c r="F638" s="584"/>
      <c r="G638" s="585"/>
      <c r="H638" s="583" t="s">
        <v>72</v>
      </c>
      <c r="I638" s="584"/>
      <c r="J638" s="584"/>
      <c r="K638" s="584"/>
      <c r="L638" s="584"/>
      <c r="M638" s="585"/>
      <c r="N638" s="583" t="s">
        <v>63</v>
      </c>
      <c r="O638" s="584"/>
      <c r="P638" s="584"/>
      <c r="Q638" s="584"/>
      <c r="R638" s="584"/>
      <c r="S638" s="585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583" t="s">
        <v>53</v>
      </c>
      <c r="C651" s="584"/>
      <c r="D651" s="584"/>
      <c r="E651" s="584"/>
      <c r="F651" s="584"/>
      <c r="G651" s="585"/>
      <c r="H651" s="583" t="s">
        <v>72</v>
      </c>
      <c r="I651" s="584"/>
      <c r="J651" s="584"/>
      <c r="K651" s="584"/>
      <c r="L651" s="584"/>
      <c r="M651" s="585"/>
      <c r="N651" s="583" t="s">
        <v>63</v>
      </c>
      <c r="O651" s="584"/>
      <c r="P651" s="584"/>
      <c r="Q651" s="584"/>
      <c r="R651" s="584"/>
      <c r="S651" s="585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  <row r="663" spans="1:23" ht="13.5" thickBot="1" x14ac:dyDescent="0.25"/>
    <row r="664" spans="1:23" ht="13.5" thickBot="1" x14ac:dyDescent="0.25">
      <c r="A664" s="468" t="s">
        <v>171</v>
      </c>
      <c r="B664" s="583" t="s">
        <v>53</v>
      </c>
      <c r="C664" s="584"/>
      <c r="D664" s="584"/>
      <c r="E664" s="584"/>
      <c r="F664" s="584"/>
      <c r="G664" s="585"/>
      <c r="H664" s="583" t="s">
        <v>72</v>
      </c>
      <c r="I664" s="584"/>
      <c r="J664" s="584"/>
      <c r="K664" s="584"/>
      <c r="L664" s="584"/>
      <c r="M664" s="585"/>
      <c r="N664" s="583" t="s">
        <v>63</v>
      </c>
      <c r="O664" s="584"/>
      <c r="P664" s="584"/>
      <c r="Q664" s="584"/>
      <c r="R664" s="584"/>
      <c r="S664" s="585"/>
      <c r="T664" s="338" t="s">
        <v>55</v>
      </c>
      <c r="U664" s="546"/>
      <c r="V664" s="546"/>
      <c r="W664" s="546"/>
    </row>
    <row r="665" spans="1:23" x14ac:dyDescent="0.2">
      <c r="A665" s="469" t="s">
        <v>54</v>
      </c>
      <c r="B665" s="448">
        <v>1</v>
      </c>
      <c r="C665" s="449">
        <v>2</v>
      </c>
      <c r="D665" s="449">
        <v>3</v>
      </c>
      <c r="E665" s="449">
        <v>4</v>
      </c>
      <c r="F665" s="449">
        <v>5</v>
      </c>
      <c r="G665" s="450">
        <v>6</v>
      </c>
      <c r="H665" s="448">
        <v>7</v>
      </c>
      <c r="I665" s="449">
        <v>8</v>
      </c>
      <c r="J665" s="449">
        <v>9</v>
      </c>
      <c r="K665" s="449">
        <v>10</v>
      </c>
      <c r="L665" s="449">
        <v>11</v>
      </c>
      <c r="M665" s="451">
        <v>12</v>
      </c>
      <c r="N665" s="448">
        <v>13</v>
      </c>
      <c r="O665" s="449">
        <v>14</v>
      </c>
      <c r="P665" s="449">
        <v>15</v>
      </c>
      <c r="Q665" s="449">
        <v>16</v>
      </c>
      <c r="R665" s="449">
        <v>17</v>
      </c>
      <c r="S665" s="451">
        <v>18</v>
      </c>
      <c r="T665" s="459">
        <v>625</v>
      </c>
      <c r="U665" s="546"/>
      <c r="V665" s="546"/>
      <c r="W665" s="546"/>
    </row>
    <row r="666" spans="1:23" x14ac:dyDescent="0.2">
      <c r="A666" s="470" t="s">
        <v>3</v>
      </c>
      <c r="B666" s="473">
        <v>4356</v>
      </c>
      <c r="C666" s="473">
        <v>4356</v>
      </c>
      <c r="D666" s="473">
        <v>4356</v>
      </c>
      <c r="E666" s="473">
        <v>4356</v>
      </c>
      <c r="F666" s="473">
        <v>4356</v>
      </c>
      <c r="G666" s="473">
        <v>4356</v>
      </c>
      <c r="H666" s="473">
        <v>4356</v>
      </c>
      <c r="I666" s="473">
        <v>4356</v>
      </c>
      <c r="J666" s="473">
        <v>4356</v>
      </c>
      <c r="K666" s="473">
        <v>4356</v>
      </c>
      <c r="L666" s="473">
        <v>4356</v>
      </c>
      <c r="M666" s="473">
        <v>4356</v>
      </c>
      <c r="N666" s="473">
        <v>4356</v>
      </c>
      <c r="O666" s="473">
        <v>4356</v>
      </c>
      <c r="P666" s="473">
        <v>4356</v>
      </c>
      <c r="Q666" s="473">
        <v>4356</v>
      </c>
      <c r="R666" s="473">
        <v>4356</v>
      </c>
      <c r="S666" s="473">
        <v>4356</v>
      </c>
      <c r="T666" s="473">
        <v>4356</v>
      </c>
      <c r="U666" s="546"/>
      <c r="V666" s="546"/>
      <c r="W666" s="546"/>
    </row>
    <row r="667" spans="1:23" x14ac:dyDescent="0.2">
      <c r="A667" s="471" t="s">
        <v>6</v>
      </c>
      <c r="B667" s="256">
        <v>4805</v>
      </c>
      <c r="C667" s="257">
        <v>5006</v>
      </c>
      <c r="D667" s="257">
        <v>4901</v>
      </c>
      <c r="E667" s="257">
        <v>4986</v>
      </c>
      <c r="F667" s="257">
        <v>5062</v>
      </c>
      <c r="G667" s="296">
        <v>4684</v>
      </c>
      <c r="H667" s="256">
        <v>4630</v>
      </c>
      <c r="I667" s="257">
        <v>4880</v>
      </c>
      <c r="J667" s="257">
        <v>4979</v>
      </c>
      <c r="K667" s="257">
        <v>4756</v>
      </c>
      <c r="L667" s="257">
        <v>4924</v>
      </c>
      <c r="M667" s="258">
        <v>5068</v>
      </c>
      <c r="N667" s="256">
        <v>5005</v>
      </c>
      <c r="O667" s="257">
        <v>5028</v>
      </c>
      <c r="P667" s="257">
        <v>5078</v>
      </c>
      <c r="Q667" s="257">
        <v>4722</v>
      </c>
      <c r="R667" s="257">
        <v>4618</v>
      </c>
      <c r="S667" s="258">
        <v>4707</v>
      </c>
      <c r="T667" s="342">
        <v>4888</v>
      </c>
      <c r="U667" s="546"/>
      <c r="V667" s="546"/>
      <c r="W667" s="546"/>
    </row>
    <row r="668" spans="1:23" x14ac:dyDescent="0.2">
      <c r="A668" s="469" t="s">
        <v>7</v>
      </c>
      <c r="B668" s="260">
        <v>77.5</v>
      </c>
      <c r="C668" s="261">
        <v>60</v>
      </c>
      <c r="D668" s="261">
        <v>62.5</v>
      </c>
      <c r="E668" s="261">
        <v>83.3</v>
      </c>
      <c r="F668" s="261">
        <v>55</v>
      </c>
      <c r="G668" s="509">
        <v>57.5</v>
      </c>
      <c r="H668" s="260">
        <v>65</v>
      </c>
      <c r="I668" s="261">
        <v>72.5</v>
      </c>
      <c r="J668" s="261">
        <v>67.5</v>
      </c>
      <c r="K668" s="261">
        <v>50</v>
      </c>
      <c r="L668" s="261">
        <v>62.5</v>
      </c>
      <c r="M668" s="262">
        <v>70</v>
      </c>
      <c r="N668" s="260">
        <v>62.5</v>
      </c>
      <c r="O668" s="261">
        <v>67.5</v>
      </c>
      <c r="P668" s="261">
        <v>72.5</v>
      </c>
      <c r="Q668" s="261">
        <v>41.7</v>
      </c>
      <c r="R668" s="261">
        <v>72.5</v>
      </c>
      <c r="S668" s="262">
        <v>50</v>
      </c>
      <c r="T668" s="343">
        <v>62.1</v>
      </c>
      <c r="U668" s="546"/>
      <c r="V668" s="227"/>
      <c r="W668" s="546"/>
    </row>
    <row r="669" spans="1:23" x14ac:dyDescent="0.2">
      <c r="A669" s="469" t="s">
        <v>8</v>
      </c>
      <c r="B669" s="263">
        <v>8.5999999999999993E-2</v>
      </c>
      <c r="C669" s="264">
        <v>0.11600000000000001</v>
      </c>
      <c r="D669" s="264">
        <v>0.11700000000000001</v>
      </c>
      <c r="E669" s="264">
        <v>0.125</v>
      </c>
      <c r="F669" s="264">
        <v>0.111</v>
      </c>
      <c r="G669" s="302">
        <v>0.11799999999999999</v>
      </c>
      <c r="H669" s="263">
        <v>9.0999999999999998E-2</v>
      </c>
      <c r="I669" s="264">
        <v>0.11600000000000001</v>
      </c>
      <c r="J669" s="264">
        <v>0.10299999999999999</v>
      </c>
      <c r="K669" s="264">
        <v>0.14099999999999999</v>
      </c>
      <c r="L669" s="264">
        <v>9.9000000000000005E-2</v>
      </c>
      <c r="M669" s="265">
        <v>0.104</v>
      </c>
      <c r="N669" s="263">
        <v>0.111</v>
      </c>
      <c r="O669" s="264">
        <v>0.109</v>
      </c>
      <c r="P669" s="264">
        <v>0.106</v>
      </c>
      <c r="Q669" s="264">
        <v>0.16</v>
      </c>
      <c r="R669" s="264">
        <v>9.1999999999999998E-2</v>
      </c>
      <c r="S669" s="265">
        <v>0.127</v>
      </c>
      <c r="T669" s="344">
        <v>0.113</v>
      </c>
      <c r="U669" s="546"/>
      <c r="V669" s="227"/>
      <c r="W669" s="546"/>
    </row>
    <row r="670" spans="1:23" x14ac:dyDescent="0.2">
      <c r="A670" s="471" t="s">
        <v>1</v>
      </c>
      <c r="B670" s="266">
        <f>B667/H666*100-100</f>
        <v>10.307621671258033</v>
      </c>
      <c r="C670" s="267">
        <f t="shared" ref="C670:E670" si="263">C667/C666*100-100</f>
        <v>14.921946740128561</v>
      </c>
      <c r="D670" s="267">
        <f t="shared" si="263"/>
        <v>12.511478420569318</v>
      </c>
      <c r="E670" s="267">
        <f t="shared" si="263"/>
        <v>14.462809917355372</v>
      </c>
      <c r="F670" s="267">
        <f>F667/F666*100-100</f>
        <v>16.207529843893482</v>
      </c>
      <c r="G670" s="405">
        <f t="shared" ref="G670:L670" si="264">G667/G666*100-100</f>
        <v>7.5298438934802618</v>
      </c>
      <c r="H670" s="266">
        <f t="shared" si="264"/>
        <v>6.2901744719926427</v>
      </c>
      <c r="I670" s="267">
        <f t="shared" si="264"/>
        <v>12.029384756657493</v>
      </c>
      <c r="J670" s="267">
        <f t="shared" si="264"/>
        <v>14.302112029384759</v>
      </c>
      <c r="K670" s="267">
        <f t="shared" si="264"/>
        <v>9.1827364554637256</v>
      </c>
      <c r="L670" s="267">
        <f t="shared" si="264"/>
        <v>13.039485766758489</v>
      </c>
      <c r="M670" s="268">
        <f>M667/M666*100-100</f>
        <v>16.345270890725445</v>
      </c>
      <c r="N670" s="266">
        <f t="shared" ref="N670:T670" si="265">N667/N666*100-100</f>
        <v>14.898989898989896</v>
      </c>
      <c r="O670" s="267">
        <f t="shared" si="265"/>
        <v>15.426997245179066</v>
      </c>
      <c r="P670" s="267">
        <f t="shared" si="265"/>
        <v>16.574839302112025</v>
      </c>
      <c r="Q670" s="267">
        <f t="shared" si="265"/>
        <v>8.4022038567492956</v>
      </c>
      <c r="R670" s="267">
        <f t="shared" si="265"/>
        <v>6.0146923783287463</v>
      </c>
      <c r="S670" s="268">
        <f t="shared" si="265"/>
        <v>8.057851239669418</v>
      </c>
      <c r="T670" s="345">
        <f t="shared" si="265"/>
        <v>12.213039485766757</v>
      </c>
      <c r="U670" s="546"/>
      <c r="V670" s="227"/>
      <c r="W670" s="546"/>
    </row>
    <row r="671" spans="1:23" ht="13.5" thickBot="1" x14ac:dyDescent="0.25">
      <c r="A671" s="472" t="s">
        <v>27</v>
      </c>
      <c r="B671" s="474">
        <f t="shared" ref="B671:T671" si="266">B667-B654</f>
        <v>182.43589743589746</v>
      </c>
      <c r="C671" s="475">
        <f t="shared" si="266"/>
        <v>194.25</v>
      </c>
      <c r="D671" s="475">
        <f t="shared" si="266"/>
        <v>68.692307692307622</v>
      </c>
      <c r="E671" s="475">
        <f t="shared" si="266"/>
        <v>36.714285714285325</v>
      </c>
      <c r="F671" s="475">
        <f t="shared" si="266"/>
        <v>172.25</v>
      </c>
      <c r="G671" s="476">
        <f t="shared" si="266"/>
        <v>-174.71794871794827</v>
      </c>
      <c r="H671" s="474">
        <f t="shared" si="266"/>
        <v>-135.36585365853625</v>
      </c>
      <c r="I671" s="475">
        <f t="shared" si="266"/>
        <v>106.82926829268308</v>
      </c>
      <c r="J671" s="475">
        <f t="shared" si="266"/>
        <v>148.21052631578914</v>
      </c>
      <c r="K671" s="475">
        <f t="shared" si="266"/>
        <v>-245.66666666666697</v>
      </c>
      <c r="L671" s="475">
        <f t="shared" si="266"/>
        <v>-32.33333333333303</v>
      </c>
      <c r="M671" s="477">
        <f t="shared" si="266"/>
        <v>33</v>
      </c>
      <c r="N671" s="474">
        <f t="shared" si="266"/>
        <v>143.68421052631584</v>
      </c>
      <c r="O671" s="475">
        <f t="shared" si="266"/>
        <v>92.390243902438669</v>
      </c>
      <c r="P671" s="475">
        <f t="shared" si="266"/>
        <v>113.68181818181802</v>
      </c>
      <c r="Q671" s="475">
        <f t="shared" si="266"/>
        <v>-248</v>
      </c>
      <c r="R671" s="475">
        <f t="shared" si="266"/>
        <v>-74.972972972973366</v>
      </c>
      <c r="S671" s="477">
        <f t="shared" si="266"/>
        <v>-260.43589743589746</v>
      </c>
      <c r="T671" s="478">
        <f t="shared" si="266"/>
        <v>27.456000000000131</v>
      </c>
      <c r="U671" s="546"/>
      <c r="V671" s="227"/>
      <c r="W671" s="546"/>
    </row>
    <row r="672" spans="1:23" x14ac:dyDescent="0.2">
      <c r="A672" s="370" t="s">
        <v>51</v>
      </c>
      <c r="B672" s="274">
        <v>703</v>
      </c>
      <c r="C672" s="275">
        <v>704</v>
      </c>
      <c r="D672" s="275">
        <v>714</v>
      </c>
      <c r="E672" s="275">
        <v>150</v>
      </c>
      <c r="F672" s="275">
        <v>719</v>
      </c>
      <c r="G672" s="407">
        <v>724</v>
      </c>
      <c r="H672" s="274">
        <v>682</v>
      </c>
      <c r="I672" s="275">
        <v>702</v>
      </c>
      <c r="J672" s="275">
        <v>698</v>
      </c>
      <c r="K672" s="275">
        <v>139</v>
      </c>
      <c r="L672" s="275">
        <v>713</v>
      </c>
      <c r="M672" s="276">
        <v>698</v>
      </c>
      <c r="N672" s="274">
        <v>708</v>
      </c>
      <c r="O672" s="275">
        <v>729</v>
      </c>
      <c r="P672" s="275">
        <v>729</v>
      </c>
      <c r="Q672" s="275">
        <v>100</v>
      </c>
      <c r="R672" s="275">
        <v>732</v>
      </c>
      <c r="S672" s="276">
        <v>720</v>
      </c>
      <c r="T672" s="347">
        <f>SUM(B672:S672)</f>
        <v>11064</v>
      </c>
      <c r="U672" s="227" t="s">
        <v>56</v>
      </c>
      <c r="V672" s="278">
        <f>T659-T672</f>
        <v>60</v>
      </c>
      <c r="W672" s="279">
        <f>V672/T659</f>
        <v>5.3937432578209281E-3</v>
      </c>
    </row>
    <row r="673" spans="1:23" x14ac:dyDescent="0.2">
      <c r="A673" s="371" t="s">
        <v>28</v>
      </c>
      <c r="B673" s="323"/>
      <c r="C673" s="240"/>
      <c r="D673" s="240"/>
      <c r="E673" s="240"/>
      <c r="F673" s="240"/>
      <c r="G673" s="408"/>
      <c r="H673" s="242"/>
      <c r="I673" s="240"/>
      <c r="J673" s="240"/>
      <c r="K673" s="240"/>
      <c r="L673" s="240"/>
      <c r="M673" s="243"/>
      <c r="N673" s="242"/>
      <c r="O673" s="240"/>
      <c r="P673" s="240"/>
      <c r="Q673" s="240"/>
      <c r="R673" s="240"/>
      <c r="S673" s="243"/>
      <c r="T673" s="339"/>
      <c r="U673" s="227" t="s">
        <v>57</v>
      </c>
      <c r="V673" s="362">
        <v>152.47999999999999</v>
      </c>
      <c r="W673" s="546"/>
    </row>
    <row r="674" spans="1:23" ht="13.5" thickBot="1" x14ac:dyDescent="0.25">
      <c r="A674" s="372" t="s">
        <v>26</v>
      </c>
      <c r="B674" s="410">
        <f t="shared" ref="B674:S674" si="267">B673-B660</f>
        <v>0</v>
      </c>
      <c r="C674" s="415">
        <f t="shared" si="267"/>
        <v>0</v>
      </c>
      <c r="D674" s="415">
        <f t="shared" si="267"/>
        <v>0</v>
      </c>
      <c r="E674" s="415">
        <f t="shared" si="267"/>
        <v>0</v>
      </c>
      <c r="F674" s="415">
        <f t="shared" si="267"/>
        <v>0</v>
      </c>
      <c r="G674" s="416">
        <f t="shared" si="267"/>
        <v>0</v>
      </c>
      <c r="H674" s="410">
        <f t="shared" si="267"/>
        <v>0</v>
      </c>
      <c r="I674" s="415">
        <f t="shared" si="267"/>
        <v>0</v>
      </c>
      <c r="J674" s="415">
        <f t="shared" si="267"/>
        <v>0</v>
      </c>
      <c r="K674" s="415">
        <f t="shared" si="267"/>
        <v>0</v>
      </c>
      <c r="L674" s="415">
        <f t="shared" si="267"/>
        <v>0</v>
      </c>
      <c r="M674" s="417">
        <f t="shared" si="267"/>
        <v>0</v>
      </c>
      <c r="N674" s="410">
        <f t="shared" si="267"/>
        <v>0</v>
      </c>
      <c r="O674" s="415">
        <f t="shared" si="267"/>
        <v>0</v>
      </c>
      <c r="P674" s="415">
        <f t="shared" si="267"/>
        <v>0</v>
      </c>
      <c r="Q674" s="415">
        <f t="shared" si="267"/>
        <v>0</v>
      </c>
      <c r="R674" s="415">
        <f t="shared" si="267"/>
        <v>0</v>
      </c>
      <c r="S674" s="417">
        <f t="shared" si="267"/>
        <v>0</v>
      </c>
      <c r="T674" s="348"/>
      <c r="U674" s="227" t="s">
        <v>26</v>
      </c>
      <c r="V674" s="227">
        <f>V673-V660</f>
        <v>-6.0000000000002274E-2</v>
      </c>
      <c r="W674" s="546"/>
    </row>
    <row r="676" spans="1:23" ht="13.5" thickBot="1" x14ac:dyDescent="0.25"/>
    <row r="677" spans="1:23" ht="13.5" thickBot="1" x14ac:dyDescent="0.25">
      <c r="A677" s="468" t="s">
        <v>173</v>
      </c>
      <c r="B677" s="583" t="s">
        <v>53</v>
      </c>
      <c r="C677" s="584"/>
      <c r="D677" s="584"/>
      <c r="E677" s="584"/>
      <c r="F677" s="584"/>
      <c r="G677" s="585"/>
      <c r="H677" s="583" t="s">
        <v>72</v>
      </c>
      <c r="I677" s="584"/>
      <c r="J677" s="584"/>
      <c r="K677" s="584"/>
      <c r="L677" s="584"/>
      <c r="M677" s="585"/>
      <c r="N677" s="583" t="s">
        <v>63</v>
      </c>
      <c r="O677" s="584"/>
      <c r="P677" s="584"/>
      <c r="Q677" s="584"/>
      <c r="R677" s="584"/>
      <c r="S677" s="585"/>
      <c r="T677" s="338" t="s">
        <v>55</v>
      </c>
      <c r="U677" s="554"/>
      <c r="V677" s="554"/>
      <c r="W677" s="554"/>
    </row>
    <row r="678" spans="1:23" x14ac:dyDescent="0.2">
      <c r="A678" s="469" t="s">
        <v>54</v>
      </c>
      <c r="B678" s="448">
        <v>1</v>
      </c>
      <c r="C678" s="449">
        <v>2</v>
      </c>
      <c r="D678" s="449">
        <v>3</v>
      </c>
      <c r="E678" s="449">
        <v>4</v>
      </c>
      <c r="F678" s="449">
        <v>5</v>
      </c>
      <c r="G678" s="450">
        <v>6</v>
      </c>
      <c r="H678" s="448">
        <v>7</v>
      </c>
      <c r="I678" s="449">
        <v>8</v>
      </c>
      <c r="J678" s="449">
        <v>9</v>
      </c>
      <c r="K678" s="449">
        <v>10</v>
      </c>
      <c r="L678" s="449">
        <v>11</v>
      </c>
      <c r="M678" s="451">
        <v>12</v>
      </c>
      <c r="N678" s="448">
        <v>13</v>
      </c>
      <c r="O678" s="449">
        <v>14</v>
      </c>
      <c r="P678" s="449">
        <v>15</v>
      </c>
      <c r="Q678" s="449">
        <v>16</v>
      </c>
      <c r="R678" s="449">
        <v>17</v>
      </c>
      <c r="S678" s="451">
        <v>18</v>
      </c>
      <c r="T678" s="459">
        <v>636</v>
      </c>
      <c r="U678" s="554"/>
      <c r="V678" s="554"/>
      <c r="W678" s="554"/>
    </row>
    <row r="679" spans="1:23" x14ac:dyDescent="0.2">
      <c r="A679" s="470" t="s">
        <v>3</v>
      </c>
      <c r="B679" s="473">
        <v>4392</v>
      </c>
      <c r="C679" s="473">
        <v>4392</v>
      </c>
      <c r="D679" s="473">
        <v>4392</v>
      </c>
      <c r="E679" s="473">
        <v>4392</v>
      </c>
      <c r="F679" s="473">
        <v>4392</v>
      </c>
      <c r="G679" s="473">
        <v>4392</v>
      </c>
      <c r="H679" s="473">
        <v>4392</v>
      </c>
      <c r="I679" s="473">
        <v>4392</v>
      </c>
      <c r="J679" s="473">
        <v>4392</v>
      </c>
      <c r="K679" s="473">
        <v>4392</v>
      </c>
      <c r="L679" s="473">
        <v>4392</v>
      </c>
      <c r="M679" s="473">
        <v>4392</v>
      </c>
      <c r="N679" s="473">
        <v>4392</v>
      </c>
      <c r="O679" s="473">
        <v>4392</v>
      </c>
      <c r="P679" s="473">
        <v>4392</v>
      </c>
      <c r="Q679" s="473">
        <v>4392</v>
      </c>
      <c r="R679" s="473">
        <v>4392</v>
      </c>
      <c r="S679" s="473">
        <v>4392</v>
      </c>
      <c r="T679" s="473">
        <v>4392</v>
      </c>
      <c r="U679" s="554"/>
      <c r="V679" s="554"/>
      <c r="W679" s="554"/>
    </row>
    <row r="680" spans="1:23" x14ac:dyDescent="0.2">
      <c r="A680" s="471" t="s">
        <v>6</v>
      </c>
      <c r="B680" s="256">
        <v>4883</v>
      </c>
      <c r="C680" s="257">
        <v>4921</v>
      </c>
      <c r="D680" s="257">
        <v>4733</v>
      </c>
      <c r="E680" s="257">
        <v>5246</v>
      </c>
      <c r="F680" s="257">
        <v>5101</v>
      </c>
      <c r="G680" s="296">
        <v>4832</v>
      </c>
      <c r="H680" s="256">
        <v>4691</v>
      </c>
      <c r="I680" s="257">
        <v>5042</v>
      </c>
      <c r="J680" s="257">
        <v>4938</v>
      </c>
      <c r="K680" s="257">
        <v>4928</v>
      </c>
      <c r="L680" s="257">
        <v>5005</v>
      </c>
      <c r="M680" s="258">
        <v>5327</v>
      </c>
      <c r="N680" s="256">
        <v>4867</v>
      </c>
      <c r="O680" s="257">
        <v>5372</v>
      </c>
      <c r="P680" s="257">
        <v>5174</v>
      </c>
      <c r="Q680" s="257">
        <v>4951</v>
      </c>
      <c r="R680" s="257">
        <v>4843</v>
      </c>
      <c r="S680" s="258">
        <v>5054</v>
      </c>
      <c r="T680" s="342">
        <v>4989</v>
      </c>
      <c r="U680" s="554"/>
      <c r="V680" s="554"/>
      <c r="W680" s="554"/>
    </row>
    <row r="681" spans="1:23" x14ac:dyDescent="0.2">
      <c r="A681" s="469" t="s">
        <v>7</v>
      </c>
      <c r="B681" s="260">
        <v>70</v>
      </c>
      <c r="C681" s="261">
        <v>67.5</v>
      </c>
      <c r="D681" s="261">
        <v>45</v>
      </c>
      <c r="E681" s="261">
        <v>50</v>
      </c>
      <c r="F681" s="261">
        <v>67.5</v>
      </c>
      <c r="G681" s="509">
        <v>70</v>
      </c>
      <c r="H681" s="260">
        <v>52.5</v>
      </c>
      <c r="I681" s="261">
        <v>67.5</v>
      </c>
      <c r="J681" s="261">
        <v>70</v>
      </c>
      <c r="K681" s="261">
        <v>58.3</v>
      </c>
      <c r="L681" s="261">
        <v>75</v>
      </c>
      <c r="M681" s="262">
        <v>52.5</v>
      </c>
      <c r="N681" s="260">
        <v>77.5</v>
      </c>
      <c r="O681" s="261">
        <v>72.5</v>
      </c>
      <c r="P681" s="261">
        <v>75</v>
      </c>
      <c r="Q681" s="261">
        <v>41.7</v>
      </c>
      <c r="R681" s="261">
        <v>62.5</v>
      </c>
      <c r="S681" s="262">
        <v>67.5</v>
      </c>
      <c r="T681" s="343">
        <v>63.1</v>
      </c>
      <c r="U681" s="554"/>
      <c r="V681" s="227"/>
      <c r="W681" s="554"/>
    </row>
    <row r="682" spans="1:23" x14ac:dyDescent="0.2">
      <c r="A682" s="469" t="s">
        <v>8</v>
      </c>
      <c r="B682" s="263">
        <v>0.14599999999999999</v>
      </c>
      <c r="C682" s="264">
        <v>0.11899999999999999</v>
      </c>
      <c r="D682" s="264">
        <v>0.123</v>
      </c>
      <c r="E682" s="264">
        <v>0.14299999999999999</v>
      </c>
      <c r="F682" s="264">
        <v>0.107</v>
      </c>
      <c r="G682" s="302">
        <v>9.9000000000000005E-2</v>
      </c>
      <c r="H682" s="263">
        <v>0.11700000000000001</v>
      </c>
      <c r="I682" s="264">
        <v>9.1999999999999998E-2</v>
      </c>
      <c r="J682" s="264">
        <v>0.11</v>
      </c>
      <c r="K682" s="264">
        <v>0.115</v>
      </c>
      <c r="L682" s="264">
        <v>0.111</v>
      </c>
      <c r="M682" s="265">
        <v>0.11799999999999999</v>
      </c>
      <c r="N682" s="263">
        <v>8.5999999999999993E-2</v>
      </c>
      <c r="O682" s="264">
        <v>0.1</v>
      </c>
      <c r="P682" s="264">
        <v>9.5000000000000001E-2</v>
      </c>
      <c r="Q682" s="264">
        <v>0.18</v>
      </c>
      <c r="R682" s="264">
        <v>0.109</v>
      </c>
      <c r="S682" s="265">
        <v>0.10100000000000001</v>
      </c>
      <c r="T682" s="344">
        <v>0.11700000000000001</v>
      </c>
      <c r="U682" s="554"/>
      <c r="V682" s="227"/>
      <c r="W682" s="554"/>
    </row>
    <row r="683" spans="1:23" x14ac:dyDescent="0.2">
      <c r="A683" s="471" t="s">
        <v>1</v>
      </c>
      <c r="B683" s="266">
        <f>B680/H679*100-100</f>
        <v>11.179417122040064</v>
      </c>
      <c r="C683" s="267">
        <f t="shared" ref="C683:E683" si="268">C680/C679*100-100</f>
        <v>12.044626593806925</v>
      </c>
      <c r="D683" s="267">
        <f t="shared" si="268"/>
        <v>7.7641165755919985</v>
      </c>
      <c r="E683" s="267">
        <f t="shared" si="268"/>
        <v>19.444444444444443</v>
      </c>
      <c r="F683" s="267">
        <f>F680/F679*100-100</f>
        <v>16.142987249544618</v>
      </c>
      <c r="G683" s="405">
        <f t="shared" ref="G683:L683" si="269">G680/G679*100-100</f>
        <v>10.01821493624773</v>
      </c>
      <c r="H683" s="266">
        <f t="shared" si="269"/>
        <v>6.8078324225865146</v>
      </c>
      <c r="I683" s="267">
        <f t="shared" si="269"/>
        <v>14.799635701275051</v>
      </c>
      <c r="J683" s="267">
        <f t="shared" si="269"/>
        <v>12.43169398907105</v>
      </c>
      <c r="K683" s="267">
        <f t="shared" si="269"/>
        <v>12.204007285974512</v>
      </c>
      <c r="L683" s="267">
        <f t="shared" si="269"/>
        <v>13.957194899817864</v>
      </c>
      <c r="M683" s="268">
        <f>M680/M679*100-100</f>
        <v>21.288706739526404</v>
      </c>
      <c r="N683" s="266">
        <f t="shared" ref="N683:T683" si="270">N680/N679*100-100</f>
        <v>10.815118397085627</v>
      </c>
      <c r="O683" s="267">
        <f t="shared" si="270"/>
        <v>22.313296903460838</v>
      </c>
      <c r="P683" s="267">
        <f t="shared" si="270"/>
        <v>17.80510018214936</v>
      </c>
      <c r="Q683" s="267">
        <f t="shared" si="270"/>
        <v>12.727686703096538</v>
      </c>
      <c r="R683" s="267">
        <f t="shared" si="270"/>
        <v>10.268670309653928</v>
      </c>
      <c r="S683" s="268">
        <f t="shared" si="270"/>
        <v>15.072859744990879</v>
      </c>
      <c r="T683" s="345">
        <f t="shared" si="270"/>
        <v>13.592896174863384</v>
      </c>
      <c r="U683" s="554"/>
      <c r="V683" s="227"/>
      <c r="W683" s="554"/>
    </row>
    <row r="684" spans="1:23" ht="13.5" thickBot="1" x14ac:dyDescent="0.25">
      <c r="A684" s="472" t="s">
        <v>27</v>
      </c>
      <c r="B684" s="474">
        <f t="shared" ref="B684:T684" si="271">B680-B667</f>
        <v>78</v>
      </c>
      <c r="C684" s="475">
        <f t="shared" si="271"/>
        <v>-85</v>
      </c>
      <c r="D684" s="475">
        <f t="shared" si="271"/>
        <v>-168</v>
      </c>
      <c r="E684" s="475">
        <f t="shared" si="271"/>
        <v>260</v>
      </c>
      <c r="F684" s="475">
        <f t="shared" si="271"/>
        <v>39</v>
      </c>
      <c r="G684" s="476">
        <f t="shared" si="271"/>
        <v>148</v>
      </c>
      <c r="H684" s="474">
        <f t="shared" si="271"/>
        <v>61</v>
      </c>
      <c r="I684" s="475">
        <f t="shared" si="271"/>
        <v>162</v>
      </c>
      <c r="J684" s="475">
        <f t="shared" si="271"/>
        <v>-41</v>
      </c>
      <c r="K684" s="475">
        <f t="shared" si="271"/>
        <v>172</v>
      </c>
      <c r="L684" s="475">
        <f t="shared" si="271"/>
        <v>81</v>
      </c>
      <c r="M684" s="477">
        <f t="shared" si="271"/>
        <v>259</v>
      </c>
      <c r="N684" s="474">
        <f t="shared" si="271"/>
        <v>-138</v>
      </c>
      <c r="O684" s="475">
        <f t="shared" si="271"/>
        <v>344</v>
      </c>
      <c r="P684" s="475">
        <f t="shared" si="271"/>
        <v>96</v>
      </c>
      <c r="Q684" s="475">
        <f t="shared" si="271"/>
        <v>229</v>
      </c>
      <c r="R684" s="475">
        <f t="shared" si="271"/>
        <v>225</v>
      </c>
      <c r="S684" s="477">
        <f t="shared" si="271"/>
        <v>347</v>
      </c>
      <c r="T684" s="478">
        <f t="shared" si="271"/>
        <v>101</v>
      </c>
      <c r="U684" s="554"/>
      <c r="V684" s="227"/>
      <c r="W684" s="554"/>
    </row>
    <row r="685" spans="1:23" x14ac:dyDescent="0.2">
      <c r="A685" s="370" t="s">
        <v>51</v>
      </c>
      <c r="B685" s="274">
        <v>698</v>
      </c>
      <c r="C685" s="275">
        <v>700</v>
      </c>
      <c r="D685" s="275">
        <v>710</v>
      </c>
      <c r="E685" s="275">
        <v>147</v>
      </c>
      <c r="F685" s="275">
        <v>717</v>
      </c>
      <c r="G685" s="407">
        <v>722</v>
      </c>
      <c r="H685" s="274">
        <v>679</v>
      </c>
      <c r="I685" s="275">
        <v>695</v>
      </c>
      <c r="J685" s="275">
        <v>694</v>
      </c>
      <c r="K685" s="275">
        <v>135</v>
      </c>
      <c r="L685" s="275">
        <v>708</v>
      </c>
      <c r="M685" s="276">
        <v>692</v>
      </c>
      <c r="N685" s="274">
        <v>701</v>
      </c>
      <c r="O685" s="275">
        <v>721</v>
      </c>
      <c r="P685" s="275">
        <v>726</v>
      </c>
      <c r="Q685" s="275">
        <v>91</v>
      </c>
      <c r="R685" s="275">
        <v>731</v>
      </c>
      <c r="S685" s="276">
        <v>720</v>
      </c>
      <c r="T685" s="347">
        <f>SUM(B685:S685)</f>
        <v>10987</v>
      </c>
      <c r="U685" s="227" t="s">
        <v>56</v>
      </c>
      <c r="V685" s="278">
        <f>T672-T685</f>
        <v>77</v>
      </c>
      <c r="W685" s="279">
        <f>V685/T672</f>
        <v>6.9595083152566885E-3</v>
      </c>
    </row>
    <row r="686" spans="1:23" x14ac:dyDescent="0.2">
      <c r="A686" s="371" t="s">
        <v>28</v>
      </c>
      <c r="B686" s="323"/>
      <c r="C686" s="240"/>
      <c r="D686" s="240"/>
      <c r="E686" s="240"/>
      <c r="F686" s="240"/>
      <c r="G686" s="408"/>
      <c r="H686" s="242"/>
      <c r="I686" s="240"/>
      <c r="J686" s="240"/>
      <c r="K686" s="240"/>
      <c r="L686" s="240"/>
      <c r="M686" s="243"/>
      <c r="N686" s="242"/>
      <c r="O686" s="240"/>
      <c r="P686" s="240"/>
      <c r="Q686" s="240"/>
      <c r="R686" s="240"/>
      <c r="S686" s="243"/>
      <c r="T686" s="339"/>
      <c r="U686" s="227" t="s">
        <v>57</v>
      </c>
      <c r="V686" s="362">
        <v>152.56</v>
      </c>
      <c r="W686" s="554"/>
    </row>
    <row r="687" spans="1:23" ht="13.5" thickBot="1" x14ac:dyDescent="0.25">
      <c r="A687" s="372" t="s">
        <v>26</v>
      </c>
      <c r="B687" s="410">
        <f t="shared" ref="B687:S687" si="272">B686-B673</f>
        <v>0</v>
      </c>
      <c r="C687" s="415">
        <f t="shared" si="272"/>
        <v>0</v>
      </c>
      <c r="D687" s="415">
        <f t="shared" si="272"/>
        <v>0</v>
      </c>
      <c r="E687" s="415">
        <f t="shared" si="272"/>
        <v>0</v>
      </c>
      <c r="F687" s="415">
        <f t="shared" si="272"/>
        <v>0</v>
      </c>
      <c r="G687" s="416">
        <f t="shared" si="272"/>
        <v>0</v>
      </c>
      <c r="H687" s="410">
        <f t="shared" si="272"/>
        <v>0</v>
      </c>
      <c r="I687" s="415">
        <f t="shared" si="272"/>
        <v>0</v>
      </c>
      <c r="J687" s="415">
        <f t="shared" si="272"/>
        <v>0</v>
      </c>
      <c r="K687" s="415">
        <f t="shared" si="272"/>
        <v>0</v>
      </c>
      <c r="L687" s="415">
        <f t="shared" si="272"/>
        <v>0</v>
      </c>
      <c r="M687" s="417">
        <f t="shared" si="272"/>
        <v>0</v>
      </c>
      <c r="N687" s="410">
        <f t="shared" si="272"/>
        <v>0</v>
      </c>
      <c r="O687" s="415">
        <f t="shared" si="272"/>
        <v>0</v>
      </c>
      <c r="P687" s="415">
        <f t="shared" si="272"/>
        <v>0</v>
      </c>
      <c r="Q687" s="415">
        <f t="shared" si="272"/>
        <v>0</v>
      </c>
      <c r="R687" s="415">
        <f t="shared" si="272"/>
        <v>0</v>
      </c>
      <c r="S687" s="417">
        <f t="shared" si="272"/>
        <v>0</v>
      </c>
      <c r="T687" s="348"/>
      <c r="U687" s="227" t="s">
        <v>26</v>
      </c>
      <c r="V687" s="227">
        <f>V686-V673</f>
        <v>8.0000000000012506E-2</v>
      </c>
      <c r="W687" s="554"/>
    </row>
    <row r="688" spans="1:23" x14ac:dyDescent="0.2">
      <c r="N688" s="237"/>
    </row>
  </sheetData>
  <mergeCells count="143">
    <mergeCell ref="B677:G677"/>
    <mergeCell ref="H677:M677"/>
    <mergeCell ref="N677:S677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664:G664"/>
    <mergeCell ref="H664:M664"/>
    <mergeCell ref="N664:S664"/>
    <mergeCell ref="B638:G638"/>
    <mergeCell ref="H638:M638"/>
    <mergeCell ref="N638:S638"/>
    <mergeCell ref="B612:G612"/>
    <mergeCell ref="H612:M612"/>
    <mergeCell ref="N612:S612"/>
    <mergeCell ref="B651:G651"/>
    <mergeCell ref="H651:M651"/>
    <mergeCell ref="N651:S65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2024-01-27T15:13:58Z</dcterms:modified>
</cp:coreProperties>
</file>