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62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B696" i="248" l="1"/>
  <c r="B697" i="248"/>
  <c r="J812" i="251" l="1"/>
  <c r="G812" i="251"/>
  <c r="F812" i="251"/>
  <c r="E812" i="251"/>
  <c r="D812" i="251"/>
  <c r="C812" i="251"/>
  <c r="B812" i="251"/>
  <c r="H810" i="251"/>
  <c r="J810" i="251" s="1"/>
  <c r="K810" i="251" s="1"/>
  <c r="H809" i="251"/>
  <c r="G809" i="251"/>
  <c r="F809" i="251"/>
  <c r="E809" i="251"/>
  <c r="D809" i="251"/>
  <c r="C809" i="251"/>
  <c r="B809" i="251"/>
  <c r="H808" i="251"/>
  <c r="G808" i="251"/>
  <c r="F808" i="251"/>
  <c r="E808" i="251"/>
  <c r="D808" i="251"/>
  <c r="C808" i="251"/>
  <c r="B808" i="251"/>
  <c r="J700" i="250"/>
  <c r="G700" i="250"/>
  <c r="F700" i="250"/>
  <c r="E700" i="250"/>
  <c r="D700" i="250"/>
  <c r="C700" i="250"/>
  <c r="B700" i="250"/>
  <c r="H698" i="250"/>
  <c r="J698" i="250" s="1"/>
  <c r="K698" i="250" s="1"/>
  <c r="H697" i="250"/>
  <c r="G697" i="250"/>
  <c r="F697" i="250"/>
  <c r="E697" i="250"/>
  <c r="D697" i="250"/>
  <c r="C697" i="250"/>
  <c r="B697" i="250"/>
  <c r="H696" i="250"/>
  <c r="G696" i="250"/>
  <c r="F696" i="250"/>
  <c r="E696" i="250"/>
  <c r="D696" i="250"/>
  <c r="C696" i="250"/>
  <c r="B696" i="250"/>
  <c r="V815" i="249"/>
  <c r="S815" i="249"/>
  <c r="R815" i="249"/>
  <c r="Q815" i="249"/>
  <c r="P815" i="249"/>
  <c r="O815" i="249"/>
  <c r="N815" i="249"/>
  <c r="M815" i="249"/>
  <c r="L815" i="249"/>
  <c r="K815" i="249"/>
  <c r="J815" i="249"/>
  <c r="I815" i="249"/>
  <c r="H815" i="249"/>
  <c r="G815" i="249"/>
  <c r="F815" i="249"/>
  <c r="E815" i="249"/>
  <c r="D815" i="249"/>
  <c r="C815" i="249"/>
  <c r="B815" i="249"/>
  <c r="T813" i="249"/>
  <c r="V813" i="249" s="1"/>
  <c r="W813" i="249" s="1"/>
  <c r="T812" i="249"/>
  <c r="S812" i="249"/>
  <c r="R812" i="249"/>
  <c r="Q812" i="249"/>
  <c r="P812" i="249"/>
  <c r="O812" i="249"/>
  <c r="N812" i="249"/>
  <c r="M812" i="249"/>
  <c r="L812" i="249"/>
  <c r="K812" i="249"/>
  <c r="J812" i="249"/>
  <c r="I812" i="249"/>
  <c r="H812" i="249"/>
  <c r="G812" i="249"/>
  <c r="F812" i="249"/>
  <c r="E812" i="249"/>
  <c r="D812" i="249"/>
  <c r="C812" i="249"/>
  <c r="B812" i="249"/>
  <c r="T811" i="249"/>
  <c r="S811" i="249"/>
  <c r="R811" i="249"/>
  <c r="Q811" i="249"/>
  <c r="P811" i="249"/>
  <c r="O811" i="249"/>
  <c r="N811" i="249"/>
  <c r="M811" i="249"/>
  <c r="L811" i="249"/>
  <c r="K811" i="249"/>
  <c r="J811" i="249"/>
  <c r="I811" i="249"/>
  <c r="H811" i="249"/>
  <c r="G811" i="249"/>
  <c r="F811" i="249"/>
  <c r="E811" i="249"/>
  <c r="D811" i="249"/>
  <c r="C811" i="249"/>
  <c r="B811" i="249"/>
  <c r="V700" i="248"/>
  <c r="S700" i="248"/>
  <c r="R700" i="248"/>
  <c r="Q700" i="248"/>
  <c r="P700" i="248"/>
  <c r="O700" i="248"/>
  <c r="N700" i="248"/>
  <c r="M700" i="248"/>
  <c r="L700" i="248"/>
  <c r="K700" i="248"/>
  <c r="J700" i="248"/>
  <c r="I700" i="248"/>
  <c r="H700" i="248"/>
  <c r="G700" i="248"/>
  <c r="F700" i="248"/>
  <c r="E700" i="248"/>
  <c r="D700" i="248"/>
  <c r="C700" i="248"/>
  <c r="B700" i="248"/>
  <c r="T698" i="248"/>
  <c r="V698" i="248" s="1"/>
  <c r="W698" i="248" s="1"/>
  <c r="T697" i="248"/>
  <c r="S697" i="248"/>
  <c r="R697" i="248"/>
  <c r="Q697" i="248"/>
  <c r="P697" i="248"/>
  <c r="O697" i="248"/>
  <c r="N697" i="248"/>
  <c r="M697" i="248"/>
  <c r="L697" i="248"/>
  <c r="K697" i="248"/>
  <c r="J697" i="248"/>
  <c r="I697" i="248"/>
  <c r="H697" i="248"/>
  <c r="G697" i="248"/>
  <c r="F697" i="248"/>
  <c r="E697" i="248"/>
  <c r="D697" i="248"/>
  <c r="C697" i="248"/>
  <c r="T696" i="248"/>
  <c r="S696" i="248"/>
  <c r="R696" i="248"/>
  <c r="Q696" i="248"/>
  <c r="P696" i="248"/>
  <c r="O696" i="248"/>
  <c r="N696" i="248"/>
  <c r="M696" i="248"/>
  <c r="L696" i="248"/>
  <c r="K696" i="248"/>
  <c r="J696" i="248"/>
  <c r="I696" i="248"/>
  <c r="H696" i="248"/>
  <c r="G696" i="248"/>
  <c r="F696" i="248"/>
  <c r="E696" i="248"/>
  <c r="D696" i="248"/>
  <c r="C696" i="248"/>
  <c r="J799" i="251" l="1"/>
  <c r="G799" i="251"/>
  <c r="F799" i="251"/>
  <c r="E799" i="251"/>
  <c r="D799" i="251"/>
  <c r="C799" i="251"/>
  <c r="B799" i="251"/>
  <c r="H797" i="251"/>
  <c r="J797" i="251" s="1"/>
  <c r="K797" i="251" s="1"/>
  <c r="H796" i="251"/>
  <c r="G796" i="251"/>
  <c r="F796" i="251"/>
  <c r="E796" i="251"/>
  <c r="D796" i="251"/>
  <c r="C796" i="251"/>
  <c r="B796" i="251"/>
  <c r="H795" i="251"/>
  <c r="G795" i="251"/>
  <c r="F795" i="251"/>
  <c r="E795" i="251"/>
  <c r="D795" i="251"/>
  <c r="C795" i="251"/>
  <c r="B795" i="251"/>
  <c r="V802" i="249"/>
  <c r="S802" i="249"/>
  <c r="R802" i="249"/>
  <c r="Q802" i="249"/>
  <c r="P802" i="249"/>
  <c r="O802" i="249"/>
  <c r="N802" i="249"/>
  <c r="M802" i="249"/>
  <c r="L802" i="249"/>
  <c r="K802" i="249"/>
  <c r="J802" i="249"/>
  <c r="I802" i="249"/>
  <c r="H802" i="249"/>
  <c r="G802" i="249"/>
  <c r="F802" i="249"/>
  <c r="E802" i="249"/>
  <c r="D802" i="249"/>
  <c r="C802" i="249"/>
  <c r="B802" i="249"/>
  <c r="T800" i="249"/>
  <c r="V800" i="249" s="1"/>
  <c r="W800" i="249" s="1"/>
  <c r="T799" i="249"/>
  <c r="S799" i="249"/>
  <c r="R799" i="249"/>
  <c r="Q799" i="249"/>
  <c r="P799" i="249"/>
  <c r="O799" i="249"/>
  <c r="N799" i="249"/>
  <c r="M799" i="249"/>
  <c r="L799" i="249"/>
  <c r="K799" i="249"/>
  <c r="J799" i="249"/>
  <c r="I799" i="249"/>
  <c r="H799" i="249"/>
  <c r="G799" i="249"/>
  <c r="F799" i="249"/>
  <c r="E799" i="249"/>
  <c r="D799" i="249"/>
  <c r="C799" i="249"/>
  <c r="B799" i="249"/>
  <c r="T798" i="249"/>
  <c r="S798" i="249"/>
  <c r="R798" i="249"/>
  <c r="Q798" i="249"/>
  <c r="P798" i="249"/>
  <c r="O798" i="249"/>
  <c r="N798" i="249"/>
  <c r="M798" i="249"/>
  <c r="L798" i="249"/>
  <c r="K798" i="249"/>
  <c r="J798" i="249"/>
  <c r="I798" i="249"/>
  <c r="H798" i="249"/>
  <c r="G798" i="249"/>
  <c r="F798" i="249"/>
  <c r="E798" i="249"/>
  <c r="D798" i="249"/>
  <c r="C798" i="249"/>
  <c r="B798" i="249"/>
  <c r="H784" i="251" l="1"/>
  <c r="H783" i="251"/>
  <c r="G783" i="251"/>
  <c r="F783" i="251"/>
  <c r="E783" i="251"/>
  <c r="D783" i="251"/>
  <c r="C783" i="251"/>
  <c r="B783" i="251"/>
  <c r="H782" i="251"/>
  <c r="G782" i="251"/>
  <c r="F782" i="251"/>
  <c r="E782" i="251"/>
  <c r="D782" i="251"/>
  <c r="C782" i="251"/>
  <c r="B782" i="251"/>
  <c r="J786" i="251" l="1"/>
  <c r="J687" i="250"/>
  <c r="G687" i="250"/>
  <c r="F687" i="250"/>
  <c r="E687" i="250"/>
  <c r="D687" i="250"/>
  <c r="C687" i="250"/>
  <c r="B687" i="250"/>
  <c r="H685" i="250"/>
  <c r="J685" i="250" s="1"/>
  <c r="K685" i="250" s="1"/>
  <c r="H684" i="250"/>
  <c r="G684" i="250"/>
  <c r="F684" i="250"/>
  <c r="E684" i="250"/>
  <c r="D684" i="250"/>
  <c r="C684" i="250"/>
  <c r="B684" i="250"/>
  <c r="H683" i="250"/>
  <c r="G683" i="250"/>
  <c r="F683" i="250"/>
  <c r="E683" i="250"/>
  <c r="D683" i="250"/>
  <c r="C683" i="250"/>
  <c r="B683" i="250"/>
  <c r="V687" i="248"/>
  <c r="S687" i="248"/>
  <c r="R687" i="248"/>
  <c r="Q687" i="248"/>
  <c r="P687" i="248"/>
  <c r="O687" i="248"/>
  <c r="N687" i="248"/>
  <c r="M687" i="248"/>
  <c r="L687" i="248"/>
  <c r="K687" i="248"/>
  <c r="J687" i="248"/>
  <c r="I687" i="248"/>
  <c r="H687" i="248"/>
  <c r="G687" i="248"/>
  <c r="F687" i="248"/>
  <c r="E687" i="248"/>
  <c r="D687" i="248"/>
  <c r="C687" i="248"/>
  <c r="B687" i="248"/>
  <c r="T685" i="248"/>
  <c r="V685" i="248" s="1"/>
  <c r="W685" i="248" s="1"/>
  <c r="T684" i="248"/>
  <c r="S684" i="248"/>
  <c r="R684" i="248"/>
  <c r="Q684" i="248"/>
  <c r="P684" i="248"/>
  <c r="O684" i="248"/>
  <c r="N684" i="248"/>
  <c r="M684" i="248"/>
  <c r="L684" i="248"/>
  <c r="K684" i="248"/>
  <c r="J684" i="248"/>
  <c r="I684" i="248"/>
  <c r="H684" i="248"/>
  <c r="G684" i="248"/>
  <c r="F684" i="248"/>
  <c r="E684" i="248"/>
  <c r="D684" i="248"/>
  <c r="C684" i="248"/>
  <c r="B684" i="248"/>
  <c r="T683" i="248"/>
  <c r="S683" i="248"/>
  <c r="R683" i="248"/>
  <c r="Q683" i="248"/>
  <c r="P683" i="248"/>
  <c r="O683" i="248"/>
  <c r="N683" i="248"/>
  <c r="M683" i="248"/>
  <c r="L683" i="248"/>
  <c r="K683" i="248"/>
  <c r="J683" i="248"/>
  <c r="I683" i="248"/>
  <c r="H683" i="248"/>
  <c r="G683" i="248"/>
  <c r="F683" i="248"/>
  <c r="E683" i="248"/>
  <c r="D683" i="248"/>
  <c r="C683" i="248"/>
  <c r="B683" i="248"/>
  <c r="V789" i="249"/>
  <c r="S789" i="249"/>
  <c r="R789" i="249"/>
  <c r="Q789" i="249"/>
  <c r="P789" i="249"/>
  <c r="O789" i="249"/>
  <c r="N789" i="249"/>
  <c r="M789" i="249"/>
  <c r="L789" i="249"/>
  <c r="K789" i="249"/>
  <c r="J789" i="249"/>
  <c r="I789" i="249"/>
  <c r="H789" i="249"/>
  <c r="G789" i="249"/>
  <c r="F789" i="249"/>
  <c r="E789" i="249"/>
  <c r="D789" i="249"/>
  <c r="C789" i="249"/>
  <c r="B789" i="249"/>
  <c r="T787" i="249"/>
  <c r="V787" i="249" s="1"/>
  <c r="W787" i="249" s="1"/>
  <c r="T786" i="249"/>
  <c r="S786" i="249"/>
  <c r="R786" i="249"/>
  <c r="Q786" i="249"/>
  <c r="P786" i="249"/>
  <c r="O786" i="249"/>
  <c r="N786" i="249"/>
  <c r="M786" i="249"/>
  <c r="L786" i="249"/>
  <c r="K786" i="249"/>
  <c r="J786" i="249"/>
  <c r="I786" i="249"/>
  <c r="H786" i="249"/>
  <c r="G786" i="249"/>
  <c r="F786" i="249"/>
  <c r="E786" i="249"/>
  <c r="D786" i="249"/>
  <c r="C786" i="249"/>
  <c r="B786" i="249"/>
  <c r="T785" i="249"/>
  <c r="S785" i="249"/>
  <c r="R785" i="249"/>
  <c r="Q785" i="249"/>
  <c r="P785" i="249"/>
  <c r="O785" i="249"/>
  <c r="N785" i="249"/>
  <c r="M785" i="249"/>
  <c r="L785" i="249"/>
  <c r="K785" i="249"/>
  <c r="J785" i="249"/>
  <c r="I785" i="249"/>
  <c r="H785" i="249"/>
  <c r="G785" i="249"/>
  <c r="F785" i="249"/>
  <c r="E785" i="249"/>
  <c r="D785" i="249"/>
  <c r="C785" i="249"/>
  <c r="B785" i="249"/>
  <c r="J773" i="251" l="1"/>
  <c r="G771" i="251"/>
  <c r="F771" i="251"/>
  <c r="E771" i="251"/>
  <c r="D771" i="251"/>
  <c r="C771" i="251"/>
  <c r="B771" i="251"/>
  <c r="H770" i="251"/>
  <c r="G770" i="251"/>
  <c r="F770" i="251"/>
  <c r="E770" i="251"/>
  <c r="D770" i="251"/>
  <c r="C770" i="251"/>
  <c r="B770" i="251"/>
  <c r="H769" i="251"/>
  <c r="G769" i="251"/>
  <c r="F769" i="251"/>
  <c r="E769" i="251"/>
  <c r="D769" i="251"/>
  <c r="C769" i="251"/>
  <c r="B769" i="251"/>
  <c r="H771" i="251" l="1"/>
  <c r="J784" i="251" s="1"/>
  <c r="K784" i="251" s="1"/>
  <c r="V776" i="249"/>
  <c r="S776" i="249"/>
  <c r="R776" i="249"/>
  <c r="Q776" i="249"/>
  <c r="P776" i="249"/>
  <c r="O776" i="249"/>
  <c r="N776" i="249"/>
  <c r="M776" i="249"/>
  <c r="L776" i="249"/>
  <c r="K776" i="249"/>
  <c r="J776" i="249"/>
  <c r="I776" i="249"/>
  <c r="H776" i="249"/>
  <c r="G776" i="249"/>
  <c r="F776" i="249"/>
  <c r="E776" i="249"/>
  <c r="D776" i="249"/>
  <c r="C776" i="249"/>
  <c r="B776" i="249"/>
  <c r="T774" i="249"/>
  <c r="V774" i="249" s="1"/>
  <c r="W774" i="249" s="1"/>
  <c r="T773" i="249"/>
  <c r="S773" i="249"/>
  <c r="R773" i="249"/>
  <c r="Q773" i="249"/>
  <c r="P773" i="249"/>
  <c r="O773" i="249"/>
  <c r="N773" i="249"/>
  <c r="M773" i="249"/>
  <c r="L773" i="249"/>
  <c r="K773" i="249"/>
  <c r="J773" i="249"/>
  <c r="I773" i="249"/>
  <c r="H773" i="249"/>
  <c r="G773" i="249"/>
  <c r="F773" i="249"/>
  <c r="E773" i="249"/>
  <c r="D773" i="249"/>
  <c r="C773" i="249"/>
  <c r="B773" i="249"/>
  <c r="T772" i="249"/>
  <c r="S772" i="249"/>
  <c r="R772" i="249"/>
  <c r="Q772" i="249"/>
  <c r="P772" i="249"/>
  <c r="O772" i="249"/>
  <c r="N772" i="249"/>
  <c r="M772" i="249"/>
  <c r="L772" i="249"/>
  <c r="K772" i="249"/>
  <c r="J772" i="249"/>
  <c r="I772" i="249"/>
  <c r="H772" i="249"/>
  <c r="G772" i="249"/>
  <c r="F772" i="249"/>
  <c r="E772" i="249"/>
  <c r="D772" i="249"/>
  <c r="C772" i="249"/>
  <c r="B772" i="249"/>
  <c r="G758" i="251" l="1"/>
  <c r="F758" i="251"/>
  <c r="E758" i="251"/>
  <c r="D758" i="251"/>
  <c r="C758" i="251"/>
  <c r="B758" i="251"/>
  <c r="V763" i="249" l="1"/>
  <c r="S763" i="249"/>
  <c r="R763" i="249"/>
  <c r="Q763" i="249"/>
  <c r="P763" i="249"/>
  <c r="O763" i="249"/>
  <c r="N763" i="249"/>
  <c r="M763" i="249"/>
  <c r="L763" i="249"/>
  <c r="K763" i="249"/>
  <c r="J763" i="249"/>
  <c r="I763" i="249"/>
  <c r="H763" i="249"/>
  <c r="G763" i="249"/>
  <c r="F763" i="249"/>
  <c r="E763" i="249"/>
  <c r="D763" i="249"/>
  <c r="C763" i="249"/>
  <c r="B763" i="249"/>
  <c r="T761" i="249"/>
  <c r="V761" i="249" s="1"/>
  <c r="W761" i="249" s="1"/>
  <c r="T760" i="249"/>
  <c r="S760" i="249"/>
  <c r="R760" i="249"/>
  <c r="Q760" i="249"/>
  <c r="P760" i="249"/>
  <c r="O760" i="249"/>
  <c r="N760" i="249"/>
  <c r="M760" i="249"/>
  <c r="L760" i="249"/>
  <c r="K760" i="249"/>
  <c r="J760" i="249"/>
  <c r="I760" i="249"/>
  <c r="H760" i="249"/>
  <c r="G760" i="249"/>
  <c r="F760" i="249"/>
  <c r="E760" i="249"/>
  <c r="D760" i="249"/>
  <c r="C760" i="249"/>
  <c r="B760" i="249"/>
  <c r="T759" i="249"/>
  <c r="S759" i="249"/>
  <c r="R759" i="249"/>
  <c r="Q759" i="249"/>
  <c r="P759" i="249"/>
  <c r="O759" i="249"/>
  <c r="N759" i="249"/>
  <c r="M759" i="249"/>
  <c r="L759" i="249"/>
  <c r="K759" i="249"/>
  <c r="J759" i="249"/>
  <c r="I759" i="249"/>
  <c r="H759" i="249"/>
  <c r="G759" i="249"/>
  <c r="F759" i="249"/>
  <c r="E759" i="249"/>
  <c r="D759" i="249"/>
  <c r="C759" i="249"/>
  <c r="B759" i="249"/>
  <c r="V674" i="248"/>
  <c r="S674" i="248"/>
  <c r="R674" i="248"/>
  <c r="Q674" i="248"/>
  <c r="P674" i="248"/>
  <c r="O674" i="248"/>
  <c r="N674" i="248"/>
  <c r="M674" i="248"/>
  <c r="L674" i="248"/>
  <c r="K674" i="248"/>
  <c r="J674" i="248"/>
  <c r="I674" i="248"/>
  <c r="H674" i="248"/>
  <c r="G674" i="248"/>
  <c r="F674" i="248"/>
  <c r="E674" i="248"/>
  <c r="D674" i="248"/>
  <c r="C674" i="248"/>
  <c r="B674" i="248"/>
  <c r="T672" i="248"/>
  <c r="T671" i="248"/>
  <c r="S671" i="248"/>
  <c r="R671" i="248"/>
  <c r="Q671" i="248"/>
  <c r="P671" i="248"/>
  <c r="O671" i="248"/>
  <c r="N671" i="248"/>
  <c r="M671" i="248"/>
  <c r="L671" i="248"/>
  <c r="K671" i="248"/>
  <c r="J671" i="248"/>
  <c r="I671" i="248"/>
  <c r="H671" i="248"/>
  <c r="G671" i="248"/>
  <c r="F671" i="248"/>
  <c r="E671" i="248"/>
  <c r="D671" i="248"/>
  <c r="C671" i="248"/>
  <c r="B671" i="248"/>
  <c r="T670" i="248"/>
  <c r="S670" i="248"/>
  <c r="R670" i="248"/>
  <c r="Q670" i="248"/>
  <c r="P670" i="248"/>
  <c r="O670" i="248"/>
  <c r="N670" i="248"/>
  <c r="M670" i="248"/>
  <c r="L670" i="248"/>
  <c r="K670" i="248"/>
  <c r="J670" i="248"/>
  <c r="I670" i="248"/>
  <c r="H670" i="248"/>
  <c r="G670" i="248"/>
  <c r="F670" i="248"/>
  <c r="E670" i="248"/>
  <c r="D670" i="248"/>
  <c r="C670" i="248"/>
  <c r="B670" i="248"/>
  <c r="B670" i="250"/>
  <c r="C670" i="250"/>
  <c r="D670" i="250"/>
  <c r="E670" i="250"/>
  <c r="F670" i="250"/>
  <c r="G670" i="250"/>
  <c r="H670" i="250"/>
  <c r="J674" i="250"/>
  <c r="G674" i="250"/>
  <c r="F674" i="250"/>
  <c r="E674" i="250"/>
  <c r="D674" i="250"/>
  <c r="C674" i="250"/>
  <c r="B674" i="250"/>
  <c r="H672" i="250"/>
  <c r="H671" i="250"/>
  <c r="G671" i="250"/>
  <c r="F671" i="250"/>
  <c r="E671" i="250"/>
  <c r="D671" i="250"/>
  <c r="C671" i="250"/>
  <c r="B671" i="250"/>
  <c r="J760" i="251"/>
  <c r="H758" i="251"/>
  <c r="J771" i="251" s="1"/>
  <c r="K771" i="251" s="1"/>
  <c r="H757" i="251"/>
  <c r="G757" i="251"/>
  <c r="F757" i="251"/>
  <c r="E757" i="251"/>
  <c r="D757" i="251"/>
  <c r="C757" i="251"/>
  <c r="B757" i="251"/>
  <c r="H756" i="251"/>
  <c r="G756" i="251"/>
  <c r="F756" i="251"/>
  <c r="E756" i="251"/>
  <c r="D756" i="251"/>
  <c r="C756" i="251"/>
  <c r="B756" i="251"/>
  <c r="B743" i="251" l="1"/>
  <c r="C743" i="251"/>
  <c r="D743" i="251"/>
  <c r="E743" i="251"/>
  <c r="F743" i="251"/>
  <c r="B744" i="251"/>
  <c r="C744" i="251"/>
  <c r="D744" i="251"/>
  <c r="E744" i="251"/>
  <c r="F744" i="251"/>
  <c r="G744" i="251"/>
  <c r="H744" i="251"/>
  <c r="J747" i="251"/>
  <c r="H745" i="251" l="1"/>
  <c r="J758" i="251" s="1"/>
  <c r="K758" i="251" s="1"/>
  <c r="H743" i="251"/>
  <c r="G743" i="251"/>
  <c r="V750" i="249"/>
  <c r="S750" i="249"/>
  <c r="R750" i="249"/>
  <c r="Q750" i="249"/>
  <c r="P750" i="249"/>
  <c r="O750" i="249"/>
  <c r="N750" i="249"/>
  <c r="M750" i="249"/>
  <c r="L750" i="249"/>
  <c r="K750" i="249"/>
  <c r="J750" i="249"/>
  <c r="I750" i="249"/>
  <c r="H750" i="249"/>
  <c r="G750" i="249"/>
  <c r="F750" i="249"/>
  <c r="E750" i="249"/>
  <c r="D750" i="249"/>
  <c r="C750" i="249"/>
  <c r="B750" i="249"/>
  <c r="T748" i="249"/>
  <c r="V748" i="249" s="1"/>
  <c r="W748" i="249" s="1"/>
  <c r="T747" i="249"/>
  <c r="S747" i="249"/>
  <c r="R747" i="249"/>
  <c r="Q747" i="249"/>
  <c r="P747" i="249"/>
  <c r="O747" i="249"/>
  <c r="N747" i="249"/>
  <c r="M747" i="249"/>
  <c r="L747" i="249"/>
  <c r="K747" i="249"/>
  <c r="J747" i="249"/>
  <c r="I747" i="249"/>
  <c r="H747" i="249"/>
  <c r="G747" i="249"/>
  <c r="F747" i="249"/>
  <c r="E747" i="249"/>
  <c r="D747" i="249"/>
  <c r="C747" i="249"/>
  <c r="B747" i="249"/>
  <c r="T746" i="249"/>
  <c r="S746" i="249"/>
  <c r="R746" i="249"/>
  <c r="Q746" i="249"/>
  <c r="P746" i="249"/>
  <c r="O746" i="249"/>
  <c r="N746" i="249"/>
  <c r="M746" i="249"/>
  <c r="L746" i="249"/>
  <c r="K746" i="249"/>
  <c r="J746" i="249"/>
  <c r="I746" i="249"/>
  <c r="H746" i="249"/>
  <c r="G746" i="249"/>
  <c r="F746" i="249"/>
  <c r="E746" i="249"/>
  <c r="D746" i="249"/>
  <c r="C746" i="249"/>
  <c r="B746" i="249"/>
  <c r="J734" i="251" l="1"/>
  <c r="G734" i="251"/>
  <c r="G747" i="251" s="1"/>
  <c r="G760" i="251" s="1"/>
  <c r="G773" i="251" s="1"/>
  <c r="G786" i="251" s="1"/>
  <c r="F734" i="251"/>
  <c r="F747" i="251" s="1"/>
  <c r="F760" i="251" s="1"/>
  <c r="F773" i="251" s="1"/>
  <c r="F786" i="251" s="1"/>
  <c r="E734" i="251"/>
  <c r="E747" i="251" s="1"/>
  <c r="E760" i="251" s="1"/>
  <c r="E773" i="251" s="1"/>
  <c r="E786" i="251" s="1"/>
  <c r="D734" i="251"/>
  <c r="D747" i="251" s="1"/>
  <c r="D760" i="251" s="1"/>
  <c r="D773" i="251" s="1"/>
  <c r="D786" i="251" s="1"/>
  <c r="C734" i="251"/>
  <c r="C747" i="251" s="1"/>
  <c r="C760" i="251" s="1"/>
  <c r="C773" i="251" s="1"/>
  <c r="C786" i="251" s="1"/>
  <c r="B734" i="251"/>
  <c r="B747" i="251" s="1"/>
  <c r="B760" i="251" s="1"/>
  <c r="B773" i="251" s="1"/>
  <c r="B786" i="251" s="1"/>
  <c r="H732" i="251"/>
  <c r="J745" i="251" s="1"/>
  <c r="K745" i="251" s="1"/>
  <c r="H731" i="251"/>
  <c r="G731" i="251"/>
  <c r="F731" i="251"/>
  <c r="E731" i="251"/>
  <c r="D731" i="251"/>
  <c r="C731" i="251"/>
  <c r="B731" i="251"/>
  <c r="H730" i="251"/>
  <c r="G730" i="251"/>
  <c r="F730" i="251"/>
  <c r="E730" i="251"/>
  <c r="D730" i="251"/>
  <c r="C730" i="251"/>
  <c r="B730" i="251"/>
  <c r="J661" i="250"/>
  <c r="G661" i="250"/>
  <c r="F661" i="250"/>
  <c r="E661" i="250"/>
  <c r="D661" i="250"/>
  <c r="C661" i="250"/>
  <c r="B661" i="250"/>
  <c r="H659" i="250"/>
  <c r="J672" i="250" s="1"/>
  <c r="K672" i="250" s="1"/>
  <c r="H658" i="250"/>
  <c r="G658" i="250"/>
  <c r="F658" i="250"/>
  <c r="E658" i="250"/>
  <c r="D658" i="250"/>
  <c r="C658" i="250"/>
  <c r="B658" i="250"/>
  <c r="H657" i="250"/>
  <c r="G657" i="250"/>
  <c r="F657" i="250"/>
  <c r="E657" i="250"/>
  <c r="D657" i="250"/>
  <c r="C657" i="250"/>
  <c r="B657" i="250"/>
  <c r="V737" i="249"/>
  <c r="S737" i="249"/>
  <c r="R737" i="249"/>
  <c r="Q737" i="249"/>
  <c r="P737" i="249"/>
  <c r="O737" i="249"/>
  <c r="N737" i="249"/>
  <c r="M737" i="249"/>
  <c r="L737" i="249"/>
  <c r="K737" i="249"/>
  <c r="J737" i="249"/>
  <c r="I737" i="249"/>
  <c r="H737" i="249"/>
  <c r="G737" i="249"/>
  <c r="F737" i="249"/>
  <c r="E737" i="249"/>
  <c r="D737" i="249"/>
  <c r="C737" i="249"/>
  <c r="B737" i="249"/>
  <c r="T735" i="249"/>
  <c r="T734" i="249"/>
  <c r="S734" i="249"/>
  <c r="R734" i="249"/>
  <c r="Q734" i="249"/>
  <c r="P734" i="249"/>
  <c r="O734" i="249"/>
  <c r="N734" i="249"/>
  <c r="M734" i="249"/>
  <c r="L734" i="249"/>
  <c r="K734" i="249"/>
  <c r="J734" i="249"/>
  <c r="I734" i="249"/>
  <c r="H734" i="249"/>
  <c r="G734" i="249"/>
  <c r="F734" i="249"/>
  <c r="E734" i="249"/>
  <c r="D734" i="249"/>
  <c r="C734" i="249"/>
  <c r="B734" i="249"/>
  <c r="T733" i="249"/>
  <c r="S733" i="249"/>
  <c r="R733" i="249"/>
  <c r="Q733" i="249"/>
  <c r="P733" i="249"/>
  <c r="O733" i="249"/>
  <c r="N733" i="249"/>
  <c r="M733" i="249"/>
  <c r="L733" i="249"/>
  <c r="K733" i="249"/>
  <c r="J733" i="249"/>
  <c r="I733" i="249"/>
  <c r="H733" i="249"/>
  <c r="G733" i="249"/>
  <c r="F733" i="249"/>
  <c r="E733" i="249"/>
  <c r="D733" i="249"/>
  <c r="C733" i="249"/>
  <c r="B733" i="249"/>
  <c r="V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T659" i="248"/>
  <c r="V672" i="248" s="1"/>
  <c r="W672" i="248" s="1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B658" i="248"/>
  <c r="T657" i="248"/>
  <c r="S657" i="248"/>
  <c r="R657" i="248"/>
  <c r="Q657" i="248"/>
  <c r="P657" i="248"/>
  <c r="O657" i="248"/>
  <c r="N657" i="248"/>
  <c r="M657" i="248"/>
  <c r="L657" i="248"/>
  <c r="K657" i="248"/>
  <c r="J657" i="248"/>
  <c r="I657" i="248"/>
  <c r="H657" i="248"/>
  <c r="G657" i="248"/>
  <c r="F657" i="248"/>
  <c r="E657" i="248"/>
  <c r="D657" i="248"/>
  <c r="C657" i="248"/>
  <c r="B657" i="248"/>
  <c r="V735" i="249" l="1"/>
  <c r="W735" i="249" s="1"/>
  <c r="J722" i="251"/>
  <c r="G722" i="251"/>
  <c r="F722" i="251"/>
  <c r="E722" i="251"/>
  <c r="D722" i="251"/>
  <c r="C722" i="251"/>
  <c r="B722" i="251"/>
  <c r="H720" i="251"/>
  <c r="H719" i="251"/>
  <c r="G719" i="251"/>
  <c r="F719" i="251"/>
  <c r="E719" i="251"/>
  <c r="D719" i="251"/>
  <c r="C719" i="251"/>
  <c r="B719" i="251"/>
  <c r="H718" i="251"/>
  <c r="G718" i="251"/>
  <c r="F718" i="251"/>
  <c r="E718" i="251"/>
  <c r="D718" i="251"/>
  <c r="C718" i="251"/>
  <c r="B718" i="251"/>
  <c r="V724" i="249"/>
  <c r="S724" i="249"/>
  <c r="R724" i="249"/>
  <c r="Q724" i="249"/>
  <c r="P724" i="249"/>
  <c r="O724" i="249"/>
  <c r="N724" i="249"/>
  <c r="M724" i="249"/>
  <c r="L724" i="249"/>
  <c r="K724" i="249"/>
  <c r="J724" i="249"/>
  <c r="I724" i="249"/>
  <c r="H724" i="249"/>
  <c r="G724" i="249"/>
  <c r="F724" i="249"/>
  <c r="E724" i="249"/>
  <c r="D724" i="249"/>
  <c r="C724" i="249"/>
  <c r="B724" i="249"/>
  <c r="T722" i="249"/>
  <c r="T721" i="249"/>
  <c r="S721" i="249"/>
  <c r="R721" i="249"/>
  <c r="Q721" i="249"/>
  <c r="P721" i="249"/>
  <c r="O721" i="249"/>
  <c r="N721" i="249"/>
  <c r="M721" i="249"/>
  <c r="L721" i="249"/>
  <c r="K721" i="249"/>
  <c r="J721" i="249"/>
  <c r="I721" i="249"/>
  <c r="H721" i="249"/>
  <c r="G721" i="249"/>
  <c r="F721" i="249"/>
  <c r="E721" i="249"/>
  <c r="D721" i="249"/>
  <c r="C721" i="249"/>
  <c r="B721" i="249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J732" i="251" l="1"/>
  <c r="K732" i="251" s="1"/>
  <c r="J710" i="251"/>
  <c r="G710" i="251"/>
  <c r="F710" i="251"/>
  <c r="E710" i="251"/>
  <c r="D710" i="251"/>
  <c r="C710" i="251"/>
  <c r="B710" i="251"/>
  <c r="H708" i="25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J648" i="250"/>
  <c r="G648" i="250"/>
  <c r="F648" i="250"/>
  <c r="E648" i="250"/>
  <c r="D648" i="250"/>
  <c r="C648" i="250"/>
  <c r="B648" i="250"/>
  <c r="H646" i="250"/>
  <c r="H645" i="250"/>
  <c r="G645" i="250"/>
  <c r="F645" i="250"/>
  <c r="E645" i="250"/>
  <c r="D645" i="250"/>
  <c r="C645" i="250"/>
  <c r="B645" i="250"/>
  <c r="H644" i="250"/>
  <c r="G644" i="250"/>
  <c r="F644" i="250"/>
  <c r="E644" i="250"/>
  <c r="D644" i="250"/>
  <c r="C644" i="250"/>
  <c r="B644" i="250"/>
  <c r="J720" i="251" l="1"/>
  <c r="K720" i="251" s="1"/>
  <c r="J659" i="250"/>
  <c r="K659" i="250" s="1"/>
  <c r="V711" i="249"/>
  <c r="S711" i="249"/>
  <c r="R711" i="249"/>
  <c r="Q711" i="249"/>
  <c r="P711" i="249"/>
  <c r="O711" i="249"/>
  <c r="N711" i="249"/>
  <c r="M711" i="249"/>
  <c r="L711" i="249"/>
  <c r="K711" i="249"/>
  <c r="J711" i="249"/>
  <c r="I711" i="249"/>
  <c r="H711" i="249"/>
  <c r="G711" i="249"/>
  <c r="F711" i="249"/>
  <c r="E711" i="249"/>
  <c r="D711" i="249"/>
  <c r="C711" i="249"/>
  <c r="B711" i="249"/>
  <c r="T709" i="249"/>
  <c r="T708" i="249"/>
  <c r="S708" i="249"/>
  <c r="R708" i="249"/>
  <c r="Q708" i="249"/>
  <c r="P708" i="249"/>
  <c r="O708" i="249"/>
  <c r="N708" i="249"/>
  <c r="M708" i="249"/>
  <c r="L708" i="249"/>
  <c r="K708" i="249"/>
  <c r="J708" i="249"/>
  <c r="I708" i="249"/>
  <c r="H708" i="249"/>
  <c r="G708" i="249"/>
  <c r="F708" i="249"/>
  <c r="E708" i="249"/>
  <c r="D708" i="249"/>
  <c r="C708" i="249"/>
  <c r="B708" i="249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V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6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B645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B644" i="248"/>
  <c r="V722" i="249" l="1"/>
  <c r="W722" i="249" s="1"/>
  <c r="V659" i="248"/>
  <c r="W659" i="248" s="1"/>
  <c r="J697" i="251"/>
  <c r="G697" i="251"/>
  <c r="F697" i="251"/>
  <c r="E697" i="251"/>
  <c r="D697" i="251"/>
  <c r="C697" i="251"/>
  <c r="B697" i="251"/>
  <c r="H695" i="251"/>
  <c r="J708" i="251" s="1"/>
  <c r="K708" i="251" s="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8" i="249"/>
  <c r="S698" i="249"/>
  <c r="R698" i="249"/>
  <c r="Q698" i="249"/>
  <c r="P698" i="249"/>
  <c r="O698" i="249"/>
  <c r="N698" i="249"/>
  <c r="M698" i="249"/>
  <c r="L698" i="249"/>
  <c r="K698" i="249"/>
  <c r="J698" i="249"/>
  <c r="I698" i="249"/>
  <c r="H698" i="249"/>
  <c r="G698" i="249"/>
  <c r="F698" i="249"/>
  <c r="E698" i="249"/>
  <c r="D698" i="249"/>
  <c r="C698" i="249"/>
  <c r="B698" i="249"/>
  <c r="T696" i="249"/>
  <c r="V709" i="249" s="1"/>
  <c r="W709" i="249" s="1"/>
  <c r="T695" i="249"/>
  <c r="S695" i="249"/>
  <c r="R695" i="249"/>
  <c r="Q695" i="249"/>
  <c r="P695" i="249"/>
  <c r="O695" i="249"/>
  <c r="N695" i="249"/>
  <c r="M695" i="249"/>
  <c r="L695" i="249"/>
  <c r="K695" i="249"/>
  <c r="J695" i="249"/>
  <c r="I695" i="249"/>
  <c r="H695" i="249"/>
  <c r="G695" i="249"/>
  <c r="F695" i="249"/>
  <c r="E695" i="249"/>
  <c r="D695" i="249"/>
  <c r="C695" i="249"/>
  <c r="B695" i="249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H631" i="250" l="1"/>
  <c r="V635" i="248" l="1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3" i="248"/>
  <c r="V646" i="248" s="1"/>
  <c r="W646" i="248" s="1"/>
  <c r="T632" i="248"/>
  <c r="S632" i="248"/>
  <c r="R632" i="248"/>
  <c r="Q632" i="248"/>
  <c r="P632" i="248"/>
  <c r="O632" i="248"/>
  <c r="N632" i="248"/>
  <c r="M632" i="248"/>
  <c r="L632" i="248"/>
  <c r="K632" i="248"/>
  <c r="J632" i="248"/>
  <c r="I632" i="248"/>
  <c r="H632" i="248"/>
  <c r="G632" i="248"/>
  <c r="F632" i="248"/>
  <c r="E632" i="248"/>
  <c r="D632" i="248"/>
  <c r="C632" i="248"/>
  <c r="B632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V685" i="249"/>
  <c r="S685" i="249"/>
  <c r="R685" i="249"/>
  <c r="Q685" i="249"/>
  <c r="P685" i="249"/>
  <c r="O685" i="249"/>
  <c r="N685" i="249"/>
  <c r="M685" i="249"/>
  <c r="L685" i="249"/>
  <c r="K685" i="249"/>
  <c r="J685" i="249"/>
  <c r="I685" i="249"/>
  <c r="H685" i="249"/>
  <c r="G685" i="249"/>
  <c r="F685" i="249"/>
  <c r="E685" i="249"/>
  <c r="D685" i="249"/>
  <c r="C685" i="249"/>
  <c r="B685" i="249"/>
  <c r="T683" i="249"/>
  <c r="V696" i="249" s="1"/>
  <c r="W696" i="249" s="1"/>
  <c r="T682" i="249"/>
  <c r="S682" i="249"/>
  <c r="R682" i="249"/>
  <c r="Q682" i="249"/>
  <c r="P682" i="249"/>
  <c r="O682" i="249"/>
  <c r="N682" i="249"/>
  <c r="M682" i="249"/>
  <c r="L682" i="249"/>
  <c r="K682" i="249"/>
  <c r="J682" i="249"/>
  <c r="I682" i="249"/>
  <c r="H682" i="249"/>
  <c r="G682" i="249"/>
  <c r="F682" i="249"/>
  <c r="E682" i="249"/>
  <c r="D682" i="249"/>
  <c r="C682" i="249"/>
  <c r="B682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J635" i="250"/>
  <c r="G635" i="250"/>
  <c r="F635" i="250"/>
  <c r="E635" i="250"/>
  <c r="D635" i="250"/>
  <c r="C635" i="250"/>
  <c r="B635" i="250"/>
  <c r="H633" i="250"/>
  <c r="J646" i="250" s="1"/>
  <c r="K646" i="250" s="1"/>
  <c r="H632" i="250"/>
  <c r="G632" i="250"/>
  <c r="F632" i="250"/>
  <c r="E632" i="250"/>
  <c r="D632" i="250"/>
  <c r="C632" i="250"/>
  <c r="B632" i="250"/>
  <c r="G631" i="250"/>
  <c r="F631" i="250"/>
  <c r="E631" i="250"/>
  <c r="D631" i="250"/>
  <c r="C631" i="250"/>
  <c r="B631" i="250"/>
  <c r="J684" i="251"/>
  <c r="G684" i="251"/>
  <c r="F684" i="251"/>
  <c r="E684" i="251"/>
  <c r="D684" i="251"/>
  <c r="C684" i="251"/>
  <c r="B684" i="251"/>
  <c r="H682" i="251"/>
  <c r="J695" i="251" s="1"/>
  <c r="K695" i="251" s="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71" i="251" l="1"/>
  <c r="G671" i="251"/>
  <c r="F671" i="251"/>
  <c r="E671" i="251"/>
  <c r="D671" i="251"/>
  <c r="C671" i="251"/>
  <c r="B671" i="251"/>
  <c r="H669" i="25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2" i="249"/>
  <c r="S672" i="249"/>
  <c r="R672" i="249"/>
  <c r="Q672" i="249"/>
  <c r="P672" i="249"/>
  <c r="O672" i="249"/>
  <c r="N672" i="249"/>
  <c r="M672" i="249"/>
  <c r="L672" i="249"/>
  <c r="K672" i="249"/>
  <c r="J672" i="249"/>
  <c r="I672" i="249"/>
  <c r="H672" i="249"/>
  <c r="G672" i="249"/>
  <c r="F672" i="249"/>
  <c r="E672" i="249"/>
  <c r="D672" i="249"/>
  <c r="C672" i="249"/>
  <c r="B672" i="249"/>
  <c r="T670" i="249"/>
  <c r="T669" i="249"/>
  <c r="S669" i="249"/>
  <c r="R669" i="249"/>
  <c r="Q669" i="249"/>
  <c r="P669" i="249"/>
  <c r="O669" i="249"/>
  <c r="N669" i="249"/>
  <c r="M669" i="249"/>
  <c r="L669" i="249"/>
  <c r="K669" i="249"/>
  <c r="J669" i="249"/>
  <c r="I669" i="249"/>
  <c r="H669" i="249"/>
  <c r="G669" i="249"/>
  <c r="F669" i="249"/>
  <c r="E669" i="249"/>
  <c r="D669" i="249"/>
  <c r="C669" i="249"/>
  <c r="B669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J682" i="251" l="1"/>
  <c r="K682" i="251" s="1"/>
  <c r="V683" i="249"/>
  <c r="W683" i="249" s="1"/>
  <c r="D658" i="251"/>
  <c r="C658" i="251"/>
  <c r="S659" i="249"/>
  <c r="Q659" i="249"/>
  <c r="O659" i="249"/>
  <c r="N659" i="249"/>
  <c r="M659" i="249"/>
  <c r="L659" i="249"/>
  <c r="K659" i="249"/>
  <c r="I659" i="249"/>
  <c r="G659" i="249"/>
  <c r="F659" i="249"/>
  <c r="E659" i="249"/>
  <c r="D659" i="249"/>
  <c r="C659" i="249"/>
  <c r="B659" i="249"/>
  <c r="J658" i="251"/>
  <c r="G658" i="251"/>
  <c r="F658" i="251"/>
  <c r="E658" i="251"/>
  <c r="B658" i="251"/>
  <c r="H656" i="25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22" i="250"/>
  <c r="G622" i="250"/>
  <c r="F622" i="250"/>
  <c r="E622" i="250"/>
  <c r="D622" i="250"/>
  <c r="C622" i="250"/>
  <c r="B622" i="250"/>
  <c r="H620" i="250"/>
  <c r="H619" i="250"/>
  <c r="G619" i="250"/>
  <c r="F619" i="250"/>
  <c r="E619" i="250"/>
  <c r="D619" i="250"/>
  <c r="C619" i="250"/>
  <c r="B619" i="250"/>
  <c r="H618" i="250"/>
  <c r="G618" i="250"/>
  <c r="F618" i="250"/>
  <c r="E618" i="250"/>
  <c r="D618" i="250"/>
  <c r="C618" i="250"/>
  <c r="B618" i="250"/>
  <c r="V659" i="249"/>
  <c r="R659" i="249"/>
  <c r="P659" i="249"/>
  <c r="J659" i="249"/>
  <c r="H659" i="249"/>
  <c r="T657" i="249"/>
  <c r="T656" i="249"/>
  <c r="S656" i="249"/>
  <c r="R656" i="249"/>
  <c r="Q656" i="249"/>
  <c r="P656" i="249"/>
  <c r="O656" i="249"/>
  <c r="N656" i="249"/>
  <c r="M656" i="249"/>
  <c r="L656" i="249"/>
  <c r="K656" i="249"/>
  <c r="J656" i="249"/>
  <c r="I656" i="249"/>
  <c r="H656" i="249"/>
  <c r="G656" i="249"/>
  <c r="F656" i="249"/>
  <c r="E656" i="249"/>
  <c r="D656" i="249"/>
  <c r="C656" i="249"/>
  <c r="B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V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0" i="248"/>
  <c r="T619" i="248"/>
  <c r="S619" i="248"/>
  <c r="R619" i="248"/>
  <c r="Q619" i="248"/>
  <c r="P619" i="248"/>
  <c r="O619" i="248"/>
  <c r="N619" i="248"/>
  <c r="M619" i="248"/>
  <c r="L619" i="248"/>
  <c r="K619" i="248"/>
  <c r="J619" i="248"/>
  <c r="I619" i="248"/>
  <c r="H619" i="248"/>
  <c r="G619" i="248"/>
  <c r="F619" i="248"/>
  <c r="E619" i="248"/>
  <c r="D619" i="248"/>
  <c r="C619" i="248"/>
  <c r="B619" i="248"/>
  <c r="T618" i="248"/>
  <c r="S618" i="248"/>
  <c r="R618" i="248"/>
  <c r="Q618" i="248"/>
  <c r="P618" i="248"/>
  <c r="O618" i="248"/>
  <c r="N618" i="248"/>
  <c r="M618" i="248"/>
  <c r="L618" i="248"/>
  <c r="K618" i="248"/>
  <c r="J618" i="248"/>
  <c r="I618" i="248"/>
  <c r="H618" i="248"/>
  <c r="G618" i="248"/>
  <c r="F618" i="248"/>
  <c r="E618" i="248"/>
  <c r="D618" i="248"/>
  <c r="C618" i="248"/>
  <c r="B618" i="248"/>
  <c r="J633" i="250" l="1"/>
  <c r="K633" i="250" s="1"/>
  <c r="V633" i="248"/>
  <c r="W633" i="248" s="1"/>
  <c r="J669" i="251"/>
  <c r="K669" i="251" s="1"/>
  <c r="V670" i="249"/>
  <c r="W670" i="249" s="1"/>
  <c r="J645" i="251"/>
  <c r="G645" i="251"/>
  <c r="F645" i="251"/>
  <c r="D645" i="251"/>
  <c r="B645" i="251"/>
  <c r="H643" i="251"/>
  <c r="J656" i="251" s="1"/>
  <c r="K656" i="251" s="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6" i="249"/>
  <c r="S646" i="249"/>
  <c r="R646" i="249"/>
  <c r="Q646" i="249"/>
  <c r="P646" i="249"/>
  <c r="O646" i="249"/>
  <c r="N646" i="249"/>
  <c r="M646" i="249"/>
  <c r="L646" i="249"/>
  <c r="K646" i="249"/>
  <c r="J646" i="249"/>
  <c r="I646" i="249"/>
  <c r="H646" i="249"/>
  <c r="G646" i="249"/>
  <c r="F646" i="249"/>
  <c r="E646" i="249"/>
  <c r="D646" i="249"/>
  <c r="C646" i="249"/>
  <c r="B646" i="249"/>
  <c r="T644" i="249"/>
  <c r="V657" i="249" s="1"/>
  <c r="W657" i="249" s="1"/>
  <c r="T643" i="249"/>
  <c r="S643" i="249"/>
  <c r="R643" i="249"/>
  <c r="Q643" i="249"/>
  <c r="P643" i="249"/>
  <c r="O643" i="249"/>
  <c r="N643" i="249"/>
  <c r="M643" i="249"/>
  <c r="L643" i="249"/>
  <c r="K643" i="249"/>
  <c r="J643" i="249"/>
  <c r="I643" i="249"/>
  <c r="H643" i="249"/>
  <c r="G643" i="249"/>
  <c r="F643" i="249"/>
  <c r="E643" i="249"/>
  <c r="D643" i="249"/>
  <c r="C643" i="249"/>
  <c r="B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J632" i="251" l="1"/>
  <c r="G632" i="251"/>
  <c r="F632" i="251"/>
  <c r="D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9" i="250"/>
  <c r="G609" i="250"/>
  <c r="F609" i="250"/>
  <c r="E609" i="250"/>
  <c r="D609" i="250"/>
  <c r="C609" i="250"/>
  <c r="B609" i="250"/>
  <c r="H607" i="250"/>
  <c r="J620" i="250" s="1"/>
  <c r="K620" i="250" s="1"/>
  <c r="H606" i="250"/>
  <c r="G606" i="250"/>
  <c r="F606" i="250"/>
  <c r="E606" i="250"/>
  <c r="D606" i="250"/>
  <c r="C606" i="250"/>
  <c r="B606" i="250"/>
  <c r="H605" i="250"/>
  <c r="G605" i="250"/>
  <c r="F605" i="250"/>
  <c r="E605" i="250"/>
  <c r="D605" i="250"/>
  <c r="C605" i="250"/>
  <c r="B605" i="250"/>
  <c r="V633" i="249"/>
  <c r="S633" i="249"/>
  <c r="R633" i="249"/>
  <c r="Q633" i="249"/>
  <c r="P633" i="249"/>
  <c r="O633" i="249"/>
  <c r="N633" i="249"/>
  <c r="M633" i="249"/>
  <c r="L633" i="249"/>
  <c r="K633" i="249"/>
  <c r="J633" i="249"/>
  <c r="I633" i="249"/>
  <c r="H633" i="249"/>
  <c r="G633" i="249"/>
  <c r="F633" i="249"/>
  <c r="E633" i="249"/>
  <c r="D633" i="249"/>
  <c r="C633" i="249"/>
  <c r="B633" i="249"/>
  <c r="T631" i="249"/>
  <c r="V644" i="249" s="1"/>
  <c r="W644" i="249" s="1"/>
  <c r="T630" i="249"/>
  <c r="S630" i="249"/>
  <c r="R630" i="249"/>
  <c r="Q630" i="249"/>
  <c r="P630" i="249"/>
  <c r="O630" i="249"/>
  <c r="N630" i="249"/>
  <c r="M630" i="249"/>
  <c r="L630" i="249"/>
  <c r="K630" i="249"/>
  <c r="J630" i="249"/>
  <c r="I630" i="249"/>
  <c r="H630" i="249"/>
  <c r="G630" i="249"/>
  <c r="F630" i="249"/>
  <c r="E630" i="249"/>
  <c r="D630" i="249"/>
  <c r="C630" i="249"/>
  <c r="B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V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V620" i="248" s="1"/>
  <c r="W620" i="248" s="1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E618" i="251" l="1"/>
  <c r="C618" i="251"/>
  <c r="C631" i="251" l="1"/>
  <c r="C645" i="251" s="1"/>
  <c r="E631" i="251"/>
  <c r="E645" i="251" s="1"/>
  <c r="J619" i="25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V631" i="249" s="1"/>
  <c r="W631" i="249" s="1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E632" i="251" l="1"/>
  <c r="C632" i="251"/>
  <c r="T526" i="249"/>
  <c r="T539" i="249"/>
  <c r="T552" i="249"/>
  <c r="T565" i="249"/>
  <c r="T578" i="249"/>
  <c r="T591" i="249"/>
  <c r="T577" i="249"/>
  <c r="T579" i="249"/>
  <c r="T564" i="249"/>
  <c r="T566" i="249"/>
  <c r="T604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6" i="250"/>
  <c r="G596" i="250"/>
  <c r="F596" i="250"/>
  <c r="E596" i="250"/>
  <c r="D596" i="250"/>
  <c r="C596" i="250"/>
  <c r="B596" i="250"/>
  <c r="H594" i="250"/>
  <c r="J607" i="250" s="1"/>
  <c r="K607" i="250" s="1"/>
  <c r="H593" i="250"/>
  <c r="G593" i="250"/>
  <c r="F593" i="250"/>
  <c r="E593" i="250"/>
  <c r="D593" i="250"/>
  <c r="C593" i="250"/>
  <c r="B593" i="250"/>
  <c r="H592" i="250"/>
  <c r="G592" i="250"/>
  <c r="F592" i="250"/>
  <c r="E592" i="250"/>
  <c r="D592" i="250"/>
  <c r="C592" i="250"/>
  <c r="B592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607" i="248" s="1"/>
  <c r="W607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J617" i="251" l="1"/>
  <c r="K617" i="251" s="1"/>
  <c r="V618" i="249"/>
  <c r="W618" i="249" s="1"/>
  <c r="G593" i="251"/>
  <c r="F593" i="251"/>
  <c r="E593" i="251"/>
  <c r="D593" i="251"/>
  <c r="C593" i="251"/>
  <c r="B593" i="251"/>
  <c r="J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J604" i="251" l="1"/>
  <c r="K604" i="251" s="1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B594" i="249"/>
  <c r="V594" i="249"/>
  <c r="T592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D591" i="249"/>
  <c r="C591" i="249"/>
  <c r="B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V592" i="249" l="1"/>
  <c r="W592" i="249" s="1"/>
  <c r="V605" i="249"/>
  <c r="W605" i="249" s="1"/>
  <c r="G580" i="251"/>
  <c r="F580" i="251"/>
  <c r="E580" i="251"/>
  <c r="D580" i="251"/>
  <c r="C580" i="251"/>
  <c r="B580" i="251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J580" i="251" l="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3" i="250"/>
  <c r="G583" i="250"/>
  <c r="F583" i="250"/>
  <c r="E583" i="250"/>
  <c r="D583" i="250"/>
  <c r="C583" i="250"/>
  <c r="B583" i="250"/>
  <c r="H581" i="250"/>
  <c r="J594" i="250" s="1"/>
  <c r="K594" i="250" s="1"/>
  <c r="H580" i="250"/>
  <c r="G580" i="250"/>
  <c r="F580" i="250"/>
  <c r="E580" i="250"/>
  <c r="D580" i="250"/>
  <c r="C580" i="250"/>
  <c r="B580" i="250"/>
  <c r="H579" i="250"/>
  <c r="G579" i="250"/>
  <c r="F579" i="250"/>
  <c r="E579" i="250"/>
  <c r="D579" i="250"/>
  <c r="C579" i="250"/>
  <c r="B579" i="250"/>
  <c r="V581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V594" i="248" s="1"/>
  <c r="W594" i="248" s="1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J567" i="251" l="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V579" i="249" l="1"/>
  <c r="W579" i="249" s="1"/>
  <c r="J578" i="251"/>
  <c r="K578" i="251" s="1"/>
  <c r="J554" i="25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70" i="250"/>
  <c r="G570" i="250"/>
  <c r="F570" i="250"/>
  <c r="E570" i="250"/>
  <c r="D570" i="250"/>
  <c r="C570" i="250"/>
  <c r="B570" i="250"/>
  <c r="H568" i="250"/>
  <c r="H567" i="250"/>
  <c r="G567" i="250"/>
  <c r="F567" i="250"/>
  <c r="E567" i="250"/>
  <c r="D567" i="250"/>
  <c r="C567" i="250"/>
  <c r="B567" i="250"/>
  <c r="H566" i="250"/>
  <c r="G566" i="250"/>
  <c r="F566" i="250"/>
  <c r="E566" i="250"/>
  <c r="D566" i="250"/>
  <c r="C566" i="250"/>
  <c r="B566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81" i="248" l="1"/>
  <c r="W581" i="248" s="1"/>
  <c r="J581" i="250"/>
  <c r="K581" i="250" s="1"/>
  <c r="V566" i="249"/>
  <c r="W566" i="249" s="1"/>
  <c r="J565" i="251"/>
  <c r="K565" i="251" s="1"/>
  <c r="V516" i="249"/>
  <c r="V529" i="249"/>
  <c r="V542" i="249"/>
  <c r="J541" i="25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V553" i="249" s="1"/>
  <c r="W553" i="249" s="1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S526" i="249" l="1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7" i="250"/>
  <c r="G557" i="250"/>
  <c r="F557" i="250"/>
  <c r="E557" i="250"/>
  <c r="D557" i="250"/>
  <c r="C557" i="250"/>
  <c r="B557" i="250"/>
  <c r="H555" i="250"/>
  <c r="J568" i="250" s="1"/>
  <c r="K568" i="250" s="1"/>
  <c r="H554" i="250"/>
  <c r="G554" i="250"/>
  <c r="F554" i="250"/>
  <c r="E554" i="250"/>
  <c r="D554" i="250"/>
  <c r="C554" i="250"/>
  <c r="B554" i="250"/>
  <c r="H553" i="250"/>
  <c r="G553" i="250"/>
  <c r="F553" i="250"/>
  <c r="E553" i="250"/>
  <c r="D553" i="250"/>
  <c r="C553" i="250"/>
  <c r="B553" i="250"/>
  <c r="T527" i="249"/>
  <c r="V540" i="249" s="1"/>
  <c r="W540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B553" i="248"/>
  <c r="C553" i="248"/>
  <c r="D553" i="248"/>
  <c r="E553" i="248"/>
  <c r="F553" i="248"/>
  <c r="G553" i="248"/>
  <c r="H553" i="248"/>
  <c r="I553" i="248"/>
  <c r="J553" i="248"/>
  <c r="K553" i="248"/>
  <c r="L553" i="248"/>
  <c r="M553" i="248"/>
  <c r="N553" i="248"/>
  <c r="O553" i="248"/>
  <c r="P553" i="248"/>
  <c r="Q553" i="248"/>
  <c r="R553" i="248"/>
  <c r="S553" i="248"/>
  <c r="T553" i="248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V568" i="248" s="1"/>
  <c r="W568" i="248" s="1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357" i="249" l="1"/>
  <c r="T370" i="249"/>
  <c r="T383" i="249"/>
  <c r="T396" i="249"/>
  <c r="T409" i="249"/>
  <c r="T422" i="249"/>
  <c r="T435" i="249"/>
  <c r="T448" i="249"/>
  <c r="T461" i="249"/>
  <c r="T474" i="249"/>
  <c r="T487" i="249"/>
  <c r="T500" i="249"/>
  <c r="T513" i="249"/>
  <c r="J515" i="251" l="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4" i="250"/>
  <c r="G544" i="250"/>
  <c r="F544" i="250"/>
  <c r="E544" i="250"/>
  <c r="D544" i="250"/>
  <c r="C544" i="250"/>
  <c r="B544" i="250"/>
  <c r="H542" i="250"/>
  <c r="J555" i="250" s="1"/>
  <c r="K555" i="250" s="1"/>
  <c r="H541" i="250"/>
  <c r="G541" i="250"/>
  <c r="F541" i="250"/>
  <c r="E541" i="250"/>
  <c r="D541" i="250"/>
  <c r="C541" i="250"/>
  <c r="B541" i="250"/>
  <c r="H540" i="250"/>
  <c r="G540" i="250"/>
  <c r="F540" i="250"/>
  <c r="E540" i="250"/>
  <c r="D540" i="250"/>
  <c r="C540" i="250"/>
  <c r="B540" i="250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V527" i="249" s="1"/>
  <c r="W527" i="249" s="1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V555" i="248" s="1"/>
  <c r="W555" i="248" s="1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F502" i="251" l="1"/>
  <c r="E502" i="251"/>
  <c r="O503" i="249"/>
  <c r="N503" i="249"/>
  <c r="M503" i="249"/>
  <c r="L503" i="249"/>
  <c r="G503" i="249"/>
  <c r="F503" i="249"/>
  <c r="E503" i="249"/>
  <c r="D503" i="249"/>
  <c r="J502" i="251"/>
  <c r="G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31" i="250"/>
  <c r="G531" i="250"/>
  <c r="F531" i="250"/>
  <c r="E531" i="250"/>
  <c r="D531" i="250"/>
  <c r="C531" i="250"/>
  <c r="B531" i="250"/>
  <c r="H529" i="250"/>
  <c r="H528" i="250"/>
  <c r="G528" i="250"/>
  <c r="F528" i="250"/>
  <c r="E528" i="250"/>
  <c r="D528" i="250"/>
  <c r="C528" i="250"/>
  <c r="B528" i="250"/>
  <c r="H527" i="250"/>
  <c r="G527" i="250"/>
  <c r="F527" i="250"/>
  <c r="E527" i="250"/>
  <c r="D527" i="250"/>
  <c r="C527" i="250"/>
  <c r="B527" i="250"/>
  <c r="V503" i="249"/>
  <c r="S503" i="249"/>
  <c r="R503" i="249"/>
  <c r="Q503" i="249"/>
  <c r="P503" i="249"/>
  <c r="K503" i="249"/>
  <c r="J503" i="249"/>
  <c r="I503" i="249"/>
  <c r="H503" i="249"/>
  <c r="C503" i="249"/>
  <c r="B503" i="249"/>
  <c r="T501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42" i="248" l="1"/>
  <c r="W542" i="248" s="1"/>
  <c r="V514" i="249"/>
  <c r="W514" i="249" s="1"/>
  <c r="J542" i="250"/>
  <c r="K542" i="250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8" i="250"/>
  <c r="G518" i="250"/>
  <c r="F518" i="250"/>
  <c r="E518" i="250"/>
  <c r="D518" i="250"/>
  <c r="C518" i="250"/>
  <c r="B518" i="250"/>
  <c r="H516" i="250"/>
  <c r="J529" i="250" s="1"/>
  <c r="K529" i="250" s="1"/>
  <c r="H515" i="250"/>
  <c r="G515" i="250"/>
  <c r="F515" i="250"/>
  <c r="E515" i="250"/>
  <c r="D515" i="250"/>
  <c r="C515" i="250"/>
  <c r="B515" i="250"/>
  <c r="H514" i="250"/>
  <c r="G514" i="250"/>
  <c r="F514" i="250"/>
  <c r="E514" i="250"/>
  <c r="D514" i="250"/>
  <c r="C514" i="250"/>
  <c r="B514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V501" i="249" s="1"/>
  <c r="W501" i="249" s="1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29" i="248" l="1"/>
  <c r="W529" i="248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5" i="250"/>
  <c r="G505" i="250"/>
  <c r="F505" i="250"/>
  <c r="E505" i="250"/>
  <c r="D505" i="250"/>
  <c r="C505" i="250"/>
  <c r="B505" i="250"/>
  <c r="H503" i="250"/>
  <c r="H502" i="250"/>
  <c r="G502" i="250"/>
  <c r="F502" i="250"/>
  <c r="E502" i="250"/>
  <c r="D502" i="250"/>
  <c r="C502" i="250"/>
  <c r="B502" i="250"/>
  <c r="H501" i="250"/>
  <c r="G501" i="250"/>
  <c r="F501" i="250"/>
  <c r="E501" i="250"/>
  <c r="D501" i="250"/>
  <c r="C501" i="250"/>
  <c r="B501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87" i="251" l="1"/>
  <c r="K487" i="251" s="1"/>
  <c r="V488" i="249"/>
  <c r="W488" i="249" s="1"/>
  <c r="V516" i="248"/>
  <c r="W516" i="248" s="1"/>
  <c r="J516" i="250"/>
  <c r="K516" i="250" s="1"/>
  <c r="J463" i="251"/>
  <c r="G463" i="251"/>
  <c r="F463" i="251"/>
  <c r="E463" i="251"/>
  <c r="D463" i="251"/>
  <c r="C463" i="251"/>
  <c r="B463" i="251"/>
  <c r="H461" i="251"/>
  <c r="J474" i="251" s="1"/>
  <c r="K474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92" i="250"/>
  <c r="G492" i="250"/>
  <c r="F492" i="250"/>
  <c r="E492" i="250"/>
  <c r="D492" i="250"/>
  <c r="C492" i="250"/>
  <c r="B492" i="250"/>
  <c r="H490" i="250"/>
  <c r="J503" i="250" s="1"/>
  <c r="K503" i="250" s="1"/>
  <c r="H489" i="250"/>
  <c r="G489" i="250"/>
  <c r="F489" i="250"/>
  <c r="E489" i="250"/>
  <c r="D489" i="250"/>
  <c r="C489" i="250"/>
  <c r="B489" i="250"/>
  <c r="H488" i="250"/>
  <c r="G488" i="250"/>
  <c r="F488" i="250"/>
  <c r="E488" i="250"/>
  <c r="D488" i="250"/>
  <c r="C488" i="250"/>
  <c r="B488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75" i="249" s="1"/>
  <c r="W475" i="249" s="1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V503" i="248" s="1"/>
  <c r="W503" i="248" s="1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V479" i="248" l="1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9" i="250"/>
  <c r="G479" i="250"/>
  <c r="F479" i="250"/>
  <c r="E479" i="250"/>
  <c r="D479" i="250"/>
  <c r="C479" i="250"/>
  <c r="B479" i="250"/>
  <c r="H477" i="250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V490" i="248" l="1"/>
  <c r="W490" i="248" s="1"/>
  <c r="J490" i="250"/>
  <c r="K490" i="250" s="1"/>
  <c r="J461" i="251"/>
  <c r="K461" i="251" s="1"/>
  <c r="V462" i="249"/>
  <c r="W462" i="249" s="1"/>
  <c r="T464" i="248"/>
  <c r="V477" i="248" s="1"/>
  <c r="W477" i="248" s="1"/>
  <c r="T451" i="248"/>
  <c r="T438" i="248"/>
  <c r="J437" i="251" l="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6" i="250"/>
  <c r="G466" i="250"/>
  <c r="F466" i="250"/>
  <c r="E466" i="250"/>
  <c r="D466" i="250"/>
  <c r="C466" i="250"/>
  <c r="B466" i="250"/>
  <c r="H464" i="250"/>
  <c r="J477" i="250" s="1"/>
  <c r="K477" i="250" s="1"/>
  <c r="H463" i="250"/>
  <c r="G463" i="250"/>
  <c r="F463" i="250"/>
  <c r="E463" i="250"/>
  <c r="D463" i="250"/>
  <c r="C463" i="250"/>
  <c r="B463" i="250"/>
  <c r="H462" i="250"/>
  <c r="G462" i="250"/>
  <c r="F462" i="250"/>
  <c r="E462" i="250"/>
  <c r="D462" i="250"/>
  <c r="C462" i="250"/>
  <c r="B462" i="250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49" i="249" s="1"/>
  <c r="W449" i="249" s="1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64" i="248"/>
  <c r="W464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3" i="250"/>
  <c r="G453" i="250"/>
  <c r="F453" i="250"/>
  <c r="E453" i="250"/>
  <c r="D453" i="250"/>
  <c r="C453" i="250"/>
  <c r="B453" i="250"/>
  <c r="H451" i="250"/>
  <c r="J464" i="250" s="1"/>
  <c r="K464" i="250" s="1"/>
  <c r="H450" i="250"/>
  <c r="G450" i="250"/>
  <c r="F450" i="250"/>
  <c r="E450" i="250"/>
  <c r="D450" i="250"/>
  <c r="C450" i="250"/>
  <c r="B450" i="250"/>
  <c r="H449" i="250"/>
  <c r="G449" i="250"/>
  <c r="F449" i="250"/>
  <c r="E449" i="250"/>
  <c r="D449" i="250"/>
  <c r="C449" i="250"/>
  <c r="B449" i="250"/>
  <c r="T423" i="249"/>
  <c r="T410" i="249"/>
  <c r="V425" i="249"/>
  <c r="S425" i="249"/>
  <c r="R425" i="249"/>
  <c r="Q425" i="249"/>
  <c r="P425" i="249"/>
  <c r="O425" i="249"/>
  <c r="N425" i="249"/>
  <c r="M425" i="249"/>
  <c r="L425" i="249"/>
  <c r="K425" i="249"/>
  <c r="J425" i="249"/>
  <c r="I425" i="249"/>
  <c r="H425" i="249"/>
  <c r="G425" i="249"/>
  <c r="F425" i="249"/>
  <c r="E425" i="249"/>
  <c r="D425" i="249"/>
  <c r="C425" i="249"/>
  <c r="B425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V451" i="248"/>
  <c r="W451" i="248" s="1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23" i="249" l="1"/>
  <c r="W423" i="249" s="1"/>
  <c r="V436" i="249"/>
  <c r="W436" i="249" s="1"/>
  <c r="G411" i="251"/>
  <c r="F411" i="251"/>
  <c r="E411" i="251"/>
  <c r="D411" i="251"/>
  <c r="C411" i="251"/>
  <c r="B411" i="251"/>
  <c r="V440" i="248" l="1"/>
  <c r="B407" i="251" l="1"/>
  <c r="C407" i="251"/>
  <c r="D407" i="251"/>
  <c r="E407" i="251"/>
  <c r="F407" i="251"/>
  <c r="G407" i="251"/>
  <c r="H407" i="251"/>
  <c r="J411" i="251"/>
  <c r="H409" i="251"/>
  <c r="J422" i="251" s="1"/>
  <c r="K422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51" i="250" s="1"/>
  <c r="K451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J438" i="250" s="1"/>
  <c r="K438" i="250" s="1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V410" i="249" s="1"/>
  <c r="W410" i="249" s="1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18" i="249" l="1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 s="1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F334" i="249"/>
  <c r="G334" i="249"/>
  <c r="L334" i="249"/>
  <c r="M334" i="249"/>
  <c r="Q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T291" i="248"/>
  <c r="S291" i="248"/>
  <c r="R291" i="248"/>
  <c r="O291" i="248"/>
  <c r="N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40" i="25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61" i="248"/>
  <c r="B162" i="248" s="1"/>
  <c r="I149" i="251"/>
  <c r="F149" i="251"/>
  <c r="E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X160" i="248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78" i="250" s="1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318" i="251" l="1"/>
  <c r="K318" i="251" s="1"/>
  <c r="V360" i="248"/>
  <c r="W360" i="248" s="1"/>
  <c r="U291" i="248"/>
  <c r="J373" i="250"/>
  <c r="K373" i="250" s="1"/>
  <c r="I277" i="251"/>
  <c r="J277" i="251" s="1"/>
  <c r="J120" i="250"/>
  <c r="K120" i="250" s="1"/>
  <c r="V386" i="248"/>
  <c r="W386" i="248" s="1"/>
  <c r="I121" i="251"/>
  <c r="J121" i="251" s="1"/>
  <c r="C308" i="249"/>
  <c r="I225" i="251"/>
  <c r="J225" i="251" s="1"/>
  <c r="J304" i="250"/>
  <c r="K304" i="250" s="1"/>
  <c r="I290" i="249"/>
  <c r="J290" i="249" s="1"/>
  <c r="J360" i="250"/>
  <c r="K360" i="250" s="1"/>
  <c r="J332" i="250"/>
  <c r="K332" i="250" s="1"/>
  <c r="E334" i="249"/>
  <c r="J76" i="250"/>
  <c r="K76" i="250" s="1"/>
  <c r="C164" i="250"/>
  <c r="Z174" i="248"/>
  <c r="AA174" i="248" s="1"/>
  <c r="D149" i="251"/>
  <c r="T34" i="248"/>
  <c r="F123" i="249"/>
  <c r="I147" i="251"/>
  <c r="J147" i="251" s="1"/>
  <c r="AA260" i="248"/>
  <c r="AB260" i="248" s="1"/>
  <c r="V346" i="248"/>
  <c r="W346" i="248" s="1"/>
  <c r="Z76" i="248"/>
  <c r="AA76" i="248" s="1"/>
  <c r="I199" i="251"/>
  <c r="J199" i="251" s="1"/>
  <c r="I225" i="249"/>
  <c r="J225" i="249" s="1"/>
  <c r="AA232" i="248"/>
  <c r="AB232" i="248" s="1"/>
  <c r="I290" i="251"/>
  <c r="J290" i="251" s="1"/>
  <c r="S334" i="249"/>
  <c r="D6" i="240"/>
  <c r="Z160" i="248"/>
  <c r="AA160" i="248" s="1"/>
  <c r="C149" i="251"/>
  <c r="O334" i="249"/>
  <c r="I56" i="251"/>
  <c r="J56" i="251" s="1"/>
  <c r="AA190" i="248"/>
  <c r="AB190" i="248" s="1"/>
  <c r="X46" i="248"/>
  <c r="Y46" i="248" s="1"/>
  <c r="E64" i="250"/>
  <c r="V345" i="249"/>
  <c r="W345" i="249" s="1"/>
  <c r="I69" i="249"/>
  <c r="J69" i="249" s="1"/>
  <c r="I108" i="249"/>
  <c r="J108" i="249" s="1"/>
  <c r="Z5" i="234"/>
  <c r="I30" i="249"/>
  <c r="J30" i="249" s="1"/>
  <c r="J191" i="250"/>
  <c r="K191" i="250" s="1"/>
  <c r="R334" i="249"/>
  <c r="W5" i="233"/>
  <c r="I69" i="251"/>
  <c r="J69" i="251" s="1"/>
  <c r="M291" i="248"/>
  <c r="D4" i="240"/>
  <c r="B176" i="248"/>
  <c r="J134" i="250"/>
  <c r="K134" i="250" s="1"/>
  <c r="B177" i="250"/>
  <c r="B178" i="250" s="1"/>
  <c r="D176" i="248"/>
  <c r="B136" i="250"/>
  <c r="J219" i="250"/>
  <c r="K219" i="250" s="1"/>
  <c r="I251" i="249"/>
  <c r="J251" i="249" s="1"/>
  <c r="AA218" i="248"/>
  <c r="AB218" i="248" s="1"/>
  <c r="G4" i="237"/>
  <c r="H4" i="237" s="1"/>
  <c r="Z118" i="248"/>
  <c r="AA118" i="248" s="1"/>
  <c r="J261" i="250"/>
  <c r="K261" i="250" s="1"/>
  <c r="I238" i="251"/>
  <c r="J238" i="251" s="1"/>
  <c r="I334" i="249"/>
  <c r="I82" i="249"/>
  <c r="J82" i="249" s="1"/>
  <c r="I95" i="251"/>
  <c r="J95" i="251" s="1"/>
  <c r="B4" i="238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7" l="1"/>
  <c r="H5" i="237" s="1"/>
  <c r="G5" i="239"/>
  <c r="G6" i="239" s="1"/>
  <c r="B5" i="238"/>
  <c r="D4" i="238"/>
  <c r="F161" i="249"/>
  <c r="F162" i="249" s="1"/>
  <c r="C175" i="249"/>
  <c r="C162" i="249"/>
  <c r="D4" i="239"/>
  <c r="B5" i="239"/>
  <c r="D9" i="240"/>
  <c r="B10" i="240"/>
  <c r="E162" i="249"/>
  <c r="E149" i="249"/>
  <c r="H4" i="240"/>
  <c r="G5" i="240"/>
  <c r="B5" i="237"/>
  <c r="D4" i="237"/>
  <c r="G6" i="238"/>
  <c r="H5" i="238"/>
  <c r="G6" i="237" l="1"/>
  <c r="H6" i="237" s="1"/>
  <c r="H5" i="239"/>
  <c r="B6" i="238"/>
  <c r="D5" i="238"/>
  <c r="F175" i="249"/>
  <c r="H5" i="240"/>
  <c r="G6" i="240"/>
  <c r="D10" i="240"/>
  <c r="B11" i="240"/>
  <c r="G7" i="239"/>
  <c r="H6" i="239"/>
  <c r="D5" i="239"/>
  <c r="B6" i="239"/>
  <c r="H6" i="238"/>
  <c r="G7" i="238"/>
  <c r="D5" i="237"/>
  <c r="B6" i="237"/>
  <c r="G7" i="237" l="1"/>
  <c r="G8" i="237" s="1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H7" i="237" l="1"/>
  <c r="G9" i="237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<sst xmlns="http://schemas.openxmlformats.org/spreadsheetml/2006/main" count="4307" uniqueCount="176">
  <si>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</si>
  <si>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</si>
  <si>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</si>
  <si>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</si>
  <si>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</si>
  <si>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</si>
  <si>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</si>
  <si>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</si>
  <si>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</si>
  <si>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</si>
  <si>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</si>
  <si>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</si>
  <si>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</si>
  <si>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</si>
  <si>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</si>
  <si>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</si>
  <si>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</si>
  <si>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</si>
  <si>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</si>
  <si>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</si>
  <si>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</si>
  <si>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</si>
  <si>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</si>
  <si>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</si>
  <si>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</si>
  <si>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</si>
  <si>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</si>
  <si>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</si>
  <si>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</si>
  <si>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</si>
  <si>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</si>
  <si>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</si>
  <si>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</si>
  <si>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</si>
  <si>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</si>
  <si>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</si>
  <si>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</si>
  <si>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</si>
  <si>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</si>
  <si>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</si>
  <si>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</si>
  <si>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</si>
  <si>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</si>
  <si>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</si>
  <si>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</si>
  <si>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</si>
  <si>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</si>
  <si>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</si>
  <si>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</si>
  <si>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</si>
  <si>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</si>
  <si>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</si>
  <si>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</si>
  <si>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</si>
  <si>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</si>
  <si>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</si>
  <si>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</si>
  <si>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</si>
  <si>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</si>
  <si>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</si>
  <si>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</si>
  <si>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</si>
  <si>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</si>
  <si>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</si>
  <si>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</si>
  <si>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</si>
  <si>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</si>
  <si>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</si>
  <si>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</si>
  <si>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</si>
  <si>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</si>
  <si>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</si>
  <si>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</si>
  <si>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</si>
  <si>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</si>
  <si>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</si>
  <si>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</si>
  <si>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</si>
  <si>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</si>
  <si>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</si>
  <si>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</si>
  <si>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</si>
  <si>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</si>
  <si>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</si>
  <si>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</si>
  <si>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</si>
  <si>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</si>
  <si>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</si>
  <si>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</si>
  <si>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</si>
  <si>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</si>
  <si>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</si>
  <si>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</si>
  <si>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</si>
  <si>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</si>
  <si>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</si>
  <si>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</si>
  <si>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</si>
  <si>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</si>
  <si>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</si>
  <si>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</si>
  <si>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</si>
  <si>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</si>
  <si>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</si>
  <si>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</si>
  <si>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</si>
  <si>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</si>
  <si>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</si>
  <si>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</si>
  <si>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</si>
  <si>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</si>
  <si>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</si>
  <si>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</si>
  <si>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</si>
  <si>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</si>
  <si>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</si>
  <si>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</si>
  <si>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</si>
  <si>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</si>
  <si>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</si>
  <si>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</si>
  <si>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</si>
  <si>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</si>
  <si>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</si>
  <si>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</si>
  <si>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</si>
  <si>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</si>
  <si>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</si>
  <si>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</si>
  <si>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</si>
  <si>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</si>
  <si>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</si>
  <si>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</si>
  <si>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</si>
  <si>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</si>
  <si>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</si>
  <si>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</si>
  <si>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</si>
  <si>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</si>
  <si>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</si>
  <si>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</si>
  <si>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</si>
  <si>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</si>
  <si>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</si>
  <si>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</si>
  <si>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</si>
  <si>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</si>
  <si>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</si>
  <si>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</si>
  <si>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</si>
  <si>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</si>
  <si>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 realizo manejo esta semana</t>
  </si>
  <si>
    <t>Semana 45</t>
  </si>
  <si>
    <t>Venta de descartes</t>
  </si>
  <si>
    <t>Semana 46</t>
  </si>
  <si>
    <t>Semana 47</t>
  </si>
  <si>
    <t>Semana 48</t>
  </si>
  <si>
    <t>Semana 49</t>
  </si>
  <si>
    <t>Semana 50</t>
  </si>
  <si>
    <t xml:space="preserve">Se realiza intraspaking </t>
  </si>
  <si>
    <t>Semana 51</t>
  </si>
  <si>
    <t>Semana 52</t>
  </si>
  <si>
    <t>Y este numero de donde salio?</t>
  </si>
  <si>
    <t>Semana 53</t>
  </si>
  <si>
    <t>Semana 54</t>
  </si>
  <si>
    <t>12,,9%</t>
  </si>
  <si>
    <t>Semana 55</t>
  </si>
  <si>
    <t>Semana 56</t>
  </si>
  <si>
    <t>Semana 57</t>
  </si>
  <si>
    <t>se venden 52 machos como descartes</t>
  </si>
  <si>
    <t>se venden 9 machos como descrates</t>
  </si>
  <si>
    <t>Semana 58</t>
  </si>
  <si>
    <t>Semana 59</t>
  </si>
  <si>
    <t>Semana 60</t>
  </si>
  <si>
    <t>Semana 61</t>
  </si>
  <si>
    <t>Semana 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</si>
</sst>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1"/>
      <color theme="7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8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0" xfId="1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1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2" fillId="0" borderId="20" xfId="0" applyNumberFormat="1" applyFont="1" applyFill="1" applyBorder="1" applyAlignment="1">
      <alignment horizontal="center" vertical="center"/>
    </xf>
    <xf numFmtId="1" fontId="12" fillId="0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6" borderId="4" xfId="0" applyFont="1" applyFill="1" applyBorder="1" applyAlignment="1">
      <alignment horizontal="center" vertical="center"/>
    </xf>
    <xf numFmtId="0" fontId="29" fillId="6" borderId="6" xfId="0" applyFont="1" applyFill="1" applyBorder="1" applyAlignment="1">
      <alignment horizontal="center" vertical="center"/>
    </xf>
    <xf numFmtId="0" fontId="29" fillId="6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6" borderId="27" xfId="0" applyFont="1" applyFill="1" applyBorder="1" applyAlignment="1">
      <alignment horizontal="center" vertical="center"/>
    </xf>
    <xf numFmtId="0" fontId="29" fillId="6" borderId="56" xfId="0" applyFont="1" applyFill="1" applyBorder="1" applyAlignment="1">
      <alignment horizontal="center" vertical="center"/>
    </xf>
    <xf numFmtId="0" fontId="29" fillId="6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6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0" fontId="16" fillId="0" borderId="50" xfId="0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0" fontId="28" fillId="0" borderId="5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8%20Registros%20de%20Producci&#243;n/programacion%20semanal%20de%20alimento/2022/Modulo%203%20Lote%20M580%20F579/INF%20PROD%20F579%20-%20M58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"/>
      <sheetName val="LM"/>
      <sheetName val="Incrementos"/>
      <sheetName val="Retiros"/>
      <sheetName val="Aprov Huevo Piso"/>
      <sheetName val="Caracterizacion Mort"/>
      <sheetName val="Aves"/>
      <sheetName val="Hoja1"/>
      <sheetName val="Hoja4"/>
    </sheetNames>
    <sheetDataSet>
      <sheetData sheetId="0"/>
      <sheetData sheetId="1">
        <row r="371">
          <cell r="F371">
            <v>46</v>
          </cell>
          <cell r="R371">
            <v>45</v>
          </cell>
          <cell r="AD371">
            <v>45</v>
          </cell>
          <cell r="AP371">
            <v>2</v>
          </cell>
          <cell r="BB371">
            <v>47</v>
          </cell>
          <cell r="BN371">
            <v>44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79" t="s">
        <v>18</v>
      </c>
      <c r="C4" s="580"/>
      <c r="D4" s="580"/>
      <c r="E4" s="580"/>
      <c r="F4" s="580"/>
      <c r="G4" s="580"/>
      <c r="H4" s="580"/>
      <c r="I4" s="580"/>
      <c r="J4" s="581"/>
      <c r="K4" s="579" t="s">
        <v>21</v>
      </c>
      <c r="L4" s="580"/>
      <c r="M4" s="580"/>
      <c r="N4" s="580"/>
      <c r="O4" s="580"/>
      <c r="P4" s="580"/>
      <c r="Q4" s="580"/>
      <c r="R4" s="580"/>
      <c r="S4" s="580"/>
      <c r="T4" s="581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79" t="s">
        <v>23</v>
      </c>
      <c r="C17" s="580"/>
      <c r="D17" s="580"/>
      <c r="E17" s="580"/>
      <c r="F17" s="581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815"/>
  <sheetViews>
    <sheetView showGridLines="0" topLeftCell="A794" zoomScale="80" zoomScaleNormal="80" workbookViewId="0">
      <selection activeCell="T811" sqref="T811"/>
    </sheetView>
  </sheetViews>
  <sheetFormatPr baseColWidth="10" defaultColWidth="19.85546875" defaultRowHeight="12.75" x14ac:dyDescent="0.2"/>
  <cols>
    <col min="1" max="1" width="16.85546875" style="280" customWidth="1"/>
    <col min="2" max="19" width="9.2851562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87" t="s">
        <v>53</v>
      </c>
      <c r="C9" s="588"/>
      <c r="D9" s="588"/>
      <c r="E9" s="588"/>
      <c r="F9" s="589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87" t="s">
        <v>72</v>
      </c>
      <c r="C22" s="588"/>
      <c r="D22" s="588"/>
      <c r="E22" s="588"/>
      <c r="F22" s="589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87" t="s">
        <v>72</v>
      </c>
      <c r="C35" s="588"/>
      <c r="D35" s="588"/>
      <c r="E35" s="588"/>
      <c r="F35" s="589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87" t="s">
        <v>72</v>
      </c>
      <c r="C48" s="588"/>
      <c r="D48" s="588"/>
      <c r="E48" s="588"/>
      <c r="F48" s="589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87" t="s">
        <v>72</v>
      </c>
      <c r="C61" s="588"/>
      <c r="D61" s="588"/>
      <c r="E61" s="588"/>
      <c r="F61" s="589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87" t="s">
        <v>72</v>
      </c>
      <c r="C74" s="588"/>
      <c r="D74" s="588"/>
      <c r="E74" s="588"/>
      <c r="F74" s="589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87" t="s">
        <v>72</v>
      </c>
      <c r="C87" s="588"/>
      <c r="D87" s="588"/>
      <c r="E87" s="588"/>
      <c r="F87" s="589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87" t="s">
        <v>72</v>
      </c>
      <c r="C100" s="588"/>
      <c r="D100" s="588"/>
      <c r="E100" s="588"/>
      <c r="F100" s="589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87" t="s">
        <v>72</v>
      </c>
      <c r="C113" s="588"/>
      <c r="D113" s="588"/>
      <c r="E113" s="588"/>
      <c r="F113" s="589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87" t="s">
        <v>72</v>
      </c>
      <c r="C126" s="588"/>
      <c r="D126" s="588"/>
      <c r="E126" s="588"/>
      <c r="F126" s="589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87" t="s">
        <v>72</v>
      </c>
      <c r="C139" s="588"/>
      <c r="D139" s="588"/>
      <c r="E139" s="588"/>
      <c r="F139" s="589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87" t="s">
        <v>72</v>
      </c>
      <c r="C152" s="588"/>
      <c r="D152" s="588"/>
      <c r="E152" s="588"/>
      <c r="F152" s="589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87" t="s">
        <v>72</v>
      </c>
      <c r="C165" s="588"/>
      <c r="D165" s="588"/>
      <c r="E165" s="588"/>
      <c r="F165" s="589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87" t="s">
        <v>72</v>
      </c>
      <c r="C178" s="588"/>
      <c r="D178" s="588"/>
      <c r="E178" s="588"/>
      <c r="F178" s="589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87" t="s">
        <v>72</v>
      </c>
      <c r="C191" s="588"/>
      <c r="D191" s="588"/>
      <c r="E191" s="588"/>
      <c r="F191" s="589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87" t="s">
        <v>72</v>
      </c>
      <c r="C204" s="588"/>
      <c r="D204" s="588"/>
      <c r="E204" s="588"/>
      <c r="F204" s="589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87" t="s">
        <v>72</v>
      </c>
      <c r="C217" s="588"/>
      <c r="D217" s="588"/>
      <c r="E217" s="588"/>
      <c r="F217" s="589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87" t="s">
        <v>72</v>
      </c>
      <c r="C230" s="588"/>
      <c r="D230" s="588"/>
      <c r="E230" s="588"/>
      <c r="F230" s="589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87" t="s">
        <v>72</v>
      </c>
      <c r="C243" s="588"/>
      <c r="D243" s="588"/>
      <c r="E243" s="588"/>
      <c r="F243" s="589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87" t="s">
        <v>72</v>
      </c>
      <c r="C256" s="588"/>
      <c r="D256" s="588"/>
      <c r="E256" s="588"/>
      <c r="F256" s="589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87" t="s">
        <v>72</v>
      </c>
      <c r="C269" s="588"/>
      <c r="D269" s="588"/>
      <c r="E269" s="588"/>
      <c r="F269" s="589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87" t="s">
        <v>72</v>
      </c>
      <c r="C282" s="588"/>
      <c r="D282" s="588"/>
      <c r="E282" s="588"/>
      <c r="F282" s="589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87" t="s">
        <v>53</v>
      </c>
      <c r="C298" s="588"/>
      <c r="D298" s="588"/>
      <c r="E298" s="588"/>
      <c r="F298" s="588"/>
      <c r="G298" s="589"/>
      <c r="H298" s="587" t="s">
        <v>72</v>
      </c>
      <c r="I298" s="588"/>
      <c r="J298" s="588"/>
      <c r="K298" s="588"/>
      <c r="L298" s="588"/>
      <c r="M298" s="589"/>
      <c r="N298" s="587" t="s">
        <v>63</v>
      </c>
      <c r="O298" s="588"/>
      <c r="P298" s="588"/>
      <c r="Q298" s="588"/>
      <c r="R298" s="588"/>
      <c r="S298" s="589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87" t="s">
        <v>53</v>
      </c>
      <c r="C311" s="588"/>
      <c r="D311" s="588"/>
      <c r="E311" s="588"/>
      <c r="F311" s="588"/>
      <c r="G311" s="589"/>
      <c r="H311" s="587" t="s">
        <v>72</v>
      </c>
      <c r="I311" s="588"/>
      <c r="J311" s="588"/>
      <c r="K311" s="588"/>
      <c r="L311" s="588"/>
      <c r="M311" s="589"/>
      <c r="N311" s="587" t="s">
        <v>63</v>
      </c>
      <c r="O311" s="588"/>
      <c r="P311" s="588"/>
      <c r="Q311" s="588"/>
      <c r="R311" s="588"/>
      <c r="S311" s="589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84" t="s">
        <v>53</v>
      </c>
      <c r="C324" s="585"/>
      <c r="D324" s="585"/>
      <c r="E324" s="585"/>
      <c r="F324" s="585"/>
      <c r="G324" s="586"/>
      <c r="H324" s="584" t="s">
        <v>72</v>
      </c>
      <c r="I324" s="585"/>
      <c r="J324" s="585"/>
      <c r="K324" s="585"/>
      <c r="L324" s="585"/>
      <c r="M324" s="586"/>
      <c r="N324" s="584" t="s">
        <v>63</v>
      </c>
      <c r="O324" s="585"/>
      <c r="P324" s="585"/>
      <c r="Q324" s="585"/>
      <c r="R324" s="585"/>
      <c r="S324" s="586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84" t="s">
        <v>53</v>
      </c>
      <c r="C337" s="585"/>
      <c r="D337" s="585"/>
      <c r="E337" s="585"/>
      <c r="F337" s="585"/>
      <c r="G337" s="586"/>
      <c r="H337" s="584" t="s">
        <v>72</v>
      </c>
      <c r="I337" s="585"/>
      <c r="J337" s="585"/>
      <c r="K337" s="585"/>
      <c r="L337" s="585"/>
      <c r="M337" s="586"/>
      <c r="N337" s="584" t="s">
        <v>63</v>
      </c>
      <c r="O337" s="585"/>
      <c r="P337" s="585"/>
      <c r="Q337" s="585"/>
      <c r="R337" s="585"/>
      <c r="S337" s="586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84" t="s">
        <v>53</v>
      </c>
      <c r="C350" s="585"/>
      <c r="D350" s="585"/>
      <c r="E350" s="585"/>
      <c r="F350" s="585"/>
      <c r="G350" s="586"/>
      <c r="H350" s="584" t="s">
        <v>72</v>
      </c>
      <c r="I350" s="585"/>
      <c r="J350" s="585"/>
      <c r="K350" s="585"/>
      <c r="L350" s="585"/>
      <c r="M350" s="586"/>
      <c r="N350" s="584" t="s">
        <v>63</v>
      </c>
      <c r="O350" s="585"/>
      <c r="P350" s="585"/>
      <c r="Q350" s="585"/>
      <c r="R350" s="585"/>
      <c r="S350" s="586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84" t="s">
        <v>53</v>
      </c>
      <c r="C363" s="585"/>
      <c r="D363" s="585"/>
      <c r="E363" s="585"/>
      <c r="F363" s="585"/>
      <c r="G363" s="586"/>
      <c r="H363" s="584" t="s">
        <v>72</v>
      </c>
      <c r="I363" s="585"/>
      <c r="J363" s="585"/>
      <c r="K363" s="585"/>
      <c r="L363" s="585"/>
      <c r="M363" s="586"/>
      <c r="N363" s="584" t="s">
        <v>63</v>
      </c>
      <c r="O363" s="585"/>
      <c r="P363" s="585"/>
      <c r="Q363" s="585"/>
      <c r="R363" s="585"/>
      <c r="S363" s="586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84" t="s">
        <v>53</v>
      </c>
      <c r="C376" s="585"/>
      <c r="D376" s="585"/>
      <c r="E376" s="585"/>
      <c r="F376" s="585"/>
      <c r="G376" s="586"/>
      <c r="H376" s="584" t="s">
        <v>72</v>
      </c>
      <c r="I376" s="585"/>
      <c r="J376" s="585"/>
      <c r="K376" s="585"/>
      <c r="L376" s="585"/>
      <c r="M376" s="586"/>
      <c r="N376" s="584" t="s">
        <v>63</v>
      </c>
      <c r="O376" s="585"/>
      <c r="P376" s="585"/>
      <c r="Q376" s="585"/>
      <c r="R376" s="585"/>
      <c r="S376" s="586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>T379-T366</f>
        <v>65.890656125498026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8">D372+1.5</f>
        <v>145.5</v>
      </c>
      <c r="E385" s="240">
        <f t="shared" si="88"/>
        <v>148</v>
      </c>
      <c r="F385" s="240">
        <v>145</v>
      </c>
      <c r="G385" s="243">
        <v>145</v>
      </c>
      <c r="H385" s="242">
        <f t="shared" si="88"/>
        <v>148</v>
      </c>
      <c r="I385" s="240">
        <f t="shared" si="88"/>
        <v>147</v>
      </c>
      <c r="J385" s="240">
        <f t="shared" si="88"/>
        <v>146.5</v>
      </c>
      <c r="K385" s="240">
        <f t="shared" si="88"/>
        <v>147.5</v>
      </c>
      <c r="L385" s="240">
        <v>145</v>
      </c>
      <c r="M385" s="243">
        <f t="shared" si="88"/>
        <v>144.5</v>
      </c>
      <c r="N385" s="242">
        <f t="shared" si="88"/>
        <v>148</v>
      </c>
      <c r="O385" s="240">
        <f t="shared" si="88"/>
        <v>146.5</v>
      </c>
      <c r="P385" s="240">
        <f t="shared" si="88"/>
        <v>145.5</v>
      </c>
      <c r="Q385" s="240">
        <f t="shared" si="88"/>
        <v>147</v>
      </c>
      <c r="R385" s="240">
        <f t="shared" si="88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89">C385-C372</f>
        <v>2</v>
      </c>
      <c r="D386" s="415">
        <f t="shared" si="89"/>
        <v>1.5</v>
      </c>
      <c r="E386" s="415">
        <f t="shared" si="89"/>
        <v>1.5</v>
      </c>
      <c r="F386" s="415">
        <f t="shared" si="89"/>
        <v>2</v>
      </c>
      <c r="G386" s="417">
        <f t="shared" si="89"/>
        <v>2</v>
      </c>
      <c r="H386" s="410">
        <f t="shared" si="89"/>
        <v>1.5</v>
      </c>
      <c r="I386" s="415">
        <f t="shared" si="89"/>
        <v>1.5</v>
      </c>
      <c r="J386" s="415">
        <f t="shared" si="89"/>
        <v>1.5</v>
      </c>
      <c r="K386" s="415">
        <f t="shared" si="89"/>
        <v>1.5</v>
      </c>
      <c r="L386" s="415">
        <f t="shared" si="89"/>
        <v>2</v>
      </c>
      <c r="M386" s="417">
        <f t="shared" si="89"/>
        <v>1.5</v>
      </c>
      <c r="N386" s="410">
        <f t="shared" si="89"/>
        <v>1.5</v>
      </c>
      <c r="O386" s="415">
        <f t="shared" si="89"/>
        <v>1.5</v>
      </c>
      <c r="P386" s="415">
        <f t="shared" si="89"/>
        <v>1.5</v>
      </c>
      <c r="Q386" s="415">
        <f t="shared" si="89"/>
        <v>1.5</v>
      </c>
      <c r="R386" s="415">
        <f t="shared" si="89"/>
        <v>1.5</v>
      </c>
      <c r="S386" s="417">
        <f t="shared" si="89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584" t="s">
        <v>53</v>
      </c>
      <c r="C389" s="585"/>
      <c r="D389" s="585"/>
      <c r="E389" s="585"/>
      <c r="F389" s="585"/>
      <c r="G389" s="586"/>
      <c r="H389" s="584" t="s">
        <v>72</v>
      </c>
      <c r="I389" s="585"/>
      <c r="J389" s="585"/>
      <c r="K389" s="585"/>
      <c r="L389" s="585"/>
      <c r="M389" s="586"/>
      <c r="N389" s="584" t="s">
        <v>63</v>
      </c>
      <c r="O389" s="585"/>
      <c r="P389" s="585"/>
      <c r="Q389" s="585"/>
      <c r="R389" s="585"/>
      <c r="S389" s="586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0">C392/C391*100-100</f>
        <v>-2.0673076923076934</v>
      </c>
      <c r="D395" s="267">
        <f t="shared" si="90"/>
        <v>-0.7898351648351678</v>
      </c>
      <c r="E395" s="267">
        <f t="shared" si="90"/>
        <v>-4.8076923076923066</v>
      </c>
      <c r="F395" s="267">
        <f t="shared" si="90"/>
        <v>2.558379120879124</v>
      </c>
      <c r="G395" s="268">
        <f t="shared" si="90"/>
        <v>5.0160256410256636</v>
      </c>
      <c r="H395" s="266">
        <f t="shared" si="90"/>
        <v>0.24038461538462741</v>
      </c>
      <c r="I395" s="267">
        <f t="shared" si="90"/>
        <v>-2.8245192307692264</v>
      </c>
      <c r="J395" s="267">
        <f t="shared" si="90"/>
        <v>6.0096153846146194E-2</v>
      </c>
      <c r="K395" s="267">
        <f t="shared" si="90"/>
        <v>0.63100961538462741</v>
      </c>
      <c r="L395" s="267">
        <f t="shared" si="90"/>
        <v>0.6159855769230802</v>
      </c>
      <c r="M395" s="268">
        <f t="shared" si="90"/>
        <v>1.4743589743589638</v>
      </c>
      <c r="N395" s="266">
        <f t="shared" si="90"/>
        <v>-1.739253393665166</v>
      </c>
      <c r="O395" s="267">
        <f t="shared" si="90"/>
        <v>3.5067873303167545</v>
      </c>
      <c r="P395" s="267">
        <f t="shared" si="90"/>
        <v>-1.0539940828402479</v>
      </c>
      <c r="Q395" s="267">
        <f t="shared" si="90"/>
        <v>2.0733173076923066</v>
      </c>
      <c r="R395" s="267">
        <f t="shared" si="90"/>
        <v>1.7277644230769198</v>
      </c>
      <c r="S395" s="268">
        <f t="shared" si="90"/>
        <v>1.9981971153846274</v>
      </c>
      <c r="T395" s="345">
        <f t="shared" si="90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1">C392-C379</f>
        <v>42.666666666666515</v>
      </c>
      <c r="D396" s="415">
        <f t="shared" si="91"/>
        <v>39.285714285714221</v>
      </c>
      <c r="E396" s="415">
        <f t="shared" si="91"/>
        <v>31.428571428571558</v>
      </c>
      <c r="F396" s="415">
        <f t="shared" si="91"/>
        <v>244.42857142857156</v>
      </c>
      <c r="G396" s="417">
        <f t="shared" si="91"/>
        <v>380.00000000000045</v>
      </c>
      <c r="H396" s="410">
        <f t="shared" si="91"/>
        <v>192.66666666666652</v>
      </c>
      <c r="I396" s="415">
        <f t="shared" si="91"/>
        <v>-35</v>
      </c>
      <c r="J396" s="415">
        <f t="shared" si="91"/>
        <v>91.833333333333485</v>
      </c>
      <c r="K396" s="415">
        <f t="shared" si="91"/>
        <v>123.75</v>
      </c>
      <c r="L396" s="415">
        <f t="shared" si="91"/>
        <v>137.5</v>
      </c>
      <c r="M396" s="417">
        <f t="shared" si="91"/>
        <v>40.66666666666606</v>
      </c>
      <c r="N396" s="410">
        <f t="shared" si="91"/>
        <v>114.11764705882342</v>
      </c>
      <c r="O396" s="415">
        <f t="shared" si="91"/>
        <v>208.23529411764684</v>
      </c>
      <c r="P396" s="415">
        <f t="shared" si="91"/>
        <v>-9.140271493212822</v>
      </c>
      <c r="Q396" s="415">
        <f t="shared" si="91"/>
        <v>96.25</v>
      </c>
      <c r="R396" s="415">
        <f t="shared" si="91"/>
        <v>68.54166666666697</v>
      </c>
      <c r="S396" s="417">
        <f t="shared" si="91"/>
        <v>120.625</v>
      </c>
      <c r="T396" s="478">
        <f>T392-T379</f>
        <v>109.42522321428532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2">C398-C385</f>
        <v>0</v>
      </c>
      <c r="D399" s="415">
        <f t="shared" si="92"/>
        <v>0</v>
      </c>
      <c r="E399" s="415">
        <f t="shared" si="92"/>
        <v>0</v>
      </c>
      <c r="F399" s="415">
        <f t="shared" si="92"/>
        <v>0</v>
      </c>
      <c r="G399" s="417">
        <f t="shared" si="92"/>
        <v>0</v>
      </c>
      <c r="H399" s="410">
        <f t="shared" si="92"/>
        <v>0</v>
      </c>
      <c r="I399" s="415">
        <f t="shared" si="92"/>
        <v>0</v>
      </c>
      <c r="J399" s="415">
        <f t="shared" si="92"/>
        <v>0</v>
      </c>
      <c r="K399" s="415">
        <f t="shared" si="92"/>
        <v>0</v>
      </c>
      <c r="L399" s="415">
        <f t="shared" si="92"/>
        <v>0</v>
      </c>
      <c r="M399" s="417">
        <f t="shared" si="92"/>
        <v>0</v>
      </c>
      <c r="N399" s="410">
        <f t="shared" si="92"/>
        <v>0</v>
      </c>
      <c r="O399" s="415">
        <f t="shared" si="92"/>
        <v>0</v>
      </c>
      <c r="P399" s="415">
        <f t="shared" si="92"/>
        <v>0</v>
      </c>
      <c r="Q399" s="415">
        <f t="shared" si="92"/>
        <v>0</v>
      </c>
      <c r="R399" s="415">
        <f t="shared" si="92"/>
        <v>0</v>
      </c>
      <c r="S399" s="417">
        <f t="shared" si="92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584" t="s">
        <v>53</v>
      </c>
      <c r="C402" s="585"/>
      <c r="D402" s="585"/>
      <c r="E402" s="585"/>
      <c r="F402" s="585"/>
      <c r="G402" s="586"/>
      <c r="H402" s="584" t="s">
        <v>72</v>
      </c>
      <c r="I402" s="585"/>
      <c r="J402" s="585"/>
      <c r="K402" s="585"/>
      <c r="L402" s="585"/>
      <c r="M402" s="586"/>
      <c r="N402" s="584" t="s">
        <v>63</v>
      </c>
      <c r="O402" s="585"/>
      <c r="P402" s="585"/>
      <c r="Q402" s="585"/>
      <c r="R402" s="585"/>
      <c r="S402" s="586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3">C405/C404*100-100</f>
        <v>1.1077844311377305</v>
      </c>
      <c r="D408" s="267">
        <f t="shared" si="93"/>
        <v>-1.2215568862275461</v>
      </c>
      <c r="E408" s="267">
        <f t="shared" si="93"/>
        <v>-2.0359281437125674</v>
      </c>
      <c r="F408" s="267">
        <f t="shared" si="93"/>
        <v>4.1596806387225627</v>
      </c>
      <c r="G408" s="268">
        <f t="shared" si="93"/>
        <v>-0.93413173652695036</v>
      </c>
      <c r="H408" s="266">
        <f t="shared" si="93"/>
        <v>0.65012831479896249</v>
      </c>
      <c r="I408" s="267">
        <f t="shared" si="93"/>
        <v>-1.1377245508981986</v>
      </c>
      <c r="J408" s="267">
        <f t="shared" si="93"/>
        <v>4.5109780439121607</v>
      </c>
      <c r="K408" s="267">
        <f t="shared" si="93"/>
        <v>0.56458511548331103</v>
      </c>
      <c r="L408" s="267">
        <f t="shared" si="93"/>
        <v>4.0638722554890307</v>
      </c>
      <c r="M408" s="268">
        <f t="shared" si="93"/>
        <v>1.2215568862275319</v>
      </c>
      <c r="N408" s="266">
        <f t="shared" si="93"/>
        <v>-0.41916167664670922</v>
      </c>
      <c r="O408" s="267">
        <f t="shared" si="93"/>
        <v>2.8662674650698534</v>
      </c>
      <c r="P408" s="267">
        <f t="shared" si="93"/>
        <v>6.2736066328880753</v>
      </c>
      <c r="Q408" s="267">
        <f t="shared" si="93"/>
        <v>1.1804961505560385</v>
      </c>
      <c r="R408" s="267">
        <f t="shared" si="93"/>
        <v>5.6629597946963344</v>
      </c>
      <c r="S408" s="268">
        <f t="shared" si="93"/>
        <v>1.8245861218739066</v>
      </c>
      <c r="T408" s="345">
        <f t="shared" si="93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4">C405-C392</f>
        <v>147.25</v>
      </c>
      <c r="D409" s="415">
        <f t="shared" si="94"/>
        <v>-3.142857142856883</v>
      </c>
      <c r="E409" s="415">
        <f t="shared" si="94"/>
        <v>130</v>
      </c>
      <c r="F409" s="415">
        <f t="shared" si="94"/>
        <v>82.238095238095411</v>
      </c>
      <c r="G409" s="417">
        <f t="shared" si="94"/>
        <v>-232.66666666666697</v>
      </c>
      <c r="H409" s="410">
        <f t="shared" si="94"/>
        <v>32.142857142856883</v>
      </c>
      <c r="I409" s="415">
        <f t="shared" si="94"/>
        <v>85</v>
      </c>
      <c r="J409" s="415">
        <f t="shared" si="94"/>
        <v>200.83333333333303</v>
      </c>
      <c r="K409" s="415">
        <f t="shared" si="94"/>
        <v>12.321428571428442</v>
      </c>
      <c r="L409" s="415">
        <f t="shared" si="94"/>
        <v>159.04166666666697</v>
      </c>
      <c r="M409" s="417">
        <f t="shared" si="94"/>
        <v>4.6666666666669698</v>
      </c>
      <c r="N409" s="410">
        <f t="shared" si="94"/>
        <v>69.852941176470722</v>
      </c>
      <c r="O409" s="415">
        <f t="shared" si="94"/>
        <v>-11.215686274509608</v>
      </c>
      <c r="P409" s="415">
        <f t="shared" si="94"/>
        <v>320.7692307692314</v>
      </c>
      <c r="Q409" s="415">
        <f t="shared" si="94"/>
        <v>-21.964285714285325</v>
      </c>
      <c r="R409" s="415">
        <f t="shared" si="94"/>
        <v>179.55357142857156</v>
      </c>
      <c r="S409" s="417">
        <f t="shared" si="94"/>
        <v>8.0514705882351336</v>
      </c>
      <c r="T409" s="478">
        <f>T405-T392</f>
        <v>70.269650028686556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f>SUM(B410:S410)</f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>
        <v>147</v>
      </c>
      <c r="C411" s="240">
        <v>146</v>
      </c>
      <c r="D411" s="240">
        <v>145.5</v>
      </c>
      <c r="E411" s="240">
        <v>148</v>
      </c>
      <c r="F411" s="240">
        <v>145</v>
      </c>
      <c r="G411" s="243">
        <v>145</v>
      </c>
      <c r="H411" s="242">
        <v>148</v>
      </c>
      <c r="I411" s="240">
        <v>147</v>
      </c>
      <c r="J411" s="240">
        <v>146.5</v>
      </c>
      <c r="K411" s="240">
        <v>147.5</v>
      </c>
      <c r="L411" s="240">
        <v>145</v>
      </c>
      <c r="M411" s="243">
        <v>144.5</v>
      </c>
      <c r="N411" s="242">
        <v>148</v>
      </c>
      <c r="O411" s="240">
        <v>146.5</v>
      </c>
      <c r="P411" s="240">
        <v>145.5</v>
      </c>
      <c r="Q411" s="240">
        <v>147</v>
      </c>
      <c r="R411" s="240">
        <v>145.5</v>
      </c>
      <c r="S411" s="243">
        <v>145</v>
      </c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0</v>
      </c>
      <c r="C412" s="415">
        <f t="shared" ref="C412:S412" si="95">C411-C398</f>
        <v>0</v>
      </c>
      <c r="D412" s="415">
        <f t="shared" si="95"/>
        <v>0</v>
      </c>
      <c r="E412" s="415">
        <f t="shared" si="95"/>
        <v>0</v>
      </c>
      <c r="F412" s="415">
        <f t="shared" si="95"/>
        <v>0</v>
      </c>
      <c r="G412" s="417">
        <f t="shared" si="95"/>
        <v>0</v>
      </c>
      <c r="H412" s="410">
        <f t="shared" si="95"/>
        <v>0</v>
      </c>
      <c r="I412" s="415">
        <f t="shared" si="95"/>
        <v>0</v>
      </c>
      <c r="J412" s="415">
        <f t="shared" si="95"/>
        <v>0</v>
      </c>
      <c r="K412" s="415">
        <f t="shared" si="95"/>
        <v>0</v>
      </c>
      <c r="L412" s="415">
        <f t="shared" si="95"/>
        <v>0</v>
      </c>
      <c r="M412" s="417">
        <f t="shared" si="95"/>
        <v>0</v>
      </c>
      <c r="N412" s="410">
        <f t="shared" si="95"/>
        <v>0</v>
      </c>
      <c r="O412" s="415">
        <f t="shared" si="95"/>
        <v>0</v>
      </c>
      <c r="P412" s="415">
        <f t="shared" si="95"/>
        <v>0</v>
      </c>
      <c r="Q412" s="415">
        <f t="shared" si="95"/>
        <v>0</v>
      </c>
      <c r="R412" s="415">
        <f t="shared" si="95"/>
        <v>0</v>
      </c>
      <c r="S412" s="417">
        <f t="shared" si="95"/>
        <v>0</v>
      </c>
      <c r="T412" s="348"/>
      <c r="U412" s="227" t="s">
        <v>26</v>
      </c>
      <c r="V412" s="395">
        <f>V411-V398</f>
        <v>-1.999999999998181E-2</v>
      </c>
      <c r="W412" s="516"/>
    </row>
    <row r="414" spans="1:23" ht="13.5" thickBot="1" x14ac:dyDescent="0.25"/>
    <row r="415" spans="1:23" ht="13.5" thickBot="1" x14ac:dyDescent="0.25">
      <c r="A415" s="468" t="s">
        <v>138</v>
      </c>
      <c r="B415" s="584" t="s">
        <v>53</v>
      </c>
      <c r="C415" s="585"/>
      <c r="D415" s="585"/>
      <c r="E415" s="585"/>
      <c r="F415" s="585"/>
      <c r="G415" s="586"/>
      <c r="H415" s="584" t="s">
        <v>72</v>
      </c>
      <c r="I415" s="585"/>
      <c r="J415" s="585"/>
      <c r="K415" s="585"/>
      <c r="L415" s="585"/>
      <c r="M415" s="586"/>
      <c r="N415" s="584" t="s">
        <v>63</v>
      </c>
      <c r="O415" s="585"/>
      <c r="P415" s="585"/>
      <c r="Q415" s="585"/>
      <c r="R415" s="585"/>
      <c r="S415" s="586"/>
      <c r="T415" s="338" t="s">
        <v>55</v>
      </c>
      <c r="U415" s="517"/>
      <c r="V415" s="517"/>
      <c r="W415" s="517"/>
    </row>
    <row r="416" spans="1:23" x14ac:dyDescent="0.2">
      <c r="A416" s="469" t="s">
        <v>54</v>
      </c>
      <c r="B416" s="490">
        <v>1</v>
      </c>
      <c r="C416" s="329">
        <v>2</v>
      </c>
      <c r="D416" s="329">
        <v>3</v>
      </c>
      <c r="E416" s="329">
        <v>4</v>
      </c>
      <c r="F416" s="329">
        <v>5</v>
      </c>
      <c r="G416" s="483">
        <v>6</v>
      </c>
      <c r="H416" s="490">
        <v>7</v>
      </c>
      <c r="I416" s="329">
        <v>8</v>
      </c>
      <c r="J416" s="329">
        <v>9</v>
      </c>
      <c r="K416" s="329">
        <v>10</v>
      </c>
      <c r="L416" s="329">
        <v>11</v>
      </c>
      <c r="M416" s="483">
        <v>12</v>
      </c>
      <c r="N416" s="490">
        <v>13</v>
      </c>
      <c r="O416" s="329">
        <v>14</v>
      </c>
      <c r="P416" s="329">
        <v>15</v>
      </c>
      <c r="Q416" s="329">
        <v>16</v>
      </c>
      <c r="R416" s="329">
        <v>17</v>
      </c>
      <c r="S416" s="483">
        <v>18</v>
      </c>
      <c r="T416" s="459">
        <v>249</v>
      </c>
      <c r="U416" s="517"/>
      <c r="V416" s="517"/>
      <c r="W416" s="517"/>
    </row>
    <row r="417" spans="1:23" x14ac:dyDescent="0.2">
      <c r="A417" s="470" t="s">
        <v>3</v>
      </c>
      <c r="B417" s="473">
        <v>4190</v>
      </c>
      <c r="C417" s="254">
        <v>4190</v>
      </c>
      <c r="D417" s="254">
        <v>4190</v>
      </c>
      <c r="E417" s="254">
        <v>4190</v>
      </c>
      <c r="F417" s="254">
        <v>4190</v>
      </c>
      <c r="G417" s="255">
        <v>4190</v>
      </c>
      <c r="H417" s="253">
        <v>4190</v>
      </c>
      <c r="I417" s="254">
        <v>4190</v>
      </c>
      <c r="J417" s="254">
        <v>4190</v>
      </c>
      <c r="K417" s="254">
        <v>4190</v>
      </c>
      <c r="L417" s="254">
        <v>4190</v>
      </c>
      <c r="M417" s="255">
        <v>4190</v>
      </c>
      <c r="N417" s="253">
        <v>4190</v>
      </c>
      <c r="O417" s="254">
        <v>4190</v>
      </c>
      <c r="P417" s="254">
        <v>4190</v>
      </c>
      <c r="Q417" s="254">
        <v>4190</v>
      </c>
      <c r="R417" s="254">
        <v>4190</v>
      </c>
      <c r="S417" s="255">
        <v>4190</v>
      </c>
      <c r="T417" s="341">
        <v>4190</v>
      </c>
      <c r="U417" s="517"/>
      <c r="V417" s="517"/>
      <c r="W417" s="517"/>
    </row>
    <row r="418" spans="1:23" x14ac:dyDescent="0.2">
      <c r="A418" s="471" t="s">
        <v>6</v>
      </c>
      <c r="B418" s="256">
        <v>4262.666666666667</v>
      </c>
      <c r="C418" s="257">
        <v>4406.4705882352937</v>
      </c>
      <c r="D418" s="257">
        <v>4432.7777777777774</v>
      </c>
      <c r="E418" s="257">
        <v>4064.2857142857142</v>
      </c>
      <c r="F418" s="257">
        <v>4330.5555555555557</v>
      </c>
      <c r="G418" s="258">
        <v>4369.333333333333</v>
      </c>
      <c r="H418" s="256">
        <v>4437.5</v>
      </c>
      <c r="I418" s="257">
        <v>4275.625</v>
      </c>
      <c r="J418" s="257">
        <v>4194.5</v>
      </c>
      <c r="K418" s="257">
        <v>4486.25</v>
      </c>
      <c r="L418" s="257">
        <v>4363.333333333333</v>
      </c>
      <c r="M418" s="258">
        <v>4292</v>
      </c>
      <c r="N418" s="256">
        <v>4141.333333333333</v>
      </c>
      <c r="O418" s="257">
        <v>4437.1428571428569</v>
      </c>
      <c r="P418" s="257">
        <v>4377.333333333333</v>
      </c>
      <c r="Q418" s="257">
        <v>4482.5</v>
      </c>
      <c r="R418" s="257">
        <v>4355.333333333333</v>
      </c>
      <c r="S418" s="258">
        <v>4360.666666666667</v>
      </c>
      <c r="T418" s="342">
        <v>4336.259541984733</v>
      </c>
      <c r="U418" s="517"/>
      <c r="V418" s="517"/>
      <c r="W418" s="517"/>
    </row>
    <row r="419" spans="1:23" x14ac:dyDescent="0.2">
      <c r="A419" s="469" t="s">
        <v>7</v>
      </c>
      <c r="B419" s="260">
        <v>93.333333333333329</v>
      </c>
      <c r="C419" s="261">
        <v>100</v>
      </c>
      <c r="D419" s="261">
        <v>94.444444444444443</v>
      </c>
      <c r="E419" s="261">
        <v>100</v>
      </c>
      <c r="F419" s="261">
        <v>100</v>
      </c>
      <c r="G419" s="262">
        <v>86.666666666666671</v>
      </c>
      <c r="H419" s="260">
        <v>93.75</v>
      </c>
      <c r="I419" s="261">
        <v>100</v>
      </c>
      <c r="J419" s="261">
        <v>90</v>
      </c>
      <c r="K419" s="261">
        <v>62.5</v>
      </c>
      <c r="L419" s="261">
        <v>73.333333333333329</v>
      </c>
      <c r="M419" s="262">
        <v>93.333333333333329</v>
      </c>
      <c r="N419" s="260">
        <v>80</v>
      </c>
      <c r="O419" s="261">
        <v>78.571428571428569</v>
      </c>
      <c r="P419" s="261">
        <v>86.666666666666671</v>
      </c>
      <c r="Q419" s="261">
        <v>87.5</v>
      </c>
      <c r="R419" s="261">
        <v>73.333333333333329</v>
      </c>
      <c r="S419" s="262">
        <v>93.333333333333329</v>
      </c>
      <c r="T419" s="343">
        <v>86.25954198473282</v>
      </c>
      <c r="U419" s="517"/>
      <c r="V419" s="227"/>
      <c r="W419" s="517"/>
    </row>
    <row r="420" spans="1:23" x14ac:dyDescent="0.2">
      <c r="A420" s="469" t="s">
        <v>8</v>
      </c>
      <c r="B420" s="263">
        <v>5.9953987628843818E-2</v>
      </c>
      <c r="C420" s="264">
        <v>5.2735518614788292E-2</v>
      </c>
      <c r="D420" s="264">
        <v>6.6271072887475732E-2</v>
      </c>
      <c r="E420" s="264">
        <v>4.7380014895619688E-2</v>
      </c>
      <c r="F420" s="264">
        <v>3.9694730719428292E-2</v>
      </c>
      <c r="G420" s="265">
        <v>6.0098143336556123E-2</v>
      </c>
      <c r="H420" s="263">
        <v>5.2762601195390182E-2</v>
      </c>
      <c r="I420" s="264">
        <v>4.8294121348562882E-2</v>
      </c>
      <c r="J420" s="264">
        <v>5.43729703757697E-2</v>
      </c>
      <c r="K420" s="264">
        <v>7.894159161230134E-2</v>
      </c>
      <c r="L420" s="264">
        <v>8.9593161812554278E-2</v>
      </c>
      <c r="M420" s="265">
        <v>5.1807332291976774E-2</v>
      </c>
      <c r="N420" s="263">
        <v>8.0781183848633337E-2</v>
      </c>
      <c r="O420" s="264">
        <v>7.9777924619213958E-2</v>
      </c>
      <c r="P420" s="264">
        <v>6.4196457216735489E-2</v>
      </c>
      <c r="Q420" s="264">
        <v>7.2682007682008276E-2</v>
      </c>
      <c r="R420" s="264">
        <v>7.337676725049494E-2</v>
      </c>
      <c r="S420" s="265">
        <v>4.3587141107191779E-2</v>
      </c>
      <c r="T420" s="344">
        <v>6.6962747479205206E-2</v>
      </c>
      <c r="U420" s="517"/>
      <c r="V420" s="227"/>
      <c r="W420" s="517"/>
    </row>
    <row r="421" spans="1:23" x14ac:dyDescent="0.2">
      <c r="A421" s="471" t="s">
        <v>1</v>
      </c>
      <c r="B421" s="266">
        <f>B418/B417*100-100</f>
        <v>1.7342879872712871</v>
      </c>
      <c r="C421" s="267">
        <f t="shared" ref="C421:T421" si="96">C418/C417*100-100</f>
        <v>5.1663624877158441</v>
      </c>
      <c r="D421" s="267">
        <f t="shared" si="96"/>
        <v>5.7942190400424209</v>
      </c>
      <c r="E421" s="267">
        <f t="shared" si="96"/>
        <v>-3.0003409478349852</v>
      </c>
      <c r="F421" s="267">
        <f t="shared" si="96"/>
        <v>3.3545478652877279</v>
      </c>
      <c r="G421" s="268">
        <f t="shared" si="96"/>
        <v>4.2800318217979196</v>
      </c>
      <c r="H421" s="266">
        <f t="shared" si="96"/>
        <v>5.9069212410501279</v>
      </c>
      <c r="I421" s="267">
        <f t="shared" si="96"/>
        <v>2.0435560859188655</v>
      </c>
      <c r="J421" s="267">
        <f t="shared" si="96"/>
        <v>0.10739856801909298</v>
      </c>
      <c r="K421" s="267">
        <f t="shared" si="96"/>
        <v>7.0704057279236281</v>
      </c>
      <c r="L421" s="267">
        <f t="shared" si="96"/>
        <v>4.1368337311058099</v>
      </c>
      <c r="M421" s="268">
        <f t="shared" si="96"/>
        <v>2.4343675417661075</v>
      </c>
      <c r="N421" s="266">
        <f t="shared" si="96"/>
        <v>-1.1614956245027912</v>
      </c>
      <c r="O421" s="267">
        <f t="shared" si="96"/>
        <v>5.8983975451755839</v>
      </c>
      <c r="P421" s="267">
        <f t="shared" si="96"/>
        <v>4.4709626093874135</v>
      </c>
      <c r="Q421" s="267">
        <f t="shared" si="96"/>
        <v>6.9809069212410435</v>
      </c>
      <c r="R421" s="267">
        <f t="shared" si="96"/>
        <v>3.945902943516316</v>
      </c>
      <c r="S421" s="268">
        <f t="shared" si="96"/>
        <v>4.0731901352426547</v>
      </c>
      <c r="T421" s="345">
        <f t="shared" si="96"/>
        <v>3.4906811929530619</v>
      </c>
      <c r="U421" s="517"/>
      <c r="V421" s="227"/>
      <c r="W421" s="517"/>
    </row>
    <row r="422" spans="1:23" ht="13.5" thickBot="1" x14ac:dyDescent="0.25">
      <c r="A422" s="472" t="s">
        <v>27</v>
      </c>
      <c r="B422" s="410">
        <f>B418-B405</f>
        <v>43.254901960784991</v>
      </c>
      <c r="C422" s="415">
        <f t="shared" ref="C422:S422" si="97">C418-C405</f>
        <v>185.22058823529369</v>
      </c>
      <c r="D422" s="415">
        <f t="shared" si="97"/>
        <v>308.77777777777737</v>
      </c>
      <c r="E422" s="415">
        <f t="shared" si="97"/>
        <v>-25.714285714285779</v>
      </c>
      <c r="F422" s="415">
        <f t="shared" si="97"/>
        <v>-18.111111111111313</v>
      </c>
      <c r="G422" s="417">
        <f t="shared" si="97"/>
        <v>233.33333333333303</v>
      </c>
      <c r="H422" s="410">
        <f t="shared" si="97"/>
        <v>235.35714285714312</v>
      </c>
      <c r="I422" s="415">
        <f t="shared" si="97"/>
        <v>148.125</v>
      </c>
      <c r="J422" s="415">
        <f t="shared" si="97"/>
        <v>-168.83333333333303</v>
      </c>
      <c r="K422" s="415">
        <f t="shared" si="97"/>
        <v>287.67857142857156</v>
      </c>
      <c r="L422" s="415">
        <f t="shared" si="97"/>
        <v>18.66666666666606</v>
      </c>
      <c r="M422" s="417">
        <f t="shared" si="97"/>
        <v>66</v>
      </c>
      <c r="N422" s="410">
        <f t="shared" si="97"/>
        <v>-16.16666666666697</v>
      </c>
      <c r="O422" s="415">
        <f t="shared" si="97"/>
        <v>142.47619047618991</v>
      </c>
      <c r="P422" s="415">
        <f t="shared" si="97"/>
        <v>-59.589743589744103</v>
      </c>
      <c r="Q422" s="415">
        <f t="shared" si="97"/>
        <v>258.21428571428532</v>
      </c>
      <c r="R422" s="415">
        <f t="shared" si="97"/>
        <v>-56.095238095238528</v>
      </c>
      <c r="S422" s="417">
        <f t="shared" si="97"/>
        <v>109.49019607843184</v>
      </c>
      <c r="T422" s="478">
        <f>T418-T405</f>
        <v>90.275606241761125</v>
      </c>
      <c r="U422" s="517"/>
      <c r="V422" s="227"/>
      <c r="W422" s="517"/>
    </row>
    <row r="423" spans="1:23" x14ac:dyDescent="0.2">
      <c r="A423" s="370" t="s">
        <v>51</v>
      </c>
      <c r="B423" s="486">
        <v>71</v>
      </c>
      <c r="C423" s="487">
        <v>71</v>
      </c>
      <c r="D423" s="487">
        <v>73</v>
      </c>
      <c r="E423" s="487">
        <v>16</v>
      </c>
      <c r="F423" s="487">
        <v>73</v>
      </c>
      <c r="G423" s="489">
        <v>74</v>
      </c>
      <c r="H423" s="486">
        <v>72</v>
      </c>
      <c r="I423" s="487">
        <v>73</v>
      </c>
      <c r="J423" s="487">
        <v>73</v>
      </c>
      <c r="K423" s="487">
        <v>19</v>
      </c>
      <c r="L423" s="487">
        <v>73</v>
      </c>
      <c r="M423" s="489">
        <v>74</v>
      </c>
      <c r="N423" s="486">
        <v>73</v>
      </c>
      <c r="O423" s="487">
        <v>73</v>
      </c>
      <c r="P423" s="487">
        <v>72</v>
      </c>
      <c r="Q423" s="487">
        <v>18</v>
      </c>
      <c r="R423" s="487">
        <v>74</v>
      </c>
      <c r="S423" s="489">
        <v>74</v>
      </c>
      <c r="T423" s="347">
        <f>SUM(B423:S423)</f>
        <v>1146</v>
      </c>
      <c r="U423" s="227" t="s">
        <v>56</v>
      </c>
      <c r="V423" s="278">
        <f>T410-T423</f>
        <v>1</v>
      </c>
      <c r="W423" s="279">
        <f>V423/T410</f>
        <v>8.7183958151700091E-4</v>
      </c>
    </row>
    <row r="424" spans="1:23" x14ac:dyDescent="0.2">
      <c r="A424" s="371" t="s">
        <v>28</v>
      </c>
      <c r="B424" s="323">
        <v>148</v>
      </c>
      <c r="C424" s="240">
        <v>147</v>
      </c>
      <c r="D424" s="240">
        <v>146.5</v>
      </c>
      <c r="E424" s="240">
        <v>149.5</v>
      </c>
      <c r="F424" s="240">
        <v>146.5</v>
      </c>
      <c r="G424" s="243">
        <v>146</v>
      </c>
      <c r="H424" s="242">
        <v>149</v>
      </c>
      <c r="I424" s="240">
        <v>148</v>
      </c>
      <c r="J424" s="240">
        <v>148</v>
      </c>
      <c r="K424" s="240">
        <v>148.5</v>
      </c>
      <c r="L424" s="240">
        <v>146</v>
      </c>
      <c r="M424" s="243">
        <v>146</v>
      </c>
      <c r="N424" s="242">
        <v>149.5</v>
      </c>
      <c r="O424" s="240">
        <v>147.5</v>
      </c>
      <c r="P424" s="240">
        <v>147</v>
      </c>
      <c r="Q424" s="240">
        <v>148</v>
      </c>
      <c r="R424" s="240">
        <v>147</v>
      </c>
      <c r="S424" s="243">
        <v>146</v>
      </c>
      <c r="T424" s="339"/>
      <c r="U424" s="227" t="s">
        <v>57</v>
      </c>
      <c r="V424" s="362">
        <v>146.19</v>
      </c>
      <c r="W424" s="517"/>
    </row>
    <row r="425" spans="1:23" ht="13.5" thickBot="1" x14ac:dyDescent="0.25">
      <c r="A425" s="372" t="s">
        <v>26</v>
      </c>
      <c r="B425" s="410">
        <f>B424-B411</f>
        <v>1</v>
      </c>
      <c r="C425" s="415">
        <f t="shared" ref="C425:S425" si="98">C424-C411</f>
        <v>1</v>
      </c>
      <c r="D425" s="415">
        <f t="shared" si="98"/>
        <v>1</v>
      </c>
      <c r="E425" s="415">
        <f t="shared" si="98"/>
        <v>1.5</v>
      </c>
      <c r="F425" s="415">
        <f t="shared" si="98"/>
        <v>1.5</v>
      </c>
      <c r="G425" s="417">
        <f t="shared" si="98"/>
        <v>1</v>
      </c>
      <c r="H425" s="410">
        <f t="shared" si="98"/>
        <v>1</v>
      </c>
      <c r="I425" s="415">
        <f t="shared" si="98"/>
        <v>1</v>
      </c>
      <c r="J425" s="415">
        <f t="shared" si="98"/>
        <v>1.5</v>
      </c>
      <c r="K425" s="415">
        <f t="shared" si="98"/>
        <v>1</v>
      </c>
      <c r="L425" s="415">
        <f t="shared" si="98"/>
        <v>1</v>
      </c>
      <c r="M425" s="417">
        <f t="shared" si="98"/>
        <v>1.5</v>
      </c>
      <c r="N425" s="410">
        <f t="shared" si="98"/>
        <v>1.5</v>
      </c>
      <c r="O425" s="415">
        <f t="shared" si="98"/>
        <v>1</v>
      </c>
      <c r="P425" s="415">
        <f t="shared" si="98"/>
        <v>1.5</v>
      </c>
      <c r="Q425" s="415">
        <f t="shared" si="98"/>
        <v>1</v>
      </c>
      <c r="R425" s="415">
        <f t="shared" si="98"/>
        <v>1.5</v>
      </c>
      <c r="S425" s="417">
        <f t="shared" si="98"/>
        <v>1</v>
      </c>
      <c r="T425" s="348"/>
      <c r="U425" s="227" t="s">
        <v>26</v>
      </c>
      <c r="V425" s="395">
        <f>V424-V411</f>
        <v>7.9999999999984084E-2</v>
      </c>
      <c r="W425" s="517"/>
    </row>
    <row r="427" spans="1:23" ht="13.5" thickBot="1" x14ac:dyDescent="0.25"/>
    <row r="428" spans="1:23" ht="13.5" thickBot="1" x14ac:dyDescent="0.25">
      <c r="A428" s="468" t="s">
        <v>139</v>
      </c>
      <c r="B428" s="584" t="s">
        <v>53</v>
      </c>
      <c r="C428" s="585"/>
      <c r="D428" s="585"/>
      <c r="E428" s="585"/>
      <c r="F428" s="585"/>
      <c r="G428" s="586"/>
      <c r="H428" s="584" t="s">
        <v>72</v>
      </c>
      <c r="I428" s="585"/>
      <c r="J428" s="585"/>
      <c r="K428" s="585"/>
      <c r="L428" s="585"/>
      <c r="M428" s="586"/>
      <c r="N428" s="584" t="s">
        <v>63</v>
      </c>
      <c r="O428" s="585"/>
      <c r="P428" s="585"/>
      <c r="Q428" s="585"/>
      <c r="R428" s="585"/>
      <c r="S428" s="586"/>
      <c r="T428" s="338" t="s">
        <v>55</v>
      </c>
      <c r="U428" s="518"/>
      <c r="V428" s="518"/>
      <c r="W428" s="518"/>
    </row>
    <row r="429" spans="1:23" x14ac:dyDescent="0.2">
      <c r="A429" s="469" t="s">
        <v>54</v>
      </c>
      <c r="B429" s="490">
        <v>1</v>
      </c>
      <c r="C429" s="329">
        <v>2</v>
      </c>
      <c r="D429" s="329">
        <v>3</v>
      </c>
      <c r="E429" s="329">
        <v>4</v>
      </c>
      <c r="F429" s="329">
        <v>5</v>
      </c>
      <c r="G429" s="483">
        <v>6</v>
      </c>
      <c r="H429" s="490">
        <v>7</v>
      </c>
      <c r="I429" s="329">
        <v>8</v>
      </c>
      <c r="J429" s="329">
        <v>9</v>
      </c>
      <c r="K429" s="329">
        <v>10</v>
      </c>
      <c r="L429" s="329">
        <v>11</v>
      </c>
      <c r="M429" s="483">
        <v>12</v>
      </c>
      <c r="N429" s="490">
        <v>13</v>
      </c>
      <c r="O429" s="329">
        <v>14</v>
      </c>
      <c r="P429" s="329">
        <v>15</v>
      </c>
      <c r="Q429" s="329">
        <v>16</v>
      </c>
      <c r="R429" s="329">
        <v>17</v>
      </c>
      <c r="S429" s="483">
        <v>18</v>
      </c>
      <c r="T429" s="459">
        <v>285</v>
      </c>
      <c r="U429" s="518"/>
      <c r="V429" s="518"/>
      <c r="W429" s="518"/>
    </row>
    <row r="430" spans="1:23" x14ac:dyDescent="0.2">
      <c r="A430" s="470" t="s">
        <v>3</v>
      </c>
      <c r="B430" s="473">
        <v>4205</v>
      </c>
      <c r="C430" s="254">
        <v>4205</v>
      </c>
      <c r="D430" s="254">
        <v>4205</v>
      </c>
      <c r="E430" s="254">
        <v>4205</v>
      </c>
      <c r="F430" s="254">
        <v>4205</v>
      </c>
      <c r="G430" s="255">
        <v>4205</v>
      </c>
      <c r="H430" s="253">
        <v>4205</v>
      </c>
      <c r="I430" s="254">
        <v>4205</v>
      </c>
      <c r="J430" s="254">
        <v>4205</v>
      </c>
      <c r="K430" s="254">
        <v>4205</v>
      </c>
      <c r="L430" s="254">
        <v>4205</v>
      </c>
      <c r="M430" s="255">
        <v>4205</v>
      </c>
      <c r="N430" s="253">
        <v>4205</v>
      </c>
      <c r="O430" s="254">
        <v>4205</v>
      </c>
      <c r="P430" s="254">
        <v>4205</v>
      </c>
      <c r="Q430" s="254">
        <v>4205</v>
      </c>
      <c r="R430" s="254">
        <v>4205</v>
      </c>
      <c r="S430" s="255">
        <v>4205</v>
      </c>
      <c r="T430" s="341">
        <v>4205</v>
      </c>
      <c r="U430" s="518"/>
      <c r="V430" s="518"/>
      <c r="W430" s="518"/>
    </row>
    <row r="431" spans="1:23" x14ac:dyDescent="0.2">
      <c r="A431" s="471" t="s">
        <v>6</v>
      </c>
      <c r="B431" s="256">
        <v>4444</v>
      </c>
      <c r="C431" s="257">
        <v>4338.333333333333</v>
      </c>
      <c r="D431" s="257">
        <v>4298.636363636364</v>
      </c>
      <c r="E431" s="257">
        <v>4363.75</v>
      </c>
      <c r="F431" s="257">
        <v>4538</v>
      </c>
      <c r="G431" s="258">
        <v>4279.333333333333</v>
      </c>
      <c r="H431" s="256">
        <v>4390</v>
      </c>
      <c r="I431" s="257">
        <v>4184.7368421052633</v>
      </c>
      <c r="J431" s="257">
        <v>4367.5</v>
      </c>
      <c r="K431" s="257">
        <v>4421.25</v>
      </c>
      <c r="L431" s="257">
        <v>4516.666666666667</v>
      </c>
      <c r="M431" s="258">
        <v>4467.0588235294117</v>
      </c>
      <c r="N431" s="256">
        <v>4426.8</v>
      </c>
      <c r="O431" s="257">
        <v>4440</v>
      </c>
      <c r="P431" s="257">
        <v>4491.7647058823532</v>
      </c>
      <c r="Q431" s="257">
        <v>4422.8571428571431</v>
      </c>
      <c r="R431" s="257">
        <v>4403.125</v>
      </c>
      <c r="S431" s="258">
        <v>4496.666666666667</v>
      </c>
      <c r="T431" s="342">
        <v>4404.5964912280706</v>
      </c>
      <c r="U431" s="518"/>
      <c r="V431" s="518"/>
      <c r="W431" s="518"/>
    </row>
    <row r="432" spans="1:23" x14ac:dyDescent="0.2">
      <c r="A432" s="469" t="s">
        <v>7</v>
      </c>
      <c r="B432" s="260">
        <v>80</v>
      </c>
      <c r="C432" s="261">
        <v>83.333333333333329</v>
      </c>
      <c r="D432" s="261">
        <v>72.727272727272734</v>
      </c>
      <c r="E432" s="261">
        <v>81.25</v>
      </c>
      <c r="F432" s="261">
        <v>90</v>
      </c>
      <c r="G432" s="262">
        <v>80</v>
      </c>
      <c r="H432" s="260">
        <v>73.333333333333329</v>
      </c>
      <c r="I432" s="261">
        <v>73.684210526315795</v>
      </c>
      <c r="J432" s="261">
        <v>66.666666666666671</v>
      </c>
      <c r="K432" s="261">
        <v>100</v>
      </c>
      <c r="L432" s="261">
        <v>93.333333333333329</v>
      </c>
      <c r="M432" s="262">
        <v>82.352941176470594</v>
      </c>
      <c r="N432" s="260">
        <v>92</v>
      </c>
      <c r="O432" s="261">
        <v>81.25</v>
      </c>
      <c r="P432" s="261">
        <v>94.117647058823536</v>
      </c>
      <c r="Q432" s="261">
        <v>100</v>
      </c>
      <c r="R432" s="261">
        <v>81.25</v>
      </c>
      <c r="S432" s="262">
        <v>100</v>
      </c>
      <c r="T432" s="343">
        <v>82.10526315789474</v>
      </c>
      <c r="U432" s="518"/>
      <c r="V432" s="227"/>
      <c r="W432" s="518"/>
    </row>
    <row r="433" spans="1:23" x14ac:dyDescent="0.2">
      <c r="A433" s="469" t="s">
        <v>8</v>
      </c>
      <c r="B433" s="263">
        <v>7.6652234502688835E-2</v>
      </c>
      <c r="C433" s="264">
        <v>6.0444570674674999E-2</v>
      </c>
      <c r="D433" s="264">
        <v>7.9804785139002993E-2</v>
      </c>
      <c r="E433" s="264">
        <v>7.2737655373430812E-2</v>
      </c>
      <c r="F433" s="264">
        <v>5.6802824237899986E-2</v>
      </c>
      <c r="G433" s="265">
        <v>7.3310230182831823E-2</v>
      </c>
      <c r="H433" s="263">
        <v>6.3987085383600525E-2</v>
      </c>
      <c r="I433" s="264">
        <v>8.6661698930547162E-2</v>
      </c>
      <c r="J433" s="264">
        <v>8.9648105201111508E-2</v>
      </c>
      <c r="K433" s="264">
        <v>5.0416381430154464E-2</v>
      </c>
      <c r="L433" s="264">
        <v>5.669318702302438E-2</v>
      </c>
      <c r="M433" s="265">
        <v>7.4822779648475682E-2</v>
      </c>
      <c r="N433" s="263">
        <v>5.5376408775369729E-2</v>
      </c>
      <c r="O433" s="264">
        <v>6.9135339991760497E-2</v>
      </c>
      <c r="P433" s="264">
        <v>6.5972994852436864E-2</v>
      </c>
      <c r="Q433" s="264">
        <v>6.328112091089691E-2</v>
      </c>
      <c r="R433" s="264">
        <v>7.7437664726037275E-2</v>
      </c>
      <c r="S433" s="265">
        <v>4.56901619161897E-2</v>
      </c>
      <c r="T433" s="344">
        <v>7.1792273636723691E-2</v>
      </c>
      <c r="U433" s="518"/>
      <c r="V433" s="227"/>
      <c r="W433" s="518"/>
    </row>
    <row r="434" spans="1:23" x14ac:dyDescent="0.2">
      <c r="A434" s="471" t="s">
        <v>1</v>
      </c>
      <c r="B434" s="266">
        <f>B431/B430*100-100</f>
        <v>5.6837098692033265</v>
      </c>
      <c r="C434" s="267">
        <f t="shared" ref="C434:T434" si="99">C431/C430*100-100</f>
        <v>3.1708283789139813</v>
      </c>
      <c r="D434" s="267">
        <f t="shared" si="99"/>
        <v>2.2267862933736922</v>
      </c>
      <c r="E434" s="267">
        <f t="shared" si="99"/>
        <v>3.7752675386444707</v>
      </c>
      <c r="F434" s="267">
        <f t="shared" si="99"/>
        <v>7.9191438763376993</v>
      </c>
      <c r="G434" s="268">
        <f t="shared" si="99"/>
        <v>1.7677368212445401</v>
      </c>
      <c r="H434" s="266">
        <f t="shared" si="99"/>
        <v>4.3995243757431552</v>
      </c>
      <c r="I434" s="267">
        <f t="shared" si="99"/>
        <v>-0.48188247074284618</v>
      </c>
      <c r="J434" s="267">
        <f t="shared" si="99"/>
        <v>3.8644470868014196</v>
      </c>
      <c r="K434" s="267">
        <f t="shared" si="99"/>
        <v>5.142687277051138</v>
      </c>
      <c r="L434" s="267">
        <f t="shared" si="99"/>
        <v>7.4118113357114765</v>
      </c>
      <c r="M434" s="268">
        <f t="shared" si="99"/>
        <v>6.2320766594390307</v>
      </c>
      <c r="N434" s="266">
        <f t="shared" si="99"/>
        <v>5.2746730083234326</v>
      </c>
      <c r="O434" s="267">
        <f t="shared" si="99"/>
        <v>5.5885850178358965</v>
      </c>
      <c r="P434" s="267">
        <f t="shared" si="99"/>
        <v>6.8196125061201798</v>
      </c>
      <c r="Q434" s="267">
        <f t="shared" si="99"/>
        <v>5.180907083404108</v>
      </c>
      <c r="R434" s="267">
        <f t="shared" si="99"/>
        <v>4.7116527942925046</v>
      </c>
      <c r="S434" s="268">
        <f t="shared" si="99"/>
        <v>6.9361870788743545</v>
      </c>
      <c r="T434" s="345">
        <f t="shared" si="99"/>
        <v>4.7466466403821812</v>
      </c>
      <c r="U434" s="518"/>
      <c r="V434" s="227"/>
      <c r="W434" s="518"/>
    </row>
    <row r="435" spans="1:23" ht="13.5" thickBot="1" x14ac:dyDescent="0.25">
      <c r="A435" s="472" t="s">
        <v>27</v>
      </c>
      <c r="B435" s="410">
        <f>B431-B418</f>
        <v>181.33333333333303</v>
      </c>
      <c r="C435" s="415">
        <f t="shared" ref="C435:S435" si="100">C431-C418</f>
        <v>-68.137254901960659</v>
      </c>
      <c r="D435" s="415">
        <f t="shared" si="100"/>
        <v>-134.14141414141341</v>
      </c>
      <c r="E435" s="415">
        <f t="shared" si="100"/>
        <v>299.46428571428578</v>
      </c>
      <c r="F435" s="415">
        <f t="shared" si="100"/>
        <v>207.44444444444434</v>
      </c>
      <c r="G435" s="417">
        <f t="shared" si="100"/>
        <v>-90</v>
      </c>
      <c r="H435" s="410">
        <f t="shared" si="100"/>
        <v>-47.5</v>
      </c>
      <c r="I435" s="415">
        <f t="shared" si="100"/>
        <v>-90.888157894736651</v>
      </c>
      <c r="J435" s="415">
        <f t="shared" si="100"/>
        <v>173</v>
      </c>
      <c r="K435" s="415">
        <f t="shared" si="100"/>
        <v>-65</v>
      </c>
      <c r="L435" s="415">
        <f t="shared" si="100"/>
        <v>153.33333333333394</v>
      </c>
      <c r="M435" s="417">
        <f t="shared" si="100"/>
        <v>175.05882352941171</v>
      </c>
      <c r="N435" s="410">
        <f t="shared" si="100"/>
        <v>285.46666666666715</v>
      </c>
      <c r="O435" s="415">
        <f t="shared" si="100"/>
        <v>2.857142857143117</v>
      </c>
      <c r="P435" s="415">
        <f t="shared" si="100"/>
        <v>114.43137254902013</v>
      </c>
      <c r="Q435" s="415">
        <f t="shared" si="100"/>
        <v>-59.642857142856883</v>
      </c>
      <c r="R435" s="415">
        <f t="shared" si="100"/>
        <v>47.79166666666697</v>
      </c>
      <c r="S435" s="417">
        <f t="shared" si="100"/>
        <v>136</v>
      </c>
      <c r="T435" s="478">
        <f>T431-T418</f>
        <v>68.336949243337585</v>
      </c>
      <c r="U435" s="518"/>
      <c r="V435" s="227"/>
      <c r="W435" s="518"/>
    </row>
    <row r="436" spans="1:23" x14ac:dyDescent="0.2">
      <c r="A436" s="370" t="s">
        <v>51</v>
      </c>
      <c r="B436" s="486">
        <v>71</v>
      </c>
      <c r="C436" s="487">
        <v>71</v>
      </c>
      <c r="D436" s="487">
        <v>73</v>
      </c>
      <c r="E436" s="487">
        <v>16</v>
      </c>
      <c r="F436" s="487">
        <v>73</v>
      </c>
      <c r="G436" s="489">
        <v>74</v>
      </c>
      <c r="H436" s="486">
        <v>72</v>
      </c>
      <c r="I436" s="487">
        <v>73</v>
      </c>
      <c r="J436" s="487">
        <v>73</v>
      </c>
      <c r="K436" s="487">
        <v>19</v>
      </c>
      <c r="L436" s="487">
        <v>73</v>
      </c>
      <c r="M436" s="489">
        <v>74</v>
      </c>
      <c r="N436" s="486">
        <v>73</v>
      </c>
      <c r="O436" s="487">
        <v>72</v>
      </c>
      <c r="P436" s="487">
        <v>72</v>
      </c>
      <c r="Q436" s="487">
        <v>18</v>
      </c>
      <c r="R436" s="487">
        <v>74</v>
      </c>
      <c r="S436" s="489">
        <v>74</v>
      </c>
      <c r="T436" s="347">
        <f>SUM(B436:S436)</f>
        <v>1145</v>
      </c>
      <c r="U436" s="227" t="s">
        <v>56</v>
      </c>
      <c r="V436" s="278">
        <f>T423-T436</f>
        <v>1</v>
      </c>
      <c r="W436" s="279">
        <f>V436/T423</f>
        <v>8.7260034904013963E-4</v>
      </c>
    </row>
    <row r="437" spans="1:23" x14ac:dyDescent="0.2">
      <c r="A437" s="371" t="s">
        <v>28</v>
      </c>
      <c r="B437" s="323">
        <v>148</v>
      </c>
      <c r="C437" s="240">
        <v>147</v>
      </c>
      <c r="D437" s="240">
        <v>146.5</v>
      </c>
      <c r="E437" s="240">
        <v>149.5</v>
      </c>
      <c r="F437" s="240">
        <v>146.5</v>
      </c>
      <c r="G437" s="243">
        <v>146</v>
      </c>
      <c r="H437" s="242">
        <v>149</v>
      </c>
      <c r="I437" s="240">
        <v>148</v>
      </c>
      <c r="J437" s="240">
        <v>148</v>
      </c>
      <c r="K437" s="240">
        <v>148.5</v>
      </c>
      <c r="L437" s="240">
        <v>146</v>
      </c>
      <c r="M437" s="243">
        <v>146</v>
      </c>
      <c r="N437" s="242">
        <v>149.5</v>
      </c>
      <c r="O437" s="240">
        <v>147.5</v>
      </c>
      <c r="P437" s="240">
        <v>147</v>
      </c>
      <c r="Q437" s="240">
        <v>148</v>
      </c>
      <c r="R437" s="240">
        <v>147</v>
      </c>
      <c r="S437" s="243">
        <v>146</v>
      </c>
      <c r="T437" s="339"/>
      <c r="U437" s="227" t="s">
        <v>57</v>
      </c>
      <c r="V437" s="362">
        <v>147.32</v>
      </c>
      <c r="W437" s="518"/>
    </row>
    <row r="438" spans="1:23" ht="13.5" thickBot="1" x14ac:dyDescent="0.25">
      <c r="A438" s="372" t="s">
        <v>26</v>
      </c>
      <c r="B438" s="410">
        <f>B437-B424</f>
        <v>0</v>
      </c>
      <c r="C438" s="415">
        <f t="shared" ref="C438:S438" si="101">C437-C424</f>
        <v>0</v>
      </c>
      <c r="D438" s="415">
        <f t="shared" si="101"/>
        <v>0</v>
      </c>
      <c r="E438" s="415">
        <f t="shared" si="101"/>
        <v>0</v>
      </c>
      <c r="F438" s="415">
        <f t="shared" si="101"/>
        <v>0</v>
      </c>
      <c r="G438" s="417">
        <f t="shared" si="101"/>
        <v>0</v>
      </c>
      <c r="H438" s="410">
        <f t="shared" si="101"/>
        <v>0</v>
      </c>
      <c r="I438" s="415">
        <f t="shared" si="101"/>
        <v>0</v>
      </c>
      <c r="J438" s="415">
        <f t="shared" si="101"/>
        <v>0</v>
      </c>
      <c r="K438" s="415">
        <f t="shared" si="101"/>
        <v>0</v>
      </c>
      <c r="L438" s="415">
        <f t="shared" si="101"/>
        <v>0</v>
      </c>
      <c r="M438" s="417">
        <f t="shared" si="101"/>
        <v>0</v>
      </c>
      <c r="N438" s="410">
        <f t="shared" si="101"/>
        <v>0</v>
      </c>
      <c r="O438" s="415">
        <f t="shared" si="101"/>
        <v>0</v>
      </c>
      <c r="P438" s="415">
        <f t="shared" si="101"/>
        <v>0</v>
      </c>
      <c r="Q438" s="415">
        <f t="shared" si="101"/>
        <v>0</v>
      </c>
      <c r="R438" s="415">
        <f t="shared" si="101"/>
        <v>0</v>
      </c>
      <c r="S438" s="417">
        <f t="shared" si="101"/>
        <v>0</v>
      </c>
      <c r="T438" s="348"/>
      <c r="U438" s="227" t="s">
        <v>26</v>
      </c>
      <c r="V438" s="395">
        <f>V437-V424</f>
        <v>1.1299999999999955</v>
      </c>
      <c r="W438" s="518"/>
    </row>
    <row r="440" spans="1:23" ht="13.5" thickBot="1" x14ac:dyDescent="0.25"/>
    <row r="441" spans="1:23" ht="13.5" thickBot="1" x14ac:dyDescent="0.25">
      <c r="A441" s="468" t="s">
        <v>140</v>
      </c>
      <c r="B441" s="584" t="s">
        <v>53</v>
      </c>
      <c r="C441" s="585"/>
      <c r="D441" s="585"/>
      <c r="E441" s="585"/>
      <c r="F441" s="585"/>
      <c r="G441" s="586"/>
      <c r="H441" s="584" t="s">
        <v>72</v>
      </c>
      <c r="I441" s="585"/>
      <c r="J441" s="585"/>
      <c r="K441" s="585"/>
      <c r="L441" s="585"/>
      <c r="M441" s="586"/>
      <c r="N441" s="584" t="s">
        <v>63</v>
      </c>
      <c r="O441" s="585"/>
      <c r="P441" s="585"/>
      <c r="Q441" s="585"/>
      <c r="R441" s="585"/>
      <c r="S441" s="586"/>
      <c r="T441" s="338" t="s">
        <v>55</v>
      </c>
      <c r="U441" s="519"/>
      <c r="V441" s="519"/>
      <c r="W441" s="519"/>
    </row>
    <row r="442" spans="1:23" x14ac:dyDescent="0.2">
      <c r="A442" s="469" t="s">
        <v>54</v>
      </c>
      <c r="B442" s="490">
        <v>1</v>
      </c>
      <c r="C442" s="329">
        <v>2</v>
      </c>
      <c r="D442" s="329">
        <v>3</v>
      </c>
      <c r="E442" s="329">
        <v>4</v>
      </c>
      <c r="F442" s="329">
        <v>5</v>
      </c>
      <c r="G442" s="483">
        <v>6</v>
      </c>
      <c r="H442" s="490">
        <v>7</v>
      </c>
      <c r="I442" s="329">
        <v>8</v>
      </c>
      <c r="J442" s="329">
        <v>9</v>
      </c>
      <c r="K442" s="329">
        <v>10</v>
      </c>
      <c r="L442" s="329">
        <v>11</v>
      </c>
      <c r="M442" s="483">
        <v>12</v>
      </c>
      <c r="N442" s="490">
        <v>13</v>
      </c>
      <c r="O442" s="329">
        <v>14</v>
      </c>
      <c r="P442" s="329">
        <v>15</v>
      </c>
      <c r="Q442" s="329">
        <v>16</v>
      </c>
      <c r="R442" s="329">
        <v>17</v>
      </c>
      <c r="S442" s="483">
        <v>18</v>
      </c>
      <c r="T442" s="459">
        <v>285</v>
      </c>
      <c r="U442" s="519"/>
      <c r="V442" s="519"/>
      <c r="W442" s="519"/>
    </row>
    <row r="443" spans="1:23" x14ac:dyDescent="0.2">
      <c r="A443" s="470" t="s">
        <v>3</v>
      </c>
      <c r="B443" s="473">
        <v>4220</v>
      </c>
      <c r="C443" s="254">
        <v>4220</v>
      </c>
      <c r="D443" s="254">
        <v>4220</v>
      </c>
      <c r="E443" s="254">
        <v>4220</v>
      </c>
      <c r="F443" s="254">
        <v>4220</v>
      </c>
      <c r="G443" s="255">
        <v>4220</v>
      </c>
      <c r="H443" s="253">
        <v>4220</v>
      </c>
      <c r="I443" s="254">
        <v>4220</v>
      </c>
      <c r="J443" s="254">
        <v>4220</v>
      </c>
      <c r="K443" s="254">
        <v>4220</v>
      </c>
      <c r="L443" s="254">
        <v>4220</v>
      </c>
      <c r="M443" s="255">
        <v>4220</v>
      </c>
      <c r="N443" s="253">
        <v>4220</v>
      </c>
      <c r="O443" s="254">
        <v>4220</v>
      </c>
      <c r="P443" s="254">
        <v>4220</v>
      </c>
      <c r="Q443" s="254">
        <v>4220</v>
      </c>
      <c r="R443" s="254">
        <v>4220</v>
      </c>
      <c r="S443" s="255">
        <v>4220</v>
      </c>
      <c r="T443" s="341">
        <v>4220</v>
      </c>
      <c r="U443" s="519"/>
      <c r="V443" s="519"/>
      <c r="W443" s="519"/>
    </row>
    <row r="444" spans="1:23" x14ac:dyDescent="0.2">
      <c r="A444" s="471" t="s">
        <v>6</v>
      </c>
      <c r="B444" s="256">
        <v>4360</v>
      </c>
      <c r="C444" s="257">
        <v>4468.13</v>
      </c>
      <c r="D444" s="257">
        <v>4467.33</v>
      </c>
      <c r="E444" s="257">
        <v>4357.5</v>
      </c>
      <c r="F444" s="257">
        <v>4319.33</v>
      </c>
      <c r="G444" s="258">
        <v>4240.59</v>
      </c>
      <c r="H444" s="256">
        <v>4548.24</v>
      </c>
      <c r="I444" s="257">
        <v>4279.41</v>
      </c>
      <c r="J444" s="257">
        <v>4381.54</v>
      </c>
      <c r="K444" s="257">
        <v>4447.1400000000003</v>
      </c>
      <c r="L444" s="257">
        <v>4420</v>
      </c>
      <c r="M444" s="258">
        <v>4300.67</v>
      </c>
      <c r="N444" s="256">
        <v>4516.92</v>
      </c>
      <c r="O444" s="257">
        <v>4382.8999999999996</v>
      </c>
      <c r="P444" s="257">
        <v>4645</v>
      </c>
      <c r="Q444" s="257">
        <v>4538.8</v>
      </c>
      <c r="R444" s="257">
        <v>4553.33</v>
      </c>
      <c r="S444" s="258">
        <v>4446.43</v>
      </c>
      <c r="T444" s="342">
        <v>4418.92</v>
      </c>
      <c r="U444" s="519"/>
      <c r="V444" s="519"/>
      <c r="W444" s="519"/>
    </row>
    <row r="445" spans="1:23" x14ac:dyDescent="0.2">
      <c r="A445" s="469" t="s">
        <v>7</v>
      </c>
      <c r="B445" s="260">
        <v>83.3</v>
      </c>
      <c r="C445" s="261">
        <v>87.5</v>
      </c>
      <c r="D445" s="261">
        <v>100</v>
      </c>
      <c r="E445" s="261">
        <v>87.5</v>
      </c>
      <c r="F445" s="261">
        <v>86.67</v>
      </c>
      <c r="G445" s="262">
        <v>88.24</v>
      </c>
      <c r="H445" s="260">
        <v>82.35</v>
      </c>
      <c r="I445" s="261">
        <v>70.59</v>
      </c>
      <c r="J445" s="261">
        <v>84.62</v>
      </c>
      <c r="K445" s="261">
        <v>100</v>
      </c>
      <c r="L445" s="261">
        <v>100</v>
      </c>
      <c r="M445" s="262">
        <v>100</v>
      </c>
      <c r="N445" s="260">
        <v>100</v>
      </c>
      <c r="O445" s="261">
        <v>82.35</v>
      </c>
      <c r="P445" s="261">
        <v>92.86</v>
      </c>
      <c r="Q445" s="261">
        <v>87.5</v>
      </c>
      <c r="R445" s="261">
        <v>83.33</v>
      </c>
      <c r="S445" s="262">
        <v>85.71</v>
      </c>
      <c r="T445" s="343">
        <v>88</v>
      </c>
      <c r="U445" s="519"/>
      <c r="V445" s="227"/>
      <c r="W445" s="519"/>
    </row>
    <row r="446" spans="1:23" x14ac:dyDescent="0.2">
      <c r="A446" s="469" t="s">
        <v>8</v>
      </c>
      <c r="B446" s="263">
        <v>6.6299999999999998E-2</v>
      </c>
      <c r="C446" s="264">
        <v>4.7699999999999999E-2</v>
      </c>
      <c r="D446" s="264">
        <v>5.2299999999999999E-2</v>
      </c>
      <c r="E446" s="264">
        <v>6.8199999999999997E-2</v>
      </c>
      <c r="F446" s="264">
        <v>7.6700000000000004E-2</v>
      </c>
      <c r="G446" s="265">
        <v>5.7000000000000002E-2</v>
      </c>
      <c r="H446" s="263">
        <v>6.7000000000000004E-2</v>
      </c>
      <c r="I446" s="264">
        <v>7.9399999999999998E-2</v>
      </c>
      <c r="J446" s="264">
        <v>6.4199999999999993E-2</v>
      </c>
      <c r="K446" s="264">
        <v>3.3099999999999997E-2</v>
      </c>
      <c r="L446" s="264">
        <v>5.62E-2</v>
      </c>
      <c r="M446" s="265">
        <v>5.0700000000000002E-2</v>
      </c>
      <c r="N446" s="263">
        <v>3.1699999999999999E-2</v>
      </c>
      <c r="O446" s="264">
        <v>7.0000000000000007E-2</v>
      </c>
      <c r="P446" s="264">
        <v>6.6900000000000001E-2</v>
      </c>
      <c r="Q446" s="264">
        <v>5.1400000000000001E-2</v>
      </c>
      <c r="R446" s="264">
        <v>6.88E-2</v>
      </c>
      <c r="S446" s="265">
        <v>6.25E-2</v>
      </c>
      <c r="T446" s="344">
        <v>6.6500000000000004E-2</v>
      </c>
      <c r="U446" s="519"/>
      <c r="V446" s="227"/>
      <c r="W446" s="519"/>
    </row>
    <row r="447" spans="1:23" x14ac:dyDescent="0.2">
      <c r="A447" s="471" t="s">
        <v>1</v>
      </c>
      <c r="B447" s="266">
        <f>B444/B443*100-100</f>
        <v>3.3175355450237021</v>
      </c>
      <c r="C447" s="267">
        <f t="shared" ref="C447:T447" si="102">C444/C443*100-100</f>
        <v>5.8798578199052116</v>
      </c>
      <c r="D447" s="267">
        <f t="shared" si="102"/>
        <v>5.8609004739336399</v>
      </c>
      <c r="E447" s="267">
        <f t="shared" si="102"/>
        <v>3.2582938388625564</v>
      </c>
      <c r="F447" s="267">
        <f t="shared" si="102"/>
        <v>2.35379146919432</v>
      </c>
      <c r="G447" s="268">
        <f t="shared" si="102"/>
        <v>0.48791469194313208</v>
      </c>
      <c r="H447" s="266">
        <f t="shared" si="102"/>
        <v>7.778199052132706</v>
      </c>
      <c r="I447" s="267">
        <f t="shared" si="102"/>
        <v>1.4078199052132589</v>
      </c>
      <c r="J447" s="267">
        <f t="shared" si="102"/>
        <v>3.8279620853080445</v>
      </c>
      <c r="K447" s="267">
        <f t="shared" si="102"/>
        <v>5.382464454976315</v>
      </c>
      <c r="L447" s="267">
        <f t="shared" si="102"/>
        <v>4.7393364928909989</v>
      </c>
      <c r="M447" s="268">
        <f t="shared" si="102"/>
        <v>1.9116113744075847</v>
      </c>
      <c r="N447" s="266">
        <f t="shared" si="102"/>
        <v>7.0360189573459735</v>
      </c>
      <c r="O447" s="267">
        <f t="shared" si="102"/>
        <v>3.8601895734597065</v>
      </c>
      <c r="P447" s="267">
        <f t="shared" si="102"/>
        <v>10.071090047393369</v>
      </c>
      <c r="Q447" s="267">
        <f t="shared" si="102"/>
        <v>7.5545023696682563</v>
      </c>
      <c r="R447" s="267">
        <f t="shared" si="102"/>
        <v>7.8988151658767833</v>
      </c>
      <c r="S447" s="268">
        <f t="shared" si="102"/>
        <v>5.3656398104265435</v>
      </c>
      <c r="T447" s="345">
        <f t="shared" si="102"/>
        <v>4.713744075829382</v>
      </c>
      <c r="U447" s="519"/>
      <c r="V447" s="227"/>
      <c r="W447" s="519"/>
    </row>
    <row r="448" spans="1:23" ht="13.5" thickBot="1" x14ac:dyDescent="0.25">
      <c r="A448" s="472" t="s">
        <v>27</v>
      </c>
      <c r="B448" s="410">
        <f>B444-B431</f>
        <v>-84</v>
      </c>
      <c r="C448" s="415">
        <f t="shared" ref="C448:S448" si="103">C444-C431</f>
        <v>129.79666666666708</v>
      </c>
      <c r="D448" s="415">
        <f t="shared" si="103"/>
        <v>168.69363636363596</v>
      </c>
      <c r="E448" s="415">
        <f t="shared" si="103"/>
        <v>-6.25</v>
      </c>
      <c r="F448" s="415">
        <f t="shared" si="103"/>
        <v>-218.67000000000007</v>
      </c>
      <c r="G448" s="417">
        <f t="shared" si="103"/>
        <v>-38.743333333332885</v>
      </c>
      <c r="H448" s="410">
        <f t="shared" si="103"/>
        <v>158.23999999999978</v>
      </c>
      <c r="I448" s="415">
        <f t="shared" si="103"/>
        <v>94.673157894736505</v>
      </c>
      <c r="J448" s="415">
        <f t="shared" si="103"/>
        <v>14.039999999999964</v>
      </c>
      <c r="K448" s="415">
        <f t="shared" si="103"/>
        <v>25.890000000000327</v>
      </c>
      <c r="L448" s="415">
        <f t="shared" si="103"/>
        <v>-96.66666666666697</v>
      </c>
      <c r="M448" s="417">
        <f t="shared" si="103"/>
        <v>-166.38882352941164</v>
      </c>
      <c r="N448" s="410">
        <f t="shared" si="103"/>
        <v>90.119999999999891</v>
      </c>
      <c r="O448" s="415">
        <f t="shared" si="103"/>
        <v>-57.100000000000364</v>
      </c>
      <c r="P448" s="415">
        <f t="shared" si="103"/>
        <v>153.23529411764684</v>
      </c>
      <c r="Q448" s="415">
        <f t="shared" si="103"/>
        <v>115.94285714285706</v>
      </c>
      <c r="R448" s="415">
        <f t="shared" si="103"/>
        <v>150.20499999999993</v>
      </c>
      <c r="S448" s="417">
        <f t="shared" si="103"/>
        <v>-50.236666666666679</v>
      </c>
      <c r="T448" s="478">
        <f>T444-T431</f>
        <v>14.323508771929482</v>
      </c>
      <c r="U448" s="519"/>
      <c r="V448" s="227"/>
      <c r="W448" s="519"/>
    </row>
    <row r="449" spans="1:23" x14ac:dyDescent="0.2">
      <c r="A449" s="370" t="s">
        <v>51</v>
      </c>
      <c r="B449" s="486">
        <v>71</v>
      </c>
      <c r="C449" s="487">
        <v>71</v>
      </c>
      <c r="D449" s="487">
        <v>73</v>
      </c>
      <c r="E449" s="487">
        <v>16</v>
      </c>
      <c r="F449" s="487">
        <v>73</v>
      </c>
      <c r="G449" s="489">
        <v>74</v>
      </c>
      <c r="H449" s="486">
        <v>72</v>
      </c>
      <c r="I449" s="487">
        <v>73</v>
      </c>
      <c r="J449" s="487">
        <v>73</v>
      </c>
      <c r="K449" s="487">
        <v>19</v>
      </c>
      <c r="L449" s="487">
        <v>73</v>
      </c>
      <c r="M449" s="489">
        <v>74</v>
      </c>
      <c r="N449" s="486">
        <v>73</v>
      </c>
      <c r="O449" s="487">
        <v>72</v>
      </c>
      <c r="P449" s="487">
        <v>72</v>
      </c>
      <c r="Q449" s="487">
        <v>18</v>
      </c>
      <c r="R449" s="487">
        <v>74</v>
      </c>
      <c r="S449" s="489">
        <v>74</v>
      </c>
      <c r="T449" s="347">
        <f>SUM(B449:S449)</f>
        <v>1145</v>
      </c>
      <c r="U449" s="227" t="s">
        <v>56</v>
      </c>
      <c r="V449" s="278">
        <f>T436-T449</f>
        <v>0</v>
      </c>
      <c r="W449" s="279">
        <f>V449/T436</f>
        <v>0</v>
      </c>
    </row>
    <row r="450" spans="1:23" x14ac:dyDescent="0.2">
      <c r="A450" s="371" t="s">
        <v>28</v>
      </c>
      <c r="B450" s="323">
        <v>148</v>
      </c>
      <c r="C450" s="240">
        <v>147</v>
      </c>
      <c r="D450" s="240">
        <v>146.5</v>
      </c>
      <c r="E450" s="240">
        <v>149.5</v>
      </c>
      <c r="F450" s="240">
        <v>146.5</v>
      </c>
      <c r="G450" s="243">
        <v>146</v>
      </c>
      <c r="H450" s="242">
        <v>149</v>
      </c>
      <c r="I450" s="240">
        <v>148</v>
      </c>
      <c r="J450" s="240">
        <v>148</v>
      </c>
      <c r="K450" s="240">
        <v>148.5</v>
      </c>
      <c r="L450" s="240">
        <v>146</v>
      </c>
      <c r="M450" s="243">
        <v>146</v>
      </c>
      <c r="N450" s="242">
        <v>149.5</v>
      </c>
      <c r="O450" s="240">
        <v>147.5</v>
      </c>
      <c r="P450" s="240">
        <v>147</v>
      </c>
      <c r="Q450" s="240">
        <v>148</v>
      </c>
      <c r="R450" s="240">
        <v>147</v>
      </c>
      <c r="S450" s="243">
        <v>146</v>
      </c>
      <c r="T450" s="339"/>
      <c r="U450" s="227" t="s">
        <v>57</v>
      </c>
      <c r="V450" s="362">
        <v>147.31</v>
      </c>
      <c r="W450" s="519"/>
    </row>
    <row r="451" spans="1:23" ht="13.5" thickBot="1" x14ac:dyDescent="0.25">
      <c r="A451" s="372" t="s">
        <v>26</v>
      </c>
      <c r="B451" s="410">
        <f>B450-B437</f>
        <v>0</v>
      </c>
      <c r="C451" s="415">
        <f t="shared" ref="C451:S451" si="104">C450-C437</f>
        <v>0</v>
      </c>
      <c r="D451" s="415">
        <f t="shared" si="104"/>
        <v>0</v>
      </c>
      <c r="E451" s="415">
        <f t="shared" si="104"/>
        <v>0</v>
      </c>
      <c r="F451" s="415">
        <f t="shared" si="104"/>
        <v>0</v>
      </c>
      <c r="G451" s="417">
        <f t="shared" si="104"/>
        <v>0</v>
      </c>
      <c r="H451" s="410">
        <f t="shared" si="104"/>
        <v>0</v>
      </c>
      <c r="I451" s="415">
        <f t="shared" si="104"/>
        <v>0</v>
      </c>
      <c r="J451" s="415">
        <f t="shared" si="104"/>
        <v>0</v>
      </c>
      <c r="K451" s="415">
        <f t="shared" si="104"/>
        <v>0</v>
      </c>
      <c r="L451" s="415">
        <f t="shared" si="104"/>
        <v>0</v>
      </c>
      <c r="M451" s="417">
        <f t="shared" si="104"/>
        <v>0</v>
      </c>
      <c r="N451" s="410">
        <f t="shared" si="104"/>
        <v>0</v>
      </c>
      <c r="O451" s="415">
        <f t="shared" si="104"/>
        <v>0</v>
      </c>
      <c r="P451" s="415">
        <f t="shared" si="104"/>
        <v>0</v>
      </c>
      <c r="Q451" s="415">
        <f t="shared" si="104"/>
        <v>0</v>
      </c>
      <c r="R451" s="415">
        <f t="shared" si="104"/>
        <v>0</v>
      </c>
      <c r="S451" s="417">
        <f t="shared" si="104"/>
        <v>0</v>
      </c>
      <c r="T451" s="348"/>
      <c r="U451" s="227" t="s">
        <v>26</v>
      </c>
      <c r="V451" s="395">
        <f>V450-V437</f>
        <v>-9.9999999999909051E-3</v>
      </c>
      <c r="W451" s="519"/>
    </row>
    <row r="453" spans="1:23" ht="13.5" thickBot="1" x14ac:dyDescent="0.25"/>
    <row r="454" spans="1:23" ht="13.5" thickBot="1" x14ac:dyDescent="0.25">
      <c r="A454" s="468" t="s">
        <v>141</v>
      </c>
      <c r="B454" s="584" t="s">
        <v>53</v>
      </c>
      <c r="C454" s="585"/>
      <c r="D454" s="585"/>
      <c r="E454" s="585"/>
      <c r="F454" s="585"/>
      <c r="G454" s="586"/>
      <c r="H454" s="584" t="s">
        <v>72</v>
      </c>
      <c r="I454" s="585"/>
      <c r="J454" s="585"/>
      <c r="K454" s="585"/>
      <c r="L454" s="585"/>
      <c r="M454" s="586"/>
      <c r="N454" s="584" t="s">
        <v>63</v>
      </c>
      <c r="O454" s="585"/>
      <c r="P454" s="585"/>
      <c r="Q454" s="585"/>
      <c r="R454" s="585"/>
      <c r="S454" s="586"/>
      <c r="T454" s="338" t="s">
        <v>55</v>
      </c>
      <c r="U454" s="520"/>
      <c r="V454" s="520"/>
      <c r="W454" s="520"/>
    </row>
    <row r="455" spans="1:23" x14ac:dyDescent="0.2">
      <c r="A455" s="469" t="s">
        <v>54</v>
      </c>
      <c r="B455" s="490">
        <v>1</v>
      </c>
      <c r="C455" s="329">
        <v>2</v>
      </c>
      <c r="D455" s="329">
        <v>3</v>
      </c>
      <c r="E455" s="329">
        <v>4</v>
      </c>
      <c r="F455" s="329">
        <v>5</v>
      </c>
      <c r="G455" s="483">
        <v>6</v>
      </c>
      <c r="H455" s="490">
        <v>7</v>
      </c>
      <c r="I455" s="329">
        <v>8</v>
      </c>
      <c r="J455" s="329">
        <v>9</v>
      </c>
      <c r="K455" s="329">
        <v>10</v>
      </c>
      <c r="L455" s="329">
        <v>11</v>
      </c>
      <c r="M455" s="483">
        <v>12</v>
      </c>
      <c r="N455" s="490">
        <v>13</v>
      </c>
      <c r="O455" s="329">
        <v>14</v>
      </c>
      <c r="P455" s="329">
        <v>15</v>
      </c>
      <c r="Q455" s="329">
        <v>16</v>
      </c>
      <c r="R455" s="329">
        <v>17</v>
      </c>
      <c r="S455" s="483">
        <v>18</v>
      </c>
      <c r="T455" s="459">
        <v>246</v>
      </c>
      <c r="U455" s="520"/>
      <c r="V455" s="520"/>
      <c r="W455" s="520"/>
    </row>
    <row r="456" spans="1:23" x14ac:dyDescent="0.2">
      <c r="A456" s="470" t="s">
        <v>3</v>
      </c>
      <c r="B456" s="473">
        <v>4235</v>
      </c>
      <c r="C456" s="254">
        <v>4235</v>
      </c>
      <c r="D456" s="254">
        <v>4235</v>
      </c>
      <c r="E456" s="254">
        <v>4235</v>
      </c>
      <c r="F456" s="254">
        <v>4235</v>
      </c>
      <c r="G456" s="255">
        <v>4235</v>
      </c>
      <c r="H456" s="253">
        <v>4235</v>
      </c>
      <c r="I456" s="254">
        <v>4235</v>
      </c>
      <c r="J456" s="254">
        <v>4235</v>
      </c>
      <c r="K456" s="254">
        <v>4235</v>
      </c>
      <c r="L456" s="254">
        <v>4235</v>
      </c>
      <c r="M456" s="255">
        <v>4235</v>
      </c>
      <c r="N456" s="253">
        <v>4235</v>
      </c>
      <c r="O456" s="254">
        <v>4235</v>
      </c>
      <c r="P456" s="254">
        <v>4235</v>
      </c>
      <c r="Q456" s="254">
        <v>4235</v>
      </c>
      <c r="R456" s="254">
        <v>4235</v>
      </c>
      <c r="S456" s="255">
        <v>4235</v>
      </c>
      <c r="T456" s="255">
        <v>4235</v>
      </c>
      <c r="U456" s="520"/>
      <c r="V456" s="520"/>
      <c r="W456" s="520"/>
    </row>
    <row r="457" spans="1:23" x14ac:dyDescent="0.2">
      <c r="A457" s="471" t="s">
        <v>6</v>
      </c>
      <c r="B457" s="256">
        <v>4263.125</v>
      </c>
      <c r="C457" s="257">
        <v>4382.666666666667</v>
      </c>
      <c r="D457" s="257">
        <v>4338.5714285714284</v>
      </c>
      <c r="E457" s="257">
        <v>4114</v>
      </c>
      <c r="F457" s="257">
        <v>4511.4285714285716</v>
      </c>
      <c r="G457" s="258">
        <v>4687.6470588235297</v>
      </c>
      <c r="H457" s="256">
        <v>4272.8571428571431</v>
      </c>
      <c r="I457" s="257">
        <v>4499.2307692307695</v>
      </c>
      <c r="J457" s="257">
        <v>4600.625</v>
      </c>
      <c r="K457" s="257">
        <v>4206.666666666667</v>
      </c>
      <c r="L457" s="257">
        <v>4626</v>
      </c>
      <c r="M457" s="258">
        <v>4880.666666666667</v>
      </c>
      <c r="N457" s="256">
        <v>4222.3076923076924</v>
      </c>
      <c r="O457" s="257">
        <v>4433.333333333333</v>
      </c>
      <c r="P457" s="257">
        <v>4625.333333333333</v>
      </c>
      <c r="Q457" s="257">
        <v>4292.8571428571431</v>
      </c>
      <c r="R457" s="257">
        <v>4666</v>
      </c>
      <c r="S457" s="258">
        <v>4885.7894736842109</v>
      </c>
      <c r="T457" s="342">
        <v>4504.4715447154467</v>
      </c>
      <c r="U457" s="520"/>
      <c r="V457" s="520"/>
      <c r="W457" s="520"/>
    </row>
    <row r="458" spans="1:23" x14ac:dyDescent="0.2">
      <c r="A458" s="469" t="s">
        <v>7</v>
      </c>
      <c r="B458" s="260">
        <v>100</v>
      </c>
      <c r="C458" s="261">
        <v>100</v>
      </c>
      <c r="D458" s="261">
        <v>85.714285714285708</v>
      </c>
      <c r="E458" s="261">
        <v>100</v>
      </c>
      <c r="F458" s="261">
        <v>85.714285714285708</v>
      </c>
      <c r="G458" s="262">
        <v>82.352941176470594</v>
      </c>
      <c r="H458" s="260">
        <v>100</v>
      </c>
      <c r="I458" s="261">
        <v>100</v>
      </c>
      <c r="J458" s="261">
        <v>100</v>
      </c>
      <c r="K458" s="261">
        <v>100</v>
      </c>
      <c r="L458" s="261">
        <v>100</v>
      </c>
      <c r="M458" s="262">
        <v>93.333333333333329</v>
      </c>
      <c r="N458" s="260">
        <v>100</v>
      </c>
      <c r="O458" s="261">
        <v>100</v>
      </c>
      <c r="P458" s="261">
        <v>100</v>
      </c>
      <c r="Q458" s="261">
        <v>100</v>
      </c>
      <c r="R458" s="261">
        <v>86.666666666666671</v>
      </c>
      <c r="S458" s="262">
        <v>100</v>
      </c>
      <c r="T458" s="343">
        <v>86.99186991869918</v>
      </c>
      <c r="U458" s="520"/>
      <c r="V458" s="227"/>
      <c r="W458" s="520"/>
    </row>
    <row r="459" spans="1:23" x14ac:dyDescent="0.2">
      <c r="A459" s="469" t="s">
        <v>8</v>
      </c>
      <c r="B459" s="263">
        <v>3.8523377579954568E-2</v>
      </c>
      <c r="C459" s="264">
        <v>4.6764723629019962E-2</v>
      </c>
      <c r="D459" s="264">
        <v>6.6391455651648376E-2</v>
      </c>
      <c r="E459" s="264">
        <v>3.4258556980938971E-2</v>
      </c>
      <c r="F459" s="264">
        <v>6.3212364717152955E-2</v>
      </c>
      <c r="G459" s="265">
        <v>5.5871409401589252E-2</v>
      </c>
      <c r="H459" s="263">
        <v>3.4366783749270713E-2</v>
      </c>
      <c r="I459" s="264">
        <v>2.9569304167042568E-2</v>
      </c>
      <c r="J459" s="264">
        <v>3.8435781187593471E-2</v>
      </c>
      <c r="K459" s="264">
        <v>2.8437969009392012E-2</v>
      </c>
      <c r="L459" s="264">
        <v>3.7013197450845393E-2</v>
      </c>
      <c r="M459" s="265">
        <v>4.0445015266262298E-2</v>
      </c>
      <c r="N459" s="263">
        <v>4.6206895839572881E-2</v>
      </c>
      <c r="O459" s="264">
        <v>5.8385770400953919E-2</v>
      </c>
      <c r="P459" s="264">
        <v>3.7974800126983697E-2</v>
      </c>
      <c r="Q459" s="264">
        <v>3.1884298348095017E-2</v>
      </c>
      <c r="R459" s="264">
        <v>6.0155352911611948E-2</v>
      </c>
      <c r="S459" s="265">
        <v>4.072073487692171E-2</v>
      </c>
      <c r="T459" s="344">
        <v>6.7855222203812016E-2</v>
      </c>
      <c r="U459" s="520"/>
      <c r="V459" s="227"/>
      <c r="W459" s="520"/>
    </row>
    <row r="460" spans="1:23" x14ac:dyDescent="0.2">
      <c r="A460" s="471" t="s">
        <v>1</v>
      </c>
      <c r="B460" s="266">
        <f>B457/B456*100-100</f>
        <v>0.66410861865406901</v>
      </c>
      <c r="C460" s="267">
        <f t="shared" ref="C460:T460" si="105">C457/C456*100-100</f>
        <v>3.4868162140889467</v>
      </c>
      <c r="D460" s="267">
        <f t="shared" si="105"/>
        <v>2.4456063417102314</v>
      </c>
      <c r="E460" s="267">
        <f t="shared" si="105"/>
        <v>-2.8571428571428612</v>
      </c>
      <c r="F460" s="267">
        <f t="shared" si="105"/>
        <v>6.5272389947714515</v>
      </c>
      <c r="G460" s="268">
        <f t="shared" si="105"/>
        <v>10.688242239044385</v>
      </c>
      <c r="H460" s="266">
        <f t="shared" si="105"/>
        <v>0.8939112835216747</v>
      </c>
      <c r="I460" s="267">
        <f t="shared" si="105"/>
        <v>6.2392153301244377</v>
      </c>
      <c r="J460" s="267">
        <f t="shared" si="105"/>
        <v>8.6334120425029397</v>
      </c>
      <c r="K460" s="267">
        <f t="shared" si="105"/>
        <v>-0.66902794175520341</v>
      </c>
      <c r="L460" s="267">
        <f t="shared" si="105"/>
        <v>9.2325855962219521</v>
      </c>
      <c r="M460" s="268">
        <f t="shared" si="105"/>
        <v>15.245966155057062</v>
      </c>
      <c r="N460" s="266">
        <f t="shared" si="105"/>
        <v>-0.2997002997003051</v>
      </c>
      <c r="O460" s="267">
        <f t="shared" si="105"/>
        <v>4.683195592286495</v>
      </c>
      <c r="P460" s="267">
        <f t="shared" si="105"/>
        <v>9.2168437622982964</v>
      </c>
      <c r="Q460" s="267">
        <f t="shared" si="105"/>
        <v>1.3661663012312601</v>
      </c>
      <c r="R460" s="267">
        <f t="shared" si="105"/>
        <v>10.17709563164108</v>
      </c>
      <c r="S460" s="268">
        <f>S457/S456*100-100</f>
        <v>15.366929720996708</v>
      </c>
      <c r="T460" s="345">
        <f t="shared" si="105"/>
        <v>6.3629644560908361</v>
      </c>
      <c r="U460" s="520"/>
      <c r="V460" s="227"/>
      <c r="W460" s="520"/>
    </row>
    <row r="461" spans="1:23" ht="13.5" thickBot="1" x14ac:dyDescent="0.25">
      <c r="A461" s="472" t="s">
        <v>27</v>
      </c>
      <c r="B461" s="410">
        <f>B457-B444</f>
        <v>-96.875</v>
      </c>
      <c r="C461" s="415">
        <f t="shared" ref="C461:S461" si="106">C457-C444</f>
        <v>-85.463333333333139</v>
      </c>
      <c r="D461" s="415">
        <f t="shared" si="106"/>
        <v>-128.75857142857149</v>
      </c>
      <c r="E461" s="415">
        <f t="shared" si="106"/>
        <v>-243.5</v>
      </c>
      <c r="F461" s="415">
        <f t="shared" si="106"/>
        <v>192.09857142857163</v>
      </c>
      <c r="G461" s="417">
        <f t="shared" si="106"/>
        <v>447.05705882352959</v>
      </c>
      <c r="H461" s="410">
        <f t="shared" si="106"/>
        <v>-275.38285714285666</v>
      </c>
      <c r="I461" s="415">
        <f t="shared" si="106"/>
        <v>219.82076923076966</v>
      </c>
      <c r="J461" s="415">
        <f t="shared" si="106"/>
        <v>219.08500000000004</v>
      </c>
      <c r="K461" s="415">
        <f t="shared" si="106"/>
        <v>-240.47333333333336</v>
      </c>
      <c r="L461" s="415">
        <f t="shared" si="106"/>
        <v>206</v>
      </c>
      <c r="M461" s="417">
        <f t="shared" si="106"/>
        <v>579.9966666666669</v>
      </c>
      <c r="N461" s="410">
        <f t="shared" si="106"/>
        <v>-294.6123076923077</v>
      </c>
      <c r="O461" s="415">
        <f t="shared" si="106"/>
        <v>50.433333333333394</v>
      </c>
      <c r="P461" s="415">
        <f t="shared" si="106"/>
        <v>-19.66666666666697</v>
      </c>
      <c r="Q461" s="415">
        <f t="shared" si="106"/>
        <v>-245.94285714285706</v>
      </c>
      <c r="R461" s="415">
        <f t="shared" si="106"/>
        <v>112.67000000000007</v>
      </c>
      <c r="S461" s="417">
        <f t="shared" si="106"/>
        <v>439.35947368421057</v>
      </c>
      <c r="T461" s="478">
        <f>T457-T444</f>
        <v>85.551544715446653</v>
      </c>
      <c r="U461" s="520"/>
      <c r="V461" s="227"/>
      <c r="W461" s="520"/>
    </row>
    <row r="462" spans="1:23" x14ac:dyDescent="0.2">
      <c r="A462" s="370" t="s">
        <v>51</v>
      </c>
      <c r="B462" s="486">
        <v>65</v>
      </c>
      <c r="C462" s="487">
        <v>66</v>
      </c>
      <c r="D462" s="487">
        <v>66</v>
      </c>
      <c r="E462" s="487">
        <v>14</v>
      </c>
      <c r="F462" s="487">
        <v>66</v>
      </c>
      <c r="G462" s="489">
        <v>66</v>
      </c>
      <c r="H462" s="486">
        <v>65</v>
      </c>
      <c r="I462" s="487">
        <v>66</v>
      </c>
      <c r="J462" s="487">
        <v>65</v>
      </c>
      <c r="K462" s="487">
        <v>13</v>
      </c>
      <c r="L462" s="487">
        <v>66</v>
      </c>
      <c r="M462" s="489">
        <v>66</v>
      </c>
      <c r="N462" s="486">
        <v>67</v>
      </c>
      <c r="O462" s="487">
        <v>67</v>
      </c>
      <c r="P462" s="487">
        <v>66</v>
      </c>
      <c r="Q462" s="487">
        <v>14</v>
      </c>
      <c r="R462" s="487">
        <v>66</v>
      </c>
      <c r="S462" s="489">
        <v>66</v>
      </c>
      <c r="T462" s="347">
        <f>SUM(B462:S462)</f>
        <v>1030</v>
      </c>
      <c r="U462" s="227" t="s">
        <v>56</v>
      </c>
      <c r="V462" s="278">
        <f>T449-T462</f>
        <v>115</v>
      </c>
      <c r="W462" s="279">
        <f>V462/T449</f>
        <v>0.10043668122270742</v>
      </c>
    </row>
    <row r="463" spans="1:23" x14ac:dyDescent="0.2">
      <c r="A463" s="371" t="s">
        <v>28</v>
      </c>
      <c r="B463" s="323">
        <v>149.5</v>
      </c>
      <c r="C463" s="240">
        <v>148.5</v>
      </c>
      <c r="D463" s="240">
        <v>148</v>
      </c>
      <c r="E463" s="240">
        <v>151</v>
      </c>
      <c r="F463" s="240">
        <v>147.5</v>
      </c>
      <c r="G463" s="243">
        <v>147</v>
      </c>
      <c r="H463" s="242">
        <v>150.5</v>
      </c>
      <c r="I463" s="240">
        <v>149</v>
      </c>
      <c r="J463" s="240">
        <v>149</v>
      </c>
      <c r="K463" s="240">
        <v>150</v>
      </c>
      <c r="L463" s="240">
        <v>147</v>
      </c>
      <c r="M463" s="243">
        <v>147</v>
      </c>
      <c r="N463" s="242">
        <v>151</v>
      </c>
      <c r="O463" s="240">
        <v>148.5</v>
      </c>
      <c r="P463" s="240">
        <v>148</v>
      </c>
      <c r="Q463" s="240">
        <v>149.5</v>
      </c>
      <c r="R463" s="240">
        <v>148</v>
      </c>
      <c r="S463" s="243">
        <v>147</v>
      </c>
      <c r="T463" s="339"/>
      <c r="U463" s="227" t="s">
        <v>57</v>
      </c>
      <c r="V463" s="362">
        <v>147.31</v>
      </c>
      <c r="W463" s="520"/>
    </row>
    <row r="464" spans="1:23" ht="13.5" thickBot="1" x14ac:dyDescent="0.25">
      <c r="A464" s="372" t="s">
        <v>26</v>
      </c>
      <c r="B464" s="410">
        <f>B463-B450</f>
        <v>1.5</v>
      </c>
      <c r="C464" s="415">
        <f t="shared" ref="C464:S464" si="107">C463-C450</f>
        <v>1.5</v>
      </c>
      <c r="D464" s="415">
        <f t="shared" si="107"/>
        <v>1.5</v>
      </c>
      <c r="E464" s="415">
        <f t="shared" si="107"/>
        <v>1.5</v>
      </c>
      <c r="F464" s="415">
        <f t="shared" si="107"/>
        <v>1</v>
      </c>
      <c r="G464" s="417">
        <f t="shared" si="107"/>
        <v>1</v>
      </c>
      <c r="H464" s="410">
        <f t="shared" si="107"/>
        <v>1.5</v>
      </c>
      <c r="I464" s="415">
        <f t="shared" si="107"/>
        <v>1</v>
      </c>
      <c r="J464" s="415">
        <f t="shared" si="107"/>
        <v>1</v>
      </c>
      <c r="K464" s="415">
        <f t="shared" si="107"/>
        <v>1.5</v>
      </c>
      <c r="L464" s="415">
        <f t="shared" si="107"/>
        <v>1</v>
      </c>
      <c r="M464" s="417">
        <f t="shared" si="107"/>
        <v>1</v>
      </c>
      <c r="N464" s="410">
        <f t="shared" si="107"/>
        <v>1.5</v>
      </c>
      <c r="O464" s="415">
        <f t="shared" si="107"/>
        <v>1</v>
      </c>
      <c r="P464" s="415">
        <f t="shared" si="107"/>
        <v>1</v>
      </c>
      <c r="Q464" s="415">
        <f t="shared" si="107"/>
        <v>1.5</v>
      </c>
      <c r="R464" s="415">
        <f t="shared" si="107"/>
        <v>1</v>
      </c>
      <c r="S464" s="417">
        <f t="shared" si="107"/>
        <v>1</v>
      </c>
      <c r="T464" s="348"/>
      <c r="U464" s="227" t="s">
        <v>26</v>
      </c>
      <c r="V464" s="395">
        <f>V463-V450</f>
        <v>0</v>
      </c>
      <c r="W464" s="520"/>
    </row>
    <row r="466" spans="1:23" ht="13.5" thickBot="1" x14ac:dyDescent="0.25"/>
    <row r="467" spans="1:23" s="521" customFormat="1" ht="13.5" thickBot="1" x14ac:dyDescent="0.25">
      <c r="A467" s="468" t="s">
        <v>142</v>
      </c>
      <c r="B467" s="584" t="s">
        <v>53</v>
      </c>
      <c r="C467" s="585"/>
      <c r="D467" s="585"/>
      <c r="E467" s="585"/>
      <c r="F467" s="585"/>
      <c r="G467" s="586"/>
      <c r="H467" s="584" t="s">
        <v>72</v>
      </c>
      <c r="I467" s="585"/>
      <c r="J467" s="585"/>
      <c r="K467" s="585"/>
      <c r="L467" s="585"/>
      <c r="M467" s="586"/>
      <c r="N467" s="584" t="s">
        <v>63</v>
      </c>
      <c r="O467" s="585"/>
      <c r="P467" s="585"/>
      <c r="Q467" s="585"/>
      <c r="R467" s="585"/>
      <c r="S467" s="586"/>
      <c r="T467" s="338" t="s">
        <v>55</v>
      </c>
    </row>
    <row r="468" spans="1:23" s="521" customFormat="1" x14ac:dyDescent="0.2">
      <c r="A468" s="469" t="s">
        <v>54</v>
      </c>
      <c r="B468" s="490">
        <v>1</v>
      </c>
      <c r="C468" s="329">
        <v>2</v>
      </c>
      <c r="D468" s="329">
        <v>3</v>
      </c>
      <c r="E468" s="329">
        <v>4</v>
      </c>
      <c r="F468" s="329">
        <v>5</v>
      </c>
      <c r="G468" s="483">
        <v>6</v>
      </c>
      <c r="H468" s="490">
        <v>7</v>
      </c>
      <c r="I468" s="329">
        <v>8</v>
      </c>
      <c r="J468" s="329">
        <v>9</v>
      </c>
      <c r="K468" s="329">
        <v>10</v>
      </c>
      <c r="L468" s="329">
        <v>11</v>
      </c>
      <c r="M468" s="483">
        <v>12</v>
      </c>
      <c r="N468" s="490">
        <v>13</v>
      </c>
      <c r="O468" s="329">
        <v>14</v>
      </c>
      <c r="P468" s="329">
        <v>15</v>
      </c>
      <c r="Q468" s="329">
        <v>16</v>
      </c>
      <c r="R468" s="329">
        <v>17</v>
      </c>
      <c r="S468" s="483">
        <v>18</v>
      </c>
      <c r="T468" s="459">
        <v>246</v>
      </c>
    </row>
    <row r="469" spans="1:23" s="521" customFormat="1" x14ac:dyDescent="0.2">
      <c r="A469" s="470" t="s">
        <v>3</v>
      </c>
      <c r="B469" s="473">
        <v>4250</v>
      </c>
      <c r="C469" s="254">
        <v>4250</v>
      </c>
      <c r="D469" s="254">
        <v>4250</v>
      </c>
      <c r="E469" s="254">
        <v>4250</v>
      </c>
      <c r="F469" s="254">
        <v>4250</v>
      </c>
      <c r="G469" s="255">
        <v>4250</v>
      </c>
      <c r="H469" s="253">
        <v>4250</v>
      </c>
      <c r="I469" s="254">
        <v>4250</v>
      </c>
      <c r="J469" s="254">
        <v>4250</v>
      </c>
      <c r="K469" s="254">
        <v>4250</v>
      </c>
      <c r="L469" s="254">
        <v>4250</v>
      </c>
      <c r="M469" s="255">
        <v>4250</v>
      </c>
      <c r="N469" s="253">
        <v>4250</v>
      </c>
      <c r="O469" s="254">
        <v>4250</v>
      </c>
      <c r="P469" s="254">
        <v>4250</v>
      </c>
      <c r="Q469" s="254">
        <v>4250</v>
      </c>
      <c r="R469" s="254">
        <v>4250</v>
      </c>
      <c r="S469" s="255">
        <v>4250</v>
      </c>
      <c r="T469" s="255">
        <v>4250</v>
      </c>
    </row>
    <row r="470" spans="1:23" s="521" customFormat="1" x14ac:dyDescent="0.2">
      <c r="A470" s="471" t="s">
        <v>6</v>
      </c>
      <c r="B470" s="256">
        <v>4335.71</v>
      </c>
      <c r="C470" s="257">
        <v>4501.88</v>
      </c>
      <c r="D470" s="257">
        <v>4566.67</v>
      </c>
      <c r="E470" s="257">
        <v>4303.75</v>
      </c>
      <c r="F470" s="257">
        <v>4747.1400000000003</v>
      </c>
      <c r="G470" s="258">
        <v>4831.33</v>
      </c>
      <c r="H470" s="256">
        <v>4360</v>
      </c>
      <c r="I470" s="257">
        <v>4582</v>
      </c>
      <c r="J470" s="257">
        <v>4635.63</v>
      </c>
      <c r="K470" s="257">
        <v>4357.5</v>
      </c>
      <c r="L470" s="257">
        <v>4675.33</v>
      </c>
      <c r="M470" s="258">
        <v>4772.67</v>
      </c>
      <c r="N470" s="256">
        <v>4304</v>
      </c>
      <c r="O470" s="257">
        <v>4446.67</v>
      </c>
      <c r="P470" s="257">
        <v>4655</v>
      </c>
      <c r="Q470" s="257">
        <v>4341.43</v>
      </c>
      <c r="R470" s="257">
        <v>4688.13</v>
      </c>
      <c r="S470" s="258">
        <v>4836.88</v>
      </c>
      <c r="T470" s="342">
        <v>4572.8599999999997</v>
      </c>
    </row>
    <row r="471" spans="1:23" s="521" customFormat="1" x14ac:dyDescent="0.2">
      <c r="A471" s="469" t="s">
        <v>7</v>
      </c>
      <c r="B471" s="260">
        <v>100</v>
      </c>
      <c r="C471" s="261">
        <v>93.75</v>
      </c>
      <c r="D471" s="261">
        <v>100</v>
      </c>
      <c r="E471" s="261">
        <v>75</v>
      </c>
      <c r="F471" s="261">
        <v>100</v>
      </c>
      <c r="G471" s="262">
        <v>100</v>
      </c>
      <c r="H471" s="260">
        <v>100</v>
      </c>
      <c r="I471" s="261">
        <v>93.33</v>
      </c>
      <c r="J471" s="261">
        <v>93.75</v>
      </c>
      <c r="K471" s="261">
        <v>87.5</v>
      </c>
      <c r="L471" s="261">
        <v>100</v>
      </c>
      <c r="M471" s="262">
        <v>93.33</v>
      </c>
      <c r="N471" s="260">
        <v>100</v>
      </c>
      <c r="O471" s="261">
        <v>100</v>
      </c>
      <c r="P471" s="261">
        <v>100</v>
      </c>
      <c r="Q471" s="261">
        <v>100</v>
      </c>
      <c r="R471" s="261">
        <v>100</v>
      </c>
      <c r="S471" s="262">
        <v>100</v>
      </c>
      <c r="T471" s="343">
        <v>90.48</v>
      </c>
      <c r="V471" s="227"/>
    </row>
    <row r="472" spans="1:23" s="521" customFormat="1" x14ac:dyDescent="0.2">
      <c r="A472" s="469" t="s">
        <v>8</v>
      </c>
      <c r="B472" s="263">
        <v>4.0399999999999998E-2</v>
      </c>
      <c r="C472" s="264">
        <v>4.3099999999999999E-2</v>
      </c>
      <c r="D472" s="264">
        <v>3.09E-2</v>
      </c>
      <c r="E472" s="264">
        <v>9.0300000000000005E-2</v>
      </c>
      <c r="F472" s="264">
        <v>4.07E-2</v>
      </c>
      <c r="G472" s="265">
        <v>3.7100000000000001E-2</v>
      </c>
      <c r="H472" s="263">
        <v>3.9300000000000002E-2</v>
      </c>
      <c r="I472" s="264">
        <v>5.0500000000000003E-2</v>
      </c>
      <c r="J472" s="264">
        <v>5.6300000000000003E-2</v>
      </c>
      <c r="K472" s="264">
        <v>5.6599999999999998E-2</v>
      </c>
      <c r="L472" s="264">
        <v>3.4000000000000002E-2</v>
      </c>
      <c r="M472" s="265">
        <v>4.6100000000000002E-2</v>
      </c>
      <c r="N472" s="263">
        <v>4.9700000000000001E-2</v>
      </c>
      <c r="O472" s="264">
        <v>3.9600000000000003E-2</v>
      </c>
      <c r="P472" s="264">
        <v>4.8599999999999997E-2</v>
      </c>
      <c r="Q472" s="264">
        <v>4.9200000000000001E-2</v>
      </c>
      <c r="R472" s="264">
        <v>3.4200000000000001E-2</v>
      </c>
      <c r="S472" s="265">
        <v>3.85E-2</v>
      </c>
      <c r="T472" s="344">
        <v>5.9499999999999997E-2</v>
      </c>
      <c r="V472" s="227"/>
    </row>
    <row r="473" spans="1:23" s="521" customFormat="1" x14ac:dyDescent="0.2">
      <c r="A473" s="471" t="s">
        <v>1</v>
      </c>
      <c r="B473" s="266">
        <f>B470/B469*100-100</f>
        <v>2.0167058823529374</v>
      </c>
      <c r="C473" s="267">
        <f t="shared" ref="C473:R473" si="108">C470/C469*100-100</f>
        <v>5.9265882352941333</v>
      </c>
      <c r="D473" s="267">
        <f t="shared" si="108"/>
        <v>7.451058823529408</v>
      </c>
      <c r="E473" s="267">
        <f t="shared" si="108"/>
        <v>1.264705882352942</v>
      </c>
      <c r="F473" s="267">
        <f t="shared" si="108"/>
        <v>11.69741176470589</v>
      </c>
      <c r="G473" s="268">
        <f t="shared" si="108"/>
        <v>13.67835294117647</v>
      </c>
      <c r="H473" s="266">
        <f t="shared" si="108"/>
        <v>2.5882352941176521</v>
      </c>
      <c r="I473" s="267">
        <f t="shared" si="108"/>
        <v>7.8117647058823678</v>
      </c>
      <c r="J473" s="267">
        <f t="shared" si="108"/>
        <v>9.0736470588235392</v>
      </c>
      <c r="K473" s="267">
        <f t="shared" si="108"/>
        <v>2.529411764705884</v>
      </c>
      <c r="L473" s="267">
        <f t="shared" si="108"/>
        <v>10.007764705882366</v>
      </c>
      <c r="M473" s="268">
        <f t="shared" si="108"/>
        <v>12.298117647058817</v>
      </c>
      <c r="N473" s="266">
        <f t="shared" si="108"/>
        <v>1.2705882352941131</v>
      </c>
      <c r="O473" s="267">
        <f t="shared" si="108"/>
        <v>4.6275294117646979</v>
      </c>
      <c r="P473" s="267">
        <f t="shared" si="108"/>
        <v>9.5294117647058698</v>
      </c>
      <c r="Q473" s="267">
        <f t="shared" si="108"/>
        <v>2.151294117647069</v>
      </c>
      <c r="R473" s="267">
        <f t="shared" si="108"/>
        <v>10.308941176470583</v>
      </c>
      <c r="S473" s="268">
        <f>S470/S469*100-100</f>
        <v>13.808941176470597</v>
      </c>
      <c r="T473" s="345">
        <f t="shared" ref="T473" si="109">T470/T469*100-100</f>
        <v>7.5967058823529214</v>
      </c>
      <c r="V473" s="227"/>
    </row>
    <row r="474" spans="1:23" s="521" customFormat="1" ht="13.5" thickBot="1" x14ac:dyDescent="0.25">
      <c r="A474" s="472" t="s">
        <v>27</v>
      </c>
      <c r="B474" s="410">
        <f>B470-B457</f>
        <v>72.585000000000036</v>
      </c>
      <c r="C474" s="415">
        <f t="shared" ref="C474:S474" si="110">C470-C457</f>
        <v>119.21333333333314</v>
      </c>
      <c r="D474" s="415">
        <f t="shared" si="110"/>
        <v>228.09857142857163</v>
      </c>
      <c r="E474" s="415">
        <f t="shared" si="110"/>
        <v>189.75</v>
      </c>
      <c r="F474" s="415">
        <f t="shared" si="110"/>
        <v>235.71142857142877</v>
      </c>
      <c r="G474" s="417">
        <f t="shared" si="110"/>
        <v>143.68294117647019</v>
      </c>
      <c r="H474" s="410">
        <f t="shared" si="110"/>
        <v>87.142857142856883</v>
      </c>
      <c r="I474" s="415">
        <f t="shared" si="110"/>
        <v>82.769230769230489</v>
      </c>
      <c r="J474" s="415">
        <f t="shared" si="110"/>
        <v>35.005000000000109</v>
      </c>
      <c r="K474" s="415">
        <f t="shared" si="110"/>
        <v>150.83333333333303</v>
      </c>
      <c r="L474" s="415">
        <f t="shared" si="110"/>
        <v>49.329999999999927</v>
      </c>
      <c r="M474" s="417">
        <f t="shared" si="110"/>
        <v>-107.9966666666669</v>
      </c>
      <c r="N474" s="410">
        <f t="shared" si="110"/>
        <v>81.692307692307622</v>
      </c>
      <c r="O474" s="415">
        <f t="shared" si="110"/>
        <v>13.336666666667043</v>
      </c>
      <c r="P474" s="415">
        <f t="shared" si="110"/>
        <v>29.66666666666697</v>
      </c>
      <c r="Q474" s="415">
        <f t="shared" si="110"/>
        <v>48.572857142857174</v>
      </c>
      <c r="R474" s="415">
        <f t="shared" si="110"/>
        <v>22.130000000000109</v>
      </c>
      <c r="S474" s="417">
        <f t="shared" si="110"/>
        <v>-48.909473684210752</v>
      </c>
      <c r="T474" s="478">
        <f>T470-T457</f>
        <v>68.388455284552947</v>
      </c>
      <c r="V474" s="227"/>
    </row>
    <row r="475" spans="1:23" s="521" customFormat="1" x14ac:dyDescent="0.2">
      <c r="A475" s="370" t="s">
        <v>51</v>
      </c>
      <c r="B475" s="486">
        <v>65</v>
      </c>
      <c r="C475" s="487">
        <v>66</v>
      </c>
      <c r="D475" s="487">
        <v>65</v>
      </c>
      <c r="E475" s="487">
        <v>14</v>
      </c>
      <c r="F475" s="487">
        <v>66</v>
      </c>
      <c r="G475" s="489">
        <v>66</v>
      </c>
      <c r="H475" s="486">
        <v>65</v>
      </c>
      <c r="I475" s="487">
        <v>66</v>
      </c>
      <c r="J475" s="487">
        <v>65</v>
      </c>
      <c r="K475" s="487">
        <v>13</v>
      </c>
      <c r="L475" s="487">
        <v>66</v>
      </c>
      <c r="M475" s="489">
        <v>66</v>
      </c>
      <c r="N475" s="486">
        <v>67</v>
      </c>
      <c r="O475" s="487">
        <v>67</v>
      </c>
      <c r="P475" s="487">
        <v>66</v>
      </c>
      <c r="Q475" s="487">
        <v>14</v>
      </c>
      <c r="R475" s="487">
        <v>66</v>
      </c>
      <c r="S475" s="489">
        <v>66</v>
      </c>
      <c r="T475" s="347">
        <f>SUM(B475:S475)</f>
        <v>1029</v>
      </c>
      <c r="U475" s="227" t="s">
        <v>56</v>
      </c>
      <c r="V475" s="278">
        <f>T462-T475</f>
        <v>1</v>
      </c>
      <c r="W475" s="279">
        <f>V475/T462</f>
        <v>9.7087378640776695E-4</v>
      </c>
    </row>
    <row r="476" spans="1:23" s="521" customFormat="1" x14ac:dyDescent="0.2">
      <c r="A476" s="371" t="s">
        <v>28</v>
      </c>
      <c r="B476" s="323">
        <v>149.5</v>
      </c>
      <c r="C476" s="240">
        <v>148.5</v>
      </c>
      <c r="D476" s="240">
        <v>148</v>
      </c>
      <c r="E476" s="240">
        <v>151</v>
      </c>
      <c r="F476" s="240">
        <v>147.5</v>
      </c>
      <c r="G476" s="243">
        <v>147</v>
      </c>
      <c r="H476" s="242">
        <v>150.5</v>
      </c>
      <c r="I476" s="240">
        <v>149</v>
      </c>
      <c r="J476" s="240">
        <v>149</v>
      </c>
      <c r="K476" s="240">
        <v>150</v>
      </c>
      <c r="L476" s="240">
        <v>147</v>
      </c>
      <c r="M476" s="243">
        <v>147</v>
      </c>
      <c r="N476" s="242">
        <v>151</v>
      </c>
      <c r="O476" s="240">
        <v>148.5</v>
      </c>
      <c r="P476" s="240">
        <v>148</v>
      </c>
      <c r="Q476" s="240">
        <v>149.5</v>
      </c>
      <c r="R476" s="240">
        <v>148</v>
      </c>
      <c r="S476" s="243">
        <v>147</v>
      </c>
      <c r="T476" s="339"/>
      <c r="U476" s="227" t="s">
        <v>57</v>
      </c>
      <c r="V476" s="362">
        <v>148.6</v>
      </c>
    </row>
    <row r="477" spans="1:23" s="521" customFormat="1" ht="13.5" thickBot="1" x14ac:dyDescent="0.25">
      <c r="A477" s="372" t="s">
        <v>26</v>
      </c>
      <c r="B477" s="410">
        <f>B476-B463</f>
        <v>0</v>
      </c>
      <c r="C477" s="415">
        <f t="shared" ref="C477:S477" si="111">C476-C463</f>
        <v>0</v>
      </c>
      <c r="D477" s="415">
        <f t="shared" si="111"/>
        <v>0</v>
      </c>
      <c r="E477" s="415">
        <f t="shared" si="111"/>
        <v>0</v>
      </c>
      <c r="F477" s="415">
        <f t="shared" si="111"/>
        <v>0</v>
      </c>
      <c r="G477" s="417">
        <f t="shared" si="111"/>
        <v>0</v>
      </c>
      <c r="H477" s="410">
        <f t="shared" si="111"/>
        <v>0</v>
      </c>
      <c r="I477" s="415">
        <f t="shared" si="111"/>
        <v>0</v>
      </c>
      <c r="J477" s="415">
        <f t="shared" si="111"/>
        <v>0</v>
      </c>
      <c r="K477" s="415">
        <f t="shared" si="111"/>
        <v>0</v>
      </c>
      <c r="L477" s="415">
        <f t="shared" si="111"/>
        <v>0</v>
      </c>
      <c r="M477" s="417">
        <f t="shared" si="111"/>
        <v>0</v>
      </c>
      <c r="N477" s="410">
        <f t="shared" si="111"/>
        <v>0</v>
      </c>
      <c r="O477" s="415">
        <f t="shared" si="111"/>
        <v>0</v>
      </c>
      <c r="P477" s="415">
        <f t="shared" si="111"/>
        <v>0</v>
      </c>
      <c r="Q477" s="415">
        <f t="shared" si="111"/>
        <v>0</v>
      </c>
      <c r="R477" s="415">
        <f t="shared" si="111"/>
        <v>0</v>
      </c>
      <c r="S477" s="417">
        <f t="shared" si="111"/>
        <v>0</v>
      </c>
      <c r="T477" s="348"/>
      <c r="U477" s="227" t="s">
        <v>26</v>
      </c>
      <c r="V477" s="395">
        <f>V476-V463</f>
        <v>1.289999999999992</v>
      </c>
    </row>
    <row r="479" spans="1:23" ht="13.5" thickBot="1" x14ac:dyDescent="0.25"/>
    <row r="480" spans="1:23" s="522" customFormat="1" ht="13.5" thickBot="1" x14ac:dyDescent="0.25">
      <c r="A480" s="468" t="s">
        <v>143</v>
      </c>
      <c r="B480" s="584" t="s">
        <v>53</v>
      </c>
      <c r="C480" s="585"/>
      <c r="D480" s="585"/>
      <c r="E480" s="585"/>
      <c r="F480" s="585"/>
      <c r="G480" s="586"/>
      <c r="H480" s="584" t="s">
        <v>72</v>
      </c>
      <c r="I480" s="585"/>
      <c r="J480" s="585"/>
      <c r="K480" s="585"/>
      <c r="L480" s="585"/>
      <c r="M480" s="586"/>
      <c r="N480" s="584" t="s">
        <v>63</v>
      </c>
      <c r="O480" s="585"/>
      <c r="P480" s="585"/>
      <c r="Q480" s="585"/>
      <c r="R480" s="585"/>
      <c r="S480" s="586"/>
      <c r="T480" s="338" t="s">
        <v>55</v>
      </c>
    </row>
    <row r="481" spans="1:23" s="522" customFormat="1" x14ac:dyDescent="0.2">
      <c r="A481" s="469" t="s">
        <v>54</v>
      </c>
      <c r="B481" s="490">
        <v>1</v>
      </c>
      <c r="C481" s="329">
        <v>2</v>
      </c>
      <c r="D481" s="329">
        <v>3</v>
      </c>
      <c r="E481" s="329">
        <v>4</v>
      </c>
      <c r="F481" s="329">
        <v>5</v>
      </c>
      <c r="G481" s="483">
        <v>6</v>
      </c>
      <c r="H481" s="490">
        <v>7</v>
      </c>
      <c r="I481" s="329">
        <v>8</v>
      </c>
      <c r="J481" s="329">
        <v>9</v>
      </c>
      <c r="K481" s="329">
        <v>10</v>
      </c>
      <c r="L481" s="329">
        <v>11</v>
      </c>
      <c r="M481" s="483">
        <v>12</v>
      </c>
      <c r="N481" s="490">
        <v>13</v>
      </c>
      <c r="O481" s="329">
        <v>14</v>
      </c>
      <c r="P481" s="329">
        <v>15</v>
      </c>
      <c r="Q481" s="329">
        <v>16</v>
      </c>
      <c r="R481" s="329">
        <v>17</v>
      </c>
      <c r="S481" s="483">
        <v>18</v>
      </c>
      <c r="T481" s="459">
        <v>246</v>
      </c>
    </row>
    <row r="482" spans="1:23" s="522" customFormat="1" x14ac:dyDescent="0.2">
      <c r="A482" s="470" t="s">
        <v>3</v>
      </c>
      <c r="B482" s="473">
        <v>4265</v>
      </c>
      <c r="C482" s="254">
        <v>4265</v>
      </c>
      <c r="D482" s="254">
        <v>4265</v>
      </c>
      <c r="E482" s="254">
        <v>4265</v>
      </c>
      <c r="F482" s="254">
        <v>4265</v>
      </c>
      <c r="G482" s="255">
        <v>4265</v>
      </c>
      <c r="H482" s="253">
        <v>4265</v>
      </c>
      <c r="I482" s="254">
        <v>4265</v>
      </c>
      <c r="J482" s="254">
        <v>4265</v>
      </c>
      <c r="K482" s="254">
        <v>4265</v>
      </c>
      <c r="L482" s="254">
        <v>4265</v>
      </c>
      <c r="M482" s="255">
        <v>4265</v>
      </c>
      <c r="N482" s="253">
        <v>4265</v>
      </c>
      <c r="O482" s="254">
        <v>4265</v>
      </c>
      <c r="P482" s="254">
        <v>4265</v>
      </c>
      <c r="Q482" s="254">
        <v>4265</v>
      </c>
      <c r="R482" s="254">
        <v>4265</v>
      </c>
      <c r="S482" s="255">
        <v>4265</v>
      </c>
      <c r="T482" s="255">
        <v>4265</v>
      </c>
    </row>
    <row r="483" spans="1:23" s="522" customFormat="1" x14ac:dyDescent="0.2">
      <c r="A483" s="471" t="s">
        <v>6</v>
      </c>
      <c r="B483" s="256">
        <v>4350.67</v>
      </c>
      <c r="C483" s="257">
        <v>4493.75</v>
      </c>
      <c r="D483" s="257">
        <v>4603.75</v>
      </c>
      <c r="E483" s="257">
        <v>4398.33</v>
      </c>
      <c r="F483" s="257">
        <v>4818.13</v>
      </c>
      <c r="G483" s="258">
        <v>4853.75</v>
      </c>
      <c r="H483" s="256">
        <v>4412</v>
      </c>
      <c r="I483" s="257">
        <v>4565.63</v>
      </c>
      <c r="J483" s="257">
        <v>4728.82</v>
      </c>
      <c r="K483" s="257">
        <v>4305</v>
      </c>
      <c r="L483" s="257">
        <v>4725.29</v>
      </c>
      <c r="M483" s="258">
        <v>4877.8599999999997</v>
      </c>
      <c r="N483" s="256">
        <v>4357.33</v>
      </c>
      <c r="O483" s="257">
        <v>4555</v>
      </c>
      <c r="P483" s="257">
        <v>4502.67</v>
      </c>
      <c r="Q483" s="257">
        <v>4400</v>
      </c>
      <c r="R483" s="257">
        <v>4681.88</v>
      </c>
      <c r="S483" s="258">
        <v>4920</v>
      </c>
      <c r="T483" s="342">
        <v>4608.7</v>
      </c>
    </row>
    <row r="484" spans="1:23" s="522" customFormat="1" x14ac:dyDescent="0.2">
      <c r="A484" s="469" t="s">
        <v>7</v>
      </c>
      <c r="B484" s="260">
        <v>100</v>
      </c>
      <c r="C484" s="261">
        <v>100</v>
      </c>
      <c r="D484" s="261">
        <v>93.75</v>
      </c>
      <c r="E484" s="261">
        <v>83.33</v>
      </c>
      <c r="F484" s="261">
        <v>100</v>
      </c>
      <c r="G484" s="262">
        <v>81.25</v>
      </c>
      <c r="H484" s="260">
        <v>100</v>
      </c>
      <c r="I484" s="261">
        <v>100</v>
      </c>
      <c r="J484" s="261">
        <v>100</v>
      </c>
      <c r="K484" s="261">
        <v>75</v>
      </c>
      <c r="L484" s="261">
        <v>94.12</v>
      </c>
      <c r="M484" s="262">
        <v>100</v>
      </c>
      <c r="N484" s="260">
        <v>100</v>
      </c>
      <c r="O484" s="261">
        <v>100</v>
      </c>
      <c r="P484" s="261">
        <v>100</v>
      </c>
      <c r="Q484" s="261">
        <v>100</v>
      </c>
      <c r="R484" s="261">
        <v>87.5</v>
      </c>
      <c r="S484" s="262">
        <v>100</v>
      </c>
      <c r="T484" s="343">
        <v>88.58</v>
      </c>
      <c r="V484" s="227"/>
    </row>
    <row r="485" spans="1:23" s="522" customFormat="1" x14ac:dyDescent="0.2">
      <c r="A485" s="469" t="s">
        <v>8</v>
      </c>
      <c r="B485" s="263">
        <v>4.6100000000000002E-2</v>
      </c>
      <c r="C485" s="264">
        <v>4.3099999999999999E-2</v>
      </c>
      <c r="D485" s="264">
        <v>4.0300000000000002E-2</v>
      </c>
      <c r="E485" s="264">
        <v>0.1081</v>
      </c>
      <c r="F485" s="264">
        <v>4.6300000000000001E-2</v>
      </c>
      <c r="G485" s="265">
        <v>7.2400000000000006E-2</v>
      </c>
      <c r="H485" s="263">
        <v>3.4799999999999998E-2</v>
      </c>
      <c r="I485" s="264">
        <v>4.1599999999999998E-2</v>
      </c>
      <c r="J485" s="264">
        <v>3.3099999999999997E-2</v>
      </c>
      <c r="K485" s="264">
        <v>6.7500000000000004E-2</v>
      </c>
      <c r="L485" s="264">
        <v>5.1499999999999997E-2</v>
      </c>
      <c r="M485" s="265">
        <v>3.2399999999999998E-2</v>
      </c>
      <c r="N485" s="263">
        <v>4.5600000000000002E-2</v>
      </c>
      <c r="O485" s="264">
        <v>3.9199999999999999E-2</v>
      </c>
      <c r="P485" s="264">
        <v>2.8199999999999999E-2</v>
      </c>
      <c r="Q485" s="264">
        <v>4.0500000000000001E-2</v>
      </c>
      <c r="R485" s="264">
        <v>6.3100000000000003E-2</v>
      </c>
      <c r="S485" s="265">
        <v>3.1800000000000002E-2</v>
      </c>
      <c r="T485" s="344">
        <v>6.2899999999999998E-2</v>
      </c>
      <c r="V485" s="227"/>
    </row>
    <row r="486" spans="1:23" s="522" customFormat="1" x14ac:dyDescent="0.2">
      <c r="A486" s="471" t="s">
        <v>1</v>
      </c>
      <c r="B486" s="266">
        <f>B483/B482*100-100</f>
        <v>2.0086752637749044</v>
      </c>
      <c r="C486" s="267">
        <f t="shared" ref="C486:R486" si="112">C483/C482*100-100</f>
        <v>5.3634232121922594</v>
      </c>
      <c r="D486" s="267">
        <f t="shared" si="112"/>
        <v>7.9425556858147672</v>
      </c>
      <c r="E486" s="267">
        <f t="shared" si="112"/>
        <v>3.1261430246189974</v>
      </c>
      <c r="F486" s="267">
        <f t="shared" si="112"/>
        <v>12.969050410316527</v>
      </c>
      <c r="G486" s="268">
        <f t="shared" si="112"/>
        <v>13.804220398593188</v>
      </c>
      <c r="H486" s="266">
        <f t="shared" si="112"/>
        <v>3.4466588511137246</v>
      </c>
      <c r="I486" s="267">
        <f t="shared" si="112"/>
        <v>7.0487690504103142</v>
      </c>
      <c r="J486" s="267">
        <f t="shared" si="112"/>
        <v>10.875029308323562</v>
      </c>
      <c r="K486" s="267">
        <f t="shared" si="112"/>
        <v>0.93786635404455865</v>
      </c>
      <c r="L486" s="267">
        <f t="shared" si="112"/>
        <v>10.792262602579129</v>
      </c>
      <c r="M486" s="268">
        <f t="shared" si="112"/>
        <v>14.36951934349355</v>
      </c>
      <c r="N486" s="266">
        <f t="shared" si="112"/>
        <v>2.1648300117233248</v>
      </c>
      <c r="O486" s="267">
        <f t="shared" si="112"/>
        <v>6.7995310668229791</v>
      </c>
      <c r="P486" s="267">
        <f t="shared" si="112"/>
        <v>5.5725674091441988</v>
      </c>
      <c r="Q486" s="267">
        <f t="shared" si="112"/>
        <v>3.1652989449003428</v>
      </c>
      <c r="R486" s="267">
        <f t="shared" si="112"/>
        <v>9.7744431418523021</v>
      </c>
      <c r="S486" s="268">
        <f>S483/S482*100-100</f>
        <v>15.357561547479492</v>
      </c>
      <c r="T486" s="345">
        <f t="shared" ref="T486" si="113">T483/T482*100-100</f>
        <v>8.0586166471277636</v>
      </c>
      <c r="V486" s="227"/>
    </row>
    <row r="487" spans="1:23" s="522" customFormat="1" ht="13.5" thickBot="1" x14ac:dyDescent="0.25">
      <c r="A487" s="472" t="s">
        <v>27</v>
      </c>
      <c r="B487" s="410">
        <f>B483-B470</f>
        <v>14.960000000000036</v>
      </c>
      <c r="C487" s="415">
        <f t="shared" ref="C487:S487" si="114">C483-C470</f>
        <v>-8.1300000000001091</v>
      </c>
      <c r="D487" s="415">
        <f t="shared" si="114"/>
        <v>37.079999999999927</v>
      </c>
      <c r="E487" s="415">
        <f t="shared" si="114"/>
        <v>94.579999999999927</v>
      </c>
      <c r="F487" s="415">
        <f t="shared" si="114"/>
        <v>70.989999999999782</v>
      </c>
      <c r="G487" s="417">
        <f t="shared" si="114"/>
        <v>22.420000000000073</v>
      </c>
      <c r="H487" s="410">
        <f t="shared" si="114"/>
        <v>52</v>
      </c>
      <c r="I487" s="415">
        <f t="shared" si="114"/>
        <v>-16.369999999999891</v>
      </c>
      <c r="J487" s="415">
        <f t="shared" si="114"/>
        <v>93.1899999999996</v>
      </c>
      <c r="K487" s="415">
        <f t="shared" si="114"/>
        <v>-52.5</v>
      </c>
      <c r="L487" s="415">
        <f t="shared" si="114"/>
        <v>49.960000000000036</v>
      </c>
      <c r="M487" s="417">
        <f t="shared" si="114"/>
        <v>105.1899999999996</v>
      </c>
      <c r="N487" s="410">
        <f t="shared" si="114"/>
        <v>53.329999999999927</v>
      </c>
      <c r="O487" s="415">
        <f t="shared" si="114"/>
        <v>108.32999999999993</v>
      </c>
      <c r="P487" s="415">
        <f t="shared" si="114"/>
        <v>-152.32999999999993</v>
      </c>
      <c r="Q487" s="415">
        <f t="shared" si="114"/>
        <v>58.569999999999709</v>
      </c>
      <c r="R487" s="415">
        <f t="shared" si="114"/>
        <v>-6.25</v>
      </c>
      <c r="S487" s="417">
        <f t="shared" si="114"/>
        <v>83.119999999999891</v>
      </c>
      <c r="T487" s="478">
        <f>T483-T470</f>
        <v>35.840000000000146</v>
      </c>
      <c r="V487" s="227"/>
    </row>
    <row r="488" spans="1:23" s="522" customFormat="1" x14ac:dyDescent="0.2">
      <c r="A488" s="370" t="s">
        <v>51</v>
      </c>
      <c r="B488" s="486">
        <v>65</v>
      </c>
      <c r="C488" s="487">
        <v>66</v>
      </c>
      <c r="D488" s="487">
        <v>65</v>
      </c>
      <c r="E488" s="487">
        <v>14</v>
      </c>
      <c r="F488" s="487">
        <v>65</v>
      </c>
      <c r="G488" s="489">
        <v>66</v>
      </c>
      <c r="H488" s="486">
        <v>65</v>
      </c>
      <c r="I488" s="487">
        <v>66</v>
      </c>
      <c r="J488" s="487">
        <v>65</v>
      </c>
      <c r="K488" s="487">
        <v>13</v>
      </c>
      <c r="L488" s="487">
        <v>66</v>
      </c>
      <c r="M488" s="489">
        <v>66</v>
      </c>
      <c r="N488" s="486">
        <v>67</v>
      </c>
      <c r="O488" s="487">
        <v>67</v>
      </c>
      <c r="P488" s="487">
        <v>66</v>
      </c>
      <c r="Q488" s="487">
        <v>14</v>
      </c>
      <c r="R488" s="487">
        <v>66</v>
      </c>
      <c r="S488" s="489">
        <v>66</v>
      </c>
      <c r="T488" s="347">
        <f>SUM(B488:S488)</f>
        <v>1028</v>
      </c>
      <c r="U488" s="227" t="s">
        <v>56</v>
      </c>
      <c r="V488" s="278">
        <f>T475-T488</f>
        <v>1</v>
      </c>
      <c r="W488" s="279">
        <f>V488/T475</f>
        <v>9.7181729834791054E-4</v>
      </c>
    </row>
    <row r="489" spans="1:23" s="522" customFormat="1" x14ac:dyDescent="0.2">
      <c r="A489" s="371" t="s">
        <v>28</v>
      </c>
      <c r="B489" s="323">
        <v>149.5</v>
      </c>
      <c r="C489" s="240">
        <v>148.5</v>
      </c>
      <c r="D489" s="240">
        <v>148</v>
      </c>
      <c r="E489" s="240">
        <v>151</v>
      </c>
      <c r="F489" s="240">
        <v>147.5</v>
      </c>
      <c r="G489" s="243">
        <v>147</v>
      </c>
      <c r="H489" s="242">
        <v>150.5</v>
      </c>
      <c r="I489" s="240">
        <v>149</v>
      </c>
      <c r="J489" s="240">
        <v>149</v>
      </c>
      <c r="K489" s="240">
        <v>150</v>
      </c>
      <c r="L489" s="240">
        <v>147</v>
      </c>
      <c r="M489" s="243">
        <v>147</v>
      </c>
      <c r="N489" s="242">
        <v>151</v>
      </c>
      <c r="O489" s="240">
        <v>148.5</v>
      </c>
      <c r="P489" s="240">
        <v>148</v>
      </c>
      <c r="Q489" s="240">
        <v>149.5</v>
      </c>
      <c r="R489" s="240">
        <v>148</v>
      </c>
      <c r="S489" s="243">
        <v>147</v>
      </c>
      <c r="T489" s="339"/>
      <c r="U489" s="227" t="s">
        <v>57</v>
      </c>
      <c r="V489" s="362">
        <v>148.34</v>
      </c>
    </row>
    <row r="490" spans="1:23" s="522" customFormat="1" ht="13.5" thickBot="1" x14ac:dyDescent="0.25">
      <c r="A490" s="372" t="s">
        <v>26</v>
      </c>
      <c r="B490" s="410">
        <f>B489-B476</f>
        <v>0</v>
      </c>
      <c r="C490" s="415">
        <f t="shared" ref="C490:S490" si="115">C489-C476</f>
        <v>0</v>
      </c>
      <c r="D490" s="415">
        <f t="shared" si="115"/>
        <v>0</v>
      </c>
      <c r="E490" s="415">
        <f t="shared" si="115"/>
        <v>0</v>
      </c>
      <c r="F490" s="415">
        <f t="shared" si="115"/>
        <v>0</v>
      </c>
      <c r="G490" s="417">
        <f t="shared" si="115"/>
        <v>0</v>
      </c>
      <c r="H490" s="410">
        <f t="shared" si="115"/>
        <v>0</v>
      </c>
      <c r="I490" s="415">
        <f t="shared" si="115"/>
        <v>0</v>
      </c>
      <c r="J490" s="415">
        <f t="shared" si="115"/>
        <v>0</v>
      </c>
      <c r="K490" s="415">
        <f t="shared" si="115"/>
        <v>0</v>
      </c>
      <c r="L490" s="415">
        <f t="shared" si="115"/>
        <v>0</v>
      </c>
      <c r="M490" s="417">
        <f t="shared" si="115"/>
        <v>0</v>
      </c>
      <c r="N490" s="410">
        <f t="shared" si="115"/>
        <v>0</v>
      </c>
      <c r="O490" s="415">
        <f t="shared" si="115"/>
        <v>0</v>
      </c>
      <c r="P490" s="415">
        <f t="shared" si="115"/>
        <v>0</v>
      </c>
      <c r="Q490" s="415">
        <f t="shared" si="115"/>
        <v>0</v>
      </c>
      <c r="R490" s="415">
        <f t="shared" si="115"/>
        <v>0</v>
      </c>
      <c r="S490" s="417">
        <f t="shared" si="115"/>
        <v>0</v>
      </c>
      <c r="T490" s="348"/>
      <c r="U490" s="227" t="s">
        <v>26</v>
      </c>
      <c r="V490" s="395">
        <f>V489-V476</f>
        <v>-0.25999999999999091</v>
      </c>
    </row>
    <row r="492" spans="1:23" ht="13.5" thickBot="1" x14ac:dyDescent="0.25"/>
    <row r="493" spans="1:23" s="523" customFormat="1" ht="13.5" thickBot="1" x14ac:dyDescent="0.25">
      <c r="A493" s="468" t="s">
        <v>144</v>
      </c>
      <c r="B493" s="584" t="s">
        <v>53</v>
      </c>
      <c r="C493" s="585"/>
      <c r="D493" s="585"/>
      <c r="E493" s="585"/>
      <c r="F493" s="585"/>
      <c r="G493" s="586"/>
      <c r="H493" s="584" t="s">
        <v>72</v>
      </c>
      <c r="I493" s="585"/>
      <c r="J493" s="585"/>
      <c r="K493" s="585"/>
      <c r="L493" s="585"/>
      <c r="M493" s="586"/>
      <c r="N493" s="584" t="s">
        <v>63</v>
      </c>
      <c r="O493" s="585"/>
      <c r="P493" s="585"/>
      <c r="Q493" s="585"/>
      <c r="R493" s="585"/>
      <c r="S493" s="586"/>
      <c r="T493" s="338" t="s">
        <v>55</v>
      </c>
    </row>
    <row r="494" spans="1:23" s="523" customFormat="1" x14ac:dyDescent="0.2">
      <c r="A494" s="469" t="s">
        <v>54</v>
      </c>
      <c r="B494" s="490">
        <v>1</v>
      </c>
      <c r="C494" s="329">
        <v>2</v>
      </c>
      <c r="D494" s="329">
        <v>3</v>
      </c>
      <c r="E494" s="329">
        <v>4</v>
      </c>
      <c r="F494" s="329">
        <v>5</v>
      </c>
      <c r="G494" s="483">
        <v>6</v>
      </c>
      <c r="H494" s="490">
        <v>7</v>
      </c>
      <c r="I494" s="329">
        <v>8</v>
      </c>
      <c r="J494" s="329">
        <v>9</v>
      </c>
      <c r="K494" s="329">
        <v>10</v>
      </c>
      <c r="L494" s="329">
        <v>11</v>
      </c>
      <c r="M494" s="483">
        <v>12</v>
      </c>
      <c r="N494" s="490">
        <v>13</v>
      </c>
      <c r="O494" s="329">
        <v>14</v>
      </c>
      <c r="P494" s="329">
        <v>15</v>
      </c>
      <c r="Q494" s="329">
        <v>16</v>
      </c>
      <c r="R494" s="329">
        <v>17</v>
      </c>
      <c r="S494" s="483">
        <v>18</v>
      </c>
      <c r="T494" s="459">
        <v>246</v>
      </c>
    </row>
    <row r="495" spans="1:23" s="523" customFormat="1" x14ac:dyDescent="0.2">
      <c r="A495" s="470" t="s">
        <v>3</v>
      </c>
      <c r="B495" s="473">
        <v>4280</v>
      </c>
      <c r="C495" s="254">
        <v>4280</v>
      </c>
      <c r="D495" s="254">
        <v>4280</v>
      </c>
      <c r="E495" s="254">
        <v>4280</v>
      </c>
      <c r="F495" s="254">
        <v>4280</v>
      </c>
      <c r="G495" s="255">
        <v>4280</v>
      </c>
      <c r="H495" s="253">
        <v>4280</v>
      </c>
      <c r="I495" s="254">
        <v>4280</v>
      </c>
      <c r="J495" s="254">
        <v>4280</v>
      </c>
      <c r="K495" s="254">
        <v>4280</v>
      </c>
      <c r="L495" s="254">
        <v>4280</v>
      </c>
      <c r="M495" s="255">
        <v>4280</v>
      </c>
      <c r="N495" s="253">
        <v>4280</v>
      </c>
      <c r="O495" s="254">
        <v>4280</v>
      </c>
      <c r="P495" s="254">
        <v>4280</v>
      </c>
      <c r="Q495" s="254">
        <v>4280</v>
      </c>
      <c r="R495" s="254">
        <v>4280</v>
      </c>
      <c r="S495" s="255">
        <v>4280</v>
      </c>
      <c r="T495" s="255">
        <v>4280</v>
      </c>
    </row>
    <row r="496" spans="1:23" s="523" customFormat="1" x14ac:dyDescent="0.2">
      <c r="A496" s="471" t="s">
        <v>6</v>
      </c>
      <c r="B496" s="256">
        <v>4514.1176470588234</v>
      </c>
      <c r="C496" s="257">
        <v>4683.125</v>
      </c>
      <c r="D496" s="257">
        <v>4614.375</v>
      </c>
      <c r="E496" s="257">
        <v>4282.5</v>
      </c>
      <c r="F496" s="257">
        <v>4782.666666666667</v>
      </c>
      <c r="G496" s="258">
        <v>4764</v>
      </c>
      <c r="H496" s="256">
        <v>4413.125</v>
      </c>
      <c r="I496" s="257">
        <v>4679.375</v>
      </c>
      <c r="J496" s="257">
        <v>4861.333333333333</v>
      </c>
      <c r="K496" s="257">
        <v>4421.4285714285716</v>
      </c>
      <c r="L496" s="257">
        <v>4876.1538461538457</v>
      </c>
      <c r="M496" s="258">
        <v>4936</v>
      </c>
      <c r="N496" s="256">
        <v>4521.875</v>
      </c>
      <c r="O496" s="257">
        <v>4656.25</v>
      </c>
      <c r="P496" s="257">
        <v>4717.0588235294117</v>
      </c>
      <c r="Q496" s="257">
        <v>4498.5714285714284</v>
      </c>
      <c r="R496" s="257">
        <v>4830.666666666667</v>
      </c>
      <c r="S496" s="258">
        <v>4943.333333333333</v>
      </c>
      <c r="T496" s="342">
        <v>4685.8039215686276</v>
      </c>
    </row>
    <row r="497" spans="1:23" s="523" customFormat="1" x14ac:dyDescent="0.2">
      <c r="A497" s="469" t="s">
        <v>7</v>
      </c>
      <c r="B497" s="260">
        <v>100</v>
      </c>
      <c r="C497" s="261">
        <v>100</v>
      </c>
      <c r="D497" s="261">
        <v>93.75</v>
      </c>
      <c r="E497" s="261">
        <v>87.5</v>
      </c>
      <c r="F497" s="261">
        <v>93.333333333333329</v>
      </c>
      <c r="G497" s="262">
        <v>100</v>
      </c>
      <c r="H497" s="260">
        <v>81.25</v>
      </c>
      <c r="I497" s="261">
        <v>87.5</v>
      </c>
      <c r="J497" s="261">
        <v>100</v>
      </c>
      <c r="K497" s="261">
        <v>100</v>
      </c>
      <c r="L497" s="261">
        <v>100</v>
      </c>
      <c r="M497" s="262">
        <v>93.333333333333329</v>
      </c>
      <c r="N497" s="260">
        <v>93.75</v>
      </c>
      <c r="O497" s="261">
        <v>93.75</v>
      </c>
      <c r="P497" s="261">
        <v>100</v>
      </c>
      <c r="Q497" s="261">
        <v>100</v>
      </c>
      <c r="R497" s="261">
        <v>100</v>
      </c>
      <c r="S497" s="262">
        <v>93.333333333333329</v>
      </c>
      <c r="T497" s="343">
        <v>89.411764705882348</v>
      </c>
      <c r="V497" s="227"/>
    </row>
    <row r="498" spans="1:23" s="523" customFormat="1" x14ac:dyDescent="0.2">
      <c r="A498" s="469" t="s">
        <v>8</v>
      </c>
      <c r="B498" s="263">
        <v>3.8030026483653598E-2</v>
      </c>
      <c r="C498" s="264">
        <v>3.4478402018230138E-2</v>
      </c>
      <c r="D498" s="264">
        <v>5.9061884836981063E-2</v>
      </c>
      <c r="E498" s="264">
        <v>6.5971307186820885E-2</v>
      </c>
      <c r="F498" s="264">
        <v>6.2891089119730126E-2</v>
      </c>
      <c r="G498" s="265">
        <v>3.6112249228319848E-2</v>
      </c>
      <c r="H498" s="263">
        <v>6.0790260032945485E-2</v>
      </c>
      <c r="I498" s="264">
        <v>5.4606791092053963E-2</v>
      </c>
      <c r="J498" s="264">
        <v>4.1085169683136746E-2</v>
      </c>
      <c r="K498" s="264">
        <v>6.4871885267572441E-2</v>
      </c>
      <c r="L498" s="264">
        <v>5.0462411730262183E-2</v>
      </c>
      <c r="M498" s="265">
        <v>4.7309161698810706E-2</v>
      </c>
      <c r="N498" s="263">
        <v>6.0871840442171289E-2</v>
      </c>
      <c r="O498" s="264">
        <v>4.4313195491031424E-2</v>
      </c>
      <c r="P498" s="264">
        <v>3.2735645686490199E-2</v>
      </c>
      <c r="Q498" s="264">
        <v>3.8656464804743107E-2</v>
      </c>
      <c r="R498" s="264">
        <v>4.57268405700271E-2</v>
      </c>
      <c r="S498" s="265">
        <v>4.6068668958446538E-2</v>
      </c>
      <c r="T498" s="344">
        <v>6.1571245164280801E-2</v>
      </c>
      <c r="V498" s="227"/>
    </row>
    <row r="499" spans="1:23" s="523" customFormat="1" x14ac:dyDescent="0.2">
      <c r="A499" s="471" t="s">
        <v>1</v>
      </c>
      <c r="B499" s="266">
        <f>B496/B495*100-100</f>
        <v>5.4700384826827957</v>
      </c>
      <c r="C499" s="267">
        <f t="shared" ref="C499:R499" si="116">C496/C495*100-100</f>
        <v>9.4188084112149681</v>
      </c>
      <c r="D499" s="267">
        <f t="shared" si="116"/>
        <v>7.8125</v>
      </c>
      <c r="E499" s="267">
        <f t="shared" si="116"/>
        <v>5.8411214953267176E-2</v>
      </c>
      <c r="F499" s="267">
        <f t="shared" si="116"/>
        <v>11.744548286604356</v>
      </c>
      <c r="G499" s="268">
        <f t="shared" si="116"/>
        <v>11.308411214953267</v>
      </c>
      <c r="H499" s="266">
        <f t="shared" si="116"/>
        <v>3.1103971962616725</v>
      </c>
      <c r="I499" s="267">
        <f t="shared" si="116"/>
        <v>9.3311915887850319</v>
      </c>
      <c r="J499" s="267">
        <f t="shared" si="116"/>
        <v>13.582554517133943</v>
      </c>
      <c r="K499" s="267">
        <f t="shared" si="116"/>
        <v>3.3044058744993379</v>
      </c>
      <c r="L499" s="267">
        <f t="shared" si="116"/>
        <v>13.928828181164604</v>
      </c>
      <c r="M499" s="268">
        <f t="shared" si="116"/>
        <v>15.327102803738327</v>
      </c>
      <c r="N499" s="266">
        <f t="shared" si="116"/>
        <v>5.6512850467289866</v>
      </c>
      <c r="O499" s="267">
        <f t="shared" si="116"/>
        <v>8.7908878504672856</v>
      </c>
      <c r="P499" s="267">
        <f t="shared" si="116"/>
        <v>10.211654755360072</v>
      </c>
      <c r="Q499" s="267">
        <f t="shared" si="116"/>
        <v>5.106809078771704</v>
      </c>
      <c r="R499" s="267">
        <f t="shared" si="116"/>
        <v>12.866043613707177</v>
      </c>
      <c r="S499" s="268">
        <f>S496/S495*100-100</f>
        <v>15.498442367601228</v>
      </c>
      <c r="T499" s="345">
        <f t="shared" ref="T499" si="117">T496/T495*100-100</f>
        <v>9.4814000366501716</v>
      </c>
      <c r="V499" s="227"/>
    </row>
    <row r="500" spans="1:23" s="523" customFormat="1" ht="13.5" thickBot="1" x14ac:dyDescent="0.25">
      <c r="A500" s="472" t="s">
        <v>27</v>
      </c>
      <c r="B500" s="410">
        <f>B496-B483</f>
        <v>163.44764705882335</v>
      </c>
      <c r="C500" s="415">
        <f t="shared" ref="C500:S500" si="118">C496-C483</f>
        <v>189.375</v>
      </c>
      <c r="D500" s="415">
        <f t="shared" si="118"/>
        <v>10.625</v>
      </c>
      <c r="E500" s="415">
        <f t="shared" si="118"/>
        <v>-115.82999999999993</v>
      </c>
      <c r="F500" s="415">
        <f t="shared" si="118"/>
        <v>-35.463333333333139</v>
      </c>
      <c r="G500" s="417">
        <f t="shared" si="118"/>
        <v>-89.75</v>
      </c>
      <c r="H500" s="410">
        <f t="shared" si="118"/>
        <v>1.125</v>
      </c>
      <c r="I500" s="415">
        <f t="shared" si="118"/>
        <v>113.74499999999989</v>
      </c>
      <c r="J500" s="415">
        <f t="shared" si="118"/>
        <v>132.51333333333332</v>
      </c>
      <c r="K500" s="415">
        <f t="shared" si="118"/>
        <v>116.42857142857156</v>
      </c>
      <c r="L500" s="415">
        <f t="shared" si="118"/>
        <v>150.86384615384577</v>
      </c>
      <c r="M500" s="417">
        <f t="shared" si="118"/>
        <v>58.140000000000327</v>
      </c>
      <c r="N500" s="410">
        <f t="shared" si="118"/>
        <v>164.54500000000007</v>
      </c>
      <c r="O500" s="415">
        <f t="shared" si="118"/>
        <v>101.25</v>
      </c>
      <c r="P500" s="415">
        <f t="shared" si="118"/>
        <v>214.38882352941164</v>
      </c>
      <c r="Q500" s="415">
        <f t="shared" si="118"/>
        <v>98.571428571428442</v>
      </c>
      <c r="R500" s="415">
        <f t="shared" si="118"/>
        <v>148.78666666666686</v>
      </c>
      <c r="S500" s="417">
        <f t="shared" si="118"/>
        <v>23.33333333333303</v>
      </c>
      <c r="T500" s="478">
        <f>T496-T483</f>
        <v>77.103921568627811</v>
      </c>
      <c r="V500" s="227"/>
    </row>
    <row r="501" spans="1:23" s="523" customFormat="1" x14ac:dyDescent="0.2">
      <c r="A501" s="370" t="s">
        <v>51</v>
      </c>
      <c r="B501" s="486">
        <v>65</v>
      </c>
      <c r="C501" s="487">
        <v>66</v>
      </c>
      <c r="D501" s="487">
        <v>65</v>
      </c>
      <c r="E501" s="487">
        <v>14</v>
      </c>
      <c r="F501" s="487">
        <v>65</v>
      </c>
      <c r="G501" s="489">
        <v>66</v>
      </c>
      <c r="H501" s="486">
        <v>64</v>
      </c>
      <c r="I501" s="487">
        <v>66</v>
      </c>
      <c r="J501" s="487">
        <v>65</v>
      </c>
      <c r="K501" s="487">
        <v>13</v>
      </c>
      <c r="L501" s="487">
        <v>66</v>
      </c>
      <c r="M501" s="489">
        <v>65</v>
      </c>
      <c r="N501" s="486">
        <v>67</v>
      </c>
      <c r="O501" s="487">
        <v>67</v>
      </c>
      <c r="P501" s="487">
        <v>66</v>
      </c>
      <c r="Q501" s="487">
        <v>14</v>
      </c>
      <c r="R501" s="487">
        <v>66</v>
      </c>
      <c r="S501" s="489">
        <v>66</v>
      </c>
      <c r="T501" s="347">
        <f>SUM(B501:S501)</f>
        <v>1026</v>
      </c>
      <c r="U501" s="227" t="s">
        <v>56</v>
      </c>
      <c r="V501" s="278">
        <f>T488-T501</f>
        <v>2</v>
      </c>
      <c r="W501" s="279">
        <f>V501/T488</f>
        <v>1.9455252918287938E-3</v>
      </c>
    </row>
    <row r="502" spans="1:23" s="523" customFormat="1" x14ac:dyDescent="0.2">
      <c r="A502" s="371" t="s">
        <v>28</v>
      </c>
      <c r="B502" s="323">
        <v>150.5</v>
      </c>
      <c r="C502" s="240">
        <v>149.5</v>
      </c>
      <c r="D502" s="240">
        <v>149</v>
      </c>
      <c r="E502" s="240">
        <v>152.5</v>
      </c>
      <c r="F502" s="240">
        <v>148.5</v>
      </c>
      <c r="G502" s="243">
        <v>148</v>
      </c>
      <c r="H502" s="242">
        <v>151.5</v>
      </c>
      <c r="I502" s="240">
        <v>150</v>
      </c>
      <c r="J502" s="240">
        <v>150</v>
      </c>
      <c r="K502" s="240">
        <v>151</v>
      </c>
      <c r="L502" s="240">
        <v>148</v>
      </c>
      <c r="M502" s="243">
        <v>148</v>
      </c>
      <c r="N502" s="242">
        <v>152</v>
      </c>
      <c r="O502" s="240">
        <v>149.5</v>
      </c>
      <c r="P502" s="240">
        <v>149</v>
      </c>
      <c r="Q502" s="240">
        <v>150.5</v>
      </c>
      <c r="R502" s="240">
        <v>149</v>
      </c>
      <c r="S502" s="243">
        <v>148</v>
      </c>
      <c r="T502" s="339"/>
      <c r="U502" s="227" t="s">
        <v>57</v>
      </c>
      <c r="V502" s="362">
        <v>148.52000000000001</v>
      </c>
    </row>
    <row r="503" spans="1:23" s="523" customFormat="1" ht="13.5" thickBot="1" x14ac:dyDescent="0.25">
      <c r="A503" s="372" t="s">
        <v>26</v>
      </c>
      <c r="B503" s="410">
        <f>B502-B489</f>
        <v>1</v>
      </c>
      <c r="C503" s="415">
        <f t="shared" ref="C503:S503" si="119">C502-C489</f>
        <v>1</v>
      </c>
      <c r="D503" s="415">
        <f t="shared" si="119"/>
        <v>1</v>
      </c>
      <c r="E503" s="415">
        <f t="shared" si="119"/>
        <v>1.5</v>
      </c>
      <c r="F503" s="415">
        <f t="shared" si="119"/>
        <v>1</v>
      </c>
      <c r="G503" s="417">
        <f t="shared" si="119"/>
        <v>1</v>
      </c>
      <c r="H503" s="410">
        <f t="shared" si="119"/>
        <v>1</v>
      </c>
      <c r="I503" s="415">
        <f t="shared" si="119"/>
        <v>1</v>
      </c>
      <c r="J503" s="415">
        <f t="shared" si="119"/>
        <v>1</v>
      </c>
      <c r="K503" s="415">
        <f t="shared" si="119"/>
        <v>1</v>
      </c>
      <c r="L503" s="415">
        <f t="shared" si="119"/>
        <v>1</v>
      </c>
      <c r="M503" s="417">
        <f t="shared" si="119"/>
        <v>1</v>
      </c>
      <c r="N503" s="410">
        <f t="shared" si="119"/>
        <v>1</v>
      </c>
      <c r="O503" s="415">
        <f t="shared" si="119"/>
        <v>1</v>
      </c>
      <c r="P503" s="415">
        <f t="shared" si="119"/>
        <v>1</v>
      </c>
      <c r="Q503" s="415">
        <f t="shared" si="119"/>
        <v>1</v>
      </c>
      <c r="R503" s="415">
        <f t="shared" si="119"/>
        <v>1</v>
      </c>
      <c r="S503" s="417">
        <f t="shared" si="119"/>
        <v>1</v>
      </c>
      <c r="T503" s="348"/>
      <c r="U503" s="227" t="s">
        <v>26</v>
      </c>
      <c r="V503" s="395">
        <f>V502-V489</f>
        <v>0.18000000000000682</v>
      </c>
    </row>
    <row r="505" spans="1:23" ht="13.5" thickBot="1" x14ac:dyDescent="0.25"/>
    <row r="506" spans="1:23" ht="13.5" thickBot="1" x14ac:dyDescent="0.25">
      <c r="A506" s="468" t="s">
        <v>145</v>
      </c>
      <c r="B506" s="584" t="s">
        <v>53</v>
      </c>
      <c r="C506" s="585"/>
      <c r="D506" s="585"/>
      <c r="E506" s="585"/>
      <c r="F506" s="585"/>
      <c r="G506" s="586"/>
      <c r="H506" s="584" t="s">
        <v>72</v>
      </c>
      <c r="I506" s="585"/>
      <c r="J506" s="585"/>
      <c r="K506" s="585"/>
      <c r="L506" s="585"/>
      <c r="M506" s="586"/>
      <c r="N506" s="584" t="s">
        <v>63</v>
      </c>
      <c r="O506" s="585"/>
      <c r="P506" s="585"/>
      <c r="Q506" s="585"/>
      <c r="R506" s="585"/>
      <c r="S506" s="586"/>
      <c r="T506" s="338" t="s">
        <v>55</v>
      </c>
      <c r="U506" s="524"/>
      <c r="V506" s="524"/>
      <c r="W506" s="524"/>
    </row>
    <row r="507" spans="1:23" x14ac:dyDescent="0.2">
      <c r="A507" s="469" t="s">
        <v>54</v>
      </c>
      <c r="B507" s="490">
        <v>1</v>
      </c>
      <c r="C507" s="329">
        <v>2</v>
      </c>
      <c r="D507" s="329">
        <v>3</v>
      </c>
      <c r="E507" s="329">
        <v>4</v>
      </c>
      <c r="F507" s="329">
        <v>5</v>
      </c>
      <c r="G507" s="483">
        <v>6</v>
      </c>
      <c r="H507" s="490">
        <v>7</v>
      </c>
      <c r="I507" s="329">
        <v>8</v>
      </c>
      <c r="J507" s="329">
        <v>9</v>
      </c>
      <c r="K507" s="329">
        <v>10</v>
      </c>
      <c r="L507" s="329">
        <v>11</v>
      </c>
      <c r="M507" s="483">
        <v>12</v>
      </c>
      <c r="N507" s="490">
        <v>13</v>
      </c>
      <c r="O507" s="329">
        <v>14</v>
      </c>
      <c r="P507" s="329">
        <v>15</v>
      </c>
      <c r="Q507" s="329">
        <v>16</v>
      </c>
      <c r="R507" s="329">
        <v>17</v>
      </c>
      <c r="S507" s="483">
        <v>18</v>
      </c>
      <c r="T507" s="459">
        <v>246</v>
      </c>
      <c r="U507" s="524"/>
      <c r="V507" s="524"/>
      <c r="W507" s="524"/>
    </row>
    <row r="508" spans="1:23" x14ac:dyDescent="0.2">
      <c r="A508" s="470" t="s">
        <v>3</v>
      </c>
      <c r="B508" s="473">
        <v>4295</v>
      </c>
      <c r="C508" s="254">
        <v>4295</v>
      </c>
      <c r="D508" s="254">
        <v>4295</v>
      </c>
      <c r="E508" s="254">
        <v>4295</v>
      </c>
      <c r="F508" s="254">
        <v>4295</v>
      </c>
      <c r="G508" s="255">
        <v>4295</v>
      </c>
      <c r="H508" s="253">
        <v>4295</v>
      </c>
      <c r="I508" s="254">
        <v>4295</v>
      </c>
      <c r="J508" s="254">
        <v>4295</v>
      </c>
      <c r="K508" s="254">
        <v>4295</v>
      </c>
      <c r="L508" s="254">
        <v>4295</v>
      </c>
      <c r="M508" s="255">
        <v>4295</v>
      </c>
      <c r="N508" s="253">
        <v>4295</v>
      </c>
      <c r="O508" s="254">
        <v>4295</v>
      </c>
      <c r="P508" s="254">
        <v>4295</v>
      </c>
      <c r="Q508" s="254">
        <v>4295</v>
      </c>
      <c r="R508" s="254">
        <v>4295</v>
      </c>
      <c r="S508" s="255">
        <v>4295</v>
      </c>
      <c r="T508" s="255">
        <v>4295</v>
      </c>
      <c r="U508" s="524"/>
      <c r="V508" s="524"/>
      <c r="W508" s="524"/>
    </row>
    <row r="509" spans="1:23" x14ac:dyDescent="0.2">
      <c r="A509" s="471" t="s">
        <v>6</v>
      </c>
      <c r="B509" s="256">
        <v>4491.1111111111113</v>
      </c>
      <c r="C509" s="257">
        <v>4770.5</v>
      </c>
      <c r="D509" s="257">
        <v>4653.125</v>
      </c>
      <c r="E509" s="257">
        <v>4328.5714285714284</v>
      </c>
      <c r="F509" s="257">
        <v>4882.3529411764703</v>
      </c>
      <c r="G509" s="258">
        <v>4918.8235294117649</v>
      </c>
      <c r="H509" s="256">
        <v>4580</v>
      </c>
      <c r="I509" s="257">
        <v>4716.875</v>
      </c>
      <c r="J509" s="257">
        <v>4815.625</v>
      </c>
      <c r="K509" s="257">
        <v>4630</v>
      </c>
      <c r="L509" s="257">
        <v>4750</v>
      </c>
      <c r="M509" s="258">
        <v>4840.7142857142853</v>
      </c>
      <c r="N509" s="256">
        <v>4515</v>
      </c>
      <c r="O509" s="257">
        <v>4623.333333333333</v>
      </c>
      <c r="P509" s="257">
        <v>4689.333333333333</v>
      </c>
      <c r="Q509" s="257">
        <v>4656.666666666667</v>
      </c>
      <c r="R509" s="257">
        <v>4869.333333333333</v>
      </c>
      <c r="S509" s="258">
        <v>5033.333333333333</v>
      </c>
      <c r="T509" s="342">
        <v>4725.2290076335876</v>
      </c>
      <c r="U509" s="524"/>
      <c r="V509" s="524"/>
      <c r="W509" s="524"/>
    </row>
    <row r="510" spans="1:23" x14ac:dyDescent="0.2">
      <c r="A510" s="469" t="s">
        <v>7</v>
      </c>
      <c r="B510" s="260">
        <v>100</v>
      </c>
      <c r="C510" s="261">
        <v>100</v>
      </c>
      <c r="D510" s="261">
        <v>100</v>
      </c>
      <c r="E510" s="261">
        <v>85.714285714285708</v>
      </c>
      <c r="F510" s="261">
        <v>88.235294117647058</v>
      </c>
      <c r="G510" s="262">
        <v>100</v>
      </c>
      <c r="H510" s="260">
        <v>93.75</v>
      </c>
      <c r="I510" s="261">
        <v>87.5</v>
      </c>
      <c r="J510" s="261">
        <v>100</v>
      </c>
      <c r="K510" s="261">
        <v>100</v>
      </c>
      <c r="L510" s="261">
        <v>87.5</v>
      </c>
      <c r="M510" s="262">
        <v>71.428571428571431</v>
      </c>
      <c r="N510" s="260">
        <v>93.75</v>
      </c>
      <c r="O510" s="261">
        <v>100</v>
      </c>
      <c r="P510" s="261">
        <v>93.333333333333329</v>
      </c>
      <c r="Q510" s="261">
        <v>83.333333333333329</v>
      </c>
      <c r="R510" s="261">
        <v>100</v>
      </c>
      <c r="S510" s="262">
        <v>80</v>
      </c>
      <c r="T510" s="343">
        <v>86.25954198473282</v>
      </c>
      <c r="U510" s="524"/>
      <c r="V510" s="227"/>
      <c r="W510" s="524"/>
    </row>
    <row r="511" spans="1:23" x14ac:dyDescent="0.2">
      <c r="A511" s="469" t="s">
        <v>8</v>
      </c>
      <c r="B511" s="263">
        <v>5.0327363726573107E-2</v>
      </c>
      <c r="C511" s="264">
        <v>4.0405759221306785E-2</v>
      </c>
      <c r="D511" s="264">
        <v>3.2545806401310412E-2</v>
      </c>
      <c r="E511" s="264">
        <v>6.0261532125696245E-2</v>
      </c>
      <c r="F511" s="264">
        <v>7.4977908392992468E-2</v>
      </c>
      <c r="G511" s="265">
        <v>3.6712730993722915E-2</v>
      </c>
      <c r="H511" s="263">
        <v>4.9615471858765664E-2</v>
      </c>
      <c r="I511" s="264">
        <v>5.8266218041663945E-2</v>
      </c>
      <c r="J511" s="264">
        <v>5.3140452730918344E-2</v>
      </c>
      <c r="K511" s="264">
        <v>4.8046187373827161E-2</v>
      </c>
      <c r="L511" s="264">
        <v>6.0542331977045921E-2</v>
      </c>
      <c r="M511" s="265">
        <v>7.9517289545304029E-2</v>
      </c>
      <c r="N511" s="263">
        <v>5.8719357320458188E-2</v>
      </c>
      <c r="O511" s="264">
        <v>3.8551901751580492E-2</v>
      </c>
      <c r="P511" s="264">
        <v>5.0526984527126048E-2</v>
      </c>
      <c r="Q511" s="264">
        <v>7.0916737178794362E-2</v>
      </c>
      <c r="R511" s="264">
        <v>5.6558446433722778E-2</v>
      </c>
      <c r="S511" s="265">
        <v>6.5807957349845889E-2</v>
      </c>
      <c r="T511" s="344">
        <v>6.4966052287765683E-2</v>
      </c>
      <c r="U511" s="524"/>
      <c r="V511" s="227"/>
      <c r="W511" s="524"/>
    </row>
    <row r="512" spans="1:23" x14ac:dyDescent="0.2">
      <c r="A512" s="471" t="s">
        <v>1</v>
      </c>
      <c r="B512" s="266">
        <f>B509/B508*100-100</f>
        <v>4.5660328547406692</v>
      </c>
      <c r="C512" s="267">
        <f t="shared" ref="C512:R512" si="120">C509/C508*100-100</f>
        <v>11.071012805587884</v>
      </c>
      <c r="D512" s="267">
        <f t="shared" si="120"/>
        <v>8.3381839348079154</v>
      </c>
      <c r="E512" s="267">
        <f t="shared" si="120"/>
        <v>0.78163978047562921</v>
      </c>
      <c r="F512" s="267">
        <f t="shared" si="120"/>
        <v>13.675272204341567</v>
      </c>
      <c r="G512" s="268">
        <f t="shared" si="120"/>
        <v>14.524412791892075</v>
      </c>
      <c r="H512" s="266">
        <f t="shared" si="120"/>
        <v>6.6356228172293328</v>
      </c>
      <c r="I512" s="267">
        <f t="shared" si="120"/>
        <v>9.8224679860302615</v>
      </c>
      <c r="J512" s="267">
        <f t="shared" si="120"/>
        <v>12.12165308498254</v>
      </c>
      <c r="K512" s="267">
        <f t="shared" si="120"/>
        <v>7.7997671711292185</v>
      </c>
      <c r="L512" s="267">
        <f t="shared" si="120"/>
        <v>10.593713620488927</v>
      </c>
      <c r="M512" s="268">
        <f t="shared" si="120"/>
        <v>12.70580409113586</v>
      </c>
      <c r="N512" s="266">
        <f t="shared" si="120"/>
        <v>5.12223515715948</v>
      </c>
      <c r="O512" s="267">
        <f t="shared" si="120"/>
        <v>7.6445479239425538</v>
      </c>
      <c r="P512" s="267">
        <f t="shared" si="120"/>
        <v>9.1812184710904177</v>
      </c>
      <c r="Q512" s="267">
        <f t="shared" si="120"/>
        <v>8.4206441598758204</v>
      </c>
      <c r="R512" s="267">
        <f t="shared" si="120"/>
        <v>13.372138145129981</v>
      </c>
      <c r="S512" s="268">
        <f>S509/S508*100-100</f>
        <v>17.190531625921608</v>
      </c>
      <c r="T512" s="345">
        <f t="shared" ref="T512" si="121">T509/T508*100-100</f>
        <v>10.016973402411807</v>
      </c>
      <c r="U512" s="524"/>
      <c r="V512" s="227"/>
      <c r="W512" s="524"/>
    </row>
    <row r="513" spans="1:23" ht="13.5" thickBot="1" x14ac:dyDescent="0.25">
      <c r="A513" s="472" t="s">
        <v>27</v>
      </c>
      <c r="B513" s="410">
        <f>B509-B496</f>
        <v>-23.006535947712109</v>
      </c>
      <c r="C513" s="415">
        <f t="shared" ref="C513:S513" si="122">C509-C496</f>
        <v>87.375</v>
      </c>
      <c r="D513" s="415">
        <f t="shared" si="122"/>
        <v>38.75</v>
      </c>
      <c r="E513" s="415">
        <f t="shared" si="122"/>
        <v>46.071428571428442</v>
      </c>
      <c r="F513" s="415">
        <f t="shared" si="122"/>
        <v>99.686274509803297</v>
      </c>
      <c r="G513" s="417">
        <f t="shared" si="122"/>
        <v>154.82352941176487</v>
      </c>
      <c r="H513" s="410">
        <f t="shared" si="122"/>
        <v>166.875</v>
      </c>
      <c r="I513" s="415">
        <f t="shared" si="122"/>
        <v>37.5</v>
      </c>
      <c r="J513" s="415">
        <f t="shared" si="122"/>
        <v>-45.70833333333303</v>
      </c>
      <c r="K513" s="415">
        <f t="shared" si="122"/>
        <v>208.57142857142844</v>
      </c>
      <c r="L513" s="415">
        <f t="shared" si="122"/>
        <v>-126.15384615384573</v>
      </c>
      <c r="M513" s="417">
        <f t="shared" si="122"/>
        <v>-95.285714285714675</v>
      </c>
      <c r="N513" s="410">
        <f t="shared" si="122"/>
        <v>-6.875</v>
      </c>
      <c r="O513" s="415">
        <f t="shared" si="122"/>
        <v>-32.91666666666697</v>
      </c>
      <c r="P513" s="415">
        <f t="shared" si="122"/>
        <v>-27.725490196078681</v>
      </c>
      <c r="Q513" s="415">
        <f t="shared" si="122"/>
        <v>158.09523809523853</v>
      </c>
      <c r="R513" s="415">
        <f t="shared" si="122"/>
        <v>38.66666666666606</v>
      </c>
      <c r="S513" s="417">
        <f t="shared" si="122"/>
        <v>90</v>
      </c>
      <c r="T513" s="478">
        <f>T509-T496</f>
        <v>39.425086064959942</v>
      </c>
      <c r="U513" s="524"/>
      <c r="V513" s="227"/>
      <c r="W513" s="524"/>
    </row>
    <row r="514" spans="1:23" x14ac:dyDescent="0.2">
      <c r="A514" s="370" t="s">
        <v>51</v>
      </c>
      <c r="B514" s="486">
        <v>66</v>
      </c>
      <c r="C514" s="487">
        <v>67</v>
      </c>
      <c r="D514" s="487">
        <v>66</v>
      </c>
      <c r="E514" s="487">
        <v>9</v>
      </c>
      <c r="F514" s="487">
        <v>66</v>
      </c>
      <c r="G514" s="489">
        <v>67</v>
      </c>
      <c r="H514" s="486">
        <v>65</v>
      </c>
      <c r="I514" s="487">
        <v>67</v>
      </c>
      <c r="J514" s="487">
        <v>66</v>
      </c>
      <c r="K514" s="487">
        <v>7</v>
      </c>
      <c r="L514" s="487">
        <v>67</v>
      </c>
      <c r="M514" s="489">
        <v>66</v>
      </c>
      <c r="N514" s="486">
        <v>68</v>
      </c>
      <c r="O514" s="487">
        <v>68</v>
      </c>
      <c r="P514" s="487">
        <v>67</v>
      </c>
      <c r="Q514" s="487">
        <v>9</v>
      </c>
      <c r="R514" s="487">
        <v>67</v>
      </c>
      <c r="S514" s="489">
        <v>67</v>
      </c>
      <c r="T514" s="347">
        <f>SUM(B514:S514)</f>
        <v>1025</v>
      </c>
      <c r="U514" s="227" t="s">
        <v>56</v>
      </c>
      <c r="V514" s="278">
        <f>T501-T514</f>
        <v>1</v>
      </c>
      <c r="W514" s="279">
        <f>V514/T501</f>
        <v>9.7465886939571145E-4</v>
      </c>
    </row>
    <row r="515" spans="1:23" x14ac:dyDescent="0.2">
      <c r="A515" s="371" t="s">
        <v>28</v>
      </c>
      <c r="B515" s="323">
        <v>150.5</v>
      </c>
      <c r="C515" s="240">
        <v>149.5</v>
      </c>
      <c r="D515" s="240">
        <v>149</v>
      </c>
      <c r="E515" s="240">
        <v>152.5</v>
      </c>
      <c r="F515" s="240">
        <v>148.5</v>
      </c>
      <c r="G515" s="243">
        <v>148</v>
      </c>
      <c r="H515" s="242">
        <v>151.5</v>
      </c>
      <c r="I515" s="240">
        <v>150</v>
      </c>
      <c r="J515" s="240">
        <v>150</v>
      </c>
      <c r="K515" s="240">
        <v>151</v>
      </c>
      <c r="L515" s="240">
        <v>148</v>
      </c>
      <c r="M515" s="243">
        <v>148</v>
      </c>
      <c r="N515" s="242">
        <v>152</v>
      </c>
      <c r="O515" s="240">
        <v>149.5</v>
      </c>
      <c r="P515" s="240">
        <v>149</v>
      </c>
      <c r="Q515" s="240">
        <v>150.5</v>
      </c>
      <c r="R515" s="240">
        <v>149</v>
      </c>
      <c r="S515" s="243">
        <v>148</v>
      </c>
      <c r="T515" s="339"/>
      <c r="U515" s="227" t="s">
        <v>57</v>
      </c>
      <c r="V515" s="362">
        <v>149.51</v>
      </c>
      <c r="W515" s="524"/>
    </row>
    <row r="516" spans="1:23" ht="13.5" thickBot="1" x14ac:dyDescent="0.25">
      <c r="A516" s="372" t="s">
        <v>26</v>
      </c>
      <c r="B516" s="410">
        <f>B515-B502</f>
        <v>0</v>
      </c>
      <c r="C516" s="415">
        <f t="shared" ref="C516:S516" si="123">C515-C502</f>
        <v>0</v>
      </c>
      <c r="D516" s="415">
        <f t="shared" si="123"/>
        <v>0</v>
      </c>
      <c r="E516" s="415">
        <f t="shared" si="123"/>
        <v>0</v>
      </c>
      <c r="F516" s="415">
        <f t="shared" si="123"/>
        <v>0</v>
      </c>
      <c r="G516" s="417">
        <f t="shared" si="123"/>
        <v>0</v>
      </c>
      <c r="H516" s="410">
        <f t="shared" si="123"/>
        <v>0</v>
      </c>
      <c r="I516" s="415">
        <f t="shared" si="123"/>
        <v>0</v>
      </c>
      <c r="J516" s="415">
        <f t="shared" si="123"/>
        <v>0</v>
      </c>
      <c r="K516" s="415">
        <f t="shared" si="123"/>
        <v>0</v>
      </c>
      <c r="L516" s="415">
        <f t="shared" si="123"/>
        <v>0</v>
      </c>
      <c r="M516" s="417">
        <f t="shared" si="123"/>
        <v>0</v>
      </c>
      <c r="N516" s="410">
        <f t="shared" si="123"/>
        <v>0</v>
      </c>
      <c r="O516" s="415">
        <f t="shared" si="123"/>
        <v>0</v>
      </c>
      <c r="P516" s="415">
        <f t="shared" si="123"/>
        <v>0</v>
      </c>
      <c r="Q516" s="415">
        <f t="shared" si="123"/>
        <v>0</v>
      </c>
      <c r="R516" s="415">
        <f t="shared" si="123"/>
        <v>0</v>
      </c>
      <c r="S516" s="417">
        <f t="shared" si="123"/>
        <v>0</v>
      </c>
      <c r="T516" s="348"/>
      <c r="U516" s="227" t="s">
        <v>26</v>
      </c>
      <c r="V516" s="395">
        <f>V515-V502</f>
        <v>0.98999999999998067</v>
      </c>
      <c r="W516" s="524"/>
    </row>
    <row r="518" spans="1:23" ht="13.5" thickBot="1" x14ac:dyDescent="0.25"/>
    <row r="519" spans="1:23" ht="13.5" thickBot="1" x14ac:dyDescent="0.25">
      <c r="A519" s="468" t="s">
        <v>146</v>
      </c>
      <c r="B519" s="584" t="s">
        <v>53</v>
      </c>
      <c r="C519" s="585"/>
      <c r="D519" s="585"/>
      <c r="E519" s="585"/>
      <c r="F519" s="585"/>
      <c r="G519" s="586"/>
      <c r="H519" s="584" t="s">
        <v>72</v>
      </c>
      <c r="I519" s="585"/>
      <c r="J519" s="585"/>
      <c r="K519" s="585"/>
      <c r="L519" s="585"/>
      <c r="M519" s="586"/>
      <c r="N519" s="584" t="s">
        <v>63</v>
      </c>
      <c r="O519" s="585"/>
      <c r="P519" s="585"/>
      <c r="Q519" s="585"/>
      <c r="R519" s="585"/>
      <c r="S519" s="586"/>
      <c r="T519" s="338" t="s">
        <v>55</v>
      </c>
      <c r="U519" s="525"/>
      <c r="V519" s="525"/>
      <c r="W519" s="525"/>
    </row>
    <row r="520" spans="1:23" x14ac:dyDescent="0.2">
      <c r="A520" s="469" t="s">
        <v>54</v>
      </c>
      <c r="B520" s="490">
        <v>1</v>
      </c>
      <c r="C520" s="329">
        <v>2</v>
      </c>
      <c r="D520" s="329">
        <v>3</v>
      </c>
      <c r="E520" s="329">
        <v>4</v>
      </c>
      <c r="F520" s="329">
        <v>5</v>
      </c>
      <c r="G520" s="483">
        <v>6</v>
      </c>
      <c r="H520" s="490">
        <v>7</v>
      </c>
      <c r="I520" s="329">
        <v>8</v>
      </c>
      <c r="J520" s="329">
        <v>9</v>
      </c>
      <c r="K520" s="329">
        <v>10</v>
      </c>
      <c r="L520" s="329">
        <v>11</v>
      </c>
      <c r="M520" s="483">
        <v>12</v>
      </c>
      <c r="N520" s="490">
        <v>13</v>
      </c>
      <c r="O520" s="329">
        <v>14</v>
      </c>
      <c r="P520" s="329">
        <v>15</v>
      </c>
      <c r="Q520" s="329">
        <v>16</v>
      </c>
      <c r="R520" s="329">
        <v>17</v>
      </c>
      <c r="S520" s="483">
        <v>18</v>
      </c>
      <c r="T520" s="459">
        <v>246</v>
      </c>
      <c r="U520" s="525"/>
      <c r="V520" s="525"/>
      <c r="W520" s="525"/>
    </row>
    <row r="521" spans="1:23" x14ac:dyDescent="0.2">
      <c r="A521" s="470" t="s">
        <v>3</v>
      </c>
      <c r="B521" s="473">
        <v>4310</v>
      </c>
      <c r="C521" s="254">
        <v>4310</v>
      </c>
      <c r="D521" s="254">
        <v>4310</v>
      </c>
      <c r="E521" s="254">
        <v>4310</v>
      </c>
      <c r="F521" s="254">
        <v>4310</v>
      </c>
      <c r="G521" s="255">
        <v>4310</v>
      </c>
      <c r="H521" s="253">
        <v>4310</v>
      </c>
      <c r="I521" s="254">
        <v>4310</v>
      </c>
      <c r="J521" s="254">
        <v>4310</v>
      </c>
      <c r="K521" s="254">
        <v>4310</v>
      </c>
      <c r="L521" s="254">
        <v>4310</v>
      </c>
      <c r="M521" s="255">
        <v>4310</v>
      </c>
      <c r="N521" s="253">
        <v>4310</v>
      </c>
      <c r="O521" s="254">
        <v>4310</v>
      </c>
      <c r="P521" s="254">
        <v>4310</v>
      </c>
      <c r="Q521" s="254">
        <v>4310</v>
      </c>
      <c r="R521" s="254">
        <v>4310</v>
      </c>
      <c r="S521" s="255">
        <v>4310</v>
      </c>
      <c r="T521" s="255">
        <v>4310</v>
      </c>
      <c r="U521" s="525"/>
      <c r="V521" s="525"/>
      <c r="W521" s="525"/>
    </row>
    <row r="522" spans="1:23" x14ac:dyDescent="0.2">
      <c r="A522" s="471" t="s">
        <v>6</v>
      </c>
      <c r="B522" s="256">
        <v>4731.25</v>
      </c>
      <c r="C522" s="257">
        <v>4835</v>
      </c>
      <c r="D522" s="257">
        <v>4790.7692307692305</v>
      </c>
      <c r="E522" s="257">
        <v>4356.666666666667</v>
      </c>
      <c r="F522" s="257">
        <v>4990.666666666667</v>
      </c>
      <c r="G522" s="258">
        <v>4890</v>
      </c>
      <c r="H522" s="256">
        <v>4637.333333333333</v>
      </c>
      <c r="I522" s="257">
        <v>4700</v>
      </c>
      <c r="J522" s="257">
        <v>4693.125</v>
      </c>
      <c r="K522" s="257">
        <v>4648.333333333333</v>
      </c>
      <c r="L522" s="257">
        <v>4906.666666666667</v>
      </c>
      <c r="M522" s="258">
        <v>4904.666666666667</v>
      </c>
      <c r="N522" s="256">
        <v>4521.25</v>
      </c>
      <c r="O522" s="257">
        <v>4672</v>
      </c>
      <c r="P522" s="257">
        <v>4738</v>
      </c>
      <c r="Q522" s="257">
        <v>4590</v>
      </c>
      <c r="R522" s="257">
        <v>4777.6923076923076</v>
      </c>
      <c r="S522" s="258">
        <v>4911.7647058823532</v>
      </c>
      <c r="T522" s="342">
        <v>4759.6761133603241</v>
      </c>
      <c r="U522" s="525"/>
      <c r="V522" s="525"/>
      <c r="W522" s="525"/>
    </row>
    <row r="523" spans="1:23" x14ac:dyDescent="0.2">
      <c r="A523" s="469" t="s">
        <v>7</v>
      </c>
      <c r="B523" s="260">
        <v>100</v>
      </c>
      <c r="C523" s="261">
        <v>100</v>
      </c>
      <c r="D523" s="261">
        <v>100</v>
      </c>
      <c r="E523" s="261">
        <v>100</v>
      </c>
      <c r="F523" s="261">
        <v>100</v>
      </c>
      <c r="G523" s="262">
        <v>85.714285714285708</v>
      </c>
      <c r="H523" s="260">
        <v>100</v>
      </c>
      <c r="I523" s="261">
        <v>94.117647058823536</v>
      </c>
      <c r="J523" s="261">
        <v>87.5</v>
      </c>
      <c r="K523" s="261">
        <v>100</v>
      </c>
      <c r="L523" s="261">
        <v>93.333333333333329</v>
      </c>
      <c r="M523" s="262">
        <v>93.333333333333329</v>
      </c>
      <c r="N523" s="260">
        <v>87.5</v>
      </c>
      <c r="O523" s="261">
        <v>100</v>
      </c>
      <c r="P523" s="261">
        <v>93.333333333333329</v>
      </c>
      <c r="Q523" s="261">
        <v>100</v>
      </c>
      <c r="R523" s="261">
        <v>84.615384615384613</v>
      </c>
      <c r="S523" s="262">
        <v>76.470588235294116</v>
      </c>
      <c r="T523" s="343">
        <v>91.093117408906878</v>
      </c>
      <c r="U523" s="525"/>
      <c r="V523" s="227"/>
      <c r="W523" s="525"/>
    </row>
    <row r="524" spans="1:23" x14ac:dyDescent="0.2">
      <c r="A524" s="469" t="s">
        <v>8</v>
      </c>
      <c r="B524" s="263">
        <v>5.5003914725013731E-2</v>
      </c>
      <c r="C524" s="264">
        <v>3.5053673747007845E-2</v>
      </c>
      <c r="D524" s="264">
        <v>3.6517904105051097E-2</v>
      </c>
      <c r="E524" s="264">
        <v>4.918776789730768E-2</v>
      </c>
      <c r="F524" s="264">
        <v>3.4180988190810439E-2</v>
      </c>
      <c r="G524" s="265">
        <v>6.671002570645812E-2</v>
      </c>
      <c r="H524" s="263">
        <v>4.2987598956325951E-2</v>
      </c>
      <c r="I524" s="264">
        <v>4.6362650699276531E-2</v>
      </c>
      <c r="J524" s="264">
        <v>6.5712599914594286E-2</v>
      </c>
      <c r="K524" s="264">
        <v>4.36211403769175E-2</v>
      </c>
      <c r="L524" s="264">
        <v>5.6104424626453049E-2</v>
      </c>
      <c r="M524" s="265">
        <v>6.4658866469436554E-2</v>
      </c>
      <c r="N524" s="263">
        <v>6.6182043220789494E-2</v>
      </c>
      <c r="O524" s="264">
        <v>4.1232412124387004E-2</v>
      </c>
      <c r="P524" s="264">
        <v>4.893790173365329E-2</v>
      </c>
      <c r="Q524" s="264">
        <v>5.3429282534085874E-2</v>
      </c>
      <c r="R524" s="264">
        <v>6.2356424508652364E-2</v>
      </c>
      <c r="S524" s="265">
        <v>8.3944151263755692E-2</v>
      </c>
      <c r="T524" s="344">
        <v>6.2773763125257856E-2</v>
      </c>
      <c r="U524" s="525"/>
      <c r="V524" s="227"/>
      <c r="W524" s="525"/>
    </row>
    <row r="525" spans="1:23" x14ac:dyDescent="0.2">
      <c r="A525" s="471" t="s">
        <v>1</v>
      </c>
      <c r="B525" s="266">
        <f>B522/B521*100-100</f>
        <v>9.7737819025522015</v>
      </c>
      <c r="C525" s="267">
        <f t="shared" ref="C525:R525" si="124">C522/C521*100-100</f>
        <v>12.18097447795823</v>
      </c>
      <c r="D525" s="267">
        <f t="shared" si="124"/>
        <v>11.154738532928789</v>
      </c>
      <c r="E525" s="267">
        <f t="shared" si="124"/>
        <v>1.0827532869296448</v>
      </c>
      <c r="F525" s="267">
        <f t="shared" si="124"/>
        <v>15.792730085073472</v>
      </c>
      <c r="G525" s="268">
        <f t="shared" si="124"/>
        <v>13.457076566125295</v>
      </c>
      <c r="H525" s="266">
        <f t="shared" si="124"/>
        <v>7.5947409126063405</v>
      </c>
      <c r="I525" s="267">
        <f t="shared" si="124"/>
        <v>9.0487238979118274</v>
      </c>
      <c r="J525" s="267">
        <f t="shared" si="124"/>
        <v>8.8892111368909639</v>
      </c>
      <c r="K525" s="267">
        <f t="shared" si="124"/>
        <v>7.8499613302397364</v>
      </c>
      <c r="L525" s="267">
        <f t="shared" si="124"/>
        <v>13.843774168600163</v>
      </c>
      <c r="M525" s="268">
        <f t="shared" si="124"/>
        <v>13.797370456303184</v>
      </c>
      <c r="N525" s="266">
        <f t="shared" si="124"/>
        <v>4.9013921113689065</v>
      </c>
      <c r="O525" s="267">
        <f t="shared" si="124"/>
        <v>8.3990719257540718</v>
      </c>
      <c r="P525" s="267">
        <f t="shared" si="124"/>
        <v>9.9303944315545181</v>
      </c>
      <c r="Q525" s="267">
        <f t="shared" si="124"/>
        <v>6.4965197215777266</v>
      </c>
      <c r="R525" s="267">
        <f t="shared" si="124"/>
        <v>10.851329644833129</v>
      </c>
      <c r="S525" s="268">
        <f>S522/S521*100-100</f>
        <v>13.962058141121886</v>
      </c>
      <c r="T525" s="345">
        <f t="shared" ref="T525" si="125">T522/T521*100-100</f>
        <v>10.433320495599176</v>
      </c>
      <c r="U525" s="525"/>
      <c r="V525" s="227"/>
      <c r="W525" s="525"/>
    </row>
    <row r="526" spans="1:23" ht="13.5" thickBot="1" x14ac:dyDescent="0.25">
      <c r="A526" s="472" t="s">
        <v>27</v>
      </c>
      <c r="B526" s="410">
        <f>B522-B509</f>
        <v>240.13888888888869</v>
      </c>
      <c r="C526" s="415">
        <f t="shared" ref="C526:S526" si="126">C522-C509</f>
        <v>64.5</v>
      </c>
      <c r="D526" s="415">
        <f t="shared" si="126"/>
        <v>137.64423076923049</v>
      </c>
      <c r="E526" s="415">
        <f t="shared" si="126"/>
        <v>28.095238095238528</v>
      </c>
      <c r="F526" s="415">
        <f t="shared" si="126"/>
        <v>108.3137254901967</v>
      </c>
      <c r="G526" s="417">
        <f t="shared" si="126"/>
        <v>-28.823529411764866</v>
      </c>
      <c r="H526" s="410">
        <f t="shared" si="126"/>
        <v>57.33333333333303</v>
      </c>
      <c r="I526" s="415">
        <f t="shared" si="126"/>
        <v>-16.875</v>
      </c>
      <c r="J526" s="415">
        <f t="shared" si="126"/>
        <v>-122.5</v>
      </c>
      <c r="K526" s="415">
        <f t="shared" si="126"/>
        <v>18.33333333333303</v>
      </c>
      <c r="L526" s="415">
        <f t="shared" si="126"/>
        <v>156.66666666666697</v>
      </c>
      <c r="M526" s="417">
        <f t="shared" si="126"/>
        <v>63.952380952381645</v>
      </c>
      <c r="N526" s="410">
        <f t="shared" si="126"/>
        <v>6.25</v>
      </c>
      <c r="O526" s="415">
        <f t="shared" si="126"/>
        <v>48.66666666666697</v>
      </c>
      <c r="P526" s="415">
        <f t="shared" si="126"/>
        <v>48.66666666666697</v>
      </c>
      <c r="Q526" s="415">
        <f t="shared" si="126"/>
        <v>-66.66666666666697</v>
      </c>
      <c r="R526" s="415">
        <f t="shared" si="126"/>
        <v>-91.641025641025408</v>
      </c>
      <c r="S526" s="417">
        <f t="shared" si="126"/>
        <v>-121.56862745097987</v>
      </c>
      <c r="T526" s="478">
        <f>T522-T509</f>
        <v>34.447105726736481</v>
      </c>
      <c r="U526" s="525"/>
      <c r="V526" s="227"/>
      <c r="W526" s="525"/>
    </row>
    <row r="527" spans="1:23" x14ac:dyDescent="0.2">
      <c r="A527" s="370" t="s">
        <v>51</v>
      </c>
      <c r="B527" s="486">
        <v>66</v>
      </c>
      <c r="C527" s="487">
        <v>67</v>
      </c>
      <c r="D527" s="487">
        <v>66</v>
      </c>
      <c r="E527" s="487">
        <v>9</v>
      </c>
      <c r="F527" s="487">
        <v>66</v>
      </c>
      <c r="G527" s="489">
        <v>67</v>
      </c>
      <c r="H527" s="486">
        <v>65</v>
      </c>
      <c r="I527" s="487">
        <v>67</v>
      </c>
      <c r="J527" s="487">
        <v>66</v>
      </c>
      <c r="K527" s="487">
        <v>7</v>
      </c>
      <c r="L527" s="487">
        <v>67</v>
      </c>
      <c r="M527" s="489">
        <v>66</v>
      </c>
      <c r="N527" s="486">
        <v>68</v>
      </c>
      <c r="O527" s="487">
        <v>68</v>
      </c>
      <c r="P527" s="487">
        <v>67</v>
      </c>
      <c r="Q527" s="487">
        <v>9</v>
      </c>
      <c r="R527" s="487">
        <v>67</v>
      </c>
      <c r="S527" s="489">
        <v>67</v>
      </c>
      <c r="T527" s="347">
        <f>SUM(B527:S527)</f>
        <v>1025</v>
      </c>
      <c r="U527" s="227" t="s">
        <v>56</v>
      </c>
      <c r="V527" s="278">
        <f>T514-T527</f>
        <v>0</v>
      </c>
      <c r="W527" s="279">
        <f>V527/T514</f>
        <v>0</v>
      </c>
    </row>
    <row r="528" spans="1:23" x14ac:dyDescent="0.2">
      <c r="A528" s="371" t="s">
        <v>28</v>
      </c>
      <c r="B528" s="323">
        <v>150.5</v>
      </c>
      <c r="C528" s="240">
        <v>149.5</v>
      </c>
      <c r="D528" s="240">
        <v>149</v>
      </c>
      <c r="E528" s="240">
        <v>152.5</v>
      </c>
      <c r="F528" s="240">
        <v>148.5</v>
      </c>
      <c r="G528" s="243">
        <v>148</v>
      </c>
      <c r="H528" s="242">
        <v>151.5</v>
      </c>
      <c r="I528" s="240">
        <v>150</v>
      </c>
      <c r="J528" s="240">
        <v>150</v>
      </c>
      <c r="K528" s="240">
        <v>151</v>
      </c>
      <c r="L528" s="240">
        <v>148</v>
      </c>
      <c r="M528" s="243">
        <v>148</v>
      </c>
      <c r="N528" s="242">
        <v>152</v>
      </c>
      <c r="O528" s="240">
        <v>149.5</v>
      </c>
      <c r="P528" s="240">
        <v>149</v>
      </c>
      <c r="Q528" s="240">
        <v>150.5</v>
      </c>
      <c r="R528" s="240">
        <v>149</v>
      </c>
      <c r="S528" s="243">
        <v>148</v>
      </c>
      <c r="T528" s="339"/>
      <c r="U528" s="227" t="s">
        <v>57</v>
      </c>
      <c r="V528" s="362">
        <v>149.41999999999999</v>
      </c>
      <c r="W528" s="525"/>
    </row>
    <row r="529" spans="1:23" ht="13.5" thickBot="1" x14ac:dyDescent="0.25">
      <c r="A529" s="372" t="s">
        <v>26</v>
      </c>
      <c r="B529" s="410">
        <f>B528-B515</f>
        <v>0</v>
      </c>
      <c r="C529" s="415">
        <f t="shared" ref="C529:S529" si="127">C528-C515</f>
        <v>0</v>
      </c>
      <c r="D529" s="415">
        <f t="shared" si="127"/>
        <v>0</v>
      </c>
      <c r="E529" s="415">
        <f t="shared" si="127"/>
        <v>0</v>
      </c>
      <c r="F529" s="415">
        <f t="shared" si="127"/>
        <v>0</v>
      </c>
      <c r="G529" s="417">
        <f t="shared" si="127"/>
        <v>0</v>
      </c>
      <c r="H529" s="410">
        <f t="shared" si="127"/>
        <v>0</v>
      </c>
      <c r="I529" s="415">
        <f t="shared" si="127"/>
        <v>0</v>
      </c>
      <c r="J529" s="415">
        <f t="shared" si="127"/>
        <v>0</v>
      </c>
      <c r="K529" s="415">
        <f t="shared" si="127"/>
        <v>0</v>
      </c>
      <c r="L529" s="415">
        <f t="shared" si="127"/>
        <v>0</v>
      </c>
      <c r="M529" s="417">
        <f t="shared" si="127"/>
        <v>0</v>
      </c>
      <c r="N529" s="410">
        <f t="shared" si="127"/>
        <v>0</v>
      </c>
      <c r="O529" s="415">
        <f t="shared" si="127"/>
        <v>0</v>
      </c>
      <c r="P529" s="415">
        <f t="shared" si="127"/>
        <v>0</v>
      </c>
      <c r="Q529" s="415">
        <f t="shared" si="127"/>
        <v>0</v>
      </c>
      <c r="R529" s="415">
        <f t="shared" si="127"/>
        <v>0</v>
      </c>
      <c r="S529" s="417">
        <f t="shared" si="127"/>
        <v>0</v>
      </c>
      <c r="T529" s="348"/>
      <c r="U529" s="227" t="s">
        <v>26</v>
      </c>
      <c r="V529" s="395">
        <f>V528-V515</f>
        <v>-9.0000000000003411E-2</v>
      </c>
      <c r="W529" s="525"/>
    </row>
    <row r="531" spans="1:23" ht="13.5" thickBot="1" x14ac:dyDescent="0.25"/>
    <row r="532" spans="1:23" s="526" customFormat="1" ht="13.5" thickBot="1" x14ac:dyDescent="0.25">
      <c r="A532" s="468" t="s">
        <v>147</v>
      </c>
      <c r="B532" s="584" t="s">
        <v>53</v>
      </c>
      <c r="C532" s="585"/>
      <c r="D532" s="585"/>
      <c r="E532" s="585"/>
      <c r="F532" s="585"/>
      <c r="G532" s="586"/>
      <c r="H532" s="584" t="s">
        <v>72</v>
      </c>
      <c r="I532" s="585"/>
      <c r="J532" s="585"/>
      <c r="K532" s="585"/>
      <c r="L532" s="585"/>
      <c r="M532" s="586"/>
      <c r="N532" s="584" t="s">
        <v>63</v>
      </c>
      <c r="O532" s="585"/>
      <c r="P532" s="585"/>
      <c r="Q532" s="585"/>
      <c r="R532" s="585"/>
      <c r="S532" s="586"/>
      <c r="T532" s="338" t="s">
        <v>55</v>
      </c>
    </row>
    <row r="533" spans="1:23" s="526" customFormat="1" x14ac:dyDescent="0.2">
      <c r="A533" s="469" t="s">
        <v>54</v>
      </c>
      <c r="B533" s="490">
        <v>1</v>
      </c>
      <c r="C533" s="329">
        <v>2</v>
      </c>
      <c r="D533" s="329">
        <v>3</v>
      </c>
      <c r="E533" s="329">
        <v>4</v>
      </c>
      <c r="F533" s="329">
        <v>5</v>
      </c>
      <c r="G533" s="483">
        <v>6</v>
      </c>
      <c r="H533" s="490">
        <v>7</v>
      </c>
      <c r="I533" s="329">
        <v>8</v>
      </c>
      <c r="J533" s="329">
        <v>9</v>
      </c>
      <c r="K533" s="329">
        <v>10</v>
      </c>
      <c r="L533" s="329">
        <v>11</v>
      </c>
      <c r="M533" s="483">
        <v>12</v>
      </c>
      <c r="N533" s="490">
        <v>13</v>
      </c>
      <c r="O533" s="329">
        <v>14</v>
      </c>
      <c r="P533" s="329">
        <v>15</v>
      </c>
      <c r="Q533" s="329">
        <v>16</v>
      </c>
      <c r="R533" s="329">
        <v>17</v>
      </c>
      <c r="S533" s="483">
        <v>18</v>
      </c>
      <c r="T533" s="459">
        <v>246</v>
      </c>
    </row>
    <row r="534" spans="1:23" s="526" customFormat="1" x14ac:dyDescent="0.2">
      <c r="A534" s="470" t="s">
        <v>3</v>
      </c>
      <c r="B534" s="473">
        <v>4325</v>
      </c>
      <c r="C534" s="254">
        <v>4325</v>
      </c>
      <c r="D534" s="254">
        <v>4325</v>
      </c>
      <c r="E534" s="254">
        <v>4325</v>
      </c>
      <c r="F534" s="254">
        <v>4325</v>
      </c>
      <c r="G534" s="255">
        <v>4325</v>
      </c>
      <c r="H534" s="253">
        <v>4325</v>
      </c>
      <c r="I534" s="254">
        <v>4325</v>
      </c>
      <c r="J534" s="254">
        <v>4325</v>
      </c>
      <c r="K534" s="254">
        <v>4325</v>
      </c>
      <c r="L534" s="254">
        <v>4325</v>
      </c>
      <c r="M534" s="255">
        <v>4325</v>
      </c>
      <c r="N534" s="253">
        <v>4325</v>
      </c>
      <c r="O534" s="254">
        <v>4325</v>
      </c>
      <c r="P534" s="254">
        <v>4325</v>
      </c>
      <c r="Q534" s="254">
        <v>4325</v>
      </c>
      <c r="R534" s="254">
        <v>4325</v>
      </c>
      <c r="S534" s="255">
        <v>4325</v>
      </c>
      <c r="T534" s="255">
        <v>4325</v>
      </c>
    </row>
    <row r="535" spans="1:23" s="526" customFormat="1" x14ac:dyDescent="0.2">
      <c r="A535" s="471" t="s">
        <v>6</v>
      </c>
      <c r="B535" s="256">
        <v>4626.25</v>
      </c>
      <c r="C535" s="257">
        <v>4920</v>
      </c>
      <c r="D535" s="257">
        <v>4823.13</v>
      </c>
      <c r="E535" s="257">
        <v>4412.22</v>
      </c>
      <c r="F535" s="257">
        <v>4791</v>
      </c>
      <c r="G535" s="258">
        <v>5011.33</v>
      </c>
      <c r="H535" s="256">
        <v>4862</v>
      </c>
      <c r="I535" s="257">
        <v>4859.41</v>
      </c>
      <c r="J535" s="257">
        <v>4923.13</v>
      </c>
      <c r="K535" s="257">
        <v>4742.8599999999997</v>
      </c>
      <c r="L535" s="257">
        <v>4763.13</v>
      </c>
      <c r="M535" s="258">
        <v>5023.13</v>
      </c>
      <c r="N535" s="256">
        <v>4611.33</v>
      </c>
      <c r="O535" s="257">
        <v>4727.1400000000003</v>
      </c>
      <c r="P535" s="257">
        <v>4760</v>
      </c>
      <c r="Q535" s="257">
        <v>4674.4399999999996</v>
      </c>
      <c r="R535" s="257">
        <v>4977.33</v>
      </c>
      <c r="S535" s="258">
        <v>5002.67</v>
      </c>
      <c r="T535" s="342">
        <v>4821.45</v>
      </c>
    </row>
    <row r="536" spans="1:23" s="526" customFormat="1" x14ac:dyDescent="0.2">
      <c r="A536" s="469" t="s">
        <v>7</v>
      </c>
      <c r="B536" s="260">
        <v>75</v>
      </c>
      <c r="C536" s="261">
        <v>100</v>
      </c>
      <c r="D536" s="261">
        <v>100</v>
      </c>
      <c r="E536" s="261">
        <v>88.89</v>
      </c>
      <c r="F536" s="261">
        <v>75</v>
      </c>
      <c r="G536" s="262">
        <v>86.67</v>
      </c>
      <c r="H536" s="260">
        <v>100</v>
      </c>
      <c r="I536" s="261">
        <v>88.24</v>
      </c>
      <c r="J536" s="261">
        <v>100</v>
      </c>
      <c r="K536" s="261">
        <v>85.71</v>
      </c>
      <c r="L536" s="261">
        <v>68.75</v>
      </c>
      <c r="M536" s="262">
        <v>75</v>
      </c>
      <c r="N536" s="260">
        <v>86.67</v>
      </c>
      <c r="O536" s="261">
        <v>85.71</v>
      </c>
      <c r="P536" s="261">
        <v>93.33</v>
      </c>
      <c r="Q536" s="261">
        <v>88.89</v>
      </c>
      <c r="R536" s="261">
        <v>86.67</v>
      </c>
      <c r="S536" s="262">
        <v>93.33</v>
      </c>
      <c r="T536" s="343">
        <v>83.97</v>
      </c>
      <c r="V536" s="227"/>
    </row>
    <row r="537" spans="1:23" s="526" customFormat="1" x14ac:dyDescent="0.2">
      <c r="A537" s="469" t="s">
        <v>8</v>
      </c>
      <c r="B537" s="263">
        <v>7.1400000000000005E-2</v>
      </c>
      <c r="C537" s="264">
        <v>4.87E-2</v>
      </c>
      <c r="D537" s="264">
        <v>4.5100000000000001E-2</v>
      </c>
      <c r="E537" s="264">
        <v>6.1699999999999998E-2</v>
      </c>
      <c r="F537" s="264">
        <v>7.8200000000000006E-2</v>
      </c>
      <c r="G537" s="265">
        <v>6.3399999999999998E-2</v>
      </c>
      <c r="H537" s="263">
        <v>4.65E-2</v>
      </c>
      <c r="I537" s="264">
        <v>6.8900000000000003E-2</v>
      </c>
      <c r="J537" s="264">
        <v>4.1099999999999998E-2</v>
      </c>
      <c r="K537" s="264">
        <v>5.7000000000000002E-2</v>
      </c>
      <c r="L537" s="264">
        <v>8.2900000000000001E-2</v>
      </c>
      <c r="M537" s="265">
        <v>7.1900000000000006E-2</v>
      </c>
      <c r="N537" s="263">
        <v>6.54E-2</v>
      </c>
      <c r="O537" s="264">
        <v>6.59E-2</v>
      </c>
      <c r="P537" s="264">
        <v>0.06</v>
      </c>
      <c r="Q537" s="264">
        <v>6.9000000000000006E-2</v>
      </c>
      <c r="R537" s="264">
        <v>7.9899999999999999E-2</v>
      </c>
      <c r="S537" s="265">
        <v>5.9299999999999999E-2</v>
      </c>
      <c r="T537" s="344">
        <v>7.1400000000000005E-2</v>
      </c>
      <c r="V537" s="227"/>
    </row>
    <row r="538" spans="1:23" s="526" customFormat="1" x14ac:dyDescent="0.2">
      <c r="A538" s="471" t="s">
        <v>1</v>
      </c>
      <c r="B538" s="266">
        <f>B535/B534*100-100</f>
        <v>6.9653179190751473</v>
      </c>
      <c r="C538" s="267">
        <f t="shared" ref="C538:R538" si="128">C535/C534*100-100</f>
        <v>13.757225433526017</v>
      </c>
      <c r="D538" s="267">
        <f t="shared" si="128"/>
        <v>11.517456647398845</v>
      </c>
      <c r="E538" s="267">
        <f t="shared" si="128"/>
        <v>2.0166473988439293</v>
      </c>
      <c r="F538" s="267">
        <f t="shared" si="128"/>
        <v>10.774566473988443</v>
      </c>
      <c r="G538" s="268">
        <f t="shared" si="128"/>
        <v>15.868901734104043</v>
      </c>
      <c r="H538" s="266">
        <f t="shared" si="128"/>
        <v>12.416184971098261</v>
      </c>
      <c r="I538" s="267">
        <f t="shared" si="128"/>
        <v>12.356300578034677</v>
      </c>
      <c r="J538" s="267">
        <f t="shared" si="128"/>
        <v>13.829595375722548</v>
      </c>
      <c r="K538" s="267">
        <f t="shared" si="128"/>
        <v>9.661502890173395</v>
      </c>
      <c r="L538" s="267">
        <f t="shared" si="128"/>
        <v>10.130173410404637</v>
      </c>
      <c r="M538" s="268">
        <f t="shared" si="128"/>
        <v>16.14173410404625</v>
      </c>
      <c r="N538" s="266">
        <f t="shared" si="128"/>
        <v>6.6203468208092602</v>
      </c>
      <c r="O538" s="267">
        <f t="shared" si="128"/>
        <v>9.2980346820809245</v>
      </c>
      <c r="P538" s="267">
        <f t="shared" si="128"/>
        <v>10.057803468208078</v>
      </c>
      <c r="Q538" s="267">
        <f t="shared" si="128"/>
        <v>8.0795375722543241</v>
      </c>
      <c r="R538" s="267">
        <f t="shared" si="128"/>
        <v>15.082774566473972</v>
      </c>
      <c r="S538" s="268">
        <f>S535/S534*100-100</f>
        <v>15.668670520231217</v>
      </c>
      <c r="T538" s="345">
        <f t="shared" ref="T538" si="129">T535/T534*100-100</f>
        <v>11.47861271676301</v>
      </c>
      <c r="V538" s="227"/>
    </row>
    <row r="539" spans="1:23" s="526" customFormat="1" ht="13.5" thickBot="1" x14ac:dyDescent="0.25">
      <c r="A539" s="472" t="s">
        <v>27</v>
      </c>
      <c r="B539" s="410">
        <f>B535-B522</f>
        <v>-105</v>
      </c>
      <c r="C539" s="415">
        <f t="shared" ref="C539:S539" si="130">C535-C522</f>
        <v>85</v>
      </c>
      <c r="D539" s="415">
        <f t="shared" si="130"/>
        <v>32.36076923076962</v>
      </c>
      <c r="E539" s="415">
        <f t="shared" si="130"/>
        <v>55.553333333333285</v>
      </c>
      <c r="F539" s="415">
        <f t="shared" si="130"/>
        <v>-199.66666666666697</v>
      </c>
      <c r="G539" s="417">
        <f t="shared" si="130"/>
        <v>121.32999999999993</v>
      </c>
      <c r="H539" s="410">
        <f t="shared" si="130"/>
        <v>224.66666666666697</v>
      </c>
      <c r="I539" s="415">
        <f t="shared" si="130"/>
        <v>159.40999999999985</v>
      </c>
      <c r="J539" s="415">
        <f t="shared" si="130"/>
        <v>230.00500000000011</v>
      </c>
      <c r="K539" s="415">
        <f t="shared" si="130"/>
        <v>94.526666666666642</v>
      </c>
      <c r="L539" s="415">
        <f t="shared" si="130"/>
        <v>-143.53666666666686</v>
      </c>
      <c r="M539" s="417">
        <f t="shared" si="130"/>
        <v>118.46333333333314</v>
      </c>
      <c r="N539" s="410">
        <f t="shared" si="130"/>
        <v>90.079999999999927</v>
      </c>
      <c r="O539" s="415">
        <f t="shared" si="130"/>
        <v>55.140000000000327</v>
      </c>
      <c r="P539" s="415">
        <f t="shared" si="130"/>
        <v>22</v>
      </c>
      <c r="Q539" s="415">
        <f t="shared" si="130"/>
        <v>84.4399999999996</v>
      </c>
      <c r="R539" s="415">
        <f t="shared" si="130"/>
        <v>199.6376923076923</v>
      </c>
      <c r="S539" s="417">
        <f t="shared" si="130"/>
        <v>90.905294117646918</v>
      </c>
      <c r="T539" s="478">
        <f>T535-T522</f>
        <v>61.773886639675766</v>
      </c>
      <c r="V539" s="227"/>
    </row>
    <row r="540" spans="1:23" s="526" customFormat="1" x14ac:dyDescent="0.2">
      <c r="A540" s="370" t="s">
        <v>51</v>
      </c>
      <c r="B540" s="486">
        <v>66</v>
      </c>
      <c r="C540" s="487">
        <v>67</v>
      </c>
      <c r="D540" s="487">
        <v>66</v>
      </c>
      <c r="E540" s="487">
        <v>8</v>
      </c>
      <c r="F540" s="487">
        <v>66</v>
      </c>
      <c r="G540" s="489">
        <v>67</v>
      </c>
      <c r="H540" s="486">
        <v>65</v>
      </c>
      <c r="I540" s="487">
        <v>67</v>
      </c>
      <c r="J540" s="487">
        <v>66</v>
      </c>
      <c r="K540" s="487">
        <v>7</v>
      </c>
      <c r="L540" s="487">
        <v>67</v>
      </c>
      <c r="M540" s="489">
        <v>66</v>
      </c>
      <c r="N540" s="486">
        <v>68</v>
      </c>
      <c r="O540" s="487">
        <v>67</v>
      </c>
      <c r="P540" s="487">
        <v>67</v>
      </c>
      <c r="Q540" s="487">
        <v>9</v>
      </c>
      <c r="R540" s="487">
        <v>67</v>
      </c>
      <c r="S540" s="489">
        <v>67</v>
      </c>
      <c r="T540" s="347">
        <f>SUM(B540:S540)</f>
        <v>1023</v>
      </c>
      <c r="U540" s="227" t="s">
        <v>56</v>
      </c>
      <c r="V540" s="278">
        <f>T527-T540</f>
        <v>2</v>
      </c>
      <c r="W540" s="279">
        <f>V540/T527</f>
        <v>1.9512195121951219E-3</v>
      </c>
    </row>
    <row r="541" spans="1:23" s="526" customFormat="1" x14ac:dyDescent="0.2">
      <c r="A541" s="371" t="s">
        <v>28</v>
      </c>
      <c r="B541" s="323">
        <v>151.5</v>
      </c>
      <c r="C541" s="240">
        <v>150.5</v>
      </c>
      <c r="D541" s="240">
        <v>150</v>
      </c>
      <c r="E541" s="240">
        <v>153.5</v>
      </c>
      <c r="F541" s="240">
        <v>150</v>
      </c>
      <c r="G541" s="243">
        <v>149</v>
      </c>
      <c r="H541" s="242">
        <v>152.5</v>
      </c>
      <c r="I541" s="240">
        <v>151</v>
      </c>
      <c r="J541" s="240">
        <v>151</v>
      </c>
      <c r="K541" s="240">
        <v>152</v>
      </c>
      <c r="L541" s="240">
        <v>149</v>
      </c>
      <c r="M541" s="243">
        <v>149</v>
      </c>
      <c r="N541" s="242">
        <v>153</v>
      </c>
      <c r="O541" s="240">
        <v>150.5</v>
      </c>
      <c r="P541" s="240">
        <v>150</v>
      </c>
      <c r="Q541" s="240">
        <v>151.5</v>
      </c>
      <c r="R541" s="240">
        <v>150</v>
      </c>
      <c r="S541" s="243">
        <v>149</v>
      </c>
      <c r="T541" s="339"/>
      <c r="U541" s="227" t="s">
        <v>57</v>
      </c>
      <c r="V541" s="362">
        <v>149.5</v>
      </c>
    </row>
    <row r="542" spans="1:23" s="526" customFormat="1" ht="13.5" thickBot="1" x14ac:dyDescent="0.25">
      <c r="A542" s="372" t="s">
        <v>26</v>
      </c>
      <c r="B542" s="410">
        <f>B541-B528</f>
        <v>1</v>
      </c>
      <c r="C542" s="415">
        <f t="shared" ref="C542:S542" si="131">C541-C528</f>
        <v>1</v>
      </c>
      <c r="D542" s="415">
        <f t="shared" si="131"/>
        <v>1</v>
      </c>
      <c r="E542" s="415">
        <f t="shared" si="131"/>
        <v>1</v>
      </c>
      <c r="F542" s="415">
        <f t="shared" si="131"/>
        <v>1.5</v>
      </c>
      <c r="G542" s="417">
        <f t="shared" si="131"/>
        <v>1</v>
      </c>
      <c r="H542" s="410">
        <f t="shared" si="131"/>
        <v>1</v>
      </c>
      <c r="I542" s="415">
        <f t="shared" si="131"/>
        <v>1</v>
      </c>
      <c r="J542" s="415">
        <f t="shared" si="131"/>
        <v>1</v>
      </c>
      <c r="K542" s="415">
        <f t="shared" si="131"/>
        <v>1</v>
      </c>
      <c r="L542" s="415">
        <f t="shared" si="131"/>
        <v>1</v>
      </c>
      <c r="M542" s="417">
        <f t="shared" si="131"/>
        <v>1</v>
      </c>
      <c r="N542" s="410">
        <f t="shared" si="131"/>
        <v>1</v>
      </c>
      <c r="O542" s="415">
        <f t="shared" si="131"/>
        <v>1</v>
      </c>
      <c r="P542" s="415">
        <f t="shared" si="131"/>
        <v>1</v>
      </c>
      <c r="Q542" s="415">
        <f t="shared" si="131"/>
        <v>1</v>
      </c>
      <c r="R542" s="415">
        <f t="shared" si="131"/>
        <v>1</v>
      </c>
      <c r="S542" s="417">
        <f t="shared" si="131"/>
        <v>1</v>
      </c>
      <c r="T542" s="348"/>
      <c r="U542" s="227" t="s">
        <v>26</v>
      </c>
      <c r="V542" s="395">
        <f>V541-V528</f>
        <v>8.0000000000012506E-2</v>
      </c>
    </row>
    <row r="543" spans="1:23" x14ac:dyDescent="0.2">
      <c r="B543" s="239"/>
    </row>
    <row r="544" spans="1:23" ht="13.5" thickBot="1" x14ac:dyDescent="0.25"/>
    <row r="545" spans="1:23" s="527" customFormat="1" ht="13.5" thickBot="1" x14ac:dyDescent="0.25">
      <c r="A545" s="468" t="s">
        <v>148</v>
      </c>
      <c r="B545" s="584" t="s">
        <v>53</v>
      </c>
      <c r="C545" s="585"/>
      <c r="D545" s="585"/>
      <c r="E545" s="585"/>
      <c r="F545" s="585"/>
      <c r="G545" s="586"/>
      <c r="H545" s="584" t="s">
        <v>72</v>
      </c>
      <c r="I545" s="585"/>
      <c r="J545" s="585"/>
      <c r="K545" s="585"/>
      <c r="L545" s="585"/>
      <c r="M545" s="586"/>
      <c r="N545" s="584" t="s">
        <v>63</v>
      </c>
      <c r="O545" s="585"/>
      <c r="P545" s="585"/>
      <c r="Q545" s="585"/>
      <c r="R545" s="585"/>
      <c r="S545" s="586"/>
      <c r="T545" s="338" t="s">
        <v>55</v>
      </c>
    </row>
    <row r="546" spans="1:23" s="527" customFormat="1" x14ac:dyDescent="0.2">
      <c r="A546" s="469" t="s">
        <v>54</v>
      </c>
      <c r="B546" s="490">
        <v>1</v>
      </c>
      <c r="C546" s="329">
        <v>2</v>
      </c>
      <c r="D546" s="329">
        <v>3</v>
      </c>
      <c r="E546" s="329">
        <v>4</v>
      </c>
      <c r="F546" s="329">
        <v>5</v>
      </c>
      <c r="G546" s="483">
        <v>6</v>
      </c>
      <c r="H546" s="490">
        <v>7</v>
      </c>
      <c r="I546" s="329">
        <v>8</v>
      </c>
      <c r="J546" s="329">
        <v>9</v>
      </c>
      <c r="K546" s="329">
        <v>10</v>
      </c>
      <c r="L546" s="329">
        <v>11</v>
      </c>
      <c r="M546" s="483">
        <v>12</v>
      </c>
      <c r="N546" s="490">
        <v>13</v>
      </c>
      <c r="O546" s="329">
        <v>14</v>
      </c>
      <c r="P546" s="329">
        <v>15</v>
      </c>
      <c r="Q546" s="329">
        <v>16</v>
      </c>
      <c r="R546" s="329">
        <v>17</v>
      </c>
      <c r="S546" s="483">
        <v>18</v>
      </c>
      <c r="T546" s="459">
        <v>246</v>
      </c>
    </row>
    <row r="547" spans="1:23" s="527" customFormat="1" x14ac:dyDescent="0.2">
      <c r="A547" s="470" t="s">
        <v>3</v>
      </c>
      <c r="B547" s="473">
        <v>4340</v>
      </c>
      <c r="C547" s="254">
        <v>4340</v>
      </c>
      <c r="D547" s="254">
        <v>4340</v>
      </c>
      <c r="E547" s="254">
        <v>4340</v>
      </c>
      <c r="F547" s="254">
        <v>4340</v>
      </c>
      <c r="G547" s="255">
        <v>4340</v>
      </c>
      <c r="H547" s="253">
        <v>4340</v>
      </c>
      <c r="I547" s="254">
        <v>4340</v>
      </c>
      <c r="J547" s="254">
        <v>4340</v>
      </c>
      <c r="K547" s="254">
        <v>4340</v>
      </c>
      <c r="L547" s="254">
        <v>4340</v>
      </c>
      <c r="M547" s="255">
        <v>4340</v>
      </c>
      <c r="N547" s="253">
        <v>4340</v>
      </c>
      <c r="O547" s="254">
        <v>4340</v>
      </c>
      <c r="P547" s="254">
        <v>4340</v>
      </c>
      <c r="Q547" s="254">
        <v>4340</v>
      </c>
      <c r="R547" s="254">
        <v>4340</v>
      </c>
      <c r="S547" s="255">
        <v>4340</v>
      </c>
      <c r="T547" s="255">
        <v>4340</v>
      </c>
    </row>
    <row r="548" spans="1:23" s="527" customFormat="1" x14ac:dyDescent="0.2">
      <c r="A548" s="471" t="s">
        <v>6</v>
      </c>
      <c r="B548" s="256">
        <v>4859.41</v>
      </c>
      <c r="C548" s="257">
        <v>4830.63</v>
      </c>
      <c r="D548" s="257">
        <v>4873.75</v>
      </c>
      <c r="E548" s="257">
        <v>4441.25</v>
      </c>
      <c r="F548" s="257">
        <v>4842.9399999999996</v>
      </c>
      <c r="G548" s="258">
        <v>4972.5</v>
      </c>
      <c r="H548" s="256">
        <v>4810.63</v>
      </c>
      <c r="I548" s="257">
        <v>4797.22</v>
      </c>
      <c r="J548" s="257">
        <v>4817.6499999999996</v>
      </c>
      <c r="K548" s="257">
        <v>4868</v>
      </c>
      <c r="L548" s="257">
        <v>4869.33</v>
      </c>
      <c r="M548" s="258">
        <v>5100</v>
      </c>
      <c r="N548" s="256">
        <v>4806.88</v>
      </c>
      <c r="O548" s="257">
        <v>5175.33</v>
      </c>
      <c r="P548" s="257">
        <v>4825.63</v>
      </c>
      <c r="Q548" s="257">
        <v>4750</v>
      </c>
      <c r="R548" s="257">
        <v>4954.71</v>
      </c>
      <c r="S548" s="258">
        <v>5098.67</v>
      </c>
      <c r="T548" s="342">
        <v>4886.21</v>
      </c>
    </row>
    <row r="549" spans="1:23" s="527" customFormat="1" x14ac:dyDescent="0.2">
      <c r="A549" s="469" t="s">
        <v>7</v>
      </c>
      <c r="B549" s="260">
        <v>100</v>
      </c>
      <c r="C549" s="261">
        <v>100</v>
      </c>
      <c r="D549" s="261">
        <v>87.5</v>
      </c>
      <c r="E549" s="261">
        <v>100</v>
      </c>
      <c r="F549" s="261">
        <v>100</v>
      </c>
      <c r="G549" s="262">
        <v>93.75</v>
      </c>
      <c r="H549" s="260">
        <v>93.75</v>
      </c>
      <c r="I549" s="261">
        <v>100</v>
      </c>
      <c r="J549" s="261">
        <v>88.24</v>
      </c>
      <c r="K549" s="261">
        <v>100</v>
      </c>
      <c r="L549" s="261">
        <v>86.67</v>
      </c>
      <c r="M549" s="262">
        <v>100</v>
      </c>
      <c r="N549" s="260">
        <v>87.5</v>
      </c>
      <c r="O549" s="261">
        <v>66.67</v>
      </c>
      <c r="P549" s="261">
        <v>81.25</v>
      </c>
      <c r="Q549" s="261">
        <v>87.5</v>
      </c>
      <c r="R549" s="261">
        <v>82.35</v>
      </c>
      <c r="S549" s="262">
        <v>86.67</v>
      </c>
      <c r="T549" s="343">
        <v>90.15</v>
      </c>
      <c r="V549" s="227"/>
    </row>
    <row r="550" spans="1:23" s="527" customFormat="1" x14ac:dyDescent="0.2">
      <c r="A550" s="469" t="s">
        <v>8</v>
      </c>
      <c r="B550" s="263">
        <v>5.21E-2</v>
      </c>
      <c r="C550" s="264">
        <v>3.5299999999999998E-2</v>
      </c>
      <c r="D550" s="264">
        <v>5.3100000000000001E-2</v>
      </c>
      <c r="E550" s="264">
        <v>4.3200000000000002E-2</v>
      </c>
      <c r="F550" s="264">
        <v>4.2099999999999999E-2</v>
      </c>
      <c r="G550" s="265">
        <v>4.99E-2</v>
      </c>
      <c r="H550" s="263">
        <v>4.5699999999999998E-2</v>
      </c>
      <c r="I550" s="264">
        <v>3.85E-2</v>
      </c>
      <c r="J550" s="264">
        <v>7.4099999999999999E-2</v>
      </c>
      <c r="K550" s="264">
        <v>1.7600000000000001E-2</v>
      </c>
      <c r="L550" s="264">
        <v>5.9299999999999999E-2</v>
      </c>
      <c r="M550" s="265">
        <v>2.9899999999999999E-2</v>
      </c>
      <c r="N550" s="263">
        <v>5.8599999999999999E-2</v>
      </c>
      <c r="O550" s="264">
        <v>8.3599999999999994E-2</v>
      </c>
      <c r="P550" s="264">
        <v>7.3800000000000004E-2</v>
      </c>
      <c r="Q550" s="264">
        <v>5.6599999999999998E-2</v>
      </c>
      <c r="R550" s="264">
        <v>6.25E-2</v>
      </c>
      <c r="S550" s="265">
        <v>5.28E-2</v>
      </c>
      <c r="T550" s="344">
        <v>6.2199999999999998E-2</v>
      </c>
      <c r="V550" s="227"/>
    </row>
    <row r="551" spans="1:23" s="527" customFormat="1" x14ac:dyDescent="0.2">
      <c r="A551" s="471" t="s">
        <v>1</v>
      </c>
      <c r="B551" s="266">
        <f>B548/B547*100-100</f>
        <v>11.967972350230411</v>
      </c>
      <c r="C551" s="267">
        <f t="shared" ref="C551:R551" si="132">C548/C547*100-100</f>
        <v>11.304838709677426</v>
      </c>
      <c r="D551" s="267">
        <f t="shared" si="132"/>
        <v>12.298387096774206</v>
      </c>
      <c r="E551" s="267">
        <f t="shared" si="132"/>
        <v>2.332949308755758</v>
      </c>
      <c r="F551" s="267">
        <f t="shared" si="132"/>
        <v>11.58847926267282</v>
      </c>
      <c r="G551" s="268">
        <f t="shared" si="132"/>
        <v>14.573732718894021</v>
      </c>
      <c r="H551" s="266">
        <f t="shared" si="132"/>
        <v>10.844009216589853</v>
      </c>
      <c r="I551" s="267">
        <f t="shared" si="132"/>
        <v>10.535023041474673</v>
      </c>
      <c r="J551" s="267">
        <f t="shared" si="132"/>
        <v>11.005760368663587</v>
      </c>
      <c r="K551" s="267">
        <f t="shared" si="132"/>
        <v>12.165898617511516</v>
      </c>
      <c r="L551" s="267">
        <f t="shared" si="132"/>
        <v>12.196543778801839</v>
      </c>
      <c r="M551" s="268">
        <f t="shared" si="132"/>
        <v>17.511520737327174</v>
      </c>
      <c r="N551" s="266">
        <f t="shared" si="132"/>
        <v>10.757603686635946</v>
      </c>
      <c r="O551" s="267">
        <f t="shared" si="132"/>
        <v>19.247235023041469</v>
      </c>
      <c r="P551" s="267">
        <f t="shared" si="132"/>
        <v>11.18963133640554</v>
      </c>
      <c r="Q551" s="267">
        <f t="shared" si="132"/>
        <v>9.4470046082949324</v>
      </c>
      <c r="R551" s="267">
        <f t="shared" si="132"/>
        <v>14.163824884792618</v>
      </c>
      <c r="S551" s="268">
        <f>S548/S547*100-100</f>
        <v>17.480875576036851</v>
      </c>
      <c r="T551" s="345">
        <f t="shared" ref="T551" si="133">T548/T547*100-100</f>
        <v>12.585483870967735</v>
      </c>
      <c r="V551" s="227"/>
    </row>
    <row r="552" spans="1:23" s="527" customFormat="1" ht="13.5" thickBot="1" x14ac:dyDescent="0.25">
      <c r="A552" s="472" t="s">
        <v>27</v>
      </c>
      <c r="B552" s="410">
        <f>B548-B535</f>
        <v>233.15999999999985</v>
      </c>
      <c r="C552" s="415">
        <f t="shared" ref="C552:S552" si="134">C548-C535</f>
        <v>-89.369999999999891</v>
      </c>
      <c r="D552" s="415">
        <f t="shared" si="134"/>
        <v>50.619999999999891</v>
      </c>
      <c r="E552" s="415">
        <f t="shared" si="134"/>
        <v>29.029999999999745</v>
      </c>
      <c r="F552" s="415">
        <f t="shared" si="134"/>
        <v>51.9399999999996</v>
      </c>
      <c r="G552" s="417">
        <f t="shared" si="134"/>
        <v>-38.829999999999927</v>
      </c>
      <c r="H552" s="410">
        <f t="shared" si="134"/>
        <v>-51.369999999999891</v>
      </c>
      <c r="I552" s="415">
        <f t="shared" si="134"/>
        <v>-62.1899999999996</v>
      </c>
      <c r="J552" s="415">
        <f t="shared" si="134"/>
        <v>-105.48000000000047</v>
      </c>
      <c r="K552" s="415">
        <f t="shared" si="134"/>
        <v>125.14000000000033</v>
      </c>
      <c r="L552" s="415">
        <f t="shared" si="134"/>
        <v>106.19999999999982</v>
      </c>
      <c r="M552" s="417">
        <f t="shared" si="134"/>
        <v>76.869999999999891</v>
      </c>
      <c r="N552" s="410">
        <f t="shared" si="134"/>
        <v>195.55000000000018</v>
      </c>
      <c r="O552" s="415">
        <f t="shared" si="134"/>
        <v>448.1899999999996</v>
      </c>
      <c r="P552" s="415">
        <f t="shared" si="134"/>
        <v>65.630000000000109</v>
      </c>
      <c r="Q552" s="415">
        <f t="shared" si="134"/>
        <v>75.5600000000004</v>
      </c>
      <c r="R552" s="415">
        <f t="shared" si="134"/>
        <v>-22.619999999999891</v>
      </c>
      <c r="S552" s="417">
        <f t="shared" si="134"/>
        <v>96</v>
      </c>
      <c r="T552" s="478">
        <f>T548-T535</f>
        <v>64.760000000000218</v>
      </c>
      <c r="V552" s="227"/>
    </row>
    <row r="553" spans="1:23" s="527" customFormat="1" x14ac:dyDescent="0.2">
      <c r="A553" s="370" t="s">
        <v>51</v>
      </c>
      <c r="B553" s="486">
        <v>66</v>
      </c>
      <c r="C553" s="487">
        <v>67</v>
      </c>
      <c r="D553" s="487">
        <v>66</v>
      </c>
      <c r="E553" s="487">
        <v>8</v>
      </c>
      <c r="F553" s="487">
        <v>66</v>
      </c>
      <c r="G553" s="489">
        <v>67</v>
      </c>
      <c r="H553" s="486">
        <v>65</v>
      </c>
      <c r="I553" s="487">
        <v>67</v>
      </c>
      <c r="J553" s="487">
        <v>66</v>
      </c>
      <c r="K553" s="487">
        <v>7</v>
      </c>
      <c r="L553" s="487">
        <v>67</v>
      </c>
      <c r="M553" s="489">
        <v>66</v>
      </c>
      <c r="N553" s="486">
        <v>68</v>
      </c>
      <c r="O553" s="487">
        <v>67</v>
      </c>
      <c r="P553" s="487">
        <v>67</v>
      </c>
      <c r="Q553" s="487">
        <v>9</v>
      </c>
      <c r="R553" s="487">
        <v>67</v>
      </c>
      <c r="S553" s="489">
        <v>67</v>
      </c>
      <c r="T553" s="347">
        <f>SUM(B553:S553)</f>
        <v>1023</v>
      </c>
      <c r="U553" s="227" t="s">
        <v>56</v>
      </c>
      <c r="V553" s="278">
        <f>T540-T553</f>
        <v>0</v>
      </c>
      <c r="W553" s="279">
        <f>V553/T540</f>
        <v>0</v>
      </c>
    </row>
    <row r="554" spans="1:23" s="527" customFormat="1" x14ac:dyDescent="0.2">
      <c r="A554" s="371" t="s">
        <v>28</v>
      </c>
      <c r="B554" s="323">
        <v>151.5</v>
      </c>
      <c r="C554" s="240">
        <v>150.5</v>
      </c>
      <c r="D554" s="240">
        <v>150</v>
      </c>
      <c r="E554" s="240">
        <v>153.5</v>
      </c>
      <c r="F554" s="240">
        <v>150</v>
      </c>
      <c r="G554" s="243">
        <v>149</v>
      </c>
      <c r="H554" s="242">
        <v>152.5</v>
      </c>
      <c r="I554" s="240">
        <v>151</v>
      </c>
      <c r="J554" s="240">
        <v>151</v>
      </c>
      <c r="K554" s="240">
        <v>152</v>
      </c>
      <c r="L554" s="240">
        <v>149</v>
      </c>
      <c r="M554" s="243">
        <v>149</v>
      </c>
      <c r="N554" s="242">
        <v>153</v>
      </c>
      <c r="O554" s="240">
        <v>150.5</v>
      </c>
      <c r="P554" s="240">
        <v>150</v>
      </c>
      <c r="Q554" s="240">
        <v>151.5</v>
      </c>
      <c r="R554" s="240">
        <v>150</v>
      </c>
      <c r="S554" s="243">
        <v>149</v>
      </c>
      <c r="T554" s="339"/>
      <c r="U554" s="227" t="s">
        <v>57</v>
      </c>
      <c r="V554" s="362">
        <v>150.44999999999999</v>
      </c>
    </row>
    <row r="555" spans="1:23" s="527" customFormat="1" ht="13.5" thickBot="1" x14ac:dyDescent="0.25">
      <c r="A555" s="372" t="s">
        <v>26</v>
      </c>
      <c r="B555" s="410">
        <f>B554-B541</f>
        <v>0</v>
      </c>
      <c r="C555" s="415">
        <f t="shared" ref="C555:S555" si="135">C554-C541</f>
        <v>0</v>
      </c>
      <c r="D555" s="415">
        <f t="shared" si="135"/>
        <v>0</v>
      </c>
      <c r="E555" s="415">
        <f t="shared" si="135"/>
        <v>0</v>
      </c>
      <c r="F555" s="415">
        <f t="shared" si="135"/>
        <v>0</v>
      </c>
      <c r="G555" s="417">
        <f t="shared" si="135"/>
        <v>0</v>
      </c>
      <c r="H555" s="410">
        <f t="shared" si="135"/>
        <v>0</v>
      </c>
      <c r="I555" s="415">
        <f t="shared" si="135"/>
        <v>0</v>
      </c>
      <c r="J555" s="415">
        <f t="shared" si="135"/>
        <v>0</v>
      </c>
      <c r="K555" s="415">
        <f t="shared" si="135"/>
        <v>0</v>
      </c>
      <c r="L555" s="415">
        <f t="shared" si="135"/>
        <v>0</v>
      </c>
      <c r="M555" s="417">
        <f t="shared" si="135"/>
        <v>0</v>
      </c>
      <c r="N555" s="410">
        <f t="shared" si="135"/>
        <v>0</v>
      </c>
      <c r="O555" s="415">
        <f t="shared" si="135"/>
        <v>0</v>
      </c>
      <c r="P555" s="415">
        <f t="shared" si="135"/>
        <v>0</v>
      </c>
      <c r="Q555" s="415">
        <f t="shared" si="135"/>
        <v>0</v>
      </c>
      <c r="R555" s="415">
        <f t="shared" si="135"/>
        <v>0</v>
      </c>
      <c r="S555" s="417">
        <f t="shared" si="135"/>
        <v>0</v>
      </c>
      <c r="T555" s="348"/>
      <c r="U555" s="227" t="s">
        <v>26</v>
      </c>
      <c r="V555" s="395">
        <f>V554-V541</f>
        <v>0.94999999999998863</v>
      </c>
    </row>
    <row r="557" spans="1:23" ht="13.5" thickBot="1" x14ac:dyDescent="0.25"/>
    <row r="558" spans="1:23" s="528" customFormat="1" ht="13.5" thickBot="1" x14ac:dyDescent="0.25">
      <c r="A558" s="468" t="s">
        <v>149</v>
      </c>
      <c r="B558" s="584" t="s">
        <v>53</v>
      </c>
      <c r="C558" s="585"/>
      <c r="D558" s="585"/>
      <c r="E558" s="585"/>
      <c r="F558" s="585"/>
      <c r="G558" s="586"/>
      <c r="H558" s="584" t="s">
        <v>72</v>
      </c>
      <c r="I558" s="585"/>
      <c r="J558" s="585"/>
      <c r="K558" s="585"/>
      <c r="L558" s="585"/>
      <c r="M558" s="586"/>
      <c r="N558" s="584" t="s">
        <v>63</v>
      </c>
      <c r="O558" s="585"/>
      <c r="P558" s="585"/>
      <c r="Q558" s="585"/>
      <c r="R558" s="585"/>
      <c r="S558" s="586"/>
      <c r="T558" s="338" t="s">
        <v>55</v>
      </c>
    </row>
    <row r="559" spans="1:23" s="528" customFormat="1" x14ac:dyDescent="0.2">
      <c r="A559" s="469" t="s">
        <v>54</v>
      </c>
      <c r="B559" s="490">
        <v>1</v>
      </c>
      <c r="C559" s="329">
        <v>2</v>
      </c>
      <c r="D559" s="329">
        <v>3</v>
      </c>
      <c r="E559" s="329">
        <v>4</v>
      </c>
      <c r="F559" s="329">
        <v>5</v>
      </c>
      <c r="G559" s="483">
        <v>6</v>
      </c>
      <c r="H559" s="490">
        <v>7</v>
      </c>
      <c r="I559" s="329">
        <v>8</v>
      </c>
      <c r="J559" s="329">
        <v>9</v>
      </c>
      <c r="K559" s="329">
        <v>10</v>
      </c>
      <c r="L559" s="329">
        <v>11</v>
      </c>
      <c r="M559" s="483">
        <v>12</v>
      </c>
      <c r="N559" s="490">
        <v>13</v>
      </c>
      <c r="O559" s="329">
        <v>14</v>
      </c>
      <c r="P559" s="329">
        <v>15</v>
      </c>
      <c r="Q559" s="329">
        <v>16</v>
      </c>
      <c r="R559" s="329">
        <v>17</v>
      </c>
      <c r="S559" s="483">
        <v>18</v>
      </c>
      <c r="T559" s="459">
        <v>246</v>
      </c>
    </row>
    <row r="560" spans="1:23" s="528" customFormat="1" x14ac:dyDescent="0.2">
      <c r="A560" s="470" t="s">
        <v>3</v>
      </c>
      <c r="B560" s="473">
        <v>4355</v>
      </c>
      <c r="C560" s="254">
        <v>4355</v>
      </c>
      <c r="D560" s="254">
        <v>4355</v>
      </c>
      <c r="E560" s="254">
        <v>4355</v>
      </c>
      <c r="F560" s="254">
        <v>4355</v>
      </c>
      <c r="G560" s="255">
        <v>4355</v>
      </c>
      <c r="H560" s="253">
        <v>4355</v>
      </c>
      <c r="I560" s="254">
        <v>4355</v>
      </c>
      <c r="J560" s="254">
        <v>4355</v>
      </c>
      <c r="K560" s="254">
        <v>4355</v>
      </c>
      <c r="L560" s="254">
        <v>4355</v>
      </c>
      <c r="M560" s="255">
        <v>4355</v>
      </c>
      <c r="N560" s="253">
        <v>4355</v>
      </c>
      <c r="O560" s="254">
        <v>4355</v>
      </c>
      <c r="P560" s="254">
        <v>4355</v>
      </c>
      <c r="Q560" s="254">
        <v>4355</v>
      </c>
      <c r="R560" s="254">
        <v>4355</v>
      </c>
      <c r="S560" s="255">
        <v>4355</v>
      </c>
      <c r="T560" s="255">
        <v>4355</v>
      </c>
    </row>
    <row r="561" spans="1:23" s="528" customFormat="1" x14ac:dyDescent="0.2">
      <c r="A561" s="471" t="s">
        <v>6</v>
      </c>
      <c r="B561" s="256">
        <v>4825.88</v>
      </c>
      <c r="C561" s="257">
        <v>4913.53</v>
      </c>
      <c r="D561" s="257">
        <v>4822.9399999999996</v>
      </c>
      <c r="E561" s="257">
        <v>4486.67</v>
      </c>
      <c r="F561" s="257">
        <v>4936.47</v>
      </c>
      <c r="G561" s="258">
        <v>4933.13</v>
      </c>
      <c r="H561" s="256">
        <v>4796.88</v>
      </c>
      <c r="I561" s="257">
        <v>4803.13</v>
      </c>
      <c r="J561" s="257">
        <v>4770.71</v>
      </c>
      <c r="K561" s="257">
        <v>4796.67</v>
      </c>
      <c r="L561" s="257">
        <v>4819.29</v>
      </c>
      <c r="M561" s="258">
        <v>5189.29</v>
      </c>
      <c r="N561" s="256">
        <v>4733.57</v>
      </c>
      <c r="O561" s="257">
        <v>4776.25</v>
      </c>
      <c r="P561" s="257">
        <v>4752.5</v>
      </c>
      <c r="Q561" s="257">
        <v>4644.4399999999996</v>
      </c>
      <c r="R561" s="257">
        <v>5075.71</v>
      </c>
      <c r="S561" s="258">
        <v>5108.57</v>
      </c>
      <c r="T561" s="342">
        <v>4860.59</v>
      </c>
    </row>
    <row r="562" spans="1:23" s="528" customFormat="1" x14ac:dyDescent="0.2">
      <c r="A562" s="469" t="s">
        <v>7</v>
      </c>
      <c r="B562" s="260">
        <v>94.12</v>
      </c>
      <c r="C562" s="261">
        <v>100</v>
      </c>
      <c r="D562" s="261">
        <v>100</v>
      </c>
      <c r="E562" s="261">
        <v>100</v>
      </c>
      <c r="F562" s="261">
        <v>100</v>
      </c>
      <c r="G562" s="262">
        <v>93.75</v>
      </c>
      <c r="H562" s="260">
        <v>87.5</v>
      </c>
      <c r="I562" s="261">
        <v>87.5</v>
      </c>
      <c r="J562" s="261">
        <v>92.86</v>
      </c>
      <c r="K562" s="261">
        <v>83.33</v>
      </c>
      <c r="L562" s="261">
        <v>92.86</v>
      </c>
      <c r="M562" s="262">
        <v>92.86</v>
      </c>
      <c r="N562" s="260">
        <v>92.86</v>
      </c>
      <c r="O562" s="261">
        <v>93.75</v>
      </c>
      <c r="P562" s="261">
        <v>100</v>
      </c>
      <c r="Q562" s="261">
        <v>88.89</v>
      </c>
      <c r="R562" s="261">
        <v>92.86</v>
      </c>
      <c r="S562" s="262">
        <v>100</v>
      </c>
      <c r="T562" s="343">
        <v>90.91</v>
      </c>
      <c r="V562" s="227"/>
    </row>
    <row r="563" spans="1:23" s="528" customFormat="1" x14ac:dyDescent="0.2">
      <c r="A563" s="469" t="s">
        <v>8</v>
      </c>
      <c r="B563" s="263">
        <v>4.9599999999999998E-2</v>
      </c>
      <c r="C563" s="264">
        <v>4.2700000000000002E-2</v>
      </c>
      <c r="D563" s="264">
        <v>4.4900000000000002E-2</v>
      </c>
      <c r="E563" s="264">
        <v>3.5200000000000002E-2</v>
      </c>
      <c r="F563" s="264">
        <v>5.0299999999999997E-2</v>
      </c>
      <c r="G563" s="265">
        <v>5.4600000000000003E-2</v>
      </c>
      <c r="H563" s="263">
        <v>6.0900000000000003E-2</v>
      </c>
      <c r="I563" s="264">
        <v>6.1199999999999997E-2</v>
      </c>
      <c r="J563" s="264">
        <v>5.0999999999999997E-2</v>
      </c>
      <c r="K563" s="264">
        <v>6.6199999999999995E-2</v>
      </c>
      <c r="L563" s="264">
        <v>5.96E-2</v>
      </c>
      <c r="M563" s="265">
        <v>5.5300000000000002E-2</v>
      </c>
      <c r="N563" s="263">
        <v>5.0900000000000001E-2</v>
      </c>
      <c r="O563" s="264">
        <v>5.7599999999999998E-2</v>
      </c>
      <c r="P563" s="264">
        <v>5.1499999999999997E-2</v>
      </c>
      <c r="Q563" s="264">
        <v>6.1100000000000002E-2</v>
      </c>
      <c r="R563" s="264">
        <v>5.3900000000000003E-2</v>
      </c>
      <c r="S563" s="265">
        <v>3.9600000000000003E-2</v>
      </c>
      <c r="T563" s="344">
        <v>6.0699999999999997E-2</v>
      </c>
      <c r="V563" s="227"/>
    </row>
    <row r="564" spans="1:23" s="528" customFormat="1" x14ac:dyDescent="0.2">
      <c r="A564" s="471" t="s">
        <v>1</v>
      </c>
      <c r="B564" s="266">
        <f>B561/B560*100-100</f>
        <v>10.812399540757738</v>
      </c>
      <c r="C564" s="267">
        <f t="shared" ref="C564:R564" si="136">C561/C560*100-100</f>
        <v>12.825028702640637</v>
      </c>
      <c r="D564" s="267">
        <f t="shared" si="136"/>
        <v>10.74489092996555</v>
      </c>
      <c r="E564" s="267">
        <f t="shared" si="136"/>
        <v>3.0234213547646362</v>
      </c>
      <c r="F564" s="267">
        <f t="shared" si="136"/>
        <v>13.351779563719873</v>
      </c>
      <c r="G564" s="268">
        <f t="shared" si="136"/>
        <v>13.275086107921936</v>
      </c>
      <c r="H564" s="266">
        <f t="shared" si="136"/>
        <v>10.146498277841559</v>
      </c>
      <c r="I564" s="267">
        <f t="shared" si="136"/>
        <v>10.290011481056254</v>
      </c>
      <c r="J564" s="267">
        <f t="shared" si="136"/>
        <v>9.5455797933409912</v>
      </c>
      <c r="K564" s="267">
        <f t="shared" si="136"/>
        <v>10.141676234213563</v>
      </c>
      <c r="L564" s="267">
        <f t="shared" si="136"/>
        <v>10.661079219288183</v>
      </c>
      <c r="M564" s="268">
        <f t="shared" si="136"/>
        <v>19.157060849598167</v>
      </c>
      <c r="N564" s="266">
        <f t="shared" si="136"/>
        <v>8.6927669345579801</v>
      </c>
      <c r="O564" s="267">
        <f t="shared" si="136"/>
        <v>9.6727898966704799</v>
      </c>
      <c r="P564" s="267">
        <f t="shared" si="136"/>
        <v>9.1274397244546464</v>
      </c>
      <c r="Q564" s="267">
        <f t="shared" si="136"/>
        <v>6.6461538461538368</v>
      </c>
      <c r="R564" s="267">
        <f t="shared" si="136"/>
        <v>16.549024110218141</v>
      </c>
      <c r="S564" s="268">
        <f>S561/S560*100-100</f>
        <v>17.303559127439726</v>
      </c>
      <c r="T564" s="345">
        <f t="shared" ref="T564" si="137">T561/T560*100-100</f>
        <v>11.609414466130886</v>
      </c>
      <c r="V564" s="227"/>
    </row>
    <row r="565" spans="1:23" s="528" customFormat="1" ht="13.5" thickBot="1" x14ac:dyDescent="0.25">
      <c r="A565" s="472" t="s">
        <v>27</v>
      </c>
      <c r="B565" s="410">
        <f>B561-B548</f>
        <v>-33.529999999999745</v>
      </c>
      <c r="C565" s="415">
        <f t="shared" ref="C565:S565" si="138">C561-C548</f>
        <v>82.899999999999636</v>
      </c>
      <c r="D565" s="415">
        <f t="shared" si="138"/>
        <v>-50.8100000000004</v>
      </c>
      <c r="E565" s="415">
        <f t="shared" si="138"/>
        <v>45.420000000000073</v>
      </c>
      <c r="F565" s="415">
        <f t="shared" si="138"/>
        <v>93.530000000000655</v>
      </c>
      <c r="G565" s="417">
        <f t="shared" si="138"/>
        <v>-39.369999999999891</v>
      </c>
      <c r="H565" s="410">
        <f t="shared" si="138"/>
        <v>-13.75</v>
      </c>
      <c r="I565" s="415">
        <f t="shared" si="138"/>
        <v>5.9099999999998545</v>
      </c>
      <c r="J565" s="415">
        <f t="shared" si="138"/>
        <v>-46.9399999999996</v>
      </c>
      <c r="K565" s="415">
        <f t="shared" si="138"/>
        <v>-71.329999999999927</v>
      </c>
      <c r="L565" s="415">
        <f t="shared" si="138"/>
        <v>-50.039999999999964</v>
      </c>
      <c r="M565" s="417">
        <f t="shared" si="138"/>
        <v>89.289999999999964</v>
      </c>
      <c r="N565" s="410">
        <f t="shared" si="138"/>
        <v>-73.3100000000004</v>
      </c>
      <c r="O565" s="415">
        <f t="shared" si="138"/>
        <v>-399.07999999999993</v>
      </c>
      <c r="P565" s="415">
        <f t="shared" si="138"/>
        <v>-73.130000000000109</v>
      </c>
      <c r="Q565" s="415">
        <f t="shared" si="138"/>
        <v>-105.5600000000004</v>
      </c>
      <c r="R565" s="415">
        <f t="shared" si="138"/>
        <v>121</v>
      </c>
      <c r="S565" s="417">
        <f t="shared" si="138"/>
        <v>9.8999999999996362</v>
      </c>
      <c r="T565" s="478">
        <f>T561-T548</f>
        <v>-25.619999999999891</v>
      </c>
      <c r="V565" s="227"/>
    </row>
    <row r="566" spans="1:23" s="528" customFormat="1" x14ac:dyDescent="0.2">
      <c r="A566" s="370" t="s">
        <v>51</v>
      </c>
      <c r="B566" s="486">
        <v>66</v>
      </c>
      <c r="C566" s="487">
        <v>67</v>
      </c>
      <c r="D566" s="487">
        <v>65</v>
      </c>
      <c r="E566" s="487">
        <v>8</v>
      </c>
      <c r="F566" s="487">
        <v>66</v>
      </c>
      <c r="G566" s="489">
        <v>67</v>
      </c>
      <c r="H566" s="486">
        <v>65</v>
      </c>
      <c r="I566" s="487">
        <v>67</v>
      </c>
      <c r="J566" s="487">
        <v>66</v>
      </c>
      <c r="K566" s="487">
        <v>7</v>
      </c>
      <c r="L566" s="487">
        <v>67</v>
      </c>
      <c r="M566" s="489">
        <v>66</v>
      </c>
      <c r="N566" s="486">
        <v>67</v>
      </c>
      <c r="O566" s="487">
        <v>67</v>
      </c>
      <c r="P566" s="487">
        <v>67</v>
      </c>
      <c r="Q566" s="487">
        <v>9</v>
      </c>
      <c r="R566" s="487">
        <v>67</v>
      </c>
      <c r="S566" s="489">
        <v>67</v>
      </c>
      <c r="T566" s="347">
        <f>SUM(B566:S566)</f>
        <v>1021</v>
      </c>
      <c r="U566" s="227" t="s">
        <v>56</v>
      </c>
      <c r="V566" s="278">
        <f>T553-T566</f>
        <v>2</v>
      </c>
      <c r="W566" s="279">
        <f>V566/T553</f>
        <v>1.9550342130987292E-3</v>
      </c>
    </row>
    <row r="567" spans="1:23" s="528" customFormat="1" x14ac:dyDescent="0.2">
      <c r="A567" s="371" t="s">
        <v>28</v>
      </c>
      <c r="B567" s="323">
        <v>151.5</v>
      </c>
      <c r="C567" s="240">
        <v>150.5</v>
      </c>
      <c r="D567" s="240">
        <v>150</v>
      </c>
      <c r="E567" s="240">
        <v>153.5</v>
      </c>
      <c r="F567" s="240">
        <v>150</v>
      </c>
      <c r="G567" s="243">
        <v>149</v>
      </c>
      <c r="H567" s="242">
        <v>152.5</v>
      </c>
      <c r="I567" s="240">
        <v>151</v>
      </c>
      <c r="J567" s="240">
        <v>151</v>
      </c>
      <c r="K567" s="240">
        <v>152</v>
      </c>
      <c r="L567" s="240">
        <v>149</v>
      </c>
      <c r="M567" s="243">
        <v>149</v>
      </c>
      <c r="N567" s="242">
        <v>153</v>
      </c>
      <c r="O567" s="240">
        <v>150.5</v>
      </c>
      <c r="P567" s="240">
        <v>150</v>
      </c>
      <c r="Q567" s="240">
        <v>151.5</v>
      </c>
      <c r="R567" s="240">
        <v>150</v>
      </c>
      <c r="S567" s="243">
        <v>149</v>
      </c>
      <c r="T567" s="339"/>
      <c r="U567" s="227" t="s">
        <v>57</v>
      </c>
      <c r="V567" s="362">
        <v>150.61000000000001</v>
      </c>
    </row>
    <row r="568" spans="1:23" s="528" customFormat="1" ht="13.5" thickBot="1" x14ac:dyDescent="0.25">
      <c r="A568" s="372" t="s">
        <v>26</v>
      </c>
      <c r="B568" s="410">
        <f>B567-B554</f>
        <v>0</v>
      </c>
      <c r="C568" s="415">
        <f t="shared" ref="C568:S568" si="139">C567-C554</f>
        <v>0</v>
      </c>
      <c r="D568" s="415">
        <f t="shared" si="139"/>
        <v>0</v>
      </c>
      <c r="E568" s="415">
        <f t="shared" si="139"/>
        <v>0</v>
      </c>
      <c r="F568" s="415">
        <f t="shared" si="139"/>
        <v>0</v>
      </c>
      <c r="G568" s="417">
        <f t="shared" si="139"/>
        <v>0</v>
      </c>
      <c r="H568" s="410">
        <f t="shared" si="139"/>
        <v>0</v>
      </c>
      <c r="I568" s="415">
        <f t="shared" si="139"/>
        <v>0</v>
      </c>
      <c r="J568" s="415">
        <f t="shared" si="139"/>
        <v>0</v>
      </c>
      <c r="K568" s="415">
        <f t="shared" si="139"/>
        <v>0</v>
      </c>
      <c r="L568" s="415">
        <f t="shared" si="139"/>
        <v>0</v>
      </c>
      <c r="M568" s="417">
        <f t="shared" si="139"/>
        <v>0</v>
      </c>
      <c r="N568" s="410">
        <f t="shared" si="139"/>
        <v>0</v>
      </c>
      <c r="O568" s="415">
        <f t="shared" si="139"/>
        <v>0</v>
      </c>
      <c r="P568" s="415">
        <f t="shared" si="139"/>
        <v>0</v>
      </c>
      <c r="Q568" s="415">
        <f t="shared" si="139"/>
        <v>0</v>
      </c>
      <c r="R568" s="415">
        <f t="shared" si="139"/>
        <v>0</v>
      </c>
      <c r="S568" s="417">
        <f t="shared" si="139"/>
        <v>0</v>
      </c>
      <c r="T568" s="348"/>
      <c r="U568" s="227" t="s">
        <v>26</v>
      </c>
      <c r="V568" s="395">
        <f>V567-V554</f>
        <v>0.16000000000002501</v>
      </c>
    </row>
    <row r="570" spans="1:23" ht="13.5" thickBot="1" x14ac:dyDescent="0.25">
      <c r="B570" s="280">
        <v>150.80000000000001</v>
      </c>
      <c r="C570" s="530">
        <v>150.80000000000001</v>
      </c>
      <c r="D570" s="530">
        <v>150.80000000000001</v>
      </c>
      <c r="E570" s="530">
        <v>150.80000000000001</v>
      </c>
      <c r="F570" s="530">
        <v>150.80000000000001</v>
      </c>
      <c r="G570" s="530">
        <v>150.80000000000001</v>
      </c>
      <c r="H570" s="530">
        <v>150.80000000000001</v>
      </c>
      <c r="I570" s="530">
        <v>150.80000000000001</v>
      </c>
      <c r="J570" s="530">
        <v>150.80000000000001</v>
      </c>
      <c r="K570" s="530">
        <v>150.80000000000001</v>
      </c>
      <c r="L570" s="530">
        <v>150.80000000000001</v>
      </c>
      <c r="M570" s="530">
        <v>150.80000000000001</v>
      </c>
      <c r="N570" s="280">
        <v>150.6</v>
      </c>
      <c r="O570" s="530">
        <v>150.6</v>
      </c>
      <c r="P570" s="530">
        <v>150.6</v>
      </c>
      <c r="Q570" s="530">
        <v>150.6</v>
      </c>
      <c r="R570" s="530">
        <v>150.6</v>
      </c>
      <c r="S570" s="530">
        <v>150.6</v>
      </c>
    </row>
    <row r="571" spans="1:23" ht="13.5" thickBot="1" x14ac:dyDescent="0.25">
      <c r="A571" s="468" t="s">
        <v>150</v>
      </c>
      <c r="B571" s="584" t="s">
        <v>53</v>
      </c>
      <c r="C571" s="585"/>
      <c r="D571" s="585"/>
      <c r="E571" s="585"/>
      <c r="F571" s="585"/>
      <c r="G571" s="586"/>
      <c r="H571" s="584" t="s">
        <v>72</v>
      </c>
      <c r="I571" s="585"/>
      <c r="J571" s="585"/>
      <c r="K571" s="585"/>
      <c r="L571" s="585"/>
      <c r="M571" s="586"/>
      <c r="N571" s="584" t="s">
        <v>63</v>
      </c>
      <c r="O571" s="585"/>
      <c r="P571" s="585"/>
      <c r="Q571" s="585"/>
      <c r="R571" s="585"/>
      <c r="S571" s="586"/>
      <c r="T571" s="338" t="s">
        <v>55</v>
      </c>
      <c r="U571" s="529"/>
      <c r="V571" s="529"/>
      <c r="W571" s="529"/>
    </row>
    <row r="572" spans="1:23" x14ac:dyDescent="0.2">
      <c r="A572" s="469" t="s">
        <v>54</v>
      </c>
      <c r="B572" s="490">
        <v>1</v>
      </c>
      <c r="C572" s="329">
        <v>2</v>
      </c>
      <c r="D572" s="329">
        <v>3</v>
      </c>
      <c r="E572" s="329">
        <v>4</v>
      </c>
      <c r="F572" s="329">
        <v>5</v>
      </c>
      <c r="G572" s="483">
        <v>6</v>
      </c>
      <c r="H572" s="490">
        <v>7</v>
      </c>
      <c r="I572" s="329">
        <v>8</v>
      </c>
      <c r="J572" s="329">
        <v>9</v>
      </c>
      <c r="K572" s="329">
        <v>10</v>
      </c>
      <c r="L572" s="329">
        <v>11</v>
      </c>
      <c r="M572" s="483">
        <v>12</v>
      </c>
      <c r="N572" s="490">
        <v>13</v>
      </c>
      <c r="O572" s="329">
        <v>14</v>
      </c>
      <c r="P572" s="329">
        <v>15</v>
      </c>
      <c r="Q572" s="329">
        <v>16</v>
      </c>
      <c r="R572" s="329">
        <v>17</v>
      </c>
      <c r="S572" s="483">
        <v>18</v>
      </c>
      <c r="T572" s="459"/>
      <c r="U572" s="529"/>
      <c r="V572" s="529"/>
      <c r="W572" s="529"/>
    </row>
    <row r="573" spans="1:23" x14ac:dyDescent="0.2">
      <c r="A573" s="470" t="s">
        <v>3</v>
      </c>
      <c r="B573" s="473">
        <v>4370</v>
      </c>
      <c r="C573" s="254">
        <v>4370</v>
      </c>
      <c r="D573" s="254">
        <v>4370</v>
      </c>
      <c r="E573" s="254">
        <v>4370</v>
      </c>
      <c r="F573" s="254">
        <v>4370</v>
      </c>
      <c r="G573" s="255">
        <v>4370</v>
      </c>
      <c r="H573" s="253">
        <v>4370</v>
      </c>
      <c r="I573" s="254">
        <v>4370</v>
      </c>
      <c r="J573" s="254">
        <v>4370</v>
      </c>
      <c r="K573" s="254">
        <v>4370</v>
      </c>
      <c r="L573" s="254">
        <v>4370</v>
      </c>
      <c r="M573" s="255">
        <v>4370</v>
      </c>
      <c r="N573" s="253">
        <v>4370</v>
      </c>
      <c r="O573" s="254">
        <v>4370</v>
      </c>
      <c r="P573" s="254">
        <v>4370</v>
      </c>
      <c r="Q573" s="254">
        <v>4370</v>
      </c>
      <c r="R573" s="254">
        <v>4370</v>
      </c>
      <c r="S573" s="255">
        <v>4370</v>
      </c>
      <c r="T573" s="255">
        <v>4370</v>
      </c>
      <c r="U573" s="529"/>
      <c r="V573" s="529"/>
      <c r="W573" s="529"/>
    </row>
    <row r="574" spans="1:23" x14ac:dyDescent="0.2">
      <c r="A574" s="471" t="s">
        <v>6</v>
      </c>
      <c r="B574" s="256">
        <v>4538.5714285714284</v>
      </c>
      <c r="C574" s="257">
        <v>4770.666666666667</v>
      </c>
      <c r="D574" s="257">
        <v>4965.7142857142853</v>
      </c>
      <c r="E574" s="257">
        <v>4290</v>
      </c>
      <c r="F574" s="257">
        <v>5062</v>
      </c>
      <c r="G574" s="258">
        <v>5309.2857142857147</v>
      </c>
      <c r="H574" s="256">
        <v>4637.0588235294117</v>
      </c>
      <c r="I574" s="257">
        <v>4784.666666666667</v>
      </c>
      <c r="J574" s="257">
        <v>4972.3076923076924</v>
      </c>
      <c r="K574" s="257">
        <v>4217.1428571428569</v>
      </c>
      <c r="L574" s="257">
        <v>5063.5294117647063</v>
      </c>
      <c r="M574" s="258">
        <v>5408.75</v>
      </c>
      <c r="N574" s="256">
        <v>4654.1176470588234</v>
      </c>
      <c r="O574" s="257">
        <v>4809.4444444444443</v>
      </c>
      <c r="P574" s="257">
        <v>4929.411764705882</v>
      </c>
      <c r="Q574" s="257">
        <v>4306.666666666667</v>
      </c>
      <c r="R574" s="257">
        <v>5131.25</v>
      </c>
      <c r="S574" s="258">
        <v>5381.875</v>
      </c>
      <c r="T574" s="342">
        <v>4895.5038759689924</v>
      </c>
      <c r="U574" s="529"/>
      <c r="V574" s="529"/>
      <c r="W574" s="529"/>
    </row>
    <row r="575" spans="1:23" x14ac:dyDescent="0.2">
      <c r="A575" s="469" t="s">
        <v>7</v>
      </c>
      <c r="B575" s="260">
        <v>100</v>
      </c>
      <c r="C575" s="261">
        <v>93.333333333333329</v>
      </c>
      <c r="D575" s="261">
        <v>100</v>
      </c>
      <c r="E575" s="261">
        <v>100</v>
      </c>
      <c r="F575" s="261">
        <v>100</v>
      </c>
      <c r="G575" s="262">
        <v>100</v>
      </c>
      <c r="H575" s="260">
        <v>100</v>
      </c>
      <c r="I575" s="261">
        <v>100</v>
      </c>
      <c r="J575" s="261">
        <v>100</v>
      </c>
      <c r="K575" s="261">
        <v>100</v>
      </c>
      <c r="L575" s="261">
        <v>100</v>
      </c>
      <c r="M575" s="262">
        <v>93.75</v>
      </c>
      <c r="N575" s="260">
        <v>94.117647058823536</v>
      </c>
      <c r="O575" s="261">
        <v>100</v>
      </c>
      <c r="P575" s="261">
        <v>100</v>
      </c>
      <c r="Q575" s="261">
        <v>100</v>
      </c>
      <c r="R575" s="261">
        <v>100</v>
      </c>
      <c r="S575" s="262">
        <v>100</v>
      </c>
      <c r="T575" s="343">
        <v>79.457364341085267</v>
      </c>
      <c r="U575" s="529"/>
      <c r="V575" s="227"/>
      <c r="W575" s="529"/>
    </row>
    <row r="576" spans="1:23" x14ac:dyDescent="0.2">
      <c r="A576" s="469" t="s">
        <v>8</v>
      </c>
      <c r="B576" s="263">
        <v>3.7860560160539958E-2</v>
      </c>
      <c r="C576" s="264">
        <v>4.5297819911714471E-2</v>
      </c>
      <c r="D576" s="264">
        <v>2.1632072723944719E-2</v>
      </c>
      <c r="E576" s="264">
        <v>5.0008013876281898E-2</v>
      </c>
      <c r="F576" s="264">
        <v>2.8882918818644118E-2</v>
      </c>
      <c r="G576" s="265">
        <v>3.859002777808547E-2</v>
      </c>
      <c r="H576" s="263">
        <v>3.8333803573588211E-2</v>
      </c>
      <c r="I576" s="264">
        <v>3.3785546197348991E-2</v>
      </c>
      <c r="J576" s="264">
        <v>1.8316465827896793E-2</v>
      </c>
      <c r="K576" s="264">
        <v>2.153683106402636E-2</v>
      </c>
      <c r="L576" s="264">
        <v>1.9806389594777533E-2</v>
      </c>
      <c r="M576" s="265">
        <v>5.6910070047703723E-2</v>
      </c>
      <c r="N576" s="263">
        <v>4.2007996301778969E-2</v>
      </c>
      <c r="O576" s="264">
        <v>5.1079026815763352E-2</v>
      </c>
      <c r="P576" s="264">
        <v>2.9003751179678086E-2</v>
      </c>
      <c r="Q576" s="264">
        <v>2.4524736095595755E-2</v>
      </c>
      <c r="R576" s="264">
        <v>4.0128391463948386E-2</v>
      </c>
      <c r="S576" s="265">
        <v>4.591123265836821E-2</v>
      </c>
      <c r="T576" s="344">
        <v>7.5510389045078521E-2</v>
      </c>
      <c r="U576" s="529"/>
      <c r="V576" s="227"/>
      <c r="W576" s="529"/>
    </row>
    <row r="577" spans="1:24" x14ac:dyDescent="0.2">
      <c r="A577" s="471" t="s">
        <v>1</v>
      </c>
      <c r="B577" s="266">
        <f>B574/B573*100-100</f>
        <v>3.8574697613599227</v>
      </c>
      <c r="C577" s="267">
        <f t="shared" ref="C577:R577" si="140">C574/C573*100-100</f>
        <v>9.1685736079328848</v>
      </c>
      <c r="D577" s="267">
        <f t="shared" si="140"/>
        <v>13.631905851585472</v>
      </c>
      <c r="E577" s="267">
        <f t="shared" si="140"/>
        <v>-1.8306636155606526</v>
      </c>
      <c r="F577" s="267">
        <f t="shared" si="140"/>
        <v>15.835240274599556</v>
      </c>
      <c r="G577" s="268">
        <f t="shared" si="140"/>
        <v>21.493952271984313</v>
      </c>
      <c r="H577" s="266">
        <f t="shared" si="140"/>
        <v>6.1111858931215437</v>
      </c>
      <c r="I577" s="267">
        <f t="shared" si="140"/>
        <v>9.4889397406559937</v>
      </c>
      <c r="J577" s="267">
        <f t="shared" si="140"/>
        <v>13.782784720999828</v>
      </c>
      <c r="K577" s="267">
        <f t="shared" si="140"/>
        <v>-3.4978751225890932</v>
      </c>
      <c r="L577" s="267">
        <f t="shared" si="140"/>
        <v>15.870238255485276</v>
      </c>
      <c r="M577" s="268">
        <f t="shared" si="140"/>
        <v>23.770022883295198</v>
      </c>
      <c r="N577" s="266">
        <f t="shared" si="140"/>
        <v>6.5015479876161066</v>
      </c>
      <c r="O577" s="267">
        <f t="shared" si="140"/>
        <v>10.055936943808803</v>
      </c>
      <c r="P577" s="267">
        <f t="shared" si="140"/>
        <v>12.801184547045352</v>
      </c>
      <c r="Q577" s="267">
        <f t="shared" si="140"/>
        <v>-1.4492753623188293</v>
      </c>
      <c r="R577" s="267">
        <f t="shared" si="140"/>
        <v>17.419908466819223</v>
      </c>
      <c r="S577" s="268">
        <f>S574/S573*100-100</f>
        <v>23.15503432494279</v>
      </c>
      <c r="T577" s="345">
        <f t="shared" ref="T577" si="141">T574/T573*100-100</f>
        <v>12.025260319656581</v>
      </c>
      <c r="U577" s="529"/>
      <c r="V577" s="227"/>
      <c r="W577" s="529"/>
    </row>
    <row r="578" spans="1:24" ht="13.5" thickBot="1" x14ac:dyDescent="0.25">
      <c r="A578" s="472" t="s">
        <v>27</v>
      </c>
      <c r="B578" s="410">
        <f>B574-B561</f>
        <v>-287.30857142857167</v>
      </c>
      <c r="C578" s="415">
        <f t="shared" ref="C578:S578" si="142">C574-C561</f>
        <v>-142.86333333333278</v>
      </c>
      <c r="D578" s="415">
        <f t="shared" si="142"/>
        <v>142.77428571428572</v>
      </c>
      <c r="E578" s="415">
        <f t="shared" si="142"/>
        <v>-196.67000000000007</v>
      </c>
      <c r="F578" s="415">
        <f t="shared" si="142"/>
        <v>125.52999999999975</v>
      </c>
      <c r="G578" s="417">
        <f t="shared" si="142"/>
        <v>376.15571428571457</v>
      </c>
      <c r="H578" s="410">
        <f t="shared" si="142"/>
        <v>-159.8211764705884</v>
      </c>
      <c r="I578" s="415">
        <f t="shared" si="142"/>
        <v>-18.463333333333139</v>
      </c>
      <c r="J578" s="415">
        <f t="shared" si="142"/>
        <v>201.59769230769234</v>
      </c>
      <c r="K578" s="415">
        <f t="shared" si="142"/>
        <v>-579.52714285714319</v>
      </c>
      <c r="L578" s="415">
        <f t="shared" si="142"/>
        <v>244.23941176470635</v>
      </c>
      <c r="M578" s="417">
        <f t="shared" si="142"/>
        <v>219.46000000000004</v>
      </c>
      <c r="N578" s="410">
        <f t="shared" si="142"/>
        <v>-79.452352941176287</v>
      </c>
      <c r="O578" s="415">
        <f t="shared" si="142"/>
        <v>33.194444444444343</v>
      </c>
      <c r="P578" s="415">
        <f t="shared" si="142"/>
        <v>176.91176470588198</v>
      </c>
      <c r="Q578" s="415">
        <f t="shared" si="142"/>
        <v>-337.77333333333263</v>
      </c>
      <c r="R578" s="415">
        <f t="shared" si="142"/>
        <v>55.539999999999964</v>
      </c>
      <c r="S578" s="417">
        <f t="shared" si="142"/>
        <v>273.30500000000029</v>
      </c>
      <c r="T578" s="478">
        <f>T574-T561</f>
        <v>34.913875968992215</v>
      </c>
      <c r="U578" s="529"/>
      <c r="V578" s="227"/>
      <c r="W578" s="529"/>
    </row>
    <row r="579" spans="1:24" x14ac:dyDescent="0.2">
      <c r="A579" s="370" t="s">
        <v>51</v>
      </c>
      <c r="B579" s="486">
        <v>64</v>
      </c>
      <c r="C579" s="487">
        <v>64</v>
      </c>
      <c r="D579" s="487">
        <v>64</v>
      </c>
      <c r="E579" s="487">
        <v>10</v>
      </c>
      <c r="F579" s="487">
        <v>64</v>
      </c>
      <c r="G579" s="489">
        <v>63</v>
      </c>
      <c r="H579" s="486">
        <v>65</v>
      </c>
      <c r="I579" s="487">
        <v>66</v>
      </c>
      <c r="J579" s="487">
        <v>65</v>
      </c>
      <c r="K579" s="487">
        <v>10</v>
      </c>
      <c r="L579" s="487">
        <v>66</v>
      </c>
      <c r="M579" s="489">
        <v>66</v>
      </c>
      <c r="N579" s="486">
        <v>67</v>
      </c>
      <c r="O579" s="487">
        <v>68</v>
      </c>
      <c r="P579" s="487">
        <v>66</v>
      </c>
      <c r="Q579" s="487">
        <v>11</v>
      </c>
      <c r="R579" s="487">
        <v>66</v>
      </c>
      <c r="S579" s="489">
        <v>66</v>
      </c>
      <c r="T579" s="347">
        <f>SUM(B579:S579)</f>
        <v>1011</v>
      </c>
      <c r="U579" s="227" t="s">
        <v>56</v>
      </c>
      <c r="V579" s="278">
        <f>T566-T579</f>
        <v>10</v>
      </c>
      <c r="W579" s="279">
        <f>V579/T566</f>
        <v>9.7943192948090115E-3</v>
      </c>
      <c r="X579" s="414" t="s">
        <v>151</v>
      </c>
    </row>
    <row r="580" spans="1:24" x14ac:dyDescent="0.2">
      <c r="A580" s="371" t="s">
        <v>28</v>
      </c>
      <c r="B580" s="323">
        <v>153</v>
      </c>
      <c r="C580" s="240">
        <v>152</v>
      </c>
      <c r="D580" s="240">
        <v>151</v>
      </c>
      <c r="E580" s="240">
        <v>153.5</v>
      </c>
      <c r="F580" s="240">
        <v>150.5</v>
      </c>
      <c r="G580" s="243">
        <v>149</v>
      </c>
      <c r="H580" s="242">
        <v>153</v>
      </c>
      <c r="I580" s="240">
        <v>152</v>
      </c>
      <c r="J580" s="240">
        <v>151</v>
      </c>
      <c r="K580" s="240">
        <v>154</v>
      </c>
      <c r="L580" s="240">
        <v>150.5</v>
      </c>
      <c r="M580" s="243">
        <v>149</v>
      </c>
      <c r="N580" s="242">
        <v>153</v>
      </c>
      <c r="O580" s="240">
        <v>151.5</v>
      </c>
      <c r="P580" s="240">
        <v>151</v>
      </c>
      <c r="Q580" s="240">
        <v>153.5</v>
      </c>
      <c r="R580" s="240">
        <v>150</v>
      </c>
      <c r="S580" s="243">
        <v>149.5</v>
      </c>
      <c r="T580" s="339"/>
      <c r="U580" s="227" t="s">
        <v>57</v>
      </c>
      <c r="V580" s="362">
        <v>150.34</v>
      </c>
      <c r="W580" s="529"/>
    </row>
    <row r="581" spans="1:24" ht="13.5" thickBot="1" x14ac:dyDescent="0.25">
      <c r="A581" s="372" t="s">
        <v>26</v>
      </c>
      <c r="B581" s="410">
        <f>B580-B570</f>
        <v>2.1999999999999886</v>
      </c>
      <c r="C581" s="415">
        <f t="shared" ref="C581:G581" si="143">C580-C570</f>
        <v>1.1999999999999886</v>
      </c>
      <c r="D581" s="415">
        <f t="shared" si="143"/>
        <v>0.19999999999998863</v>
      </c>
      <c r="E581" s="415">
        <f t="shared" si="143"/>
        <v>2.6999999999999886</v>
      </c>
      <c r="F581" s="415">
        <f t="shared" si="143"/>
        <v>-0.30000000000001137</v>
      </c>
      <c r="G581" s="417">
        <f t="shared" si="143"/>
        <v>-1.8000000000000114</v>
      </c>
      <c r="H581" s="410">
        <f t="shared" ref="H581" si="144">H580-H570</f>
        <v>2.1999999999999886</v>
      </c>
      <c r="I581" s="415">
        <f t="shared" ref="I581" si="145">I580-I570</f>
        <v>1.1999999999999886</v>
      </c>
      <c r="J581" s="415">
        <f t="shared" ref="J581" si="146">J580-J570</f>
        <v>0.19999999999998863</v>
      </c>
      <c r="K581" s="415">
        <f t="shared" ref="K581" si="147">K580-K570</f>
        <v>3.1999999999999886</v>
      </c>
      <c r="L581" s="415">
        <f t="shared" ref="L581" si="148">L580-L570</f>
        <v>-0.30000000000001137</v>
      </c>
      <c r="M581" s="417">
        <f t="shared" ref="M581" si="149">M580-M570</f>
        <v>-1.8000000000000114</v>
      </c>
      <c r="N581" s="410">
        <f t="shared" ref="N581" si="150">N580-N570</f>
        <v>2.4000000000000057</v>
      </c>
      <c r="O581" s="415">
        <f t="shared" ref="O581" si="151">O580-O570</f>
        <v>0.90000000000000568</v>
      </c>
      <c r="P581" s="415">
        <f t="shared" ref="P581" si="152">P580-P570</f>
        <v>0.40000000000000568</v>
      </c>
      <c r="Q581" s="415">
        <f t="shared" ref="Q581" si="153">Q580-Q570</f>
        <v>2.9000000000000057</v>
      </c>
      <c r="R581" s="415">
        <f t="shared" ref="R581" si="154">R580-R570</f>
        <v>-0.59999999999999432</v>
      </c>
      <c r="S581" s="417">
        <f t="shared" ref="S581" si="155">S580-S570</f>
        <v>-1.0999999999999943</v>
      </c>
      <c r="T581" s="348"/>
      <c r="U581" s="227" t="s">
        <v>26</v>
      </c>
      <c r="V581" s="395">
        <f>V580-V567</f>
        <v>-0.27000000000001023</v>
      </c>
      <c r="W581" s="529"/>
    </row>
    <row r="583" spans="1:24" ht="13.5" thickBot="1" x14ac:dyDescent="0.25"/>
    <row r="584" spans="1:24" ht="13.5" thickBot="1" x14ac:dyDescent="0.25">
      <c r="A584" s="468" t="s">
        <v>152</v>
      </c>
      <c r="B584" s="584" t="s">
        <v>53</v>
      </c>
      <c r="C584" s="585"/>
      <c r="D584" s="585"/>
      <c r="E584" s="585"/>
      <c r="F584" s="585"/>
      <c r="G584" s="586"/>
      <c r="H584" s="584" t="s">
        <v>72</v>
      </c>
      <c r="I584" s="585"/>
      <c r="J584" s="585"/>
      <c r="K584" s="585"/>
      <c r="L584" s="585"/>
      <c r="M584" s="586"/>
      <c r="N584" s="584" t="s">
        <v>63</v>
      </c>
      <c r="O584" s="585"/>
      <c r="P584" s="585"/>
      <c r="Q584" s="585"/>
      <c r="R584" s="585"/>
      <c r="S584" s="586"/>
      <c r="T584" s="338" t="s">
        <v>55</v>
      </c>
      <c r="U584" s="531"/>
      <c r="V584" s="531"/>
      <c r="W584" s="531"/>
    </row>
    <row r="585" spans="1:24" x14ac:dyDescent="0.2">
      <c r="A585" s="469" t="s">
        <v>54</v>
      </c>
      <c r="B585" s="490">
        <v>1</v>
      </c>
      <c r="C585" s="329">
        <v>2</v>
      </c>
      <c r="D585" s="329">
        <v>3</v>
      </c>
      <c r="E585" s="329">
        <v>4</v>
      </c>
      <c r="F585" s="329">
        <v>5</v>
      </c>
      <c r="G585" s="483">
        <v>6</v>
      </c>
      <c r="H585" s="490">
        <v>7</v>
      </c>
      <c r="I585" s="329">
        <v>8</v>
      </c>
      <c r="J585" s="329">
        <v>9</v>
      </c>
      <c r="K585" s="329">
        <v>10</v>
      </c>
      <c r="L585" s="329">
        <v>11</v>
      </c>
      <c r="M585" s="483">
        <v>12</v>
      </c>
      <c r="N585" s="490">
        <v>13</v>
      </c>
      <c r="O585" s="329">
        <v>14</v>
      </c>
      <c r="P585" s="329">
        <v>15</v>
      </c>
      <c r="Q585" s="329">
        <v>16</v>
      </c>
      <c r="R585" s="329">
        <v>17</v>
      </c>
      <c r="S585" s="483">
        <v>18</v>
      </c>
      <c r="T585" s="459"/>
      <c r="U585" s="531"/>
      <c r="V585" s="531"/>
      <c r="W585" s="531"/>
    </row>
    <row r="586" spans="1:24" x14ac:dyDescent="0.2">
      <c r="A586" s="470" t="s">
        <v>3</v>
      </c>
      <c r="B586" s="473">
        <v>4385</v>
      </c>
      <c r="C586" s="254">
        <v>4385</v>
      </c>
      <c r="D586" s="254">
        <v>4385</v>
      </c>
      <c r="E586" s="254">
        <v>4385</v>
      </c>
      <c r="F586" s="254">
        <v>4385</v>
      </c>
      <c r="G586" s="255">
        <v>4385</v>
      </c>
      <c r="H586" s="253">
        <v>4385</v>
      </c>
      <c r="I586" s="254">
        <v>4385</v>
      </c>
      <c r="J586" s="254">
        <v>4385</v>
      </c>
      <c r="K586" s="254">
        <v>4385</v>
      </c>
      <c r="L586" s="254">
        <v>4385</v>
      </c>
      <c r="M586" s="255">
        <v>4385</v>
      </c>
      <c r="N586" s="253">
        <v>4385</v>
      </c>
      <c r="O586" s="254">
        <v>4385</v>
      </c>
      <c r="P586" s="254">
        <v>4385</v>
      </c>
      <c r="Q586" s="254">
        <v>4385</v>
      </c>
      <c r="R586" s="254">
        <v>4385</v>
      </c>
      <c r="S586" s="255">
        <v>4385</v>
      </c>
      <c r="T586" s="255">
        <v>4385</v>
      </c>
      <c r="U586" s="531"/>
      <c r="V586" s="531"/>
      <c r="W586" s="531"/>
    </row>
    <row r="587" spans="1:24" x14ac:dyDescent="0.2">
      <c r="A587" s="471" t="s">
        <v>6</v>
      </c>
      <c r="B587" s="256">
        <v>4688.75</v>
      </c>
      <c r="C587" s="257">
        <v>4783.75</v>
      </c>
      <c r="D587" s="257">
        <v>4929.38</v>
      </c>
      <c r="E587" s="257">
        <v>4300</v>
      </c>
      <c r="F587" s="257">
        <v>5008.75</v>
      </c>
      <c r="G587" s="258">
        <v>5229.47</v>
      </c>
      <c r="H587" s="256">
        <v>4615</v>
      </c>
      <c r="I587" s="257">
        <v>4256.67</v>
      </c>
      <c r="J587" s="257">
        <v>4790</v>
      </c>
      <c r="K587" s="257">
        <v>4998.13</v>
      </c>
      <c r="L587" s="257">
        <v>5049.41</v>
      </c>
      <c r="M587" s="258">
        <v>5242</v>
      </c>
      <c r="N587" s="256">
        <v>4661.88</v>
      </c>
      <c r="O587" s="257">
        <v>4880</v>
      </c>
      <c r="P587" s="257">
        <v>4952.5</v>
      </c>
      <c r="Q587" s="257">
        <v>4341.43</v>
      </c>
      <c r="R587" s="257">
        <v>5125</v>
      </c>
      <c r="S587" s="258">
        <v>5235.63</v>
      </c>
      <c r="T587" s="342">
        <v>4901.76</v>
      </c>
      <c r="U587" s="531"/>
      <c r="V587" s="531"/>
      <c r="W587" s="531"/>
    </row>
    <row r="588" spans="1:24" x14ac:dyDescent="0.2">
      <c r="A588" s="469" t="s">
        <v>7</v>
      </c>
      <c r="B588" s="260">
        <v>93.75</v>
      </c>
      <c r="C588" s="261">
        <v>93.75</v>
      </c>
      <c r="D588" s="261">
        <v>100</v>
      </c>
      <c r="E588" s="261">
        <v>83.33</v>
      </c>
      <c r="F588" s="261">
        <v>100</v>
      </c>
      <c r="G588" s="262">
        <v>100</v>
      </c>
      <c r="H588" s="260">
        <v>93.75</v>
      </c>
      <c r="I588" s="261">
        <v>100</v>
      </c>
      <c r="J588" s="261">
        <v>100</v>
      </c>
      <c r="K588" s="261">
        <v>100</v>
      </c>
      <c r="L588" s="261">
        <v>100</v>
      </c>
      <c r="M588" s="262">
        <v>93.33</v>
      </c>
      <c r="N588" s="260">
        <v>100</v>
      </c>
      <c r="O588" s="261">
        <v>100</v>
      </c>
      <c r="P588" s="261">
        <v>100</v>
      </c>
      <c r="Q588" s="261">
        <v>100</v>
      </c>
      <c r="R588" s="261">
        <v>100</v>
      </c>
      <c r="S588" s="262">
        <v>100</v>
      </c>
      <c r="T588" s="343">
        <v>86.26</v>
      </c>
      <c r="U588" s="531"/>
      <c r="V588" s="227"/>
      <c r="W588" s="531"/>
    </row>
    <row r="589" spans="1:24" x14ac:dyDescent="0.2">
      <c r="A589" s="469" t="s">
        <v>8</v>
      </c>
      <c r="B589" s="263">
        <v>4.8800000000000003E-2</v>
      </c>
      <c r="C589" s="264">
        <v>4.9700000000000001E-2</v>
      </c>
      <c r="D589" s="264">
        <v>2.3599999999999999E-2</v>
      </c>
      <c r="E589" s="264">
        <v>6.7599999999999993E-2</v>
      </c>
      <c r="F589" s="264">
        <v>2.7300000000000001E-2</v>
      </c>
      <c r="G589" s="265">
        <v>3.2199999999999999E-2</v>
      </c>
      <c r="H589" s="263">
        <v>5.1700000000000003E-2</v>
      </c>
      <c r="I589" s="264">
        <v>1.11E-2</v>
      </c>
      <c r="J589" s="264">
        <v>3.1E-2</v>
      </c>
      <c r="K589" s="264">
        <v>2.1600000000000001E-2</v>
      </c>
      <c r="L589" s="264">
        <v>2.3099999999999999E-2</v>
      </c>
      <c r="M589" s="265">
        <v>4.9599999999999998E-2</v>
      </c>
      <c r="N589" s="263">
        <v>2.47E-2</v>
      </c>
      <c r="O589" s="264">
        <v>3.6200000000000003E-2</v>
      </c>
      <c r="P589" s="264">
        <v>3.2300000000000002E-2</v>
      </c>
      <c r="Q589" s="264">
        <v>5.3199999999999997E-2</v>
      </c>
      <c r="R589" s="264">
        <v>4.0099999999999997E-2</v>
      </c>
      <c r="S589" s="265">
        <v>3.7400000000000003E-2</v>
      </c>
      <c r="T589" s="344">
        <v>6.4500000000000002E-2</v>
      </c>
      <c r="U589" s="531"/>
      <c r="V589" s="227"/>
      <c r="W589" s="531"/>
    </row>
    <row r="590" spans="1:24" x14ac:dyDescent="0.2">
      <c r="A590" s="471" t="s">
        <v>1</v>
      </c>
      <c r="B590" s="266">
        <f>B587/B586*100-100</f>
        <v>6.9270239452679618</v>
      </c>
      <c r="C590" s="267">
        <f t="shared" ref="C590:R590" si="156">C587/C586*100-100</f>
        <v>9.0935005701254283</v>
      </c>
      <c r="D590" s="267">
        <f t="shared" si="156"/>
        <v>12.414595210946416</v>
      </c>
      <c r="E590" s="267">
        <f t="shared" si="156"/>
        <v>-1.9384264538198437</v>
      </c>
      <c r="F590" s="267">
        <f t="shared" si="156"/>
        <v>14.224629418472063</v>
      </c>
      <c r="G590" s="268">
        <f t="shared" si="156"/>
        <v>19.258152793614599</v>
      </c>
      <c r="H590" s="266">
        <f t="shared" si="156"/>
        <v>5.2451539338654385</v>
      </c>
      <c r="I590" s="267">
        <f t="shared" si="156"/>
        <v>-2.9265678449258843</v>
      </c>
      <c r="J590" s="267">
        <f t="shared" si="156"/>
        <v>9.2360319270239302</v>
      </c>
      <c r="K590" s="267">
        <f t="shared" si="156"/>
        <v>13.982440136830093</v>
      </c>
      <c r="L590" s="267">
        <f t="shared" si="156"/>
        <v>15.151881413911056</v>
      </c>
      <c r="M590" s="268">
        <f t="shared" si="156"/>
        <v>19.54389965792474</v>
      </c>
      <c r="N590" s="266">
        <f t="shared" si="156"/>
        <v>6.314253135689853</v>
      </c>
      <c r="O590" s="267">
        <f t="shared" si="156"/>
        <v>11.288483466362592</v>
      </c>
      <c r="P590" s="267">
        <f t="shared" si="156"/>
        <v>12.941847206385404</v>
      </c>
      <c r="Q590" s="267">
        <f t="shared" si="156"/>
        <v>-0.99361459521092854</v>
      </c>
      <c r="R590" s="267">
        <f t="shared" si="156"/>
        <v>16.875712656784486</v>
      </c>
      <c r="S590" s="268">
        <f>S587/S586*100-100</f>
        <v>19.398631698973773</v>
      </c>
      <c r="T590" s="345">
        <f t="shared" ref="T590" si="157">T587/T586*100-100</f>
        <v>11.784720638540477</v>
      </c>
      <c r="U590" s="531"/>
      <c r="V590" s="227"/>
      <c r="W590" s="531"/>
    </row>
    <row r="591" spans="1:24" ht="13.5" thickBot="1" x14ac:dyDescent="0.25">
      <c r="A591" s="472" t="s">
        <v>27</v>
      </c>
      <c r="B591" s="410">
        <f>B587-B574</f>
        <v>150.17857142857156</v>
      </c>
      <c r="C591" s="415">
        <f t="shared" ref="C591:S591" si="158">C587-C574</f>
        <v>13.08333333333303</v>
      </c>
      <c r="D591" s="415">
        <f t="shared" si="158"/>
        <v>-36.334285714285215</v>
      </c>
      <c r="E591" s="415">
        <f t="shared" si="158"/>
        <v>10</v>
      </c>
      <c r="F591" s="415">
        <f t="shared" si="158"/>
        <v>-53.25</v>
      </c>
      <c r="G591" s="417">
        <f t="shared" si="158"/>
        <v>-79.815714285714421</v>
      </c>
      <c r="H591" s="410">
        <f t="shared" si="158"/>
        <v>-22.058823529411711</v>
      </c>
      <c r="I591" s="415">
        <f t="shared" si="158"/>
        <v>-527.9966666666669</v>
      </c>
      <c r="J591" s="415">
        <f t="shared" si="158"/>
        <v>-182.30769230769238</v>
      </c>
      <c r="K591" s="415">
        <f t="shared" si="158"/>
        <v>780.98714285714323</v>
      </c>
      <c r="L591" s="415">
        <f t="shared" si="158"/>
        <v>-14.119411764706456</v>
      </c>
      <c r="M591" s="417">
        <f t="shared" si="158"/>
        <v>-166.75</v>
      </c>
      <c r="N591" s="410">
        <f t="shared" si="158"/>
        <v>7.7623529411766867</v>
      </c>
      <c r="O591" s="415">
        <f t="shared" si="158"/>
        <v>70.555555555555657</v>
      </c>
      <c r="P591" s="415">
        <f t="shared" si="158"/>
        <v>23.088235294118022</v>
      </c>
      <c r="Q591" s="415">
        <f t="shared" si="158"/>
        <v>34.763333333333321</v>
      </c>
      <c r="R591" s="415">
        <f t="shared" si="158"/>
        <v>-6.25</v>
      </c>
      <c r="S591" s="417">
        <f t="shared" si="158"/>
        <v>-146.24499999999989</v>
      </c>
      <c r="T591" s="478">
        <f>T587-T574</f>
        <v>6.2561240310078574</v>
      </c>
      <c r="U591" s="531"/>
      <c r="V591" s="227"/>
      <c r="W591" s="531"/>
    </row>
    <row r="592" spans="1:24" x14ac:dyDescent="0.2">
      <c r="A592" s="370" t="s">
        <v>51</v>
      </c>
      <c r="B592" s="486">
        <v>61</v>
      </c>
      <c r="C592" s="487">
        <v>61</v>
      </c>
      <c r="D592" s="487">
        <v>61</v>
      </c>
      <c r="E592" s="487">
        <v>10</v>
      </c>
      <c r="F592" s="487">
        <v>61</v>
      </c>
      <c r="G592" s="489">
        <v>60</v>
      </c>
      <c r="H592" s="486">
        <v>60</v>
      </c>
      <c r="I592" s="487">
        <v>61</v>
      </c>
      <c r="J592" s="487">
        <v>60</v>
      </c>
      <c r="K592" s="487">
        <v>8</v>
      </c>
      <c r="L592" s="487">
        <v>61</v>
      </c>
      <c r="M592" s="489">
        <v>61</v>
      </c>
      <c r="N592" s="486">
        <v>61</v>
      </c>
      <c r="O592" s="487">
        <v>62</v>
      </c>
      <c r="P592" s="487">
        <v>61</v>
      </c>
      <c r="Q592" s="487">
        <v>9</v>
      </c>
      <c r="R592" s="487">
        <v>61</v>
      </c>
      <c r="S592" s="489">
        <v>61</v>
      </c>
      <c r="T592" s="347">
        <f>SUM(B592:S592)</f>
        <v>940</v>
      </c>
      <c r="U592" s="227" t="s">
        <v>56</v>
      </c>
      <c r="V592" s="278">
        <f>T579-T592</f>
        <v>71</v>
      </c>
      <c r="W592" s="279">
        <f>V592/T579</f>
        <v>7.0227497527200797E-2</v>
      </c>
      <c r="X592" s="414" t="s">
        <v>153</v>
      </c>
    </row>
    <row r="593" spans="1:23" x14ac:dyDescent="0.2">
      <c r="A593" s="371" t="s">
        <v>28</v>
      </c>
      <c r="B593" s="323">
        <v>153</v>
      </c>
      <c r="C593" s="240">
        <v>152</v>
      </c>
      <c r="D593" s="240">
        <v>151</v>
      </c>
      <c r="E593" s="240">
        <v>153.5</v>
      </c>
      <c r="F593" s="240">
        <v>150.5</v>
      </c>
      <c r="G593" s="243">
        <v>149</v>
      </c>
      <c r="H593" s="242">
        <v>153</v>
      </c>
      <c r="I593" s="240">
        <v>152</v>
      </c>
      <c r="J593" s="240">
        <v>151</v>
      </c>
      <c r="K593" s="240">
        <v>154</v>
      </c>
      <c r="L593" s="240">
        <v>150.5</v>
      </c>
      <c r="M593" s="243">
        <v>149</v>
      </c>
      <c r="N593" s="242">
        <v>153</v>
      </c>
      <c r="O593" s="240">
        <v>151.5</v>
      </c>
      <c r="P593" s="240">
        <v>151</v>
      </c>
      <c r="Q593" s="240">
        <v>153.5</v>
      </c>
      <c r="R593" s="240">
        <v>150</v>
      </c>
      <c r="S593" s="243">
        <v>149.5</v>
      </c>
      <c r="T593" s="339"/>
      <c r="U593" s="227" t="s">
        <v>57</v>
      </c>
      <c r="V593" s="362">
        <v>151.16999999999999</v>
      </c>
      <c r="W593" s="531"/>
    </row>
    <row r="594" spans="1:23" ht="13.5" thickBot="1" x14ac:dyDescent="0.25">
      <c r="A594" s="372" t="s">
        <v>26</v>
      </c>
      <c r="B594" s="410">
        <f>B593-B580</f>
        <v>0</v>
      </c>
      <c r="C594" s="415">
        <f t="shared" ref="C594:S594" si="159">C593-C580</f>
        <v>0</v>
      </c>
      <c r="D594" s="415">
        <f t="shared" si="159"/>
        <v>0</v>
      </c>
      <c r="E594" s="415">
        <f t="shared" si="159"/>
        <v>0</v>
      </c>
      <c r="F594" s="415">
        <f t="shared" si="159"/>
        <v>0</v>
      </c>
      <c r="G594" s="417">
        <f t="shared" si="159"/>
        <v>0</v>
      </c>
      <c r="H594" s="410">
        <f t="shared" si="159"/>
        <v>0</v>
      </c>
      <c r="I594" s="415">
        <f t="shared" si="159"/>
        <v>0</v>
      </c>
      <c r="J594" s="415">
        <f t="shared" si="159"/>
        <v>0</v>
      </c>
      <c r="K594" s="415">
        <f t="shared" si="159"/>
        <v>0</v>
      </c>
      <c r="L594" s="415">
        <f t="shared" si="159"/>
        <v>0</v>
      </c>
      <c r="M594" s="417">
        <f t="shared" si="159"/>
        <v>0</v>
      </c>
      <c r="N594" s="410">
        <f t="shared" si="159"/>
        <v>0</v>
      </c>
      <c r="O594" s="415">
        <f t="shared" si="159"/>
        <v>0</v>
      </c>
      <c r="P594" s="415">
        <f t="shared" si="159"/>
        <v>0</v>
      </c>
      <c r="Q594" s="415">
        <f t="shared" si="159"/>
        <v>0</v>
      </c>
      <c r="R594" s="415">
        <f t="shared" si="159"/>
        <v>0</v>
      </c>
      <c r="S594" s="417">
        <f t="shared" si="159"/>
        <v>0</v>
      </c>
      <c r="T594" s="348"/>
      <c r="U594" s="227" t="s">
        <v>26</v>
      </c>
      <c r="V594" s="395">
        <f>V593-V580</f>
        <v>0.82999999999998408</v>
      </c>
      <c r="W594" s="531"/>
    </row>
    <row r="596" spans="1:23" ht="13.5" thickBot="1" x14ac:dyDescent="0.25"/>
    <row r="597" spans="1:23" ht="13.5" thickBot="1" x14ac:dyDescent="0.25">
      <c r="A597" s="468" t="s">
        <v>154</v>
      </c>
      <c r="B597" s="584" t="s">
        <v>53</v>
      </c>
      <c r="C597" s="585"/>
      <c r="D597" s="585"/>
      <c r="E597" s="585"/>
      <c r="F597" s="585"/>
      <c r="G597" s="586"/>
      <c r="H597" s="584" t="s">
        <v>72</v>
      </c>
      <c r="I597" s="585"/>
      <c r="J597" s="585"/>
      <c r="K597" s="585"/>
      <c r="L597" s="585"/>
      <c r="M597" s="586"/>
      <c r="N597" s="584" t="s">
        <v>63</v>
      </c>
      <c r="O597" s="585"/>
      <c r="P597" s="585"/>
      <c r="Q597" s="585"/>
      <c r="R597" s="585"/>
      <c r="S597" s="586"/>
      <c r="T597" s="338" t="s">
        <v>55</v>
      </c>
      <c r="U597" s="532"/>
      <c r="V597" s="532"/>
      <c r="W597" s="532"/>
    </row>
    <row r="598" spans="1:23" x14ac:dyDescent="0.2">
      <c r="A598" s="469" t="s">
        <v>54</v>
      </c>
      <c r="B598" s="490">
        <v>1</v>
      </c>
      <c r="C598" s="329">
        <v>2</v>
      </c>
      <c r="D598" s="329">
        <v>3</v>
      </c>
      <c r="E598" s="329">
        <v>4</v>
      </c>
      <c r="F598" s="329">
        <v>5</v>
      </c>
      <c r="G598" s="483">
        <v>6</v>
      </c>
      <c r="H598" s="490">
        <v>7</v>
      </c>
      <c r="I598" s="329">
        <v>8</v>
      </c>
      <c r="J598" s="329">
        <v>9</v>
      </c>
      <c r="K598" s="329">
        <v>10</v>
      </c>
      <c r="L598" s="329">
        <v>11</v>
      </c>
      <c r="M598" s="483">
        <v>12</v>
      </c>
      <c r="N598" s="490">
        <v>13</v>
      </c>
      <c r="O598" s="329">
        <v>14</v>
      </c>
      <c r="P598" s="329">
        <v>15</v>
      </c>
      <c r="Q598" s="329">
        <v>16</v>
      </c>
      <c r="R598" s="329">
        <v>17</v>
      </c>
      <c r="S598" s="483">
        <v>18</v>
      </c>
      <c r="T598" s="459"/>
      <c r="U598" s="532"/>
      <c r="V598" s="532"/>
      <c r="W598" s="532"/>
    </row>
    <row r="599" spans="1:23" x14ac:dyDescent="0.2">
      <c r="A599" s="470" t="s">
        <v>3</v>
      </c>
      <c r="B599" s="473">
        <v>4400</v>
      </c>
      <c r="C599" s="254">
        <v>4400</v>
      </c>
      <c r="D599" s="254">
        <v>4400</v>
      </c>
      <c r="E599" s="254">
        <v>4400</v>
      </c>
      <c r="F599" s="254">
        <v>4400</v>
      </c>
      <c r="G599" s="255">
        <v>4400</v>
      </c>
      <c r="H599" s="253">
        <v>4400</v>
      </c>
      <c r="I599" s="254">
        <v>4400</v>
      </c>
      <c r="J599" s="254">
        <v>4400</v>
      </c>
      <c r="K599" s="254">
        <v>4400</v>
      </c>
      <c r="L599" s="254">
        <v>4400</v>
      </c>
      <c r="M599" s="255">
        <v>4400</v>
      </c>
      <c r="N599" s="253">
        <v>4400</v>
      </c>
      <c r="O599" s="254">
        <v>4400</v>
      </c>
      <c r="P599" s="254">
        <v>4400</v>
      </c>
      <c r="Q599" s="254">
        <v>4400</v>
      </c>
      <c r="R599" s="254">
        <v>4400</v>
      </c>
      <c r="S599" s="255">
        <v>4400</v>
      </c>
      <c r="T599" s="255">
        <v>4400</v>
      </c>
      <c r="U599" s="532"/>
      <c r="V599" s="532"/>
      <c r="W599" s="532"/>
    </row>
    <row r="600" spans="1:23" x14ac:dyDescent="0.2">
      <c r="A600" s="471" t="s">
        <v>6</v>
      </c>
      <c r="B600" s="256">
        <v>4730</v>
      </c>
      <c r="C600" s="257">
        <v>4659</v>
      </c>
      <c r="D600" s="257">
        <v>4860</v>
      </c>
      <c r="E600" s="257">
        <v>4353</v>
      </c>
      <c r="F600" s="257">
        <v>5020</v>
      </c>
      <c r="G600" s="258">
        <v>5182</v>
      </c>
      <c r="H600" s="256">
        <v>4820</v>
      </c>
      <c r="I600" s="257">
        <v>4881</v>
      </c>
      <c r="J600" s="257">
        <v>5058</v>
      </c>
      <c r="K600" s="257">
        <v>4669</v>
      </c>
      <c r="L600" s="257">
        <v>5142</v>
      </c>
      <c r="M600" s="258">
        <v>5264</v>
      </c>
      <c r="N600" s="256">
        <v>4654</v>
      </c>
      <c r="O600" s="257">
        <v>4889</v>
      </c>
      <c r="P600" s="257">
        <v>4991</v>
      </c>
      <c r="Q600" s="257">
        <v>4492</v>
      </c>
      <c r="R600" s="257">
        <v>5129</v>
      </c>
      <c r="S600" s="258">
        <v>5292</v>
      </c>
      <c r="T600" s="342">
        <v>4931</v>
      </c>
      <c r="U600" s="532"/>
      <c r="V600" s="532"/>
      <c r="W600" s="532"/>
    </row>
    <row r="601" spans="1:23" x14ac:dyDescent="0.2">
      <c r="A601" s="469" t="s">
        <v>7</v>
      </c>
      <c r="B601" s="260">
        <v>93.3</v>
      </c>
      <c r="C601" s="261">
        <v>96.7</v>
      </c>
      <c r="D601" s="261">
        <v>93.3</v>
      </c>
      <c r="E601" s="261">
        <v>71.400000000000006</v>
      </c>
      <c r="F601" s="261">
        <v>100</v>
      </c>
      <c r="G601" s="262">
        <v>86.7</v>
      </c>
      <c r="H601" s="260">
        <v>86.7</v>
      </c>
      <c r="I601" s="261">
        <v>100</v>
      </c>
      <c r="J601" s="261">
        <v>100</v>
      </c>
      <c r="K601" s="261">
        <v>83.3</v>
      </c>
      <c r="L601" s="261">
        <v>86.7</v>
      </c>
      <c r="M601" s="262">
        <v>93.3</v>
      </c>
      <c r="N601" s="260">
        <v>100</v>
      </c>
      <c r="O601" s="261">
        <v>100</v>
      </c>
      <c r="P601" s="261">
        <v>100</v>
      </c>
      <c r="Q601" s="261">
        <v>62.5</v>
      </c>
      <c r="R601" s="261">
        <v>100</v>
      </c>
      <c r="S601" s="262">
        <v>86.7</v>
      </c>
      <c r="T601" s="343">
        <v>85.4</v>
      </c>
      <c r="U601" s="532"/>
      <c r="V601" s="227"/>
      <c r="W601" s="532"/>
    </row>
    <row r="602" spans="1:23" x14ac:dyDescent="0.2">
      <c r="A602" s="469" t="s">
        <v>8</v>
      </c>
      <c r="B602" s="263">
        <v>0.06</v>
      </c>
      <c r="C602" s="264">
        <v>7.1999999999999995E-2</v>
      </c>
      <c r="D602" s="264">
        <v>4.4999999999999998E-2</v>
      </c>
      <c r="E602" s="264">
        <v>0.10100000000000001</v>
      </c>
      <c r="F602" s="264">
        <v>3.5000000000000003E-2</v>
      </c>
      <c r="G602" s="265">
        <v>6.2E-2</v>
      </c>
      <c r="H602" s="263">
        <v>8.8999999999999996E-2</v>
      </c>
      <c r="I602" s="264">
        <v>3.1E-2</v>
      </c>
      <c r="J602" s="264">
        <v>2.4E-2</v>
      </c>
      <c r="K602" s="264">
        <v>9.5000000000000001E-2</v>
      </c>
      <c r="L602" s="264">
        <v>0.06</v>
      </c>
      <c r="M602" s="265">
        <v>5.0999999999999997E-2</v>
      </c>
      <c r="N602" s="263">
        <v>4.3999999999999997E-2</v>
      </c>
      <c r="O602" s="264">
        <v>4.3999999999999997E-2</v>
      </c>
      <c r="P602" s="264">
        <v>2.5999999999999999E-2</v>
      </c>
      <c r="Q602" s="264">
        <v>9.5000000000000001E-2</v>
      </c>
      <c r="R602" s="264">
        <v>4.3999999999999997E-2</v>
      </c>
      <c r="S602" s="265">
        <v>5.2999999999999999E-2</v>
      </c>
      <c r="T602" s="344">
        <v>7.1999999999999995E-2</v>
      </c>
      <c r="U602" s="532"/>
      <c r="V602" s="227"/>
      <c r="W602" s="532"/>
    </row>
    <row r="603" spans="1:23" x14ac:dyDescent="0.2">
      <c r="A603" s="471" t="s">
        <v>1</v>
      </c>
      <c r="B603" s="266">
        <f>B600/B599*100-100</f>
        <v>7.5</v>
      </c>
      <c r="C603" s="267">
        <f t="shared" ref="C603:R603" si="160">C600/C599*100-100</f>
        <v>5.8863636363636402</v>
      </c>
      <c r="D603" s="267">
        <f t="shared" si="160"/>
        <v>10.454545454545453</v>
      </c>
      <c r="E603" s="267">
        <f t="shared" si="160"/>
        <v>-1.0681818181818272</v>
      </c>
      <c r="F603" s="267">
        <f t="shared" si="160"/>
        <v>14.090909090909093</v>
      </c>
      <c r="G603" s="268">
        <f t="shared" si="160"/>
        <v>17.77272727272728</v>
      </c>
      <c r="H603" s="266">
        <f t="shared" si="160"/>
        <v>9.5454545454545467</v>
      </c>
      <c r="I603" s="267">
        <f t="shared" si="160"/>
        <v>10.931818181818187</v>
      </c>
      <c r="J603" s="267">
        <f t="shared" si="160"/>
        <v>14.954545454545467</v>
      </c>
      <c r="K603" s="267">
        <f t="shared" si="160"/>
        <v>6.1136363636363598</v>
      </c>
      <c r="L603" s="267">
        <f t="shared" si="160"/>
        <v>16.863636363636374</v>
      </c>
      <c r="M603" s="268">
        <f t="shared" si="160"/>
        <v>19.636363636363626</v>
      </c>
      <c r="N603" s="266">
        <f t="shared" si="160"/>
        <v>5.7727272727272663</v>
      </c>
      <c r="O603" s="267">
        <f t="shared" si="160"/>
        <v>11.11363636363636</v>
      </c>
      <c r="P603" s="267">
        <f t="shared" si="160"/>
        <v>13.431818181818173</v>
      </c>
      <c r="Q603" s="267">
        <f t="shared" si="160"/>
        <v>2.0909090909090935</v>
      </c>
      <c r="R603" s="267">
        <f t="shared" si="160"/>
        <v>16.568181818181827</v>
      </c>
      <c r="S603" s="268">
        <f>S600/S599*100-100</f>
        <v>20.272727272727266</v>
      </c>
      <c r="T603" s="345">
        <f t="shared" ref="T603" si="161">T600/T599*100-100</f>
        <v>12.068181818181813</v>
      </c>
      <c r="U603" s="532"/>
      <c r="V603" s="227"/>
      <c r="W603" s="532"/>
    </row>
    <row r="604" spans="1:23" ht="13.5" thickBot="1" x14ac:dyDescent="0.25">
      <c r="A604" s="472" t="s">
        <v>27</v>
      </c>
      <c r="B604" s="410">
        <f>B600-B587</f>
        <v>41.25</v>
      </c>
      <c r="C604" s="415">
        <f t="shared" ref="C604:S604" si="162">C600-C587</f>
        <v>-124.75</v>
      </c>
      <c r="D604" s="415">
        <f t="shared" si="162"/>
        <v>-69.380000000000109</v>
      </c>
      <c r="E604" s="415">
        <f t="shared" si="162"/>
        <v>53</v>
      </c>
      <c r="F604" s="415">
        <f t="shared" si="162"/>
        <v>11.25</v>
      </c>
      <c r="G604" s="417">
        <f t="shared" si="162"/>
        <v>-47.470000000000255</v>
      </c>
      <c r="H604" s="410">
        <f t="shared" si="162"/>
        <v>205</v>
      </c>
      <c r="I604" s="415">
        <f t="shared" si="162"/>
        <v>624.32999999999993</v>
      </c>
      <c r="J604" s="415">
        <f t="shared" si="162"/>
        <v>268</v>
      </c>
      <c r="K604" s="415">
        <f t="shared" si="162"/>
        <v>-329.13000000000011</v>
      </c>
      <c r="L604" s="415">
        <f t="shared" si="162"/>
        <v>92.590000000000146</v>
      </c>
      <c r="M604" s="417">
        <f t="shared" si="162"/>
        <v>22</v>
      </c>
      <c r="N604" s="410">
        <f t="shared" si="162"/>
        <v>-7.8800000000001091</v>
      </c>
      <c r="O604" s="415">
        <f t="shared" si="162"/>
        <v>9</v>
      </c>
      <c r="P604" s="415">
        <f t="shared" si="162"/>
        <v>38.5</v>
      </c>
      <c r="Q604" s="415">
        <f t="shared" si="162"/>
        <v>150.56999999999971</v>
      </c>
      <c r="R604" s="415">
        <f t="shared" si="162"/>
        <v>4</v>
      </c>
      <c r="S604" s="417">
        <f t="shared" si="162"/>
        <v>56.369999999999891</v>
      </c>
      <c r="T604" s="478">
        <f>T600-T587</f>
        <v>29.239999999999782</v>
      </c>
      <c r="U604" s="532"/>
      <c r="V604" s="227"/>
      <c r="W604" s="532"/>
    </row>
    <row r="605" spans="1:23" x14ac:dyDescent="0.2">
      <c r="A605" s="370" t="s">
        <v>51</v>
      </c>
      <c r="B605" s="486">
        <v>61</v>
      </c>
      <c r="C605" s="487">
        <v>61</v>
      </c>
      <c r="D605" s="487">
        <v>61</v>
      </c>
      <c r="E605" s="487">
        <v>10</v>
      </c>
      <c r="F605" s="487">
        <v>61</v>
      </c>
      <c r="G605" s="489">
        <v>60</v>
      </c>
      <c r="H605" s="486">
        <v>60</v>
      </c>
      <c r="I605" s="487">
        <v>60</v>
      </c>
      <c r="J605" s="487">
        <v>60</v>
      </c>
      <c r="K605" s="487">
        <v>6</v>
      </c>
      <c r="L605" s="487">
        <v>61</v>
      </c>
      <c r="M605" s="489">
        <v>61</v>
      </c>
      <c r="N605" s="486">
        <v>61</v>
      </c>
      <c r="O605" s="487">
        <v>61</v>
      </c>
      <c r="P605" s="487">
        <v>61</v>
      </c>
      <c r="Q605" s="487">
        <v>8</v>
      </c>
      <c r="R605" s="487">
        <v>61</v>
      </c>
      <c r="S605" s="489">
        <v>60</v>
      </c>
      <c r="T605" s="347">
        <f>SUM(B605:S605)</f>
        <v>934</v>
      </c>
      <c r="U605" s="227" t="s">
        <v>56</v>
      </c>
      <c r="V605" s="278">
        <f>T592-T605</f>
        <v>6</v>
      </c>
      <c r="W605" s="279">
        <f>V605/T592</f>
        <v>6.382978723404255E-3</v>
      </c>
    </row>
    <row r="606" spans="1:23" x14ac:dyDescent="0.2">
      <c r="A606" s="371" t="s">
        <v>28</v>
      </c>
      <c r="B606" s="323">
        <v>153</v>
      </c>
      <c r="C606" s="240">
        <v>152</v>
      </c>
      <c r="D606" s="240">
        <v>151</v>
      </c>
      <c r="E606" s="240">
        <v>153.5</v>
      </c>
      <c r="F606" s="240">
        <v>150.5</v>
      </c>
      <c r="G606" s="243">
        <v>149</v>
      </c>
      <c r="H606" s="242">
        <v>153</v>
      </c>
      <c r="I606" s="240">
        <v>152</v>
      </c>
      <c r="J606" s="240">
        <v>151</v>
      </c>
      <c r="K606" s="240">
        <v>154</v>
      </c>
      <c r="L606" s="240">
        <v>150.5</v>
      </c>
      <c r="M606" s="243">
        <v>149</v>
      </c>
      <c r="N606" s="242">
        <v>153</v>
      </c>
      <c r="O606" s="240">
        <v>151.5</v>
      </c>
      <c r="P606" s="240">
        <v>151</v>
      </c>
      <c r="Q606" s="240">
        <v>153.5</v>
      </c>
      <c r="R606" s="240">
        <v>150</v>
      </c>
      <c r="S606" s="243">
        <v>149.5</v>
      </c>
      <c r="T606" s="339"/>
      <c r="U606" s="227" t="s">
        <v>57</v>
      </c>
      <c r="V606" s="362">
        <v>151.41999999999999</v>
      </c>
      <c r="W606" s="532"/>
    </row>
    <row r="607" spans="1:23" ht="13.5" thickBot="1" x14ac:dyDescent="0.25">
      <c r="A607" s="372" t="s">
        <v>26</v>
      </c>
      <c r="B607" s="410">
        <f>B606-B593</f>
        <v>0</v>
      </c>
      <c r="C607" s="415">
        <f t="shared" ref="C607:S607" si="163">C606-C593</f>
        <v>0</v>
      </c>
      <c r="D607" s="415">
        <f t="shared" si="163"/>
        <v>0</v>
      </c>
      <c r="E607" s="415">
        <f t="shared" si="163"/>
        <v>0</v>
      </c>
      <c r="F607" s="415">
        <f t="shared" si="163"/>
        <v>0</v>
      </c>
      <c r="G607" s="417">
        <f t="shared" si="163"/>
        <v>0</v>
      </c>
      <c r="H607" s="410">
        <f t="shared" si="163"/>
        <v>0</v>
      </c>
      <c r="I607" s="415">
        <f t="shared" si="163"/>
        <v>0</v>
      </c>
      <c r="J607" s="415">
        <f t="shared" si="163"/>
        <v>0</v>
      </c>
      <c r="K607" s="415">
        <f t="shared" si="163"/>
        <v>0</v>
      </c>
      <c r="L607" s="415">
        <f t="shared" si="163"/>
        <v>0</v>
      </c>
      <c r="M607" s="417">
        <f t="shared" si="163"/>
        <v>0</v>
      </c>
      <c r="N607" s="410">
        <f t="shared" si="163"/>
        <v>0</v>
      </c>
      <c r="O607" s="415">
        <f t="shared" si="163"/>
        <v>0</v>
      </c>
      <c r="P607" s="415">
        <f t="shared" si="163"/>
        <v>0</v>
      </c>
      <c r="Q607" s="415">
        <f t="shared" si="163"/>
        <v>0</v>
      </c>
      <c r="R607" s="415">
        <f t="shared" si="163"/>
        <v>0</v>
      </c>
      <c r="S607" s="417">
        <f t="shared" si="163"/>
        <v>0</v>
      </c>
      <c r="T607" s="348"/>
      <c r="U607" s="227" t="s">
        <v>26</v>
      </c>
      <c r="V607" s="395">
        <f>V606-V593</f>
        <v>0.25</v>
      </c>
      <c r="W607" s="532"/>
    </row>
    <row r="609" spans="1:23" ht="13.5" thickBot="1" x14ac:dyDescent="0.25"/>
    <row r="610" spans="1:23" ht="13.5" thickBot="1" x14ac:dyDescent="0.25">
      <c r="A610" s="468" t="s">
        <v>155</v>
      </c>
      <c r="B610" s="584" t="s">
        <v>53</v>
      </c>
      <c r="C610" s="585"/>
      <c r="D610" s="585"/>
      <c r="E610" s="585"/>
      <c r="F610" s="585"/>
      <c r="G610" s="586"/>
      <c r="H610" s="584" t="s">
        <v>72</v>
      </c>
      <c r="I610" s="585"/>
      <c r="J610" s="585"/>
      <c r="K610" s="585"/>
      <c r="L610" s="585"/>
      <c r="M610" s="586"/>
      <c r="N610" s="584" t="s">
        <v>63</v>
      </c>
      <c r="O610" s="585"/>
      <c r="P610" s="585"/>
      <c r="Q610" s="585"/>
      <c r="R610" s="585"/>
      <c r="S610" s="586"/>
      <c r="T610" s="338" t="s">
        <v>55</v>
      </c>
      <c r="U610" s="533"/>
      <c r="V610" s="533"/>
      <c r="W610" s="533"/>
    </row>
    <row r="611" spans="1:23" x14ac:dyDescent="0.2">
      <c r="A611" s="469" t="s">
        <v>54</v>
      </c>
      <c r="B611" s="490">
        <v>1</v>
      </c>
      <c r="C611" s="329">
        <v>2</v>
      </c>
      <c r="D611" s="329">
        <v>3</v>
      </c>
      <c r="E611" s="329">
        <v>4</v>
      </c>
      <c r="F611" s="329">
        <v>5</v>
      </c>
      <c r="G611" s="483">
        <v>6</v>
      </c>
      <c r="H611" s="490">
        <v>7</v>
      </c>
      <c r="I611" s="329">
        <v>8</v>
      </c>
      <c r="J611" s="329">
        <v>9</v>
      </c>
      <c r="K611" s="329">
        <v>10</v>
      </c>
      <c r="L611" s="329">
        <v>11</v>
      </c>
      <c r="M611" s="483">
        <v>12</v>
      </c>
      <c r="N611" s="490">
        <v>13</v>
      </c>
      <c r="O611" s="329">
        <v>14</v>
      </c>
      <c r="P611" s="329">
        <v>15</v>
      </c>
      <c r="Q611" s="329">
        <v>16</v>
      </c>
      <c r="R611" s="329">
        <v>17</v>
      </c>
      <c r="S611" s="483">
        <v>18</v>
      </c>
      <c r="T611" s="459"/>
      <c r="U611" s="533"/>
      <c r="V611" s="533"/>
      <c r="W611" s="533"/>
    </row>
    <row r="612" spans="1:23" x14ac:dyDescent="0.2">
      <c r="A612" s="470" t="s">
        <v>3</v>
      </c>
      <c r="B612" s="473">
        <v>4415</v>
      </c>
      <c r="C612" s="254">
        <v>4415</v>
      </c>
      <c r="D612" s="254">
        <v>4415</v>
      </c>
      <c r="E612" s="254">
        <v>4415</v>
      </c>
      <c r="F612" s="254">
        <v>4415</v>
      </c>
      <c r="G612" s="255">
        <v>4415</v>
      </c>
      <c r="H612" s="253">
        <v>4415</v>
      </c>
      <c r="I612" s="254">
        <v>4415</v>
      </c>
      <c r="J612" s="254">
        <v>4415</v>
      </c>
      <c r="K612" s="254">
        <v>4415</v>
      </c>
      <c r="L612" s="254">
        <v>4415</v>
      </c>
      <c r="M612" s="255">
        <v>4415</v>
      </c>
      <c r="N612" s="253">
        <v>4415</v>
      </c>
      <c r="O612" s="254">
        <v>4415</v>
      </c>
      <c r="P612" s="254">
        <v>4415</v>
      </c>
      <c r="Q612" s="254">
        <v>4415</v>
      </c>
      <c r="R612" s="254">
        <v>4415</v>
      </c>
      <c r="S612" s="255">
        <v>4415</v>
      </c>
      <c r="T612" s="255">
        <v>4415</v>
      </c>
      <c r="U612" s="533"/>
      <c r="V612" s="533"/>
      <c r="W612" s="533"/>
    </row>
    <row r="613" spans="1:23" x14ac:dyDescent="0.2">
      <c r="A613" s="471" t="s">
        <v>6</v>
      </c>
      <c r="B613" s="256">
        <v>4666</v>
      </c>
      <c r="C613" s="257">
        <v>4934</v>
      </c>
      <c r="D613" s="257">
        <v>5016</v>
      </c>
      <c r="E613" s="257">
        <v>4455</v>
      </c>
      <c r="F613" s="257">
        <v>5145</v>
      </c>
      <c r="G613" s="258">
        <v>5311</v>
      </c>
      <c r="H613" s="256">
        <v>4772</v>
      </c>
      <c r="I613" s="257">
        <v>4914</v>
      </c>
      <c r="J613" s="257">
        <v>5044</v>
      </c>
      <c r="K613" s="257">
        <v>4553</v>
      </c>
      <c r="L613" s="257">
        <v>5119</v>
      </c>
      <c r="M613" s="258">
        <v>5254</v>
      </c>
      <c r="N613" s="256">
        <v>4733</v>
      </c>
      <c r="O613" s="257">
        <v>4997</v>
      </c>
      <c r="P613" s="257">
        <v>4929</v>
      </c>
      <c r="Q613" s="257">
        <v>4442</v>
      </c>
      <c r="R613" s="257">
        <v>5190</v>
      </c>
      <c r="S613" s="258">
        <v>5287</v>
      </c>
      <c r="T613" s="342">
        <v>4962</v>
      </c>
      <c r="U613" s="533"/>
      <c r="V613" s="533"/>
      <c r="W613" s="533"/>
    </row>
    <row r="614" spans="1:23" x14ac:dyDescent="0.2">
      <c r="A614" s="469" t="s">
        <v>7</v>
      </c>
      <c r="B614" s="260">
        <v>93.3</v>
      </c>
      <c r="C614" s="261">
        <v>100</v>
      </c>
      <c r="D614" s="261">
        <v>100</v>
      </c>
      <c r="E614" s="261">
        <v>60</v>
      </c>
      <c r="F614" s="261">
        <v>93.3</v>
      </c>
      <c r="G614" s="262">
        <v>93.3</v>
      </c>
      <c r="H614" s="260">
        <v>100</v>
      </c>
      <c r="I614" s="261">
        <v>100</v>
      </c>
      <c r="J614" s="261">
        <v>93.3</v>
      </c>
      <c r="K614" s="261">
        <v>85.7</v>
      </c>
      <c r="L614" s="261">
        <v>100</v>
      </c>
      <c r="M614" s="262">
        <v>93.3</v>
      </c>
      <c r="N614" s="260">
        <v>100</v>
      </c>
      <c r="O614" s="261">
        <v>93.3</v>
      </c>
      <c r="P614" s="261">
        <v>93.3</v>
      </c>
      <c r="Q614" s="261">
        <v>60</v>
      </c>
      <c r="R614" s="261">
        <v>86.7</v>
      </c>
      <c r="S614" s="262">
        <v>100</v>
      </c>
      <c r="T614" s="343">
        <v>86.1</v>
      </c>
      <c r="U614" s="533"/>
      <c r="V614" s="227"/>
      <c r="W614" s="533"/>
    </row>
    <row r="615" spans="1:23" x14ac:dyDescent="0.2">
      <c r="A615" s="469" t="s">
        <v>8</v>
      </c>
      <c r="B615" s="263">
        <v>6.0999999999999999E-2</v>
      </c>
      <c r="C615" s="264">
        <v>4.2000000000000003E-2</v>
      </c>
      <c r="D615" s="264">
        <v>3.4000000000000002E-2</v>
      </c>
      <c r="E615" s="264">
        <v>9.7000000000000003E-2</v>
      </c>
      <c r="F615" s="264">
        <v>4.3999999999999997E-2</v>
      </c>
      <c r="G615" s="265">
        <v>5.6000000000000001E-2</v>
      </c>
      <c r="H615" s="263">
        <v>3.6999999999999998E-2</v>
      </c>
      <c r="I615" s="264">
        <v>2.5999999999999999E-2</v>
      </c>
      <c r="J615" s="264">
        <v>4.9000000000000002E-2</v>
      </c>
      <c r="K615" s="264">
        <v>8.7999999999999995E-2</v>
      </c>
      <c r="L615" s="264">
        <v>3.5999999999999997E-2</v>
      </c>
      <c r="M615" s="265">
        <v>5.8000000000000003E-2</v>
      </c>
      <c r="N615" s="263">
        <v>4.9000000000000002E-2</v>
      </c>
      <c r="O615" s="264">
        <v>0.52</v>
      </c>
      <c r="P615" s="264">
        <v>5.3999999999999999E-2</v>
      </c>
      <c r="Q615" s="264">
        <v>8.6999999999999994E-2</v>
      </c>
      <c r="R615" s="264">
        <v>5.6000000000000001E-2</v>
      </c>
      <c r="S615" s="265">
        <v>3.7999999999999999E-2</v>
      </c>
      <c r="T615" s="344">
        <v>7.0999999999999994E-2</v>
      </c>
      <c r="U615" s="533"/>
      <c r="V615" s="227"/>
      <c r="W615" s="533"/>
    </row>
    <row r="616" spans="1:23" x14ac:dyDescent="0.2">
      <c r="A616" s="471" t="s">
        <v>1</v>
      </c>
      <c r="B616" s="266">
        <f>B613/B612*100-100</f>
        <v>5.6851642129105358</v>
      </c>
      <c r="C616" s="267">
        <f t="shared" ref="C616:R616" si="164">C613/C612*100-100</f>
        <v>11.755379388448461</v>
      </c>
      <c r="D616" s="267">
        <f t="shared" si="164"/>
        <v>13.612684031710074</v>
      </c>
      <c r="E616" s="267">
        <f t="shared" si="164"/>
        <v>0.90600226500565384</v>
      </c>
      <c r="F616" s="267">
        <f t="shared" si="164"/>
        <v>16.534541336353342</v>
      </c>
      <c r="G616" s="268">
        <f t="shared" si="164"/>
        <v>20.294450736126834</v>
      </c>
      <c r="H616" s="266">
        <f t="shared" si="164"/>
        <v>8.086070215175539</v>
      </c>
      <c r="I616" s="267">
        <f t="shared" si="164"/>
        <v>11.302378255945641</v>
      </c>
      <c r="J616" s="267">
        <f t="shared" si="164"/>
        <v>14.246885617214033</v>
      </c>
      <c r="K616" s="267">
        <f t="shared" si="164"/>
        <v>3.125707814269532</v>
      </c>
      <c r="L616" s="267">
        <f t="shared" si="164"/>
        <v>15.945639864099675</v>
      </c>
      <c r="M616" s="268">
        <f t="shared" si="164"/>
        <v>19.003397508493777</v>
      </c>
      <c r="N616" s="266">
        <f t="shared" si="164"/>
        <v>7.2027180067950098</v>
      </c>
      <c r="O616" s="267">
        <f t="shared" si="164"/>
        <v>13.182332955832393</v>
      </c>
      <c r="P616" s="267">
        <f t="shared" si="164"/>
        <v>11.642129105322766</v>
      </c>
      <c r="Q616" s="267">
        <f t="shared" si="164"/>
        <v>0.61155152887882025</v>
      </c>
      <c r="R616" s="267">
        <f t="shared" si="164"/>
        <v>17.553793884484705</v>
      </c>
      <c r="S616" s="268">
        <f>S613/S612*100-100</f>
        <v>19.75084937712343</v>
      </c>
      <c r="T616" s="345">
        <f t="shared" ref="T616" si="165">T613/T612*100-100</f>
        <v>12.389580973952434</v>
      </c>
      <c r="U616" s="533"/>
      <c r="V616" s="227"/>
      <c r="W616" s="533"/>
    </row>
    <row r="617" spans="1:23" ht="13.5" thickBot="1" x14ac:dyDescent="0.25">
      <c r="A617" s="472" t="s">
        <v>27</v>
      </c>
      <c r="B617" s="410">
        <f>B613-B600</f>
        <v>-64</v>
      </c>
      <c r="C617" s="415">
        <f t="shared" ref="C617:S617" si="166">C613-C600</f>
        <v>275</v>
      </c>
      <c r="D617" s="415">
        <f t="shared" si="166"/>
        <v>156</v>
      </c>
      <c r="E617" s="415">
        <f t="shared" si="166"/>
        <v>102</v>
      </c>
      <c r="F617" s="415">
        <f t="shared" si="166"/>
        <v>125</v>
      </c>
      <c r="G617" s="417">
        <f t="shared" si="166"/>
        <v>129</v>
      </c>
      <c r="H617" s="410">
        <f t="shared" si="166"/>
        <v>-48</v>
      </c>
      <c r="I617" s="415">
        <f t="shared" si="166"/>
        <v>33</v>
      </c>
      <c r="J617" s="415">
        <f t="shared" si="166"/>
        <v>-14</v>
      </c>
      <c r="K617" s="415">
        <f t="shared" si="166"/>
        <v>-116</v>
      </c>
      <c r="L617" s="415">
        <f t="shared" si="166"/>
        <v>-23</v>
      </c>
      <c r="M617" s="417">
        <f t="shared" si="166"/>
        <v>-10</v>
      </c>
      <c r="N617" s="410">
        <f t="shared" si="166"/>
        <v>79</v>
      </c>
      <c r="O617" s="415">
        <f t="shared" si="166"/>
        <v>108</v>
      </c>
      <c r="P617" s="415">
        <f t="shared" si="166"/>
        <v>-62</v>
      </c>
      <c r="Q617" s="415">
        <f t="shared" si="166"/>
        <v>-50</v>
      </c>
      <c r="R617" s="415">
        <f t="shared" si="166"/>
        <v>61</v>
      </c>
      <c r="S617" s="417">
        <f t="shared" si="166"/>
        <v>-5</v>
      </c>
      <c r="T617" s="478">
        <f>T613-T600</f>
        <v>31</v>
      </c>
      <c r="U617" s="533"/>
      <c r="V617" s="227"/>
      <c r="W617" s="533"/>
    </row>
    <row r="618" spans="1:23" x14ac:dyDescent="0.2">
      <c r="A618" s="370" t="s">
        <v>51</v>
      </c>
      <c r="B618" s="486">
        <v>61</v>
      </c>
      <c r="C618" s="487">
        <v>61</v>
      </c>
      <c r="D618" s="487">
        <v>61</v>
      </c>
      <c r="E618" s="487">
        <v>10</v>
      </c>
      <c r="F618" s="487">
        <v>61</v>
      </c>
      <c r="G618" s="489">
        <v>60</v>
      </c>
      <c r="H618" s="486">
        <v>60</v>
      </c>
      <c r="I618" s="487">
        <v>60</v>
      </c>
      <c r="J618" s="487">
        <v>60</v>
      </c>
      <c r="K618" s="487">
        <v>6</v>
      </c>
      <c r="L618" s="487">
        <v>61</v>
      </c>
      <c r="M618" s="489">
        <v>61</v>
      </c>
      <c r="N618" s="486">
        <v>61</v>
      </c>
      <c r="O618" s="487">
        <v>61</v>
      </c>
      <c r="P618" s="487">
        <v>61</v>
      </c>
      <c r="Q618" s="487">
        <v>8</v>
      </c>
      <c r="R618" s="487">
        <v>61</v>
      </c>
      <c r="S618" s="489">
        <v>60</v>
      </c>
      <c r="T618" s="347">
        <f>SUM(B618:S618)</f>
        <v>934</v>
      </c>
      <c r="U618" s="227" t="s">
        <v>56</v>
      </c>
      <c r="V618" s="278">
        <f>T605-T618</f>
        <v>0</v>
      </c>
      <c r="W618" s="279">
        <f>V618/T605</f>
        <v>0</v>
      </c>
    </row>
    <row r="619" spans="1:23" x14ac:dyDescent="0.2">
      <c r="A619" s="371" t="s">
        <v>28</v>
      </c>
      <c r="B619" s="323">
        <v>154</v>
      </c>
      <c r="C619" s="240">
        <v>153</v>
      </c>
      <c r="D619" s="240">
        <v>152</v>
      </c>
      <c r="E619" s="240">
        <v>154.5</v>
      </c>
      <c r="F619" s="240">
        <v>151.5</v>
      </c>
      <c r="G619" s="243">
        <v>150</v>
      </c>
      <c r="H619" s="242">
        <v>154</v>
      </c>
      <c r="I619" s="240">
        <v>153</v>
      </c>
      <c r="J619" s="240">
        <v>152</v>
      </c>
      <c r="K619" s="240">
        <v>155</v>
      </c>
      <c r="L619" s="240">
        <v>151.5</v>
      </c>
      <c r="M619" s="243">
        <v>150</v>
      </c>
      <c r="N619" s="242">
        <v>154</v>
      </c>
      <c r="O619" s="240">
        <v>152.5</v>
      </c>
      <c r="P619" s="240">
        <v>152</v>
      </c>
      <c r="Q619" s="240">
        <v>154.5</v>
      </c>
      <c r="R619" s="240">
        <v>151</v>
      </c>
      <c r="S619" s="243">
        <v>150.5</v>
      </c>
      <c r="T619" s="339"/>
      <c r="U619" s="227" t="s">
        <v>57</v>
      </c>
      <c r="V619" s="362">
        <v>151.12</v>
      </c>
      <c r="W619" s="533"/>
    </row>
    <row r="620" spans="1:23" ht="13.5" thickBot="1" x14ac:dyDescent="0.25">
      <c r="A620" s="372" t="s">
        <v>26</v>
      </c>
      <c r="B620" s="410">
        <f>B619-B606</f>
        <v>1</v>
      </c>
      <c r="C620" s="415">
        <f t="shared" ref="C620:S620" si="167">C619-C606</f>
        <v>1</v>
      </c>
      <c r="D620" s="415">
        <f t="shared" si="167"/>
        <v>1</v>
      </c>
      <c r="E620" s="415">
        <f t="shared" si="167"/>
        <v>1</v>
      </c>
      <c r="F620" s="415">
        <f t="shared" si="167"/>
        <v>1</v>
      </c>
      <c r="G620" s="417">
        <f t="shared" si="167"/>
        <v>1</v>
      </c>
      <c r="H620" s="410">
        <f t="shared" si="167"/>
        <v>1</v>
      </c>
      <c r="I620" s="415">
        <f t="shared" si="167"/>
        <v>1</v>
      </c>
      <c r="J620" s="415">
        <f t="shared" si="167"/>
        <v>1</v>
      </c>
      <c r="K620" s="415">
        <f t="shared" si="167"/>
        <v>1</v>
      </c>
      <c r="L620" s="415">
        <f t="shared" si="167"/>
        <v>1</v>
      </c>
      <c r="M620" s="417">
        <f t="shared" si="167"/>
        <v>1</v>
      </c>
      <c r="N620" s="410">
        <f t="shared" si="167"/>
        <v>1</v>
      </c>
      <c r="O620" s="415">
        <f t="shared" si="167"/>
        <v>1</v>
      </c>
      <c r="P620" s="415">
        <f t="shared" si="167"/>
        <v>1</v>
      </c>
      <c r="Q620" s="415">
        <f t="shared" si="167"/>
        <v>1</v>
      </c>
      <c r="R620" s="415">
        <f t="shared" si="167"/>
        <v>1</v>
      </c>
      <c r="S620" s="417">
        <f t="shared" si="167"/>
        <v>1</v>
      </c>
      <c r="T620" s="348"/>
      <c r="U620" s="227" t="s">
        <v>26</v>
      </c>
      <c r="V620" s="395">
        <f>V619-V606</f>
        <v>-0.29999999999998295</v>
      </c>
      <c r="W620" s="533"/>
    </row>
    <row r="622" spans="1:23" ht="13.5" thickBot="1" x14ac:dyDescent="0.25"/>
    <row r="623" spans="1:23" ht="13.5" thickBot="1" x14ac:dyDescent="0.25">
      <c r="A623" s="468" t="s">
        <v>156</v>
      </c>
      <c r="B623" s="584" t="s">
        <v>53</v>
      </c>
      <c r="C623" s="585"/>
      <c r="D623" s="585"/>
      <c r="E623" s="585"/>
      <c r="F623" s="585"/>
      <c r="G623" s="586"/>
      <c r="H623" s="584" t="s">
        <v>72</v>
      </c>
      <c r="I623" s="585"/>
      <c r="J623" s="585"/>
      <c r="K623" s="585"/>
      <c r="L623" s="585"/>
      <c r="M623" s="586"/>
      <c r="N623" s="584" t="s">
        <v>63</v>
      </c>
      <c r="O623" s="585"/>
      <c r="P623" s="585"/>
      <c r="Q623" s="585"/>
      <c r="R623" s="585"/>
      <c r="S623" s="586"/>
      <c r="T623" s="338" t="s">
        <v>55</v>
      </c>
      <c r="U623" s="534"/>
      <c r="V623" s="534"/>
      <c r="W623" s="534"/>
    </row>
    <row r="624" spans="1:23" x14ac:dyDescent="0.2">
      <c r="A624" s="469" t="s">
        <v>54</v>
      </c>
      <c r="B624" s="490">
        <v>1</v>
      </c>
      <c r="C624" s="329">
        <v>2</v>
      </c>
      <c r="D624" s="329">
        <v>3</v>
      </c>
      <c r="E624" s="329">
        <v>4</v>
      </c>
      <c r="F624" s="329">
        <v>5</v>
      </c>
      <c r="G624" s="483">
        <v>6</v>
      </c>
      <c r="H624" s="490">
        <v>7</v>
      </c>
      <c r="I624" s="329">
        <v>8</v>
      </c>
      <c r="J624" s="329">
        <v>9</v>
      </c>
      <c r="K624" s="329">
        <v>10</v>
      </c>
      <c r="L624" s="329">
        <v>11</v>
      </c>
      <c r="M624" s="483">
        <v>12</v>
      </c>
      <c r="N624" s="490">
        <v>13</v>
      </c>
      <c r="O624" s="329">
        <v>14</v>
      </c>
      <c r="P624" s="329">
        <v>15</v>
      </c>
      <c r="Q624" s="329">
        <v>16</v>
      </c>
      <c r="R624" s="329">
        <v>17</v>
      </c>
      <c r="S624" s="483">
        <v>18</v>
      </c>
      <c r="T624" s="459">
        <v>252</v>
      </c>
      <c r="U624" s="534"/>
      <c r="V624" s="534"/>
      <c r="W624" s="534"/>
    </row>
    <row r="625" spans="1:23" x14ac:dyDescent="0.2">
      <c r="A625" s="470" t="s">
        <v>3</v>
      </c>
      <c r="B625" s="473">
        <v>4430</v>
      </c>
      <c r="C625" s="254">
        <v>4430</v>
      </c>
      <c r="D625" s="254">
        <v>4430</v>
      </c>
      <c r="E625" s="254">
        <v>4430</v>
      </c>
      <c r="F625" s="254">
        <v>4430</v>
      </c>
      <c r="G625" s="255">
        <v>4430</v>
      </c>
      <c r="H625" s="253">
        <v>4430</v>
      </c>
      <c r="I625" s="254">
        <v>4430</v>
      </c>
      <c r="J625" s="254">
        <v>4430</v>
      </c>
      <c r="K625" s="254">
        <v>4430</v>
      </c>
      <c r="L625" s="254">
        <v>4430</v>
      </c>
      <c r="M625" s="255">
        <v>4430</v>
      </c>
      <c r="N625" s="253">
        <v>4430</v>
      </c>
      <c r="O625" s="254">
        <v>4430</v>
      </c>
      <c r="P625" s="254">
        <v>4430</v>
      </c>
      <c r="Q625" s="254">
        <v>4430</v>
      </c>
      <c r="R625" s="254">
        <v>4430</v>
      </c>
      <c r="S625" s="255">
        <v>4430</v>
      </c>
      <c r="T625" s="255">
        <v>4430</v>
      </c>
      <c r="U625" s="534"/>
      <c r="V625" s="534"/>
      <c r="W625" s="534"/>
    </row>
    <row r="626" spans="1:23" x14ac:dyDescent="0.2">
      <c r="A626" s="471" t="s">
        <v>6</v>
      </c>
      <c r="B626" s="256">
        <v>4690</v>
      </c>
      <c r="C626" s="257">
        <v>4915</v>
      </c>
      <c r="D626" s="257">
        <v>4952</v>
      </c>
      <c r="E626" s="257">
        <v>4607</v>
      </c>
      <c r="F626" s="257">
        <v>5113</v>
      </c>
      <c r="G626" s="258">
        <v>5156</v>
      </c>
      <c r="H626" s="256">
        <v>4920</v>
      </c>
      <c r="I626" s="257">
        <v>4933</v>
      </c>
      <c r="J626" s="257">
        <v>5004</v>
      </c>
      <c r="K626" s="257">
        <v>4582</v>
      </c>
      <c r="L626" s="257">
        <v>5123</v>
      </c>
      <c r="M626" s="258">
        <v>5278</v>
      </c>
      <c r="N626" s="256">
        <v>4862</v>
      </c>
      <c r="O626" s="257">
        <v>4970</v>
      </c>
      <c r="P626" s="257">
        <v>5003</v>
      </c>
      <c r="Q626" s="257">
        <v>4473</v>
      </c>
      <c r="R626" s="257">
        <v>5159</v>
      </c>
      <c r="S626" s="258">
        <v>5379</v>
      </c>
      <c r="T626" s="342">
        <v>4979</v>
      </c>
      <c r="U626" s="534"/>
      <c r="V626" s="534"/>
      <c r="W626" s="534"/>
    </row>
    <row r="627" spans="1:23" x14ac:dyDescent="0.2">
      <c r="A627" s="469" t="s">
        <v>7</v>
      </c>
      <c r="B627" s="260">
        <v>86.7</v>
      </c>
      <c r="C627" s="261">
        <v>93.3</v>
      </c>
      <c r="D627" s="261">
        <v>93.3</v>
      </c>
      <c r="E627" s="261">
        <v>60</v>
      </c>
      <c r="F627" s="261">
        <v>93.3</v>
      </c>
      <c r="G627" s="262">
        <v>86.7</v>
      </c>
      <c r="H627" s="260">
        <v>100</v>
      </c>
      <c r="I627" s="261">
        <v>100</v>
      </c>
      <c r="J627" s="261">
        <v>93.3</v>
      </c>
      <c r="K627" s="261">
        <v>85.7</v>
      </c>
      <c r="L627" s="261">
        <v>96.7</v>
      </c>
      <c r="M627" s="262">
        <v>96.7</v>
      </c>
      <c r="N627" s="260">
        <v>100</v>
      </c>
      <c r="O627" s="261">
        <v>93.3</v>
      </c>
      <c r="P627" s="261">
        <v>100</v>
      </c>
      <c r="Q627" s="261">
        <v>60</v>
      </c>
      <c r="R627" s="261">
        <v>93.3</v>
      </c>
      <c r="S627" s="262">
        <v>93.3</v>
      </c>
      <c r="T627" s="343">
        <v>84.9</v>
      </c>
      <c r="U627" s="534"/>
      <c r="V627" s="227"/>
      <c r="W627" s="534"/>
    </row>
    <row r="628" spans="1:23" x14ac:dyDescent="0.2">
      <c r="A628" s="469" t="s">
        <v>8</v>
      </c>
      <c r="B628" s="263">
        <v>9.1999999999999998E-2</v>
      </c>
      <c r="C628" s="264">
        <v>5.8999999999999997E-2</v>
      </c>
      <c r="D628" s="264">
        <v>5.6000000000000001E-2</v>
      </c>
      <c r="E628" s="264">
        <v>9.7000000000000003E-2</v>
      </c>
      <c r="F628" s="264">
        <v>5.2999999999999999E-2</v>
      </c>
      <c r="G628" s="265">
        <v>5.8000000000000003E-2</v>
      </c>
      <c r="H628" s="263">
        <v>4.2999999999999997E-2</v>
      </c>
      <c r="I628" s="264">
        <v>4.3999999999999997E-2</v>
      </c>
      <c r="J628" s="264">
        <v>0.04</v>
      </c>
      <c r="K628" s="264">
        <v>8.7999999999999995E-2</v>
      </c>
      <c r="L628" s="264">
        <v>5.1999999999999998E-2</v>
      </c>
      <c r="M628" s="265">
        <v>7.0000000000000007E-2</v>
      </c>
      <c r="N628" s="263">
        <v>4.2999999999999997E-2</v>
      </c>
      <c r="O628" s="264">
        <v>5.1999999999999998E-2</v>
      </c>
      <c r="P628" s="264">
        <v>0.05</v>
      </c>
      <c r="Q628" s="264">
        <v>9.8000000000000004E-2</v>
      </c>
      <c r="R628" s="264">
        <v>5.5E-2</v>
      </c>
      <c r="S628" s="265">
        <v>5.6000000000000001E-2</v>
      </c>
      <c r="T628" s="344">
        <v>7.2999999999999995E-2</v>
      </c>
      <c r="U628" s="534"/>
      <c r="V628" s="227"/>
      <c r="W628" s="534"/>
    </row>
    <row r="629" spans="1:23" x14ac:dyDescent="0.2">
      <c r="A629" s="471" t="s">
        <v>1</v>
      </c>
      <c r="B629" s="266">
        <f>B626/B625*100-100</f>
        <v>5.8690744920993296</v>
      </c>
      <c r="C629" s="267">
        <f t="shared" ref="C629:R629" si="168">C626/C625*100-100</f>
        <v>10.948081264108353</v>
      </c>
      <c r="D629" s="267">
        <f t="shared" si="168"/>
        <v>11.78329571106093</v>
      </c>
      <c r="E629" s="267">
        <f t="shared" si="168"/>
        <v>3.9954853273137729</v>
      </c>
      <c r="F629" s="267">
        <f t="shared" si="168"/>
        <v>15.417607223476296</v>
      </c>
      <c r="G629" s="268">
        <f t="shared" si="168"/>
        <v>16.388261851015812</v>
      </c>
      <c r="H629" s="266">
        <f t="shared" si="168"/>
        <v>11.060948081264101</v>
      </c>
      <c r="I629" s="267">
        <f t="shared" si="168"/>
        <v>11.354401805869088</v>
      </c>
      <c r="J629" s="267">
        <f t="shared" si="168"/>
        <v>12.957110609480821</v>
      </c>
      <c r="K629" s="267">
        <f t="shared" si="168"/>
        <v>3.431151241534991</v>
      </c>
      <c r="L629" s="267">
        <f t="shared" si="168"/>
        <v>15.643340857787805</v>
      </c>
      <c r="M629" s="268">
        <f t="shared" si="168"/>
        <v>19.142212189616245</v>
      </c>
      <c r="N629" s="266">
        <f t="shared" si="168"/>
        <v>9.7516930022573263</v>
      </c>
      <c r="O629" s="267">
        <f t="shared" si="168"/>
        <v>12.189616252821665</v>
      </c>
      <c r="P629" s="267">
        <f t="shared" si="168"/>
        <v>12.934537246049672</v>
      </c>
      <c r="Q629" s="267">
        <f t="shared" si="168"/>
        <v>0.97065462753951692</v>
      </c>
      <c r="R629" s="267">
        <f t="shared" si="168"/>
        <v>16.455981941309261</v>
      </c>
      <c r="S629" s="268">
        <f>S626/S625*100-100</f>
        <v>21.422121896162523</v>
      </c>
      <c r="T629" s="345">
        <f t="shared" ref="T629" si="169">T626/T625*100-100</f>
        <v>12.392776523702025</v>
      </c>
      <c r="U629" s="534"/>
      <c r="V629" s="227"/>
      <c r="W629" s="534"/>
    </row>
    <row r="630" spans="1:23" ht="13.5" thickBot="1" x14ac:dyDescent="0.25">
      <c r="A630" s="472" t="s">
        <v>27</v>
      </c>
      <c r="B630" s="410">
        <f>B626-B613</f>
        <v>24</v>
      </c>
      <c r="C630" s="415">
        <f t="shared" ref="C630:S630" si="170">C626-C613</f>
        <v>-19</v>
      </c>
      <c r="D630" s="415">
        <f t="shared" si="170"/>
        <v>-64</v>
      </c>
      <c r="E630" s="415">
        <f t="shared" si="170"/>
        <v>152</v>
      </c>
      <c r="F630" s="415">
        <f t="shared" si="170"/>
        <v>-32</v>
      </c>
      <c r="G630" s="417">
        <f t="shared" si="170"/>
        <v>-155</v>
      </c>
      <c r="H630" s="410">
        <f t="shared" si="170"/>
        <v>148</v>
      </c>
      <c r="I630" s="415">
        <f t="shared" si="170"/>
        <v>19</v>
      </c>
      <c r="J630" s="415">
        <f t="shared" si="170"/>
        <v>-40</v>
      </c>
      <c r="K630" s="415">
        <f t="shared" si="170"/>
        <v>29</v>
      </c>
      <c r="L630" s="415">
        <f t="shared" si="170"/>
        <v>4</v>
      </c>
      <c r="M630" s="417">
        <f t="shared" si="170"/>
        <v>24</v>
      </c>
      <c r="N630" s="410">
        <f t="shared" si="170"/>
        <v>129</v>
      </c>
      <c r="O630" s="415">
        <f t="shared" si="170"/>
        <v>-27</v>
      </c>
      <c r="P630" s="415">
        <f t="shared" si="170"/>
        <v>74</v>
      </c>
      <c r="Q630" s="415">
        <f t="shared" si="170"/>
        <v>31</v>
      </c>
      <c r="R630" s="415">
        <f t="shared" si="170"/>
        <v>-31</v>
      </c>
      <c r="S630" s="417">
        <f t="shared" si="170"/>
        <v>92</v>
      </c>
      <c r="T630" s="478">
        <f>T626-T613</f>
        <v>17</v>
      </c>
      <c r="U630" s="534"/>
      <c r="V630" s="227"/>
      <c r="W630" s="534"/>
    </row>
    <row r="631" spans="1:23" x14ac:dyDescent="0.2">
      <c r="A631" s="370" t="s">
        <v>51</v>
      </c>
      <c r="B631" s="486">
        <v>61</v>
      </c>
      <c r="C631" s="487">
        <v>61</v>
      </c>
      <c r="D631" s="487">
        <v>60</v>
      </c>
      <c r="E631" s="487">
        <v>10</v>
      </c>
      <c r="F631" s="487">
        <v>61</v>
      </c>
      <c r="G631" s="489">
        <v>60</v>
      </c>
      <c r="H631" s="486">
        <v>60</v>
      </c>
      <c r="I631" s="487">
        <v>60</v>
      </c>
      <c r="J631" s="487">
        <v>60</v>
      </c>
      <c r="K631" s="487">
        <v>6</v>
      </c>
      <c r="L631" s="487">
        <v>61</v>
      </c>
      <c r="M631" s="489">
        <v>61</v>
      </c>
      <c r="N631" s="486">
        <v>61</v>
      </c>
      <c r="O631" s="487">
        <v>61</v>
      </c>
      <c r="P631" s="487">
        <v>61</v>
      </c>
      <c r="Q631" s="487">
        <v>8</v>
      </c>
      <c r="R631" s="487">
        <v>60</v>
      </c>
      <c r="S631" s="489">
        <v>60</v>
      </c>
      <c r="T631" s="347">
        <f>SUM(B631:S631)</f>
        <v>932</v>
      </c>
      <c r="U631" s="227" t="s">
        <v>56</v>
      </c>
      <c r="V631" s="278">
        <f>T618-T631</f>
        <v>2</v>
      </c>
      <c r="W631" s="279">
        <f>V631/T618</f>
        <v>2.1413276231263384E-3</v>
      </c>
    </row>
    <row r="632" spans="1:23" x14ac:dyDescent="0.2">
      <c r="A632" s="371" t="s">
        <v>28</v>
      </c>
      <c r="B632" s="323">
        <v>154</v>
      </c>
      <c r="C632" s="240">
        <v>153</v>
      </c>
      <c r="D632" s="240">
        <v>152</v>
      </c>
      <c r="E632" s="240">
        <v>154.5</v>
      </c>
      <c r="F632" s="240">
        <v>151.5</v>
      </c>
      <c r="G632" s="243">
        <v>150</v>
      </c>
      <c r="H632" s="242">
        <v>154</v>
      </c>
      <c r="I632" s="240">
        <v>153</v>
      </c>
      <c r="J632" s="240">
        <v>152</v>
      </c>
      <c r="K632" s="240">
        <v>155</v>
      </c>
      <c r="L632" s="240">
        <v>151.5</v>
      </c>
      <c r="M632" s="243">
        <v>150</v>
      </c>
      <c r="N632" s="242">
        <v>154</v>
      </c>
      <c r="O632" s="240">
        <v>152.5</v>
      </c>
      <c r="P632" s="240">
        <v>152</v>
      </c>
      <c r="Q632" s="240">
        <v>154.5</v>
      </c>
      <c r="R632" s="240">
        <v>151</v>
      </c>
      <c r="S632" s="243">
        <v>150.5</v>
      </c>
      <c r="T632" s="339"/>
      <c r="U632" s="227" t="s">
        <v>57</v>
      </c>
      <c r="V632" s="362">
        <v>152.21</v>
      </c>
      <c r="W632" s="534"/>
    </row>
    <row r="633" spans="1:23" ht="13.5" thickBot="1" x14ac:dyDescent="0.25">
      <c r="A633" s="372" t="s">
        <v>26</v>
      </c>
      <c r="B633" s="410">
        <f>B632-B619</f>
        <v>0</v>
      </c>
      <c r="C633" s="415">
        <f t="shared" ref="C633:S633" si="171">C632-C619</f>
        <v>0</v>
      </c>
      <c r="D633" s="415">
        <f t="shared" si="171"/>
        <v>0</v>
      </c>
      <c r="E633" s="415">
        <f t="shared" si="171"/>
        <v>0</v>
      </c>
      <c r="F633" s="415">
        <f t="shared" si="171"/>
        <v>0</v>
      </c>
      <c r="G633" s="417">
        <f t="shared" si="171"/>
        <v>0</v>
      </c>
      <c r="H633" s="410">
        <f t="shared" si="171"/>
        <v>0</v>
      </c>
      <c r="I633" s="415">
        <f t="shared" si="171"/>
        <v>0</v>
      </c>
      <c r="J633" s="415">
        <f t="shared" si="171"/>
        <v>0</v>
      </c>
      <c r="K633" s="415">
        <f t="shared" si="171"/>
        <v>0</v>
      </c>
      <c r="L633" s="415">
        <f t="shared" si="171"/>
        <v>0</v>
      </c>
      <c r="M633" s="417">
        <f t="shared" si="171"/>
        <v>0</v>
      </c>
      <c r="N633" s="410">
        <f t="shared" si="171"/>
        <v>0</v>
      </c>
      <c r="O633" s="415">
        <f t="shared" si="171"/>
        <v>0</v>
      </c>
      <c r="P633" s="415">
        <f t="shared" si="171"/>
        <v>0</v>
      </c>
      <c r="Q633" s="415">
        <f t="shared" si="171"/>
        <v>0</v>
      </c>
      <c r="R633" s="415">
        <f t="shared" si="171"/>
        <v>0</v>
      </c>
      <c r="S633" s="417">
        <f t="shared" si="171"/>
        <v>0</v>
      </c>
      <c r="T633" s="348"/>
      <c r="U633" s="227" t="s">
        <v>26</v>
      </c>
      <c r="V633" s="395">
        <f>V632-V619</f>
        <v>1.0900000000000034</v>
      </c>
      <c r="W633" s="534"/>
    </row>
    <row r="635" spans="1:23" ht="13.5" thickBot="1" x14ac:dyDescent="0.25"/>
    <row r="636" spans="1:23" ht="13.5" thickBot="1" x14ac:dyDescent="0.25">
      <c r="A636" s="468" t="s">
        <v>157</v>
      </c>
      <c r="B636" s="584" t="s">
        <v>53</v>
      </c>
      <c r="C636" s="585"/>
      <c r="D636" s="585"/>
      <c r="E636" s="585"/>
      <c r="F636" s="585"/>
      <c r="G636" s="586"/>
      <c r="H636" s="584" t="s">
        <v>72</v>
      </c>
      <c r="I636" s="585"/>
      <c r="J636" s="585"/>
      <c r="K636" s="585"/>
      <c r="L636" s="585"/>
      <c r="M636" s="586"/>
      <c r="N636" s="584" t="s">
        <v>63</v>
      </c>
      <c r="O636" s="585"/>
      <c r="P636" s="585"/>
      <c r="Q636" s="585"/>
      <c r="R636" s="585"/>
      <c r="S636" s="586"/>
      <c r="T636" s="338" t="s">
        <v>55</v>
      </c>
      <c r="U636" s="535"/>
      <c r="V636" s="535"/>
      <c r="W636" s="535"/>
    </row>
    <row r="637" spans="1:23" x14ac:dyDescent="0.2">
      <c r="A637" s="469" t="s">
        <v>54</v>
      </c>
      <c r="B637" s="490">
        <v>1</v>
      </c>
      <c r="C637" s="329">
        <v>2</v>
      </c>
      <c r="D637" s="329">
        <v>3</v>
      </c>
      <c r="E637" s="329">
        <v>4</v>
      </c>
      <c r="F637" s="329">
        <v>5</v>
      </c>
      <c r="G637" s="483">
        <v>6</v>
      </c>
      <c r="H637" s="490">
        <v>7</v>
      </c>
      <c r="I637" s="329">
        <v>8</v>
      </c>
      <c r="J637" s="329">
        <v>9</v>
      </c>
      <c r="K637" s="329">
        <v>10</v>
      </c>
      <c r="L637" s="329">
        <v>11</v>
      </c>
      <c r="M637" s="483">
        <v>12</v>
      </c>
      <c r="N637" s="490">
        <v>13</v>
      </c>
      <c r="O637" s="329">
        <v>14</v>
      </c>
      <c r="P637" s="329">
        <v>15</v>
      </c>
      <c r="Q637" s="329">
        <v>16</v>
      </c>
      <c r="R637" s="329">
        <v>17</v>
      </c>
      <c r="S637" s="483">
        <v>18</v>
      </c>
      <c r="T637" s="459">
        <v>252</v>
      </c>
      <c r="U637" s="535"/>
      <c r="V637" s="535"/>
      <c r="W637" s="535"/>
    </row>
    <row r="638" spans="1:23" x14ac:dyDescent="0.2">
      <c r="A638" s="470" t="s">
        <v>3</v>
      </c>
      <c r="B638" s="473">
        <v>4445</v>
      </c>
      <c r="C638" s="254">
        <v>4445</v>
      </c>
      <c r="D638" s="254">
        <v>4445</v>
      </c>
      <c r="E638" s="254">
        <v>4445</v>
      </c>
      <c r="F638" s="254">
        <v>4445</v>
      </c>
      <c r="G638" s="255">
        <v>4445</v>
      </c>
      <c r="H638" s="253">
        <v>4445</v>
      </c>
      <c r="I638" s="254">
        <v>4445</v>
      </c>
      <c r="J638" s="254">
        <v>4445</v>
      </c>
      <c r="K638" s="254">
        <v>4445</v>
      </c>
      <c r="L638" s="254">
        <v>4445</v>
      </c>
      <c r="M638" s="255">
        <v>4445</v>
      </c>
      <c r="N638" s="253">
        <v>4445</v>
      </c>
      <c r="O638" s="254">
        <v>4445</v>
      </c>
      <c r="P638" s="254">
        <v>4445</v>
      </c>
      <c r="Q638" s="254">
        <v>4445</v>
      </c>
      <c r="R638" s="254">
        <v>4445</v>
      </c>
      <c r="S638" s="255">
        <v>4445</v>
      </c>
      <c r="T638" s="255">
        <v>4445</v>
      </c>
      <c r="U638" s="535"/>
      <c r="V638" s="535"/>
      <c r="W638" s="535"/>
    </row>
    <row r="639" spans="1:23" x14ac:dyDescent="0.2">
      <c r="A639" s="471" t="s">
        <v>6</v>
      </c>
      <c r="B639" s="256">
        <v>5096</v>
      </c>
      <c r="C639" s="257">
        <v>5075</v>
      </c>
      <c r="D639" s="257">
        <v>4710</v>
      </c>
      <c r="E639" s="257">
        <v>5032</v>
      </c>
      <c r="F639" s="257">
        <v>4914</v>
      </c>
      <c r="G639" s="258">
        <v>4855</v>
      </c>
      <c r="H639" s="256">
        <v>4905</v>
      </c>
      <c r="I639" s="257">
        <v>5073</v>
      </c>
      <c r="J639" s="257">
        <v>5025</v>
      </c>
      <c r="K639" s="257">
        <v>4556</v>
      </c>
      <c r="L639" s="257">
        <v>5177</v>
      </c>
      <c r="M639" s="258">
        <v>5311</v>
      </c>
      <c r="N639" s="256">
        <v>5289</v>
      </c>
      <c r="O639" s="257">
        <v>4811</v>
      </c>
      <c r="P639" s="257">
        <v>5195</v>
      </c>
      <c r="Q639" s="257">
        <v>5103</v>
      </c>
      <c r="R639" s="257">
        <v>4451</v>
      </c>
      <c r="S639" s="258">
        <v>5208</v>
      </c>
      <c r="T639" s="342">
        <v>5019</v>
      </c>
      <c r="U639" s="535"/>
      <c r="V639" s="535"/>
      <c r="W639" s="535"/>
    </row>
    <row r="640" spans="1:23" x14ac:dyDescent="0.2">
      <c r="A640" s="469" t="s">
        <v>7</v>
      </c>
      <c r="B640" s="260">
        <v>80</v>
      </c>
      <c r="C640" s="261">
        <v>100</v>
      </c>
      <c r="D640" s="261">
        <v>37.5</v>
      </c>
      <c r="E640" s="261">
        <v>93.3</v>
      </c>
      <c r="F640" s="261">
        <v>80</v>
      </c>
      <c r="G640" s="262">
        <v>93.3</v>
      </c>
      <c r="H640" s="260">
        <v>86.7</v>
      </c>
      <c r="I640" s="261">
        <v>100</v>
      </c>
      <c r="J640" s="261">
        <v>93.3</v>
      </c>
      <c r="K640" s="261">
        <v>75</v>
      </c>
      <c r="L640" s="261">
        <v>100</v>
      </c>
      <c r="M640" s="262">
        <v>93.3</v>
      </c>
      <c r="N640" s="260">
        <v>100</v>
      </c>
      <c r="O640" s="261">
        <v>93.3</v>
      </c>
      <c r="P640" s="261">
        <v>100</v>
      </c>
      <c r="Q640" s="261">
        <v>87.5</v>
      </c>
      <c r="R640" s="261">
        <v>60</v>
      </c>
      <c r="S640" s="262">
        <v>93.3</v>
      </c>
      <c r="T640" s="343">
        <v>84.9</v>
      </c>
      <c r="U640" s="535"/>
      <c r="V640" s="227"/>
      <c r="W640" s="535"/>
    </row>
    <row r="641" spans="1:23" x14ac:dyDescent="0.2">
      <c r="A641" s="469" t="s">
        <v>8</v>
      </c>
      <c r="B641" s="263">
        <v>6.5000000000000002E-2</v>
      </c>
      <c r="C641" s="264">
        <v>4.5999999999999999E-2</v>
      </c>
      <c r="D641" s="264">
        <v>0.114</v>
      </c>
      <c r="E641" s="264">
        <v>5.3999999999999999E-2</v>
      </c>
      <c r="F641" s="264">
        <v>8.3000000000000004E-2</v>
      </c>
      <c r="G641" s="265">
        <v>7.1999999999999995E-2</v>
      </c>
      <c r="H641" s="263">
        <v>5.5E-2</v>
      </c>
      <c r="I641" s="264">
        <v>4.2000000000000003E-2</v>
      </c>
      <c r="J641" s="264">
        <v>6.2E-2</v>
      </c>
      <c r="K641" s="264">
        <v>8.6999999999999994E-2</v>
      </c>
      <c r="L641" s="264">
        <v>0.03</v>
      </c>
      <c r="M641" s="265">
        <v>7.1999999999999995E-2</v>
      </c>
      <c r="N641" s="263">
        <v>3.5000000000000003E-2</v>
      </c>
      <c r="O641" s="264">
        <v>5.1999999999999998E-2</v>
      </c>
      <c r="P641" s="264">
        <v>4.2999999999999997E-2</v>
      </c>
      <c r="Q641" s="264">
        <v>7.0999999999999994E-2</v>
      </c>
      <c r="R641" s="264">
        <v>9.8000000000000004E-2</v>
      </c>
      <c r="S641" s="265">
        <v>5.3999999999999999E-2</v>
      </c>
      <c r="T641" s="344">
        <v>7.2999999999999995E-2</v>
      </c>
      <c r="U641" s="535"/>
      <c r="V641" s="227"/>
      <c r="W641" s="535"/>
    </row>
    <row r="642" spans="1:23" x14ac:dyDescent="0.2">
      <c r="A642" s="471" t="s">
        <v>1</v>
      </c>
      <c r="B642" s="266">
        <f>B639/B638*100-100</f>
        <v>14.645669291338592</v>
      </c>
      <c r="C642" s="267">
        <f t="shared" ref="C642:R642" si="172">C639/C638*100-100</f>
        <v>14.173228346456696</v>
      </c>
      <c r="D642" s="267">
        <f t="shared" si="172"/>
        <v>5.9617547806524129</v>
      </c>
      <c r="E642" s="267">
        <f t="shared" si="172"/>
        <v>13.205849268841391</v>
      </c>
      <c r="F642" s="267">
        <f t="shared" si="172"/>
        <v>10.551181102362193</v>
      </c>
      <c r="G642" s="268">
        <f t="shared" si="172"/>
        <v>9.2238470191226014</v>
      </c>
      <c r="H642" s="266">
        <f t="shared" si="172"/>
        <v>10.348706411698544</v>
      </c>
      <c r="I642" s="267">
        <f t="shared" si="172"/>
        <v>14.128233970753641</v>
      </c>
      <c r="J642" s="267">
        <f t="shared" si="172"/>
        <v>13.048368953880768</v>
      </c>
      <c r="K642" s="267">
        <f t="shared" si="172"/>
        <v>2.4971878515185608</v>
      </c>
      <c r="L642" s="267">
        <f t="shared" si="172"/>
        <v>16.467941507311593</v>
      </c>
      <c r="M642" s="268">
        <f t="shared" si="172"/>
        <v>19.482564679415077</v>
      </c>
      <c r="N642" s="266">
        <f t="shared" si="172"/>
        <v>18.987626546681668</v>
      </c>
      <c r="O642" s="267">
        <f t="shared" si="172"/>
        <v>8.2339707536557967</v>
      </c>
      <c r="P642" s="267">
        <f t="shared" si="172"/>
        <v>16.872890888638921</v>
      </c>
      <c r="Q642" s="267">
        <f t="shared" si="172"/>
        <v>14.803149606299201</v>
      </c>
      <c r="R642" s="267">
        <f t="shared" si="172"/>
        <v>0.13498312710910909</v>
      </c>
      <c r="S642" s="268">
        <f>S639/S638*100-100</f>
        <v>17.165354330708666</v>
      </c>
      <c r="T642" s="345">
        <f t="shared" ref="T642" si="173">T639/T638*100-100</f>
        <v>12.913385826771659</v>
      </c>
      <c r="U642" s="535"/>
      <c r="V642" s="227"/>
      <c r="W642" s="535"/>
    </row>
    <row r="643" spans="1:23" ht="13.5" thickBot="1" x14ac:dyDescent="0.25">
      <c r="A643" s="472" t="s">
        <v>27</v>
      </c>
      <c r="B643" s="410">
        <f>B639-B626</f>
        <v>406</v>
      </c>
      <c r="C643" s="415">
        <f t="shared" ref="C643:S643" si="174">C639-C626</f>
        <v>160</v>
      </c>
      <c r="D643" s="415">
        <f t="shared" si="174"/>
        <v>-242</v>
      </c>
      <c r="E643" s="415">
        <f t="shared" si="174"/>
        <v>425</v>
      </c>
      <c r="F643" s="415">
        <f t="shared" si="174"/>
        <v>-199</v>
      </c>
      <c r="G643" s="417">
        <f t="shared" si="174"/>
        <v>-301</v>
      </c>
      <c r="H643" s="410">
        <f t="shared" si="174"/>
        <v>-15</v>
      </c>
      <c r="I643" s="415">
        <f t="shared" si="174"/>
        <v>140</v>
      </c>
      <c r="J643" s="415">
        <f t="shared" si="174"/>
        <v>21</v>
      </c>
      <c r="K643" s="415">
        <f t="shared" si="174"/>
        <v>-26</v>
      </c>
      <c r="L643" s="415">
        <f t="shared" si="174"/>
        <v>54</v>
      </c>
      <c r="M643" s="417">
        <f t="shared" si="174"/>
        <v>33</v>
      </c>
      <c r="N643" s="410">
        <f t="shared" si="174"/>
        <v>427</v>
      </c>
      <c r="O643" s="415">
        <f t="shared" si="174"/>
        <v>-159</v>
      </c>
      <c r="P643" s="415">
        <f t="shared" si="174"/>
        <v>192</v>
      </c>
      <c r="Q643" s="415">
        <f t="shared" si="174"/>
        <v>630</v>
      </c>
      <c r="R643" s="415">
        <f t="shared" si="174"/>
        <v>-708</v>
      </c>
      <c r="S643" s="417">
        <f t="shared" si="174"/>
        <v>-171</v>
      </c>
      <c r="T643" s="478">
        <f>T639-T626</f>
        <v>40</v>
      </c>
      <c r="U643" s="535"/>
      <c r="V643" s="227"/>
      <c r="W643" s="535"/>
    </row>
    <row r="644" spans="1:23" x14ac:dyDescent="0.2">
      <c r="A644" s="370" t="s">
        <v>51</v>
      </c>
      <c r="B644" s="486">
        <v>61</v>
      </c>
      <c r="C644" s="487">
        <v>61</v>
      </c>
      <c r="D644" s="487">
        <v>60</v>
      </c>
      <c r="E644" s="487">
        <v>10</v>
      </c>
      <c r="F644" s="487">
        <v>61</v>
      </c>
      <c r="G644" s="489">
        <v>60</v>
      </c>
      <c r="H644" s="486">
        <v>60</v>
      </c>
      <c r="I644" s="487">
        <v>60</v>
      </c>
      <c r="J644" s="487">
        <v>60</v>
      </c>
      <c r="K644" s="487">
        <v>6</v>
      </c>
      <c r="L644" s="487">
        <v>61</v>
      </c>
      <c r="M644" s="489">
        <v>61</v>
      </c>
      <c r="N644" s="486">
        <v>61</v>
      </c>
      <c r="O644" s="487">
        <v>61</v>
      </c>
      <c r="P644" s="487">
        <v>61</v>
      </c>
      <c r="Q644" s="487">
        <v>8</v>
      </c>
      <c r="R644" s="487">
        <v>60</v>
      </c>
      <c r="S644" s="489">
        <v>60</v>
      </c>
      <c r="T644" s="347">
        <f>SUM(B644:S644)</f>
        <v>932</v>
      </c>
      <c r="U644" s="227" t="s">
        <v>56</v>
      </c>
      <c r="V644" s="278">
        <f>T631-T644</f>
        <v>0</v>
      </c>
      <c r="W644" s="279">
        <f>V644/T631</f>
        <v>0</v>
      </c>
    </row>
    <row r="645" spans="1:23" x14ac:dyDescent="0.2">
      <c r="A645" s="371" t="s">
        <v>28</v>
      </c>
      <c r="B645" s="323">
        <v>154</v>
      </c>
      <c r="C645" s="240">
        <v>153</v>
      </c>
      <c r="D645" s="240">
        <v>152</v>
      </c>
      <c r="E645" s="240">
        <v>154.5</v>
      </c>
      <c r="F645" s="240">
        <v>151.5</v>
      </c>
      <c r="G645" s="243">
        <v>150</v>
      </c>
      <c r="H645" s="242">
        <v>154</v>
      </c>
      <c r="I645" s="240">
        <v>153</v>
      </c>
      <c r="J645" s="240">
        <v>152</v>
      </c>
      <c r="K645" s="240">
        <v>155</v>
      </c>
      <c r="L645" s="240">
        <v>151.5</v>
      </c>
      <c r="M645" s="243">
        <v>150</v>
      </c>
      <c r="N645" s="242">
        <v>154</v>
      </c>
      <c r="O645" s="240">
        <v>152.5</v>
      </c>
      <c r="P645" s="240">
        <v>152</v>
      </c>
      <c r="Q645" s="240">
        <v>154.5</v>
      </c>
      <c r="R645" s="240">
        <v>151</v>
      </c>
      <c r="S645" s="243">
        <v>150.5</v>
      </c>
      <c r="T645" s="339"/>
      <c r="U645" s="227" t="s">
        <v>57</v>
      </c>
      <c r="V645" s="362">
        <v>152.15</v>
      </c>
      <c r="W645" s="535"/>
    </row>
    <row r="646" spans="1:23" ht="13.5" thickBot="1" x14ac:dyDescent="0.25">
      <c r="A646" s="372" t="s">
        <v>26</v>
      </c>
      <c r="B646" s="410">
        <f>B645-B632</f>
        <v>0</v>
      </c>
      <c r="C646" s="415">
        <f t="shared" ref="C646:S646" si="175">C645-C632</f>
        <v>0</v>
      </c>
      <c r="D646" s="415">
        <f t="shared" si="175"/>
        <v>0</v>
      </c>
      <c r="E646" s="415">
        <f t="shared" si="175"/>
        <v>0</v>
      </c>
      <c r="F646" s="415">
        <f t="shared" si="175"/>
        <v>0</v>
      </c>
      <c r="G646" s="417">
        <f t="shared" si="175"/>
        <v>0</v>
      </c>
      <c r="H646" s="410">
        <f t="shared" si="175"/>
        <v>0</v>
      </c>
      <c r="I646" s="415">
        <f t="shared" si="175"/>
        <v>0</v>
      </c>
      <c r="J646" s="415">
        <f t="shared" si="175"/>
        <v>0</v>
      </c>
      <c r="K646" s="415">
        <f t="shared" si="175"/>
        <v>0</v>
      </c>
      <c r="L646" s="415">
        <f t="shared" si="175"/>
        <v>0</v>
      </c>
      <c r="M646" s="417">
        <f t="shared" si="175"/>
        <v>0</v>
      </c>
      <c r="N646" s="410">
        <f t="shared" si="175"/>
        <v>0</v>
      </c>
      <c r="O646" s="415">
        <f t="shared" si="175"/>
        <v>0</v>
      </c>
      <c r="P646" s="415">
        <f t="shared" si="175"/>
        <v>0</v>
      </c>
      <c r="Q646" s="415">
        <f t="shared" si="175"/>
        <v>0</v>
      </c>
      <c r="R646" s="415">
        <f t="shared" si="175"/>
        <v>0</v>
      </c>
      <c r="S646" s="417">
        <f t="shared" si="175"/>
        <v>0</v>
      </c>
      <c r="T646" s="348"/>
      <c r="U646" s="227" t="s">
        <v>26</v>
      </c>
      <c r="V646" s="395">
        <f>V645-V632</f>
        <v>-6.0000000000002274E-2</v>
      </c>
      <c r="W646" s="535"/>
    </row>
    <row r="648" spans="1:23" ht="13.5" thickBot="1" x14ac:dyDescent="0.25"/>
    <row r="649" spans="1:23" s="536" customFormat="1" ht="13.5" thickBot="1" x14ac:dyDescent="0.25">
      <c r="A649" s="468" t="s">
        <v>158</v>
      </c>
      <c r="B649" s="584" t="s">
        <v>53</v>
      </c>
      <c r="C649" s="585"/>
      <c r="D649" s="585"/>
      <c r="E649" s="585"/>
      <c r="F649" s="585"/>
      <c r="G649" s="586"/>
      <c r="H649" s="584" t="s">
        <v>72</v>
      </c>
      <c r="I649" s="585"/>
      <c r="J649" s="585"/>
      <c r="K649" s="585"/>
      <c r="L649" s="585"/>
      <c r="M649" s="586"/>
      <c r="N649" s="584" t="s">
        <v>63</v>
      </c>
      <c r="O649" s="585"/>
      <c r="P649" s="585"/>
      <c r="Q649" s="585"/>
      <c r="R649" s="585"/>
      <c r="S649" s="586"/>
      <c r="T649" s="338" t="s">
        <v>55</v>
      </c>
    </row>
    <row r="650" spans="1:23" s="536" customFormat="1" x14ac:dyDescent="0.2">
      <c r="A650" s="469" t="s">
        <v>54</v>
      </c>
      <c r="B650" s="490">
        <v>1</v>
      </c>
      <c r="C650" s="329">
        <v>2</v>
      </c>
      <c r="D650" s="329">
        <v>3</v>
      </c>
      <c r="E650" s="329">
        <v>4</v>
      </c>
      <c r="F650" s="329">
        <v>5</v>
      </c>
      <c r="G650" s="483">
        <v>6</v>
      </c>
      <c r="H650" s="490">
        <v>7</v>
      </c>
      <c r="I650" s="329">
        <v>8</v>
      </c>
      <c r="J650" s="329">
        <v>9</v>
      </c>
      <c r="K650" s="329">
        <v>10</v>
      </c>
      <c r="L650" s="329">
        <v>11</v>
      </c>
      <c r="M650" s="483">
        <v>12</v>
      </c>
      <c r="N650" s="490">
        <v>13</v>
      </c>
      <c r="O650" s="329">
        <v>14</v>
      </c>
      <c r="P650" s="329">
        <v>15</v>
      </c>
      <c r="Q650" s="329">
        <v>16</v>
      </c>
      <c r="R650" s="329">
        <v>17</v>
      </c>
      <c r="S650" s="483">
        <v>18</v>
      </c>
      <c r="T650" s="459">
        <v>252</v>
      </c>
    </row>
    <row r="651" spans="1:23" s="536" customFormat="1" x14ac:dyDescent="0.2">
      <c r="A651" s="470" t="s">
        <v>3</v>
      </c>
      <c r="B651" s="473">
        <v>4460</v>
      </c>
      <c r="C651" s="254">
        <v>4460</v>
      </c>
      <c r="D651" s="254">
        <v>4460</v>
      </c>
      <c r="E651" s="254">
        <v>4460</v>
      </c>
      <c r="F651" s="254">
        <v>4460</v>
      </c>
      <c r="G651" s="255">
        <v>4460</v>
      </c>
      <c r="H651" s="253">
        <v>4460</v>
      </c>
      <c r="I651" s="254">
        <v>4460</v>
      </c>
      <c r="J651" s="254">
        <v>4460</v>
      </c>
      <c r="K651" s="254">
        <v>4460</v>
      </c>
      <c r="L651" s="254">
        <v>4460</v>
      </c>
      <c r="M651" s="255">
        <v>4460</v>
      </c>
      <c r="N651" s="253">
        <v>4460</v>
      </c>
      <c r="O651" s="254">
        <v>4460</v>
      </c>
      <c r="P651" s="254">
        <v>4460</v>
      </c>
      <c r="Q651" s="254">
        <v>4460</v>
      </c>
      <c r="R651" s="254">
        <v>4460</v>
      </c>
      <c r="S651" s="255">
        <v>4460</v>
      </c>
      <c r="T651" s="255">
        <v>4460</v>
      </c>
    </row>
    <row r="652" spans="1:23" s="536" customFormat="1" x14ac:dyDescent="0.2">
      <c r="A652" s="471" t="s">
        <v>6</v>
      </c>
      <c r="B652" s="256">
        <v>4829</v>
      </c>
      <c r="C652" s="257">
        <v>4837</v>
      </c>
      <c r="D652" s="257">
        <v>5009</v>
      </c>
      <c r="E652" s="257">
        <v>4453</v>
      </c>
      <c r="F652" s="257">
        <v>5152</v>
      </c>
      <c r="G652" s="258">
        <v>5119</v>
      </c>
      <c r="H652" s="256">
        <v>4924</v>
      </c>
      <c r="I652" s="257">
        <v>4994</v>
      </c>
      <c r="J652" s="257">
        <v>5053</v>
      </c>
      <c r="K652" s="257">
        <v>4283</v>
      </c>
      <c r="L652" s="257">
        <v>5197</v>
      </c>
      <c r="M652" s="258">
        <v>5266</v>
      </c>
      <c r="N652" s="256">
        <v>4872</v>
      </c>
      <c r="O652" s="257">
        <v>4979</v>
      </c>
      <c r="P652" s="257">
        <v>5130</v>
      </c>
      <c r="Q652" s="257">
        <v>4329</v>
      </c>
      <c r="R652" s="257">
        <v>5173</v>
      </c>
      <c r="S652" s="258">
        <v>5406</v>
      </c>
      <c r="T652" s="342">
        <v>4993</v>
      </c>
    </row>
    <row r="653" spans="1:23" s="536" customFormat="1" x14ac:dyDescent="0.2">
      <c r="A653" s="469" t="s">
        <v>7</v>
      </c>
      <c r="B653" s="260">
        <v>80</v>
      </c>
      <c r="C653" s="261">
        <v>93.3</v>
      </c>
      <c r="D653" s="261">
        <v>80</v>
      </c>
      <c r="E653" s="261">
        <v>40</v>
      </c>
      <c r="F653" s="261">
        <v>80</v>
      </c>
      <c r="G653" s="262">
        <v>93.3</v>
      </c>
      <c r="H653" s="260">
        <v>93.3</v>
      </c>
      <c r="I653" s="261">
        <v>100</v>
      </c>
      <c r="J653" s="261">
        <v>100</v>
      </c>
      <c r="K653" s="261">
        <v>71.400000000000006</v>
      </c>
      <c r="L653" s="261">
        <v>100</v>
      </c>
      <c r="M653" s="262">
        <v>93.3</v>
      </c>
      <c r="N653" s="260">
        <v>100</v>
      </c>
      <c r="O653" s="261">
        <v>86.7</v>
      </c>
      <c r="P653" s="261">
        <v>100</v>
      </c>
      <c r="Q653" s="261">
        <v>75</v>
      </c>
      <c r="R653" s="261">
        <v>100</v>
      </c>
      <c r="S653" s="262">
        <v>100</v>
      </c>
      <c r="T653" s="343">
        <v>81.2</v>
      </c>
      <c r="V653" s="227"/>
    </row>
    <row r="654" spans="1:23" s="536" customFormat="1" x14ac:dyDescent="0.2">
      <c r="A654" s="469" t="s">
        <v>8</v>
      </c>
      <c r="B654" s="263">
        <v>7.3999999999999996E-2</v>
      </c>
      <c r="C654" s="264">
        <v>6.0999999999999999E-2</v>
      </c>
      <c r="D654" s="264">
        <v>6.8000000000000005E-2</v>
      </c>
      <c r="E654" s="264">
        <v>0.13600000000000001</v>
      </c>
      <c r="F654" s="264">
        <v>8.7999999999999995E-2</v>
      </c>
      <c r="G654" s="265">
        <v>6.5000000000000002E-2</v>
      </c>
      <c r="H654" s="263">
        <v>5.2999999999999999E-2</v>
      </c>
      <c r="I654" s="264">
        <v>4.3999999999999997E-2</v>
      </c>
      <c r="J654" s="264">
        <v>4.3999999999999997E-2</v>
      </c>
      <c r="K654" s="264">
        <v>0.14399999999999999</v>
      </c>
      <c r="L654" s="264">
        <v>0.04</v>
      </c>
      <c r="M654" s="265">
        <v>6.4000000000000001E-2</v>
      </c>
      <c r="N654" s="263">
        <v>4.5999999999999999E-2</v>
      </c>
      <c r="O654" s="264">
        <v>6.5000000000000002E-2</v>
      </c>
      <c r="P654" s="264">
        <v>3.5999999999999997E-2</v>
      </c>
      <c r="Q654" s="264">
        <v>9.0999999999999998E-2</v>
      </c>
      <c r="R654" s="264">
        <v>4.9000000000000002E-2</v>
      </c>
      <c r="S654" s="265">
        <v>5.1999999999999998E-2</v>
      </c>
      <c r="T654" s="344">
        <v>8.2000000000000003E-2</v>
      </c>
      <c r="V654" s="227"/>
    </row>
    <row r="655" spans="1:23" s="536" customFormat="1" x14ac:dyDescent="0.2">
      <c r="A655" s="471" t="s">
        <v>1</v>
      </c>
      <c r="B655" s="266">
        <f>B652/B651*100-100</f>
        <v>8.2735426008968602</v>
      </c>
      <c r="C655" s="267">
        <f t="shared" ref="C655:R655" si="176">C652/C651*100-100</f>
        <v>8.4529147982062653</v>
      </c>
      <c r="D655" s="267">
        <f t="shared" si="176"/>
        <v>12.309417040358753</v>
      </c>
      <c r="E655" s="267">
        <f t="shared" si="176"/>
        <v>-0.15695067264573481</v>
      </c>
      <c r="F655" s="267">
        <f t="shared" si="176"/>
        <v>15.515695067264573</v>
      </c>
      <c r="G655" s="268">
        <f t="shared" si="176"/>
        <v>14.775784753363226</v>
      </c>
      <c r="H655" s="266">
        <f t="shared" si="176"/>
        <v>10.403587443946179</v>
      </c>
      <c r="I655" s="267">
        <f t="shared" si="176"/>
        <v>11.973094170403598</v>
      </c>
      <c r="J655" s="267">
        <f t="shared" si="176"/>
        <v>13.295964125560531</v>
      </c>
      <c r="K655" s="267">
        <f t="shared" si="176"/>
        <v>-3.968609865470853</v>
      </c>
      <c r="L655" s="267">
        <f t="shared" si="176"/>
        <v>16.524663677130036</v>
      </c>
      <c r="M655" s="268">
        <f t="shared" si="176"/>
        <v>18.071748878923771</v>
      </c>
      <c r="N655" s="266">
        <f t="shared" si="176"/>
        <v>9.237668161434982</v>
      </c>
      <c r="O655" s="267">
        <f t="shared" si="176"/>
        <v>11.63677130044843</v>
      </c>
      <c r="P655" s="267">
        <f t="shared" si="176"/>
        <v>15.022421524663685</v>
      </c>
      <c r="Q655" s="267">
        <f t="shared" si="176"/>
        <v>-2.9372197309417061</v>
      </c>
      <c r="R655" s="267">
        <f t="shared" si="176"/>
        <v>15.986547085201792</v>
      </c>
      <c r="S655" s="268">
        <f>S652/S651*100-100</f>
        <v>21.210762331838566</v>
      </c>
      <c r="T655" s="345">
        <f t="shared" ref="T655" si="177">T652/T651*100-100</f>
        <v>11.9506726457399</v>
      </c>
      <c r="V655" s="227"/>
    </row>
    <row r="656" spans="1:23" s="536" customFormat="1" ht="13.5" thickBot="1" x14ac:dyDescent="0.25">
      <c r="A656" s="472" t="s">
        <v>27</v>
      </c>
      <c r="B656" s="410">
        <f>B652-B639</f>
        <v>-267</v>
      </c>
      <c r="C656" s="415">
        <f t="shared" ref="C656:S656" si="178">C652-C639</f>
        <v>-238</v>
      </c>
      <c r="D656" s="415">
        <f t="shared" si="178"/>
        <v>299</v>
      </c>
      <c r="E656" s="415">
        <f t="shared" si="178"/>
        <v>-579</v>
      </c>
      <c r="F656" s="415">
        <f t="shared" si="178"/>
        <v>238</v>
      </c>
      <c r="G656" s="417">
        <f t="shared" si="178"/>
        <v>264</v>
      </c>
      <c r="H656" s="410">
        <f t="shared" si="178"/>
        <v>19</v>
      </c>
      <c r="I656" s="415">
        <f t="shared" si="178"/>
        <v>-79</v>
      </c>
      <c r="J656" s="415">
        <f t="shared" si="178"/>
        <v>28</v>
      </c>
      <c r="K656" s="415">
        <f t="shared" si="178"/>
        <v>-273</v>
      </c>
      <c r="L656" s="415">
        <f t="shared" si="178"/>
        <v>20</v>
      </c>
      <c r="M656" s="417">
        <f t="shared" si="178"/>
        <v>-45</v>
      </c>
      <c r="N656" s="410">
        <f t="shared" si="178"/>
        <v>-417</v>
      </c>
      <c r="O656" s="415">
        <f t="shared" si="178"/>
        <v>168</v>
      </c>
      <c r="P656" s="415">
        <f t="shared" si="178"/>
        <v>-65</v>
      </c>
      <c r="Q656" s="415">
        <f t="shared" si="178"/>
        <v>-774</v>
      </c>
      <c r="R656" s="415">
        <f t="shared" si="178"/>
        <v>722</v>
      </c>
      <c r="S656" s="417">
        <f t="shared" si="178"/>
        <v>198</v>
      </c>
      <c r="T656" s="478">
        <f>T652-T639</f>
        <v>-26</v>
      </c>
      <c r="V656" s="227"/>
    </row>
    <row r="657" spans="1:24" s="536" customFormat="1" x14ac:dyDescent="0.2">
      <c r="A657" s="370" t="s">
        <v>51</v>
      </c>
      <c r="B657" s="486">
        <v>61</v>
      </c>
      <c r="C657" s="487">
        <v>61</v>
      </c>
      <c r="D657" s="487">
        <v>60</v>
      </c>
      <c r="E657" s="487">
        <v>10</v>
      </c>
      <c r="F657" s="487">
        <v>61</v>
      </c>
      <c r="G657" s="489">
        <v>60</v>
      </c>
      <c r="H657" s="486">
        <v>59</v>
      </c>
      <c r="I657" s="487">
        <v>60</v>
      </c>
      <c r="J657" s="487">
        <v>60</v>
      </c>
      <c r="K657" s="487">
        <v>6</v>
      </c>
      <c r="L657" s="487">
        <v>61</v>
      </c>
      <c r="M657" s="489">
        <v>61</v>
      </c>
      <c r="N657" s="486">
        <v>61</v>
      </c>
      <c r="O657" s="487">
        <v>61</v>
      </c>
      <c r="P657" s="487">
        <v>61</v>
      </c>
      <c r="Q657" s="487">
        <v>8</v>
      </c>
      <c r="R657" s="487">
        <v>60</v>
      </c>
      <c r="S657" s="489">
        <v>60</v>
      </c>
      <c r="T657" s="347">
        <f>SUM(B657:S657)</f>
        <v>931</v>
      </c>
      <c r="U657" s="227" t="s">
        <v>56</v>
      </c>
      <c r="V657" s="278">
        <f>T644-T657</f>
        <v>1</v>
      </c>
      <c r="W657" s="279">
        <f>V657/T644</f>
        <v>1.0729613733905579E-3</v>
      </c>
      <c r="X657" s="366" t="s">
        <v>159</v>
      </c>
    </row>
    <row r="658" spans="1:24" s="536" customFormat="1" x14ac:dyDescent="0.2">
      <c r="A658" s="371" t="s">
        <v>28</v>
      </c>
      <c r="B658" s="323">
        <v>155.5</v>
      </c>
      <c r="C658" s="240">
        <v>154.5</v>
      </c>
      <c r="D658" s="240">
        <v>153</v>
      </c>
      <c r="E658" s="240">
        <v>157</v>
      </c>
      <c r="F658" s="240">
        <v>152.5</v>
      </c>
      <c r="G658" s="243">
        <v>151</v>
      </c>
      <c r="H658" s="242">
        <v>155</v>
      </c>
      <c r="I658" s="240">
        <v>154</v>
      </c>
      <c r="J658" s="240">
        <v>153</v>
      </c>
      <c r="K658" s="240">
        <v>157</v>
      </c>
      <c r="L658" s="240">
        <v>152.5</v>
      </c>
      <c r="M658" s="243">
        <v>151</v>
      </c>
      <c r="N658" s="242">
        <v>155.5</v>
      </c>
      <c r="O658" s="240">
        <v>153.5</v>
      </c>
      <c r="P658" s="240">
        <v>153</v>
      </c>
      <c r="Q658" s="240">
        <v>157</v>
      </c>
      <c r="R658" s="240">
        <v>152</v>
      </c>
      <c r="S658" s="243">
        <v>151.5</v>
      </c>
      <c r="T658" s="339"/>
      <c r="U658" s="227" t="s">
        <v>57</v>
      </c>
      <c r="V658" s="362">
        <v>152.31</v>
      </c>
    </row>
    <row r="659" spans="1:24" s="536" customFormat="1" ht="13.5" thickBot="1" x14ac:dyDescent="0.25">
      <c r="A659" s="372" t="s">
        <v>26</v>
      </c>
      <c r="B659" s="410">
        <f>B658-B645</f>
        <v>1.5</v>
      </c>
      <c r="C659" s="415">
        <f t="shared" ref="C659:S659" si="179">C658-C645</f>
        <v>1.5</v>
      </c>
      <c r="D659" s="415">
        <f t="shared" si="179"/>
        <v>1</v>
      </c>
      <c r="E659" s="415">
        <f t="shared" si="179"/>
        <v>2.5</v>
      </c>
      <c r="F659" s="415">
        <f t="shared" si="179"/>
        <v>1</v>
      </c>
      <c r="G659" s="417">
        <f t="shared" si="179"/>
        <v>1</v>
      </c>
      <c r="H659" s="410">
        <f t="shared" si="179"/>
        <v>1</v>
      </c>
      <c r="I659" s="415">
        <f t="shared" si="179"/>
        <v>1</v>
      </c>
      <c r="J659" s="415">
        <f t="shared" si="179"/>
        <v>1</v>
      </c>
      <c r="K659" s="415">
        <f t="shared" si="179"/>
        <v>2</v>
      </c>
      <c r="L659" s="415">
        <f t="shared" si="179"/>
        <v>1</v>
      </c>
      <c r="M659" s="417">
        <f t="shared" si="179"/>
        <v>1</v>
      </c>
      <c r="N659" s="410">
        <f t="shared" si="179"/>
        <v>1.5</v>
      </c>
      <c r="O659" s="415">
        <f t="shared" si="179"/>
        <v>1</v>
      </c>
      <c r="P659" s="415">
        <f t="shared" si="179"/>
        <v>1</v>
      </c>
      <c r="Q659" s="415">
        <f t="shared" si="179"/>
        <v>2.5</v>
      </c>
      <c r="R659" s="415">
        <f t="shared" si="179"/>
        <v>1</v>
      </c>
      <c r="S659" s="417">
        <f t="shared" si="179"/>
        <v>1</v>
      </c>
      <c r="T659" s="348"/>
      <c r="U659" s="227" t="s">
        <v>26</v>
      </c>
      <c r="V659" s="395">
        <f>V658-V645</f>
        <v>0.15999999999999659</v>
      </c>
    </row>
    <row r="661" spans="1:24" ht="13.5" thickBot="1" x14ac:dyDescent="0.25"/>
    <row r="662" spans="1:24" ht="13.5" thickBot="1" x14ac:dyDescent="0.25">
      <c r="A662" s="468" t="s">
        <v>160</v>
      </c>
      <c r="B662" s="584" t="s">
        <v>53</v>
      </c>
      <c r="C662" s="585"/>
      <c r="D662" s="585"/>
      <c r="E662" s="585"/>
      <c r="F662" s="585"/>
      <c r="G662" s="586"/>
      <c r="H662" s="584" t="s">
        <v>72</v>
      </c>
      <c r="I662" s="585"/>
      <c r="J662" s="585"/>
      <c r="K662" s="585"/>
      <c r="L662" s="585"/>
      <c r="M662" s="586"/>
      <c r="N662" s="584" t="s">
        <v>63</v>
      </c>
      <c r="O662" s="585"/>
      <c r="P662" s="585"/>
      <c r="Q662" s="585"/>
      <c r="R662" s="585"/>
      <c r="S662" s="586"/>
      <c r="T662" s="338" t="s">
        <v>55</v>
      </c>
      <c r="U662" s="537"/>
      <c r="V662" s="537"/>
      <c r="W662" s="537"/>
    </row>
    <row r="663" spans="1:24" x14ac:dyDescent="0.2">
      <c r="A663" s="469" t="s">
        <v>54</v>
      </c>
      <c r="B663" s="490">
        <v>1</v>
      </c>
      <c r="C663" s="329">
        <v>2</v>
      </c>
      <c r="D663" s="329">
        <v>3</v>
      </c>
      <c r="E663" s="329">
        <v>4</v>
      </c>
      <c r="F663" s="329">
        <v>5</v>
      </c>
      <c r="G663" s="483">
        <v>6</v>
      </c>
      <c r="H663" s="490">
        <v>7</v>
      </c>
      <c r="I663" s="329">
        <v>8</v>
      </c>
      <c r="J663" s="329">
        <v>9</v>
      </c>
      <c r="K663" s="329">
        <v>10</v>
      </c>
      <c r="L663" s="329">
        <v>11</v>
      </c>
      <c r="M663" s="483">
        <v>12</v>
      </c>
      <c r="N663" s="490">
        <v>13</v>
      </c>
      <c r="O663" s="329">
        <v>14</v>
      </c>
      <c r="P663" s="329">
        <v>15</v>
      </c>
      <c r="Q663" s="329">
        <v>16</v>
      </c>
      <c r="R663" s="329">
        <v>17</v>
      </c>
      <c r="S663" s="483">
        <v>18</v>
      </c>
      <c r="T663" s="459">
        <v>252</v>
      </c>
      <c r="U663" s="537"/>
      <c r="V663" s="537"/>
      <c r="W663" s="537"/>
    </row>
    <row r="664" spans="1:24" x14ac:dyDescent="0.2">
      <c r="A664" s="470" t="s">
        <v>3</v>
      </c>
      <c r="B664" s="473">
        <v>4475</v>
      </c>
      <c r="C664" s="254">
        <v>4475</v>
      </c>
      <c r="D664" s="254">
        <v>4475</v>
      </c>
      <c r="E664" s="254">
        <v>4475</v>
      </c>
      <c r="F664" s="254">
        <v>4475</v>
      </c>
      <c r="G664" s="255">
        <v>4475</v>
      </c>
      <c r="H664" s="253">
        <v>4475</v>
      </c>
      <c r="I664" s="254">
        <v>4475</v>
      </c>
      <c r="J664" s="254">
        <v>4475</v>
      </c>
      <c r="K664" s="254">
        <v>4475</v>
      </c>
      <c r="L664" s="254">
        <v>4475</v>
      </c>
      <c r="M664" s="255">
        <v>4475</v>
      </c>
      <c r="N664" s="253">
        <v>4475</v>
      </c>
      <c r="O664" s="254">
        <v>4475</v>
      </c>
      <c r="P664" s="254">
        <v>4475</v>
      </c>
      <c r="Q664" s="254">
        <v>4475</v>
      </c>
      <c r="R664" s="254">
        <v>4475</v>
      </c>
      <c r="S664" s="255">
        <v>4475</v>
      </c>
      <c r="T664" s="255">
        <v>4475</v>
      </c>
      <c r="U664" s="537"/>
      <c r="V664" s="537"/>
      <c r="W664" s="537"/>
    </row>
    <row r="665" spans="1:24" x14ac:dyDescent="0.2">
      <c r="A665" s="471" t="s">
        <v>6</v>
      </c>
      <c r="B665" s="256">
        <v>4804</v>
      </c>
      <c r="C665" s="257">
        <v>4869</v>
      </c>
      <c r="D665" s="257">
        <v>5115</v>
      </c>
      <c r="E665" s="257">
        <v>4500</v>
      </c>
      <c r="F665" s="257">
        <v>5278</v>
      </c>
      <c r="G665" s="258">
        <v>5167</v>
      </c>
      <c r="H665" s="256">
        <v>4930</v>
      </c>
      <c r="I665" s="257">
        <v>5124</v>
      </c>
      <c r="J665" s="257">
        <v>5024</v>
      </c>
      <c r="K665" s="257">
        <v>4244</v>
      </c>
      <c r="L665" s="257">
        <v>5199</v>
      </c>
      <c r="M665" s="258">
        <v>5412</v>
      </c>
      <c r="N665" s="256">
        <v>4961</v>
      </c>
      <c r="O665" s="257">
        <v>5133</v>
      </c>
      <c r="P665" s="257">
        <v>5150</v>
      </c>
      <c r="Q665" s="257">
        <v>4460</v>
      </c>
      <c r="R665" s="257">
        <v>5269</v>
      </c>
      <c r="S665" s="258">
        <v>5415</v>
      </c>
      <c r="T665" s="342">
        <v>5053</v>
      </c>
      <c r="U665" s="537"/>
      <c r="V665" s="537"/>
      <c r="W665" s="537"/>
    </row>
    <row r="666" spans="1:24" x14ac:dyDescent="0.2">
      <c r="A666" s="469" t="s">
        <v>7</v>
      </c>
      <c r="B666" s="260">
        <v>73.3</v>
      </c>
      <c r="C666" s="261">
        <v>93.3</v>
      </c>
      <c r="D666" s="261">
        <v>100</v>
      </c>
      <c r="E666" s="261">
        <v>40</v>
      </c>
      <c r="F666" s="261">
        <v>86.7</v>
      </c>
      <c r="G666" s="262">
        <v>73</v>
      </c>
      <c r="H666" s="260">
        <v>100</v>
      </c>
      <c r="I666" s="261">
        <v>86.7</v>
      </c>
      <c r="J666" s="261">
        <v>93.9</v>
      </c>
      <c r="K666" s="261">
        <v>71.400000000000006</v>
      </c>
      <c r="L666" s="261">
        <v>93.3</v>
      </c>
      <c r="M666" s="262">
        <v>100</v>
      </c>
      <c r="N666" s="260">
        <v>93.3</v>
      </c>
      <c r="O666" s="261">
        <v>86.7</v>
      </c>
      <c r="P666" s="261">
        <v>100</v>
      </c>
      <c r="Q666" s="261">
        <v>75</v>
      </c>
      <c r="R666" s="261">
        <v>73.3</v>
      </c>
      <c r="S666" s="262">
        <v>93.3</v>
      </c>
      <c r="T666" s="343">
        <v>78</v>
      </c>
      <c r="U666" s="537"/>
      <c r="V666" s="227"/>
      <c r="W666" s="537"/>
    </row>
    <row r="667" spans="1:24" x14ac:dyDescent="0.2">
      <c r="A667" s="469" t="s">
        <v>8</v>
      </c>
      <c r="B667" s="263">
        <v>0.08</v>
      </c>
      <c r="C667" s="264">
        <v>6.7000000000000004E-2</v>
      </c>
      <c r="D667" s="264">
        <v>4.5999999999999999E-2</v>
      </c>
      <c r="E667" s="264">
        <v>0.13800000000000001</v>
      </c>
      <c r="F667" s="264">
        <v>6.5000000000000002E-2</v>
      </c>
      <c r="G667" s="265">
        <v>8.4000000000000005E-2</v>
      </c>
      <c r="H667" s="263">
        <v>0.06</v>
      </c>
      <c r="I667" s="264">
        <v>8.2000000000000003E-2</v>
      </c>
      <c r="J667" s="264">
        <v>6.4000000000000001E-2</v>
      </c>
      <c r="K667" s="264">
        <v>0.14299999999999999</v>
      </c>
      <c r="L667" s="264">
        <v>5.8000000000000003E-2</v>
      </c>
      <c r="M667" s="265">
        <v>5.8000000000000003E-2</v>
      </c>
      <c r="N667" s="263">
        <v>5.2999999999999999E-2</v>
      </c>
      <c r="O667" s="264">
        <v>7.1999999999999995E-2</v>
      </c>
      <c r="P667" s="264">
        <v>0.05</v>
      </c>
      <c r="Q667" s="264">
        <v>9.6000000000000002E-2</v>
      </c>
      <c r="R667" s="264">
        <v>8.7999999999999995E-2</v>
      </c>
      <c r="S667" s="265">
        <v>4.5999999999999999E-2</v>
      </c>
      <c r="T667" s="344">
        <v>8.7999999999999995E-2</v>
      </c>
      <c r="U667" s="537"/>
      <c r="V667" s="227"/>
      <c r="W667" s="537"/>
    </row>
    <row r="668" spans="1:24" x14ac:dyDescent="0.2">
      <c r="A668" s="471" t="s">
        <v>1</v>
      </c>
      <c r="B668" s="266">
        <f>B665/B664*100-100</f>
        <v>7.351955307262557</v>
      </c>
      <c r="C668" s="267">
        <f t="shared" ref="C668:R668" si="180">C665/C664*100-100</f>
        <v>8.8044692737430097</v>
      </c>
      <c r="D668" s="267">
        <f t="shared" si="180"/>
        <v>14.301675977653645</v>
      </c>
      <c r="E668" s="267">
        <f t="shared" si="180"/>
        <v>0.55865921787710704</v>
      </c>
      <c r="F668" s="267">
        <f t="shared" si="180"/>
        <v>17.944134078212286</v>
      </c>
      <c r="G668" s="268">
        <f t="shared" si="180"/>
        <v>15.463687150837984</v>
      </c>
      <c r="H668" s="266">
        <f t="shared" si="180"/>
        <v>10.167597765363141</v>
      </c>
      <c r="I668" s="267">
        <f t="shared" si="180"/>
        <v>14.502793296089393</v>
      </c>
      <c r="J668" s="267">
        <f t="shared" si="180"/>
        <v>12.268156424581008</v>
      </c>
      <c r="K668" s="267">
        <f t="shared" si="180"/>
        <v>-5.1620111731843537</v>
      </c>
      <c r="L668" s="267">
        <f t="shared" si="180"/>
        <v>16.178770949720672</v>
      </c>
      <c r="M668" s="268">
        <f t="shared" si="180"/>
        <v>20.938547486033514</v>
      </c>
      <c r="N668" s="266">
        <f t="shared" si="180"/>
        <v>10.860335195530737</v>
      </c>
      <c r="O668" s="267">
        <f t="shared" si="180"/>
        <v>14.703910614525142</v>
      </c>
      <c r="P668" s="267">
        <f t="shared" si="180"/>
        <v>15.083798882681563</v>
      </c>
      <c r="Q668" s="267">
        <f t="shared" si="180"/>
        <v>-0.33519553072626707</v>
      </c>
      <c r="R668" s="267">
        <f t="shared" si="180"/>
        <v>17.743016759776538</v>
      </c>
      <c r="S668" s="268">
        <f>S665/S664*100-100</f>
        <v>21.005586592178773</v>
      </c>
      <c r="T668" s="345">
        <f t="shared" ref="T668" si="181">T665/T664*100-100</f>
        <v>12.916201117318437</v>
      </c>
      <c r="U668" s="537"/>
      <c r="V668" s="227"/>
      <c r="W668" s="537"/>
    </row>
    <row r="669" spans="1:24" ht="13.5" thickBot="1" x14ac:dyDescent="0.25">
      <c r="A669" s="472" t="s">
        <v>27</v>
      </c>
      <c r="B669" s="410">
        <f>B665-B652</f>
        <v>-25</v>
      </c>
      <c r="C669" s="415">
        <f t="shared" ref="C669:S669" si="182">C665-C652</f>
        <v>32</v>
      </c>
      <c r="D669" s="415">
        <f t="shared" si="182"/>
        <v>106</v>
      </c>
      <c r="E669" s="415">
        <f t="shared" si="182"/>
        <v>47</v>
      </c>
      <c r="F669" s="415">
        <f t="shared" si="182"/>
        <v>126</v>
      </c>
      <c r="G669" s="417">
        <f t="shared" si="182"/>
        <v>48</v>
      </c>
      <c r="H669" s="410">
        <f t="shared" si="182"/>
        <v>6</v>
      </c>
      <c r="I669" s="415">
        <f t="shared" si="182"/>
        <v>130</v>
      </c>
      <c r="J669" s="415">
        <f t="shared" si="182"/>
        <v>-29</v>
      </c>
      <c r="K669" s="415">
        <f t="shared" si="182"/>
        <v>-39</v>
      </c>
      <c r="L669" s="415">
        <f t="shared" si="182"/>
        <v>2</v>
      </c>
      <c r="M669" s="417">
        <f t="shared" si="182"/>
        <v>146</v>
      </c>
      <c r="N669" s="410">
        <f t="shared" si="182"/>
        <v>89</v>
      </c>
      <c r="O669" s="415">
        <f t="shared" si="182"/>
        <v>154</v>
      </c>
      <c r="P669" s="415">
        <f t="shared" si="182"/>
        <v>20</v>
      </c>
      <c r="Q669" s="415">
        <f t="shared" si="182"/>
        <v>131</v>
      </c>
      <c r="R669" s="415">
        <f t="shared" si="182"/>
        <v>96</v>
      </c>
      <c r="S669" s="417">
        <f t="shared" si="182"/>
        <v>9</v>
      </c>
      <c r="T669" s="478">
        <f>T665-T652</f>
        <v>60</v>
      </c>
      <c r="U669" s="537"/>
      <c r="V669" s="227"/>
      <c r="W669" s="537"/>
    </row>
    <row r="670" spans="1:24" x14ac:dyDescent="0.2">
      <c r="A670" s="370" t="s">
        <v>51</v>
      </c>
      <c r="B670" s="486">
        <v>61</v>
      </c>
      <c r="C670" s="487">
        <v>61</v>
      </c>
      <c r="D670" s="487">
        <v>60</v>
      </c>
      <c r="E670" s="487">
        <v>10</v>
      </c>
      <c r="F670" s="487">
        <v>61</v>
      </c>
      <c r="G670" s="489">
        <v>60</v>
      </c>
      <c r="H670" s="486">
        <v>58</v>
      </c>
      <c r="I670" s="487">
        <v>60</v>
      </c>
      <c r="J670" s="487">
        <v>60</v>
      </c>
      <c r="K670" s="487">
        <v>6</v>
      </c>
      <c r="L670" s="487">
        <v>61</v>
      </c>
      <c r="M670" s="489">
        <v>61</v>
      </c>
      <c r="N670" s="486">
        <v>61</v>
      </c>
      <c r="O670" s="487">
        <v>61</v>
      </c>
      <c r="P670" s="487">
        <v>61</v>
      </c>
      <c r="Q670" s="487">
        <v>8</v>
      </c>
      <c r="R670" s="487">
        <v>60</v>
      </c>
      <c r="S670" s="489">
        <v>60</v>
      </c>
      <c r="T670" s="347">
        <f>SUM(B670:S670)</f>
        <v>930</v>
      </c>
      <c r="U670" s="227" t="s">
        <v>56</v>
      </c>
      <c r="V670" s="278">
        <f>T657-T670</f>
        <v>1</v>
      </c>
      <c r="W670" s="279">
        <f>V670/T657</f>
        <v>1.0741138560687433E-3</v>
      </c>
    </row>
    <row r="671" spans="1:24" x14ac:dyDescent="0.2">
      <c r="A671" s="371" t="s">
        <v>28</v>
      </c>
      <c r="B671" s="323">
        <v>155.5</v>
      </c>
      <c r="C671" s="240">
        <v>154.5</v>
      </c>
      <c r="D671" s="240">
        <v>153</v>
      </c>
      <c r="E671" s="240">
        <v>157</v>
      </c>
      <c r="F671" s="240">
        <v>152.5</v>
      </c>
      <c r="G671" s="243">
        <v>151</v>
      </c>
      <c r="H671" s="242">
        <v>155</v>
      </c>
      <c r="I671" s="240">
        <v>154</v>
      </c>
      <c r="J671" s="240">
        <v>153</v>
      </c>
      <c r="K671" s="240">
        <v>157</v>
      </c>
      <c r="L671" s="240">
        <v>152.5</v>
      </c>
      <c r="M671" s="243">
        <v>151</v>
      </c>
      <c r="N671" s="242">
        <v>155.5</v>
      </c>
      <c r="O671" s="240">
        <v>153.5</v>
      </c>
      <c r="P671" s="240">
        <v>153</v>
      </c>
      <c r="Q671" s="240">
        <v>157</v>
      </c>
      <c r="R671" s="240">
        <v>152</v>
      </c>
      <c r="S671" s="243">
        <v>151.5</v>
      </c>
      <c r="T671" s="339"/>
      <c r="U671" s="227" t="s">
        <v>57</v>
      </c>
      <c r="V671" s="362">
        <v>153.29</v>
      </c>
      <c r="W671" s="537"/>
    </row>
    <row r="672" spans="1:24" ht="13.5" thickBot="1" x14ac:dyDescent="0.25">
      <c r="A672" s="372" t="s">
        <v>26</v>
      </c>
      <c r="B672" s="410">
        <f>B671-B658</f>
        <v>0</v>
      </c>
      <c r="C672" s="415">
        <f t="shared" ref="C672:S672" si="183">C671-C658</f>
        <v>0</v>
      </c>
      <c r="D672" s="415">
        <f t="shared" si="183"/>
        <v>0</v>
      </c>
      <c r="E672" s="415">
        <f t="shared" si="183"/>
        <v>0</v>
      </c>
      <c r="F672" s="415">
        <f t="shared" si="183"/>
        <v>0</v>
      </c>
      <c r="G672" s="417">
        <f t="shared" si="183"/>
        <v>0</v>
      </c>
      <c r="H672" s="410">
        <f t="shared" si="183"/>
        <v>0</v>
      </c>
      <c r="I672" s="415">
        <f t="shared" si="183"/>
        <v>0</v>
      </c>
      <c r="J672" s="415">
        <f t="shared" si="183"/>
        <v>0</v>
      </c>
      <c r="K672" s="415">
        <f t="shared" si="183"/>
        <v>0</v>
      </c>
      <c r="L672" s="415">
        <f t="shared" si="183"/>
        <v>0</v>
      </c>
      <c r="M672" s="417">
        <f t="shared" si="183"/>
        <v>0</v>
      </c>
      <c r="N672" s="410">
        <f t="shared" si="183"/>
        <v>0</v>
      </c>
      <c r="O672" s="415">
        <f t="shared" si="183"/>
        <v>0</v>
      </c>
      <c r="P672" s="415">
        <f t="shared" si="183"/>
        <v>0</v>
      </c>
      <c r="Q672" s="415">
        <f t="shared" si="183"/>
        <v>0</v>
      </c>
      <c r="R672" s="415">
        <f t="shared" si="183"/>
        <v>0</v>
      </c>
      <c r="S672" s="417">
        <f t="shared" si="183"/>
        <v>0</v>
      </c>
      <c r="T672" s="348"/>
      <c r="U672" s="227" t="s">
        <v>26</v>
      </c>
      <c r="V672" s="395">
        <f>V671-V658</f>
        <v>0.97999999999998977</v>
      </c>
      <c r="W672" s="537"/>
    </row>
    <row r="674" spans="1:23" ht="13.5" thickBot="1" x14ac:dyDescent="0.25"/>
    <row r="675" spans="1:23" ht="13.5" thickBot="1" x14ac:dyDescent="0.25">
      <c r="A675" s="468" t="s">
        <v>161</v>
      </c>
      <c r="B675" s="584" t="s">
        <v>53</v>
      </c>
      <c r="C675" s="585"/>
      <c r="D675" s="585"/>
      <c r="E675" s="585"/>
      <c r="F675" s="585"/>
      <c r="G675" s="586"/>
      <c r="H675" s="584" t="s">
        <v>72</v>
      </c>
      <c r="I675" s="585"/>
      <c r="J675" s="585"/>
      <c r="K675" s="585"/>
      <c r="L675" s="585"/>
      <c r="M675" s="586"/>
      <c r="N675" s="584" t="s">
        <v>63</v>
      </c>
      <c r="O675" s="585"/>
      <c r="P675" s="585"/>
      <c r="Q675" s="585"/>
      <c r="R675" s="585"/>
      <c r="S675" s="586"/>
      <c r="T675" s="338" t="s">
        <v>55</v>
      </c>
      <c r="U675" s="538"/>
      <c r="V675" s="538"/>
      <c r="W675" s="538"/>
    </row>
    <row r="676" spans="1:23" x14ac:dyDescent="0.2">
      <c r="A676" s="469" t="s">
        <v>54</v>
      </c>
      <c r="B676" s="490">
        <v>1</v>
      </c>
      <c r="C676" s="329">
        <v>2</v>
      </c>
      <c r="D676" s="329">
        <v>3</v>
      </c>
      <c r="E676" s="329">
        <v>4</v>
      </c>
      <c r="F676" s="329">
        <v>5</v>
      </c>
      <c r="G676" s="483">
        <v>6</v>
      </c>
      <c r="H676" s="490">
        <v>7</v>
      </c>
      <c r="I676" s="329">
        <v>8</v>
      </c>
      <c r="J676" s="329">
        <v>9</v>
      </c>
      <c r="K676" s="329">
        <v>10</v>
      </c>
      <c r="L676" s="329">
        <v>11</v>
      </c>
      <c r="M676" s="483">
        <v>12</v>
      </c>
      <c r="N676" s="490">
        <v>13</v>
      </c>
      <c r="O676" s="329">
        <v>14</v>
      </c>
      <c r="P676" s="329">
        <v>15</v>
      </c>
      <c r="Q676" s="329">
        <v>16</v>
      </c>
      <c r="R676" s="329">
        <v>17</v>
      </c>
      <c r="S676" s="483">
        <v>18</v>
      </c>
      <c r="T676" s="459">
        <v>252</v>
      </c>
      <c r="U676" s="538"/>
      <c r="V676" s="538"/>
      <c r="W676" s="538"/>
    </row>
    <row r="677" spans="1:23" x14ac:dyDescent="0.2">
      <c r="A677" s="470" t="s">
        <v>3</v>
      </c>
      <c r="B677" s="473">
        <v>4490</v>
      </c>
      <c r="C677" s="254">
        <v>4490</v>
      </c>
      <c r="D677" s="473">
        <v>4490</v>
      </c>
      <c r="E677" s="254">
        <v>4490</v>
      </c>
      <c r="F677" s="473">
        <v>4490</v>
      </c>
      <c r="G677" s="254">
        <v>4490</v>
      </c>
      <c r="H677" s="473">
        <v>4490</v>
      </c>
      <c r="I677" s="254">
        <v>4490</v>
      </c>
      <c r="J677" s="473">
        <v>4490</v>
      </c>
      <c r="K677" s="254">
        <v>4490</v>
      </c>
      <c r="L677" s="473">
        <v>4490</v>
      </c>
      <c r="M677" s="254">
        <v>4490</v>
      </c>
      <c r="N677" s="473">
        <v>4490</v>
      </c>
      <c r="O677" s="254">
        <v>4490</v>
      </c>
      <c r="P677" s="473">
        <v>4490</v>
      </c>
      <c r="Q677" s="254">
        <v>4490</v>
      </c>
      <c r="R677" s="473">
        <v>4490</v>
      </c>
      <c r="S677" s="254">
        <v>4490</v>
      </c>
      <c r="T677" s="473">
        <v>4490</v>
      </c>
      <c r="U677" s="538"/>
      <c r="V677" s="538"/>
      <c r="W677" s="538"/>
    </row>
    <row r="678" spans="1:23" x14ac:dyDescent="0.2">
      <c r="A678" s="471" t="s">
        <v>6</v>
      </c>
      <c r="B678" s="256">
        <v>4774</v>
      </c>
      <c r="C678" s="257">
        <v>4969</v>
      </c>
      <c r="D678" s="257">
        <v>5126</v>
      </c>
      <c r="E678" s="257">
        <v>4511</v>
      </c>
      <c r="F678" s="257">
        <v>5222</v>
      </c>
      <c r="G678" s="258">
        <v>5195</v>
      </c>
      <c r="H678" s="256">
        <v>4940</v>
      </c>
      <c r="I678" s="257">
        <v>5027</v>
      </c>
      <c r="J678" s="257">
        <v>5182</v>
      </c>
      <c r="K678" s="257">
        <v>4389</v>
      </c>
      <c r="L678" s="257">
        <v>5274</v>
      </c>
      <c r="M678" s="258">
        <v>5315</v>
      </c>
      <c r="N678" s="256">
        <v>5000</v>
      </c>
      <c r="O678" s="257">
        <v>4972</v>
      </c>
      <c r="P678" s="257">
        <v>5141</v>
      </c>
      <c r="Q678" s="257">
        <v>4383</v>
      </c>
      <c r="R678" s="257">
        <v>5264</v>
      </c>
      <c r="S678" s="258">
        <v>5332</v>
      </c>
      <c r="T678" s="342">
        <v>5058</v>
      </c>
      <c r="U678" s="538"/>
      <c r="V678" s="538"/>
      <c r="W678" s="538"/>
    </row>
    <row r="679" spans="1:23" x14ac:dyDescent="0.2">
      <c r="A679" s="469" t="s">
        <v>7</v>
      </c>
      <c r="B679" s="260">
        <v>73.3</v>
      </c>
      <c r="C679" s="261">
        <v>86.8</v>
      </c>
      <c r="D679" s="261">
        <v>86.7</v>
      </c>
      <c r="E679" s="261">
        <v>55.6</v>
      </c>
      <c r="F679" s="261">
        <v>93.3</v>
      </c>
      <c r="G679" s="262">
        <v>100</v>
      </c>
      <c r="H679" s="260">
        <v>86.7</v>
      </c>
      <c r="I679" s="261">
        <v>100</v>
      </c>
      <c r="J679" s="261">
        <v>100</v>
      </c>
      <c r="K679" s="261">
        <v>66.7</v>
      </c>
      <c r="L679" s="261">
        <v>93.3</v>
      </c>
      <c r="M679" s="262">
        <v>100</v>
      </c>
      <c r="N679" s="260">
        <v>86.7</v>
      </c>
      <c r="O679" s="261">
        <v>46.7</v>
      </c>
      <c r="P679" s="261">
        <v>80</v>
      </c>
      <c r="Q679" s="261">
        <v>66.7</v>
      </c>
      <c r="R679" s="261">
        <v>86.7</v>
      </c>
      <c r="S679" s="262">
        <v>93.3</v>
      </c>
      <c r="T679" s="343">
        <v>79.3</v>
      </c>
      <c r="U679" s="538"/>
      <c r="V679" s="227"/>
      <c r="W679" s="538"/>
    </row>
    <row r="680" spans="1:23" x14ac:dyDescent="0.2">
      <c r="A680" s="469" t="s">
        <v>8</v>
      </c>
      <c r="B680" s="263">
        <v>7.9000000000000001E-2</v>
      </c>
      <c r="C680" s="264">
        <v>7.2999999999999995E-2</v>
      </c>
      <c r="D680" s="264">
        <v>5.7000000000000002E-2</v>
      </c>
      <c r="E680" s="264">
        <v>0.14099999999999999</v>
      </c>
      <c r="F680" s="264">
        <v>5.8999999999999997E-2</v>
      </c>
      <c r="G680" s="265">
        <v>4.2999999999999997E-2</v>
      </c>
      <c r="H680" s="263">
        <v>7.0000000000000007E-2</v>
      </c>
      <c r="I680" s="264">
        <v>0.05</v>
      </c>
      <c r="J680" s="264">
        <v>4.1000000000000002E-2</v>
      </c>
      <c r="K680" s="264">
        <v>0.10199999999999999</v>
      </c>
      <c r="L680" s="264">
        <v>5.1999999999999998E-2</v>
      </c>
      <c r="M680" s="265">
        <v>4.2000000000000003E-2</v>
      </c>
      <c r="N680" s="263">
        <v>7.5999999999999998E-2</v>
      </c>
      <c r="O680" s="264">
        <v>0.10299999999999999</v>
      </c>
      <c r="P680" s="264">
        <v>7.8E-2</v>
      </c>
      <c r="Q680" s="264">
        <v>0.123</v>
      </c>
      <c r="R680" s="264">
        <v>7.0000000000000007E-2</v>
      </c>
      <c r="S680" s="265">
        <v>6.8000000000000005E-2</v>
      </c>
      <c r="T680" s="344">
        <v>8.4000000000000005E-2</v>
      </c>
      <c r="U680" s="538"/>
      <c r="V680" s="227"/>
      <c r="W680" s="538"/>
    </row>
    <row r="681" spans="1:23" x14ac:dyDescent="0.2">
      <c r="A681" s="471" t="s">
        <v>1</v>
      </c>
      <c r="B681" s="266">
        <f>B678/B677*100-100</f>
        <v>6.3251670378619167</v>
      </c>
      <c r="C681" s="267">
        <f t="shared" ref="C681:R681" si="184">C678/C677*100-100</f>
        <v>10.668151447661472</v>
      </c>
      <c r="D681" s="267">
        <f t="shared" si="184"/>
        <v>14.164810690423167</v>
      </c>
      <c r="E681" s="267">
        <f t="shared" si="184"/>
        <v>0.46770601336302775</v>
      </c>
      <c r="F681" s="267">
        <f t="shared" si="184"/>
        <v>16.302895322939875</v>
      </c>
      <c r="G681" s="268">
        <f t="shared" si="184"/>
        <v>15.701559020044556</v>
      </c>
      <c r="H681" s="266">
        <f t="shared" si="184"/>
        <v>10.022271714922056</v>
      </c>
      <c r="I681" s="267">
        <f t="shared" si="184"/>
        <v>11.959910913140305</v>
      </c>
      <c r="J681" s="267">
        <f t="shared" si="184"/>
        <v>15.412026726057903</v>
      </c>
      <c r="K681" s="267">
        <f t="shared" si="184"/>
        <v>-2.2494432071269443</v>
      </c>
      <c r="L681" s="267">
        <f t="shared" si="184"/>
        <v>17.461024498886417</v>
      </c>
      <c r="M681" s="268">
        <f t="shared" si="184"/>
        <v>18.374164810690431</v>
      </c>
      <c r="N681" s="266">
        <f t="shared" si="184"/>
        <v>11.358574610244986</v>
      </c>
      <c r="O681" s="267">
        <f t="shared" si="184"/>
        <v>10.734966592427611</v>
      </c>
      <c r="P681" s="267">
        <f t="shared" si="184"/>
        <v>14.498886414253903</v>
      </c>
      <c r="Q681" s="267">
        <f t="shared" si="184"/>
        <v>-2.383073496659236</v>
      </c>
      <c r="R681" s="267">
        <f t="shared" si="184"/>
        <v>17.238307349665916</v>
      </c>
      <c r="S681" s="268">
        <f>S678/S677*100-100</f>
        <v>18.752783964365264</v>
      </c>
      <c r="T681" s="345">
        <f t="shared" ref="T681" si="185">T678/T677*100-100</f>
        <v>12.650334075723819</v>
      </c>
      <c r="U681" s="538"/>
      <c r="V681" s="227"/>
      <c r="W681" s="538"/>
    </row>
    <row r="682" spans="1:23" ht="13.5" thickBot="1" x14ac:dyDescent="0.25">
      <c r="A682" s="472" t="s">
        <v>27</v>
      </c>
      <c r="B682" s="410">
        <f>B678-B665</f>
        <v>-30</v>
      </c>
      <c r="C682" s="415">
        <f t="shared" ref="C682:S682" si="186">C678-C665</f>
        <v>100</v>
      </c>
      <c r="D682" s="415">
        <f t="shared" si="186"/>
        <v>11</v>
      </c>
      <c r="E682" s="415">
        <f t="shared" si="186"/>
        <v>11</v>
      </c>
      <c r="F682" s="415">
        <f t="shared" si="186"/>
        <v>-56</v>
      </c>
      <c r="G682" s="417">
        <f t="shared" si="186"/>
        <v>28</v>
      </c>
      <c r="H682" s="410">
        <f t="shared" si="186"/>
        <v>10</v>
      </c>
      <c r="I682" s="415">
        <f t="shared" si="186"/>
        <v>-97</v>
      </c>
      <c r="J682" s="415">
        <f t="shared" si="186"/>
        <v>158</v>
      </c>
      <c r="K682" s="415">
        <f t="shared" si="186"/>
        <v>145</v>
      </c>
      <c r="L682" s="415">
        <f t="shared" si="186"/>
        <v>75</v>
      </c>
      <c r="M682" s="417">
        <f t="shared" si="186"/>
        <v>-97</v>
      </c>
      <c r="N682" s="410">
        <f t="shared" si="186"/>
        <v>39</v>
      </c>
      <c r="O682" s="415">
        <f t="shared" si="186"/>
        <v>-161</v>
      </c>
      <c r="P682" s="415">
        <f t="shared" si="186"/>
        <v>-9</v>
      </c>
      <c r="Q682" s="415">
        <f t="shared" si="186"/>
        <v>-77</v>
      </c>
      <c r="R682" s="415">
        <f t="shared" si="186"/>
        <v>-5</v>
      </c>
      <c r="S682" s="417">
        <f t="shared" si="186"/>
        <v>-83</v>
      </c>
      <c r="T682" s="478">
        <f>T678-T665</f>
        <v>5</v>
      </c>
      <c r="U682" s="538"/>
      <c r="V682" s="227"/>
      <c r="W682" s="538"/>
    </row>
    <row r="683" spans="1:23" x14ac:dyDescent="0.2">
      <c r="A683" s="370" t="s">
        <v>51</v>
      </c>
      <c r="B683" s="486">
        <v>61</v>
      </c>
      <c r="C683" s="487">
        <v>61</v>
      </c>
      <c r="D683" s="487">
        <v>60</v>
      </c>
      <c r="E683" s="487">
        <v>9</v>
      </c>
      <c r="F683" s="487">
        <v>61</v>
      </c>
      <c r="G683" s="489">
        <v>60</v>
      </c>
      <c r="H683" s="486">
        <v>57</v>
      </c>
      <c r="I683" s="487">
        <v>60</v>
      </c>
      <c r="J683" s="487">
        <v>60</v>
      </c>
      <c r="K683" s="487">
        <v>6</v>
      </c>
      <c r="L683" s="487">
        <v>61</v>
      </c>
      <c r="M683" s="489">
        <v>61</v>
      </c>
      <c r="N683" s="486">
        <v>61</v>
      </c>
      <c r="O683" s="487">
        <v>60</v>
      </c>
      <c r="P683" s="487">
        <v>61</v>
      </c>
      <c r="Q683" s="487">
        <v>7</v>
      </c>
      <c r="R683" s="487">
        <v>59</v>
      </c>
      <c r="S683" s="489">
        <v>60</v>
      </c>
      <c r="T683" s="347">
        <f>SUM(B683:S683)</f>
        <v>925</v>
      </c>
      <c r="U683" s="227" t="s">
        <v>56</v>
      </c>
      <c r="V683" s="278">
        <f>T670-T683</f>
        <v>5</v>
      </c>
      <c r="W683" s="279">
        <f>V683/T670</f>
        <v>5.3763440860215058E-3</v>
      </c>
    </row>
    <row r="684" spans="1:23" x14ac:dyDescent="0.2">
      <c r="A684" s="371" t="s">
        <v>28</v>
      </c>
      <c r="B684" s="323">
        <v>155.5</v>
      </c>
      <c r="C684" s="240">
        <v>154.5</v>
      </c>
      <c r="D684" s="240">
        <v>153</v>
      </c>
      <c r="E684" s="240">
        <v>157</v>
      </c>
      <c r="F684" s="240">
        <v>152.5</v>
      </c>
      <c r="G684" s="243">
        <v>151</v>
      </c>
      <c r="H684" s="242">
        <v>155</v>
      </c>
      <c r="I684" s="240">
        <v>154</v>
      </c>
      <c r="J684" s="240">
        <v>153</v>
      </c>
      <c r="K684" s="240">
        <v>157</v>
      </c>
      <c r="L684" s="240">
        <v>152.5</v>
      </c>
      <c r="M684" s="243">
        <v>151</v>
      </c>
      <c r="N684" s="242">
        <v>155.5</v>
      </c>
      <c r="O684" s="240">
        <v>153.5</v>
      </c>
      <c r="P684" s="240">
        <v>153</v>
      </c>
      <c r="Q684" s="240">
        <v>157</v>
      </c>
      <c r="R684" s="240">
        <v>152</v>
      </c>
      <c r="S684" s="243">
        <v>151.5</v>
      </c>
      <c r="T684" s="339"/>
      <c r="U684" s="227" t="s">
        <v>57</v>
      </c>
      <c r="V684" s="362">
        <v>153.62</v>
      </c>
      <c r="W684" s="538"/>
    </row>
    <row r="685" spans="1:23" ht="13.5" thickBot="1" x14ac:dyDescent="0.25">
      <c r="A685" s="372" t="s">
        <v>26</v>
      </c>
      <c r="B685" s="410">
        <f>B684-B671</f>
        <v>0</v>
      </c>
      <c r="C685" s="415">
        <f t="shared" ref="C685:S685" si="187">C684-C671</f>
        <v>0</v>
      </c>
      <c r="D685" s="415">
        <f t="shared" si="187"/>
        <v>0</v>
      </c>
      <c r="E685" s="415">
        <f t="shared" si="187"/>
        <v>0</v>
      </c>
      <c r="F685" s="415">
        <f t="shared" si="187"/>
        <v>0</v>
      </c>
      <c r="G685" s="417">
        <f t="shared" si="187"/>
        <v>0</v>
      </c>
      <c r="H685" s="410">
        <f t="shared" si="187"/>
        <v>0</v>
      </c>
      <c r="I685" s="415">
        <f t="shared" si="187"/>
        <v>0</v>
      </c>
      <c r="J685" s="415">
        <f t="shared" si="187"/>
        <v>0</v>
      </c>
      <c r="K685" s="415">
        <f t="shared" si="187"/>
        <v>0</v>
      </c>
      <c r="L685" s="415">
        <f t="shared" si="187"/>
        <v>0</v>
      </c>
      <c r="M685" s="417">
        <f t="shared" si="187"/>
        <v>0</v>
      </c>
      <c r="N685" s="410">
        <f t="shared" si="187"/>
        <v>0</v>
      </c>
      <c r="O685" s="415">
        <f t="shared" si="187"/>
        <v>0</v>
      </c>
      <c r="P685" s="415">
        <f t="shared" si="187"/>
        <v>0</v>
      </c>
      <c r="Q685" s="415">
        <f t="shared" si="187"/>
        <v>0</v>
      </c>
      <c r="R685" s="415">
        <f t="shared" si="187"/>
        <v>0</v>
      </c>
      <c r="S685" s="417">
        <f t="shared" si="187"/>
        <v>0</v>
      </c>
      <c r="T685" s="348"/>
      <c r="U685" s="227" t="s">
        <v>26</v>
      </c>
      <c r="V685" s="395">
        <f>V684-V671</f>
        <v>0.33000000000001251</v>
      </c>
      <c r="W685" s="538"/>
    </row>
    <row r="687" spans="1:23" ht="13.5" thickBot="1" x14ac:dyDescent="0.25"/>
    <row r="688" spans="1:23" ht="13.5" thickBot="1" x14ac:dyDescent="0.25">
      <c r="A688" s="468" t="s">
        <v>163</v>
      </c>
      <c r="B688" s="584" t="s">
        <v>53</v>
      </c>
      <c r="C688" s="585"/>
      <c r="D688" s="585"/>
      <c r="E688" s="585"/>
      <c r="F688" s="585"/>
      <c r="G688" s="586"/>
      <c r="H688" s="584" t="s">
        <v>72</v>
      </c>
      <c r="I688" s="585"/>
      <c r="J688" s="585"/>
      <c r="K688" s="585"/>
      <c r="L688" s="585"/>
      <c r="M688" s="586"/>
      <c r="N688" s="584" t="s">
        <v>63</v>
      </c>
      <c r="O688" s="585"/>
      <c r="P688" s="585"/>
      <c r="Q688" s="585"/>
      <c r="R688" s="585"/>
      <c r="S688" s="586"/>
      <c r="T688" s="338" t="s">
        <v>55</v>
      </c>
      <c r="U688" s="540"/>
      <c r="V688" s="540"/>
      <c r="W688" s="540"/>
    </row>
    <row r="689" spans="1:23" x14ac:dyDescent="0.2">
      <c r="A689" s="469" t="s">
        <v>54</v>
      </c>
      <c r="B689" s="490">
        <v>1</v>
      </c>
      <c r="C689" s="329">
        <v>2</v>
      </c>
      <c r="D689" s="329">
        <v>3</v>
      </c>
      <c r="E689" s="329">
        <v>4</v>
      </c>
      <c r="F689" s="329">
        <v>5</v>
      </c>
      <c r="G689" s="483">
        <v>6</v>
      </c>
      <c r="H689" s="490">
        <v>7</v>
      </c>
      <c r="I689" s="329">
        <v>8</v>
      </c>
      <c r="J689" s="329">
        <v>9</v>
      </c>
      <c r="K689" s="329">
        <v>10</v>
      </c>
      <c r="L689" s="329">
        <v>11</v>
      </c>
      <c r="M689" s="483">
        <v>12</v>
      </c>
      <c r="N689" s="490">
        <v>13</v>
      </c>
      <c r="O689" s="329">
        <v>14</v>
      </c>
      <c r="P689" s="329">
        <v>15</v>
      </c>
      <c r="Q689" s="329">
        <v>16</v>
      </c>
      <c r="R689" s="329">
        <v>17</v>
      </c>
      <c r="S689" s="483">
        <v>18</v>
      </c>
      <c r="T689" s="459">
        <v>246</v>
      </c>
      <c r="U689" s="540"/>
      <c r="V689" s="540"/>
      <c r="W689" s="540"/>
    </row>
    <row r="690" spans="1:23" x14ac:dyDescent="0.2">
      <c r="A690" s="470" t="s">
        <v>3</v>
      </c>
      <c r="B690" s="473">
        <v>4505</v>
      </c>
      <c r="C690" s="254">
        <v>4505</v>
      </c>
      <c r="D690" s="473">
        <v>4505</v>
      </c>
      <c r="E690" s="254">
        <v>4505</v>
      </c>
      <c r="F690" s="473">
        <v>4505</v>
      </c>
      <c r="G690" s="254">
        <v>4505</v>
      </c>
      <c r="H690" s="473">
        <v>4505</v>
      </c>
      <c r="I690" s="254">
        <v>4505</v>
      </c>
      <c r="J690" s="473">
        <v>4505</v>
      </c>
      <c r="K690" s="254">
        <v>4505</v>
      </c>
      <c r="L690" s="473">
        <v>4505</v>
      </c>
      <c r="M690" s="254">
        <v>4505</v>
      </c>
      <c r="N690" s="473">
        <v>4505</v>
      </c>
      <c r="O690" s="254">
        <v>4505</v>
      </c>
      <c r="P690" s="473">
        <v>4505</v>
      </c>
      <c r="Q690" s="254">
        <v>4505</v>
      </c>
      <c r="R690" s="473">
        <v>4505</v>
      </c>
      <c r="S690" s="254">
        <v>4505</v>
      </c>
      <c r="T690" s="473">
        <v>4505</v>
      </c>
      <c r="U690" s="540"/>
      <c r="V690" s="540"/>
      <c r="W690" s="540"/>
    </row>
    <row r="691" spans="1:23" x14ac:dyDescent="0.2">
      <c r="A691" s="471" t="s">
        <v>6</v>
      </c>
      <c r="B691" s="256">
        <v>4859</v>
      </c>
      <c r="C691" s="257">
        <v>5185</v>
      </c>
      <c r="D691" s="257">
        <v>5126</v>
      </c>
      <c r="E691" s="257">
        <v>4575</v>
      </c>
      <c r="F691" s="257">
        <v>5334</v>
      </c>
      <c r="G691" s="258">
        <v>5242</v>
      </c>
      <c r="H691" s="256">
        <v>5110</v>
      </c>
      <c r="I691" s="257">
        <v>5174</v>
      </c>
      <c r="J691" s="257">
        <v>5206</v>
      </c>
      <c r="K691" s="257">
        <v>4330</v>
      </c>
      <c r="L691" s="257">
        <v>5207</v>
      </c>
      <c r="M691" s="258">
        <v>5446</v>
      </c>
      <c r="N691" s="256">
        <v>5055</v>
      </c>
      <c r="O691" s="257">
        <v>5109</v>
      </c>
      <c r="P691" s="257">
        <v>5139</v>
      </c>
      <c r="Q691" s="257">
        <v>4565</v>
      </c>
      <c r="R691" s="257">
        <v>5303</v>
      </c>
      <c r="S691" s="258">
        <v>5516</v>
      </c>
      <c r="T691" s="342">
        <v>5143</v>
      </c>
      <c r="U691" s="540"/>
      <c r="V691" s="540"/>
      <c r="W691" s="540"/>
    </row>
    <row r="692" spans="1:23" x14ac:dyDescent="0.2">
      <c r="A692" s="469" t="s">
        <v>7</v>
      </c>
      <c r="B692" s="260">
        <v>66.7</v>
      </c>
      <c r="C692" s="261">
        <v>93.3</v>
      </c>
      <c r="D692" s="261">
        <v>93.3</v>
      </c>
      <c r="E692" s="261">
        <v>37.5</v>
      </c>
      <c r="F692" s="261">
        <v>93.3</v>
      </c>
      <c r="G692" s="262">
        <v>80</v>
      </c>
      <c r="H692" s="260">
        <v>86.7</v>
      </c>
      <c r="I692" s="261">
        <v>86.7</v>
      </c>
      <c r="J692" s="261">
        <v>93.3</v>
      </c>
      <c r="K692" s="261">
        <v>66.7</v>
      </c>
      <c r="L692" s="261">
        <v>100</v>
      </c>
      <c r="M692" s="262">
        <v>86.7</v>
      </c>
      <c r="N692" s="260">
        <v>66.7</v>
      </c>
      <c r="O692" s="261">
        <v>87.5</v>
      </c>
      <c r="P692" s="261">
        <v>93.3</v>
      </c>
      <c r="Q692" s="261">
        <v>66.7</v>
      </c>
      <c r="R692" s="261">
        <v>73.3</v>
      </c>
      <c r="S692" s="262">
        <v>100</v>
      </c>
      <c r="T692" s="343">
        <v>80.5</v>
      </c>
      <c r="U692" s="540"/>
      <c r="V692" s="227"/>
      <c r="W692" s="540"/>
    </row>
    <row r="693" spans="1:23" x14ac:dyDescent="0.2">
      <c r="A693" s="469" t="s">
        <v>8</v>
      </c>
      <c r="B693" s="263">
        <v>9.0999999999999998E-2</v>
      </c>
      <c r="C693" s="264">
        <v>5.6000000000000001E-2</v>
      </c>
      <c r="D693" s="264">
        <v>4.5999999999999999E-2</v>
      </c>
      <c r="E693" s="264">
        <v>0.16</v>
      </c>
      <c r="F693" s="264">
        <v>5.7000000000000002E-2</v>
      </c>
      <c r="G693" s="265">
        <v>0.08</v>
      </c>
      <c r="H693" s="263">
        <v>6.2E-2</v>
      </c>
      <c r="I693" s="264">
        <v>6.9000000000000006E-2</v>
      </c>
      <c r="J693" s="264">
        <v>5.8000000000000003E-2</v>
      </c>
      <c r="K693" s="264">
        <v>0.10100000000000001</v>
      </c>
      <c r="L693" s="264">
        <v>5.5E-2</v>
      </c>
      <c r="M693" s="265">
        <v>5.3999999999999999E-2</v>
      </c>
      <c r="N693" s="263">
        <v>9.8000000000000004E-2</v>
      </c>
      <c r="O693" s="264">
        <v>0.67</v>
      </c>
      <c r="P693" s="264">
        <v>6.2E-2</v>
      </c>
      <c r="Q693" s="264">
        <v>0.128</v>
      </c>
      <c r="R693" s="264">
        <v>7.9000000000000001E-2</v>
      </c>
      <c r="S693" s="265">
        <v>2.9000000000000001E-2</v>
      </c>
      <c r="T693" s="344">
        <v>8.4000000000000005E-2</v>
      </c>
      <c r="U693" s="540"/>
      <c r="V693" s="227"/>
      <c r="W693" s="540"/>
    </row>
    <row r="694" spans="1:23" x14ac:dyDescent="0.2">
      <c r="A694" s="471" t="s">
        <v>1</v>
      </c>
      <c r="B694" s="266">
        <f>B691/B690*100-100</f>
        <v>7.8579356270810194</v>
      </c>
      <c r="C694" s="267">
        <f t="shared" ref="C694:R694" si="188">C691/C690*100-100</f>
        <v>15.094339622641513</v>
      </c>
      <c r="D694" s="267">
        <f t="shared" si="188"/>
        <v>13.784683684794658</v>
      </c>
      <c r="E694" s="267">
        <f t="shared" si="188"/>
        <v>1.5538290788013285</v>
      </c>
      <c r="F694" s="267">
        <f t="shared" si="188"/>
        <v>18.401775804661497</v>
      </c>
      <c r="G694" s="268">
        <f t="shared" si="188"/>
        <v>16.359600443951166</v>
      </c>
      <c r="H694" s="266">
        <f t="shared" si="188"/>
        <v>13.42952275249722</v>
      </c>
      <c r="I694" s="267">
        <f t="shared" si="188"/>
        <v>14.850166481687026</v>
      </c>
      <c r="J694" s="267">
        <f t="shared" si="188"/>
        <v>15.560488346281915</v>
      </c>
      <c r="K694" s="267">
        <f t="shared" si="188"/>
        <v>-3.8845726970033354</v>
      </c>
      <c r="L694" s="267">
        <f t="shared" si="188"/>
        <v>15.582685904550502</v>
      </c>
      <c r="M694" s="268">
        <f t="shared" si="188"/>
        <v>20.887902330743628</v>
      </c>
      <c r="N694" s="266">
        <f t="shared" si="188"/>
        <v>12.208657047724756</v>
      </c>
      <c r="O694" s="267">
        <f t="shared" si="188"/>
        <v>13.407325194228619</v>
      </c>
      <c r="P694" s="267">
        <f t="shared" si="188"/>
        <v>14.073251942286348</v>
      </c>
      <c r="Q694" s="267">
        <f t="shared" si="188"/>
        <v>1.3318534961154143</v>
      </c>
      <c r="R694" s="267">
        <f t="shared" si="188"/>
        <v>17.713651498335196</v>
      </c>
      <c r="S694" s="268">
        <f>S691/S690*100-100</f>
        <v>22.441731409544957</v>
      </c>
      <c r="T694" s="345">
        <f t="shared" ref="T694" si="189">T691/T690*100-100</f>
        <v>14.162042175360696</v>
      </c>
      <c r="U694" s="540"/>
      <c r="V694" s="227"/>
      <c r="W694" s="540"/>
    </row>
    <row r="695" spans="1:23" ht="13.5" thickBot="1" x14ac:dyDescent="0.25">
      <c r="A695" s="472" t="s">
        <v>27</v>
      </c>
      <c r="B695" s="410">
        <f>B691-B678</f>
        <v>85</v>
      </c>
      <c r="C695" s="415">
        <f t="shared" ref="C695:S695" si="190">C691-C678</f>
        <v>216</v>
      </c>
      <c r="D695" s="415">
        <f t="shared" si="190"/>
        <v>0</v>
      </c>
      <c r="E695" s="415">
        <f t="shared" si="190"/>
        <v>64</v>
      </c>
      <c r="F695" s="415">
        <f t="shared" si="190"/>
        <v>112</v>
      </c>
      <c r="G695" s="417">
        <f t="shared" si="190"/>
        <v>47</v>
      </c>
      <c r="H695" s="410">
        <f t="shared" si="190"/>
        <v>170</v>
      </c>
      <c r="I695" s="415">
        <f t="shared" si="190"/>
        <v>147</v>
      </c>
      <c r="J695" s="415">
        <f t="shared" si="190"/>
        <v>24</v>
      </c>
      <c r="K695" s="415">
        <f t="shared" si="190"/>
        <v>-59</v>
      </c>
      <c r="L695" s="415">
        <f t="shared" si="190"/>
        <v>-67</v>
      </c>
      <c r="M695" s="417">
        <f t="shared" si="190"/>
        <v>131</v>
      </c>
      <c r="N695" s="410">
        <f t="shared" si="190"/>
        <v>55</v>
      </c>
      <c r="O695" s="415">
        <f t="shared" si="190"/>
        <v>137</v>
      </c>
      <c r="P695" s="415">
        <f t="shared" si="190"/>
        <v>-2</v>
      </c>
      <c r="Q695" s="415">
        <f t="shared" si="190"/>
        <v>182</v>
      </c>
      <c r="R695" s="415">
        <f t="shared" si="190"/>
        <v>39</v>
      </c>
      <c r="S695" s="417">
        <f t="shared" si="190"/>
        <v>184</v>
      </c>
      <c r="T695" s="478">
        <f>T691-T678</f>
        <v>85</v>
      </c>
      <c r="U695" s="540"/>
      <c r="V695" s="227"/>
      <c r="W695" s="540"/>
    </row>
    <row r="696" spans="1:23" x14ac:dyDescent="0.2">
      <c r="A696" s="370" t="s">
        <v>51</v>
      </c>
      <c r="B696" s="486">
        <v>61</v>
      </c>
      <c r="C696" s="487">
        <v>61</v>
      </c>
      <c r="D696" s="487">
        <v>60</v>
      </c>
      <c r="E696" s="487">
        <v>9</v>
      </c>
      <c r="F696" s="487">
        <v>61</v>
      </c>
      <c r="G696" s="489">
        <v>60</v>
      </c>
      <c r="H696" s="486">
        <v>57</v>
      </c>
      <c r="I696" s="487">
        <v>60</v>
      </c>
      <c r="J696" s="487">
        <v>60</v>
      </c>
      <c r="K696" s="487">
        <v>6</v>
      </c>
      <c r="L696" s="487">
        <v>61</v>
      </c>
      <c r="M696" s="489">
        <v>61</v>
      </c>
      <c r="N696" s="486">
        <v>61</v>
      </c>
      <c r="O696" s="487">
        <v>60</v>
      </c>
      <c r="P696" s="487">
        <v>60</v>
      </c>
      <c r="Q696" s="487">
        <v>7</v>
      </c>
      <c r="R696" s="487">
        <v>59</v>
      </c>
      <c r="S696" s="489">
        <v>60</v>
      </c>
      <c r="T696" s="347">
        <f>SUM(B696:S696)</f>
        <v>924</v>
      </c>
      <c r="U696" s="227" t="s">
        <v>56</v>
      </c>
      <c r="V696" s="278">
        <f>T683-T696</f>
        <v>1</v>
      </c>
      <c r="W696" s="279">
        <f>V696/T683</f>
        <v>1.0810810810810811E-3</v>
      </c>
    </row>
    <row r="697" spans="1:23" x14ac:dyDescent="0.2">
      <c r="A697" s="371" t="s">
        <v>28</v>
      </c>
      <c r="B697" s="323">
        <v>156.5</v>
      </c>
      <c r="C697" s="240">
        <v>155.5</v>
      </c>
      <c r="D697" s="240">
        <v>154</v>
      </c>
      <c r="E697" s="240">
        <v>158</v>
      </c>
      <c r="F697" s="240">
        <v>153.5</v>
      </c>
      <c r="G697" s="243">
        <v>152</v>
      </c>
      <c r="H697" s="242">
        <v>156</v>
      </c>
      <c r="I697" s="240">
        <v>155</v>
      </c>
      <c r="J697" s="240">
        <v>154</v>
      </c>
      <c r="K697" s="240">
        <v>158</v>
      </c>
      <c r="L697" s="240">
        <v>153.5</v>
      </c>
      <c r="M697" s="243">
        <v>152</v>
      </c>
      <c r="N697" s="242">
        <v>156.5</v>
      </c>
      <c r="O697" s="240">
        <v>154.5</v>
      </c>
      <c r="P697" s="240">
        <v>154</v>
      </c>
      <c r="Q697" s="240">
        <v>158</v>
      </c>
      <c r="R697" s="240">
        <v>153</v>
      </c>
      <c r="S697" s="243">
        <v>152.5</v>
      </c>
      <c r="T697" s="339"/>
      <c r="U697" s="227" t="s">
        <v>57</v>
      </c>
      <c r="V697" s="362">
        <v>153.9</v>
      </c>
      <c r="W697" s="540"/>
    </row>
    <row r="698" spans="1:23" ht="13.5" thickBot="1" x14ac:dyDescent="0.25">
      <c r="A698" s="372" t="s">
        <v>26</v>
      </c>
      <c r="B698" s="410">
        <f>B697-B684</f>
        <v>1</v>
      </c>
      <c r="C698" s="415">
        <f t="shared" ref="C698:S698" si="191">C697-C684</f>
        <v>1</v>
      </c>
      <c r="D698" s="415">
        <f t="shared" si="191"/>
        <v>1</v>
      </c>
      <c r="E698" s="415">
        <f t="shared" si="191"/>
        <v>1</v>
      </c>
      <c r="F698" s="415">
        <f t="shared" si="191"/>
        <v>1</v>
      </c>
      <c r="G698" s="417">
        <f t="shared" si="191"/>
        <v>1</v>
      </c>
      <c r="H698" s="410">
        <f t="shared" si="191"/>
        <v>1</v>
      </c>
      <c r="I698" s="415">
        <f t="shared" si="191"/>
        <v>1</v>
      </c>
      <c r="J698" s="415">
        <f t="shared" si="191"/>
        <v>1</v>
      </c>
      <c r="K698" s="415">
        <f t="shared" si="191"/>
        <v>1</v>
      </c>
      <c r="L698" s="415">
        <f t="shared" si="191"/>
        <v>1</v>
      </c>
      <c r="M698" s="417">
        <f t="shared" si="191"/>
        <v>1</v>
      </c>
      <c r="N698" s="410">
        <f t="shared" si="191"/>
        <v>1</v>
      </c>
      <c r="O698" s="415">
        <f t="shared" si="191"/>
        <v>1</v>
      </c>
      <c r="P698" s="415">
        <f t="shared" si="191"/>
        <v>1</v>
      </c>
      <c r="Q698" s="415">
        <f t="shared" si="191"/>
        <v>1</v>
      </c>
      <c r="R698" s="415">
        <f t="shared" si="191"/>
        <v>1</v>
      </c>
      <c r="S698" s="417">
        <f t="shared" si="191"/>
        <v>1</v>
      </c>
      <c r="T698" s="348"/>
      <c r="U698" s="227" t="s">
        <v>26</v>
      </c>
      <c r="V698" s="395">
        <f>V697-V684</f>
        <v>0.28000000000000114</v>
      </c>
      <c r="W698" s="540"/>
    </row>
    <row r="699" spans="1:23" x14ac:dyDescent="0.2">
      <c r="C699" s="280" t="s">
        <v>79</v>
      </c>
    </row>
    <row r="700" spans="1:23" ht="13.5" thickBot="1" x14ac:dyDescent="0.25"/>
    <row r="701" spans="1:23" ht="13.5" thickBot="1" x14ac:dyDescent="0.25">
      <c r="A701" s="468" t="s">
        <v>164</v>
      </c>
      <c r="B701" s="584" t="s">
        <v>53</v>
      </c>
      <c r="C701" s="585"/>
      <c r="D701" s="585"/>
      <c r="E701" s="585"/>
      <c r="F701" s="585"/>
      <c r="G701" s="586"/>
      <c r="H701" s="584" t="s">
        <v>72</v>
      </c>
      <c r="I701" s="585"/>
      <c r="J701" s="585"/>
      <c r="K701" s="585"/>
      <c r="L701" s="585"/>
      <c r="M701" s="586"/>
      <c r="N701" s="584" t="s">
        <v>63</v>
      </c>
      <c r="O701" s="585"/>
      <c r="P701" s="585"/>
      <c r="Q701" s="585"/>
      <c r="R701" s="585"/>
      <c r="S701" s="586"/>
      <c r="T701" s="338" t="s">
        <v>55</v>
      </c>
      <c r="U701" s="541"/>
      <c r="V701" s="541"/>
      <c r="W701" s="541"/>
    </row>
    <row r="702" spans="1:23" x14ac:dyDescent="0.2">
      <c r="A702" s="469" t="s">
        <v>54</v>
      </c>
      <c r="B702" s="490">
        <v>1</v>
      </c>
      <c r="C702" s="329">
        <v>2</v>
      </c>
      <c r="D702" s="329">
        <v>3</v>
      </c>
      <c r="E702" s="329">
        <v>4</v>
      </c>
      <c r="F702" s="329">
        <v>5</v>
      </c>
      <c r="G702" s="483">
        <v>6</v>
      </c>
      <c r="H702" s="490">
        <v>7</v>
      </c>
      <c r="I702" s="329">
        <v>8</v>
      </c>
      <c r="J702" s="329">
        <v>9</v>
      </c>
      <c r="K702" s="329">
        <v>10</v>
      </c>
      <c r="L702" s="329">
        <v>11</v>
      </c>
      <c r="M702" s="483">
        <v>12</v>
      </c>
      <c r="N702" s="490">
        <v>13</v>
      </c>
      <c r="O702" s="329">
        <v>14</v>
      </c>
      <c r="P702" s="329">
        <v>15</v>
      </c>
      <c r="Q702" s="329">
        <v>16</v>
      </c>
      <c r="R702" s="329">
        <v>17</v>
      </c>
      <c r="S702" s="483">
        <v>18</v>
      </c>
      <c r="T702" s="459">
        <v>245</v>
      </c>
      <c r="U702" s="541"/>
      <c r="V702" s="541"/>
      <c r="W702" s="541"/>
    </row>
    <row r="703" spans="1:23" x14ac:dyDescent="0.2">
      <c r="A703" s="470" t="s">
        <v>3</v>
      </c>
      <c r="B703" s="473">
        <v>4520</v>
      </c>
      <c r="C703" s="254">
        <v>4520</v>
      </c>
      <c r="D703" s="473">
        <v>4520</v>
      </c>
      <c r="E703" s="254">
        <v>4520</v>
      </c>
      <c r="F703" s="473">
        <v>4520</v>
      </c>
      <c r="G703" s="254">
        <v>4520</v>
      </c>
      <c r="H703" s="473">
        <v>4520</v>
      </c>
      <c r="I703" s="254">
        <v>4520</v>
      </c>
      <c r="J703" s="473">
        <v>4520</v>
      </c>
      <c r="K703" s="254">
        <v>4520</v>
      </c>
      <c r="L703" s="473">
        <v>4520</v>
      </c>
      <c r="M703" s="254">
        <v>4520</v>
      </c>
      <c r="N703" s="473">
        <v>4520</v>
      </c>
      <c r="O703" s="254">
        <v>4520</v>
      </c>
      <c r="P703" s="473">
        <v>4520</v>
      </c>
      <c r="Q703" s="254">
        <v>4520</v>
      </c>
      <c r="R703" s="473">
        <v>4520</v>
      </c>
      <c r="S703" s="254">
        <v>4520</v>
      </c>
      <c r="T703" s="473">
        <v>4520</v>
      </c>
      <c r="U703" s="541"/>
      <c r="V703" s="541"/>
      <c r="W703" s="541"/>
    </row>
    <row r="704" spans="1:23" x14ac:dyDescent="0.2">
      <c r="A704" s="471" t="s">
        <v>6</v>
      </c>
      <c r="B704" s="256">
        <v>4878</v>
      </c>
      <c r="C704" s="257">
        <v>5099</v>
      </c>
      <c r="D704" s="257">
        <v>5258</v>
      </c>
      <c r="E704" s="257">
        <v>4689</v>
      </c>
      <c r="F704" s="257">
        <v>5531</v>
      </c>
      <c r="G704" s="258">
        <v>5204</v>
      </c>
      <c r="H704" s="256">
        <v>5050</v>
      </c>
      <c r="I704" s="257">
        <v>5056</v>
      </c>
      <c r="J704" s="257">
        <v>5126</v>
      </c>
      <c r="K704" s="257">
        <v>4293</v>
      </c>
      <c r="L704" s="257">
        <v>5230</v>
      </c>
      <c r="M704" s="258">
        <v>5426</v>
      </c>
      <c r="N704" s="256">
        <v>5010</v>
      </c>
      <c r="O704" s="257">
        <v>5139</v>
      </c>
      <c r="P704" s="257">
        <v>5249</v>
      </c>
      <c r="Q704" s="257">
        <v>4572</v>
      </c>
      <c r="R704" s="257">
        <v>5320</v>
      </c>
      <c r="S704" s="258">
        <v>5471</v>
      </c>
      <c r="T704" s="342">
        <v>5149</v>
      </c>
      <c r="U704" s="541"/>
      <c r="V704" s="541"/>
      <c r="W704" s="541"/>
    </row>
    <row r="705" spans="1:23" x14ac:dyDescent="0.2">
      <c r="A705" s="469" t="s">
        <v>7</v>
      </c>
      <c r="B705" s="260">
        <v>86.7</v>
      </c>
      <c r="C705" s="261">
        <v>100</v>
      </c>
      <c r="D705" s="261">
        <v>50</v>
      </c>
      <c r="E705" s="261">
        <v>80</v>
      </c>
      <c r="F705" s="261">
        <v>100</v>
      </c>
      <c r="G705" s="262">
        <v>93.3</v>
      </c>
      <c r="H705" s="260">
        <v>93.3</v>
      </c>
      <c r="I705" s="261">
        <v>93.3</v>
      </c>
      <c r="J705" s="261">
        <v>100</v>
      </c>
      <c r="K705" s="261">
        <v>66.7</v>
      </c>
      <c r="L705" s="261">
        <v>100</v>
      </c>
      <c r="M705" s="262">
        <v>80</v>
      </c>
      <c r="N705" s="260">
        <v>86.7</v>
      </c>
      <c r="O705" s="261">
        <v>100</v>
      </c>
      <c r="P705" s="261">
        <v>80</v>
      </c>
      <c r="Q705" s="261">
        <v>66.7</v>
      </c>
      <c r="R705" s="261">
        <v>86.7</v>
      </c>
      <c r="S705" s="262">
        <v>93.3</v>
      </c>
      <c r="T705" s="343">
        <v>80</v>
      </c>
      <c r="U705" s="541"/>
      <c r="V705" s="227"/>
      <c r="W705" s="541"/>
    </row>
    <row r="706" spans="1:23" x14ac:dyDescent="0.2">
      <c r="A706" s="469" t="s">
        <v>8</v>
      </c>
      <c r="B706" s="263">
        <v>4.3999999999999997E-2</v>
      </c>
      <c r="C706" s="264">
        <v>0.06</v>
      </c>
      <c r="D706" s="264">
        <v>4.2999999999999997E-2</v>
      </c>
      <c r="E706" s="264">
        <v>0.158</v>
      </c>
      <c r="F706" s="264">
        <v>7.4999999999999997E-2</v>
      </c>
      <c r="G706" s="265">
        <v>4.8000000000000001E-2</v>
      </c>
      <c r="H706" s="263">
        <v>5.6000000000000001E-2</v>
      </c>
      <c r="I706" s="264">
        <v>6.4000000000000001E-2</v>
      </c>
      <c r="J706" s="264">
        <v>4.1000000000000002E-2</v>
      </c>
      <c r="K706" s="264">
        <v>0.1</v>
      </c>
      <c r="L706" s="264">
        <v>4.5999999999999999E-2</v>
      </c>
      <c r="M706" s="265">
        <v>7.3999999999999996E-2</v>
      </c>
      <c r="N706" s="263">
        <v>7.1999999999999995E-2</v>
      </c>
      <c r="O706" s="264">
        <v>5.1999999999999998E-2</v>
      </c>
      <c r="P706" s="264">
        <v>9.0999999999999998E-2</v>
      </c>
      <c r="Q706" s="264">
        <v>0.13</v>
      </c>
      <c r="R706" s="264">
        <v>0.08</v>
      </c>
      <c r="S706" s="265">
        <v>7.1999999999999995E-2</v>
      </c>
      <c r="T706" s="344">
        <v>8.4000000000000005E-2</v>
      </c>
      <c r="U706" s="541"/>
      <c r="V706" s="227"/>
      <c r="W706" s="541"/>
    </row>
    <row r="707" spans="1:23" x14ac:dyDescent="0.2">
      <c r="A707" s="471" t="s">
        <v>1</v>
      </c>
      <c r="B707" s="266">
        <f>B704/B703*100-100</f>
        <v>7.9203539823008811</v>
      </c>
      <c r="C707" s="267">
        <f t="shared" ref="C707:R707" si="192">C704/C703*100-100</f>
        <v>12.809734513274336</v>
      </c>
      <c r="D707" s="267">
        <f t="shared" si="192"/>
        <v>16.327433628318587</v>
      </c>
      <c r="E707" s="267">
        <f t="shared" si="192"/>
        <v>3.7389380530973568</v>
      </c>
      <c r="F707" s="267">
        <f t="shared" si="192"/>
        <v>22.36725663716814</v>
      </c>
      <c r="G707" s="268">
        <f t="shared" si="192"/>
        <v>15.13274336283186</v>
      </c>
      <c r="H707" s="266">
        <f t="shared" si="192"/>
        <v>11.725663716814154</v>
      </c>
      <c r="I707" s="267">
        <f t="shared" si="192"/>
        <v>11.858407079646028</v>
      </c>
      <c r="J707" s="267">
        <f t="shared" si="192"/>
        <v>13.407079646017706</v>
      </c>
      <c r="K707" s="267">
        <f t="shared" si="192"/>
        <v>-5.0221238938053148</v>
      </c>
      <c r="L707" s="267">
        <f t="shared" si="192"/>
        <v>15.707964601769902</v>
      </c>
      <c r="M707" s="268">
        <f t="shared" si="192"/>
        <v>20.04424778761063</v>
      </c>
      <c r="N707" s="266">
        <f t="shared" si="192"/>
        <v>10.840707964601776</v>
      </c>
      <c r="O707" s="267">
        <f t="shared" si="192"/>
        <v>13.694690265486727</v>
      </c>
      <c r="P707" s="267">
        <f t="shared" si="192"/>
        <v>16.128318584070797</v>
      </c>
      <c r="Q707" s="267">
        <f t="shared" si="192"/>
        <v>1.1504424778760978</v>
      </c>
      <c r="R707" s="267">
        <f t="shared" si="192"/>
        <v>17.69911504424779</v>
      </c>
      <c r="S707" s="268">
        <f>S704/S703*100-100</f>
        <v>21.039823008849567</v>
      </c>
      <c r="T707" s="345">
        <f t="shared" ref="T707" si="193">T704/T703*100-100</f>
        <v>13.915929203539832</v>
      </c>
      <c r="U707" s="541"/>
      <c r="V707" s="227"/>
      <c r="W707" s="541"/>
    </row>
    <row r="708" spans="1:23" ht="13.5" thickBot="1" x14ac:dyDescent="0.25">
      <c r="A708" s="472" t="s">
        <v>27</v>
      </c>
      <c r="B708" s="410">
        <f>B704-B691</f>
        <v>19</v>
      </c>
      <c r="C708" s="415">
        <f t="shared" ref="C708:S708" si="194">C704-C691</f>
        <v>-86</v>
      </c>
      <c r="D708" s="415">
        <f t="shared" si="194"/>
        <v>132</v>
      </c>
      <c r="E708" s="415">
        <f t="shared" si="194"/>
        <v>114</v>
      </c>
      <c r="F708" s="415">
        <f t="shared" si="194"/>
        <v>197</v>
      </c>
      <c r="G708" s="417">
        <f t="shared" si="194"/>
        <v>-38</v>
      </c>
      <c r="H708" s="410">
        <f t="shared" si="194"/>
        <v>-60</v>
      </c>
      <c r="I708" s="415">
        <f t="shared" si="194"/>
        <v>-118</v>
      </c>
      <c r="J708" s="415">
        <f t="shared" si="194"/>
        <v>-80</v>
      </c>
      <c r="K708" s="415">
        <f t="shared" si="194"/>
        <v>-37</v>
      </c>
      <c r="L708" s="415">
        <f t="shared" si="194"/>
        <v>23</v>
      </c>
      <c r="M708" s="417">
        <f t="shared" si="194"/>
        <v>-20</v>
      </c>
      <c r="N708" s="410">
        <f t="shared" si="194"/>
        <v>-45</v>
      </c>
      <c r="O708" s="415">
        <f t="shared" si="194"/>
        <v>30</v>
      </c>
      <c r="P708" s="415">
        <f t="shared" si="194"/>
        <v>110</v>
      </c>
      <c r="Q708" s="415">
        <f t="shared" si="194"/>
        <v>7</v>
      </c>
      <c r="R708" s="415">
        <f t="shared" si="194"/>
        <v>17</v>
      </c>
      <c r="S708" s="417">
        <f t="shared" si="194"/>
        <v>-45</v>
      </c>
      <c r="T708" s="478">
        <f>T704-T691</f>
        <v>6</v>
      </c>
      <c r="U708" s="541"/>
      <c r="V708" s="227"/>
      <c r="W708" s="541"/>
    </row>
    <row r="709" spans="1:23" x14ac:dyDescent="0.2">
      <c r="A709" s="370" t="s">
        <v>51</v>
      </c>
      <c r="B709" s="486">
        <v>61</v>
      </c>
      <c r="C709" s="487">
        <v>61</v>
      </c>
      <c r="D709" s="487">
        <v>60</v>
      </c>
      <c r="E709" s="487">
        <v>9</v>
      </c>
      <c r="F709" s="487">
        <v>61</v>
      </c>
      <c r="G709" s="489">
        <v>60</v>
      </c>
      <c r="H709" s="486">
        <v>57</v>
      </c>
      <c r="I709" s="487">
        <v>60</v>
      </c>
      <c r="J709" s="487">
        <v>59</v>
      </c>
      <c r="K709" s="487">
        <v>6</v>
      </c>
      <c r="L709" s="487">
        <v>61</v>
      </c>
      <c r="M709" s="489">
        <v>61</v>
      </c>
      <c r="N709" s="486">
        <v>61</v>
      </c>
      <c r="O709" s="487">
        <v>60</v>
      </c>
      <c r="P709" s="487">
        <v>60</v>
      </c>
      <c r="Q709" s="487">
        <v>7</v>
      </c>
      <c r="R709" s="487">
        <v>59</v>
      </c>
      <c r="S709" s="489">
        <v>60</v>
      </c>
      <c r="T709" s="347">
        <f>SUM(B709:S709)</f>
        <v>923</v>
      </c>
      <c r="U709" s="227" t="s">
        <v>56</v>
      </c>
      <c r="V709" s="278">
        <f>T696-T709</f>
        <v>1</v>
      </c>
      <c r="W709" s="279">
        <f>V709/T696</f>
        <v>1.0822510822510823E-3</v>
      </c>
    </row>
    <row r="710" spans="1:23" x14ac:dyDescent="0.2">
      <c r="A710" s="371" t="s">
        <v>28</v>
      </c>
      <c r="B710" s="323">
        <v>156.5</v>
      </c>
      <c r="C710" s="240">
        <v>155.5</v>
      </c>
      <c r="D710" s="240">
        <v>154</v>
      </c>
      <c r="E710" s="240">
        <v>158</v>
      </c>
      <c r="F710" s="240">
        <v>153.5</v>
      </c>
      <c r="G710" s="243">
        <v>152</v>
      </c>
      <c r="H710" s="242">
        <v>156</v>
      </c>
      <c r="I710" s="240">
        <v>155</v>
      </c>
      <c r="J710" s="240">
        <v>154</v>
      </c>
      <c r="K710" s="240">
        <v>158</v>
      </c>
      <c r="L710" s="240">
        <v>153.5</v>
      </c>
      <c r="M710" s="243">
        <v>152</v>
      </c>
      <c r="N710" s="242">
        <v>156.5</v>
      </c>
      <c r="O710" s="240">
        <v>154.5</v>
      </c>
      <c r="P710" s="240">
        <v>154</v>
      </c>
      <c r="Q710" s="240">
        <v>158</v>
      </c>
      <c r="R710" s="240">
        <v>153</v>
      </c>
      <c r="S710" s="243">
        <v>152.5</v>
      </c>
      <c r="T710" s="339"/>
      <c r="U710" s="227" t="s">
        <v>57</v>
      </c>
      <c r="V710" s="362">
        <v>153.46</v>
      </c>
      <c r="W710" s="541"/>
    </row>
    <row r="711" spans="1:23" ht="13.5" thickBot="1" x14ac:dyDescent="0.25">
      <c r="A711" s="372" t="s">
        <v>26</v>
      </c>
      <c r="B711" s="410">
        <f>B710-B697</f>
        <v>0</v>
      </c>
      <c r="C711" s="415">
        <f t="shared" ref="C711:S711" si="195">C710-C697</f>
        <v>0</v>
      </c>
      <c r="D711" s="415">
        <f t="shared" si="195"/>
        <v>0</v>
      </c>
      <c r="E711" s="415">
        <f t="shared" si="195"/>
        <v>0</v>
      </c>
      <c r="F711" s="415">
        <f t="shared" si="195"/>
        <v>0</v>
      </c>
      <c r="G711" s="417">
        <f t="shared" si="195"/>
        <v>0</v>
      </c>
      <c r="H711" s="410">
        <f t="shared" si="195"/>
        <v>0</v>
      </c>
      <c r="I711" s="415">
        <f t="shared" si="195"/>
        <v>0</v>
      </c>
      <c r="J711" s="415">
        <f t="shared" si="195"/>
        <v>0</v>
      </c>
      <c r="K711" s="415">
        <f t="shared" si="195"/>
        <v>0</v>
      </c>
      <c r="L711" s="415">
        <f t="shared" si="195"/>
        <v>0</v>
      </c>
      <c r="M711" s="417">
        <f t="shared" si="195"/>
        <v>0</v>
      </c>
      <c r="N711" s="410">
        <f t="shared" si="195"/>
        <v>0</v>
      </c>
      <c r="O711" s="415">
        <f t="shared" si="195"/>
        <v>0</v>
      </c>
      <c r="P711" s="415">
        <f t="shared" si="195"/>
        <v>0</v>
      </c>
      <c r="Q711" s="415">
        <f t="shared" si="195"/>
        <v>0</v>
      </c>
      <c r="R711" s="415">
        <f t="shared" si="195"/>
        <v>0</v>
      </c>
      <c r="S711" s="417">
        <f t="shared" si="195"/>
        <v>0</v>
      </c>
      <c r="T711" s="348"/>
      <c r="U711" s="227" t="s">
        <v>26</v>
      </c>
      <c r="V711" s="395">
        <f>V710-V697</f>
        <v>-0.43999999999999773</v>
      </c>
      <c r="W711" s="541"/>
    </row>
    <row r="713" spans="1:23" ht="13.5" thickBot="1" x14ac:dyDescent="0.25"/>
    <row r="714" spans="1:23" ht="13.5" thickBot="1" x14ac:dyDescent="0.25">
      <c r="A714" s="468" t="s">
        <v>166</v>
      </c>
      <c r="B714" s="584" t="s">
        <v>53</v>
      </c>
      <c r="C714" s="585"/>
      <c r="D714" s="585"/>
      <c r="E714" s="585"/>
      <c r="F714" s="585"/>
      <c r="G714" s="586"/>
      <c r="H714" s="584" t="s">
        <v>72</v>
      </c>
      <c r="I714" s="585"/>
      <c r="J714" s="585"/>
      <c r="K714" s="585"/>
      <c r="L714" s="585"/>
      <c r="M714" s="586"/>
      <c r="N714" s="584" t="s">
        <v>63</v>
      </c>
      <c r="O714" s="585"/>
      <c r="P714" s="585"/>
      <c r="Q714" s="585"/>
      <c r="R714" s="585"/>
      <c r="S714" s="586"/>
      <c r="T714" s="338" t="s">
        <v>55</v>
      </c>
      <c r="U714" s="543"/>
      <c r="V714" s="543"/>
      <c r="W714" s="543"/>
    </row>
    <row r="715" spans="1:23" x14ac:dyDescent="0.2">
      <c r="A715" s="469" t="s">
        <v>54</v>
      </c>
      <c r="B715" s="490">
        <v>1</v>
      </c>
      <c r="C715" s="329">
        <v>2</v>
      </c>
      <c r="D715" s="329">
        <v>3</v>
      </c>
      <c r="E715" s="329">
        <v>4</v>
      </c>
      <c r="F715" s="329">
        <v>5</v>
      </c>
      <c r="G715" s="483">
        <v>6</v>
      </c>
      <c r="H715" s="490">
        <v>7</v>
      </c>
      <c r="I715" s="329">
        <v>8</v>
      </c>
      <c r="J715" s="329">
        <v>9</v>
      </c>
      <c r="K715" s="329">
        <v>10</v>
      </c>
      <c r="L715" s="329">
        <v>11</v>
      </c>
      <c r="M715" s="483">
        <v>12</v>
      </c>
      <c r="N715" s="490">
        <v>13</v>
      </c>
      <c r="O715" s="329">
        <v>14</v>
      </c>
      <c r="P715" s="329">
        <v>15</v>
      </c>
      <c r="Q715" s="329">
        <v>16</v>
      </c>
      <c r="R715" s="329">
        <v>17</v>
      </c>
      <c r="S715" s="483">
        <v>18</v>
      </c>
      <c r="T715" s="459">
        <v>256</v>
      </c>
      <c r="U715" s="543"/>
      <c r="V715" s="543"/>
      <c r="W715" s="543"/>
    </row>
    <row r="716" spans="1:23" x14ac:dyDescent="0.2">
      <c r="A716" s="470" t="s">
        <v>3</v>
      </c>
      <c r="B716" s="473">
        <v>4535</v>
      </c>
      <c r="C716" s="254">
        <v>4535</v>
      </c>
      <c r="D716" s="473">
        <v>4535</v>
      </c>
      <c r="E716" s="254">
        <v>4535</v>
      </c>
      <c r="F716" s="473">
        <v>4535</v>
      </c>
      <c r="G716" s="254">
        <v>4535</v>
      </c>
      <c r="H716" s="473">
        <v>4535</v>
      </c>
      <c r="I716" s="254">
        <v>4535</v>
      </c>
      <c r="J716" s="473">
        <v>4535</v>
      </c>
      <c r="K716" s="254">
        <v>4535</v>
      </c>
      <c r="L716" s="473">
        <v>4535</v>
      </c>
      <c r="M716" s="254">
        <v>4535</v>
      </c>
      <c r="N716" s="473">
        <v>4535</v>
      </c>
      <c r="O716" s="254">
        <v>4535</v>
      </c>
      <c r="P716" s="473">
        <v>4535</v>
      </c>
      <c r="Q716" s="254">
        <v>4535</v>
      </c>
      <c r="R716" s="473">
        <v>4535</v>
      </c>
      <c r="S716" s="254">
        <v>4535</v>
      </c>
      <c r="T716" s="473">
        <v>4535</v>
      </c>
      <c r="U716" s="543"/>
      <c r="V716" s="543"/>
      <c r="W716" s="543"/>
    </row>
    <row r="717" spans="1:23" x14ac:dyDescent="0.2">
      <c r="A717" s="471" t="s">
        <v>6</v>
      </c>
      <c r="B717" s="256">
        <v>5480</v>
      </c>
      <c r="C717" s="257">
        <v>5368</v>
      </c>
      <c r="D717" s="257">
        <v>4461</v>
      </c>
      <c r="E717" s="257">
        <v>5188</v>
      </c>
      <c r="F717" s="257">
        <v>5252</v>
      </c>
      <c r="G717" s="258">
        <v>4736</v>
      </c>
      <c r="H717" s="256">
        <v>4955</v>
      </c>
      <c r="I717" s="257">
        <v>5015</v>
      </c>
      <c r="J717" s="257">
        <v>5334</v>
      </c>
      <c r="K717" s="257">
        <v>4455</v>
      </c>
      <c r="L717" s="257">
        <v>5311</v>
      </c>
      <c r="M717" s="258">
        <v>5794</v>
      </c>
      <c r="N717" s="256">
        <v>4923</v>
      </c>
      <c r="O717" s="257">
        <v>5048</v>
      </c>
      <c r="P717" s="257">
        <v>5192</v>
      </c>
      <c r="Q717" s="257">
        <v>4403</v>
      </c>
      <c r="R717" s="257">
        <v>5338</v>
      </c>
      <c r="S717" s="258">
        <v>5660</v>
      </c>
      <c r="T717" s="342">
        <v>5143</v>
      </c>
      <c r="U717" s="543"/>
      <c r="V717" s="543"/>
      <c r="W717" s="543"/>
    </row>
    <row r="718" spans="1:23" x14ac:dyDescent="0.2">
      <c r="A718" s="469" t="s">
        <v>7</v>
      </c>
      <c r="B718" s="260">
        <v>86.7</v>
      </c>
      <c r="C718" s="261">
        <v>100</v>
      </c>
      <c r="D718" s="261">
        <v>84.6</v>
      </c>
      <c r="E718" s="261">
        <v>93.3</v>
      </c>
      <c r="F718" s="261">
        <v>100</v>
      </c>
      <c r="G718" s="262">
        <v>93.3</v>
      </c>
      <c r="H718" s="260">
        <v>100</v>
      </c>
      <c r="I718" s="261">
        <v>100</v>
      </c>
      <c r="J718" s="261">
        <v>100</v>
      </c>
      <c r="K718" s="261">
        <v>72.7</v>
      </c>
      <c r="L718" s="261">
        <v>93.3</v>
      </c>
      <c r="M718" s="262">
        <v>93.3</v>
      </c>
      <c r="N718" s="260">
        <v>100</v>
      </c>
      <c r="O718" s="261">
        <v>100</v>
      </c>
      <c r="P718" s="261">
        <v>86.7</v>
      </c>
      <c r="Q718" s="261">
        <v>100</v>
      </c>
      <c r="R718" s="261">
        <v>100</v>
      </c>
      <c r="S718" s="262">
        <v>93.3</v>
      </c>
      <c r="T718" s="343">
        <v>78.099999999999994</v>
      </c>
      <c r="U718" s="543"/>
      <c r="V718" s="227"/>
      <c r="W718" s="543"/>
    </row>
    <row r="719" spans="1:23" x14ac:dyDescent="0.2">
      <c r="A719" s="469" t="s">
        <v>8</v>
      </c>
      <c r="B719" s="263">
        <v>5.8999999999999997E-2</v>
      </c>
      <c r="C719" s="264">
        <v>4.3999999999999997E-2</v>
      </c>
      <c r="D719" s="264">
        <v>8.7999999999999995E-2</v>
      </c>
      <c r="E719" s="264">
        <v>4.9000000000000002E-2</v>
      </c>
      <c r="F719" s="264">
        <v>2.5000000000000001E-2</v>
      </c>
      <c r="G719" s="265">
        <v>5.6000000000000001E-2</v>
      </c>
      <c r="H719" s="263">
        <v>3.5999999999999997E-2</v>
      </c>
      <c r="I719" s="264">
        <v>0.04</v>
      </c>
      <c r="J719" s="264">
        <v>2.7E-2</v>
      </c>
      <c r="K719" s="264">
        <v>8.2000000000000003E-2</v>
      </c>
      <c r="L719" s="264">
        <v>4.1000000000000002E-2</v>
      </c>
      <c r="M719" s="265">
        <v>4.2999999999999997E-2</v>
      </c>
      <c r="N719" s="263">
        <v>2.8000000000000001E-2</v>
      </c>
      <c r="O719" s="264">
        <v>3.7999999999999999E-2</v>
      </c>
      <c r="P719" s="264">
        <v>5.8000000000000003E-2</v>
      </c>
      <c r="Q719" s="264">
        <v>2.1999999999999999E-2</v>
      </c>
      <c r="R719" s="264">
        <v>2.5999999999999999E-2</v>
      </c>
      <c r="S719" s="265">
        <v>8.6999999999999994E-2</v>
      </c>
      <c r="T719" s="344">
        <v>8.5999999999999993E-2</v>
      </c>
      <c r="U719" s="543"/>
      <c r="V719" s="227"/>
      <c r="W719" s="543"/>
    </row>
    <row r="720" spans="1:23" x14ac:dyDescent="0.2">
      <c r="A720" s="471" t="s">
        <v>1</v>
      </c>
      <c r="B720" s="266">
        <f>B717/B716*100-100</f>
        <v>20.837927232635067</v>
      </c>
      <c r="C720" s="267">
        <f t="shared" ref="C720:R720" si="196">C717/C716*100-100</f>
        <v>18.368246968026455</v>
      </c>
      <c r="D720" s="267">
        <f t="shared" si="196"/>
        <v>-1.6317530319735312</v>
      </c>
      <c r="E720" s="267">
        <f t="shared" si="196"/>
        <v>14.399117971334064</v>
      </c>
      <c r="F720" s="267">
        <f t="shared" si="196"/>
        <v>15.810363836824706</v>
      </c>
      <c r="G720" s="268">
        <f t="shared" si="196"/>
        <v>4.4321940463065062</v>
      </c>
      <c r="H720" s="266">
        <f t="shared" si="196"/>
        <v>9.2613009922822442</v>
      </c>
      <c r="I720" s="267">
        <f t="shared" si="196"/>
        <v>10.584343991179708</v>
      </c>
      <c r="J720" s="267">
        <f t="shared" si="196"/>
        <v>17.618522601984552</v>
      </c>
      <c r="K720" s="267">
        <f t="shared" si="196"/>
        <v>-1.7640573318632846</v>
      </c>
      <c r="L720" s="267">
        <f t="shared" si="196"/>
        <v>17.111356119073861</v>
      </c>
      <c r="M720" s="268">
        <f t="shared" si="196"/>
        <v>27.761852260198452</v>
      </c>
      <c r="N720" s="266">
        <f t="shared" si="196"/>
        <v>8.5556780595369446</v>
      </c>
      <c r="O720" s="267">
        <f t="shared" si="196"/>
        <v>11.31201764057333</v>
      </c>
      <c r="P720" s="267">
        <f t="shared" si="196"/>
        <v>14.487320837927228</v>
      </c>
      <c r="Q720" s="267">
        <f t="shared" si="196"/>
        <v>-2.9106945975744196</v>
      </c>
      <c r="R720" s="267">
        <f t="shared" si="196"/>
        <v>17.706725468577716</v>
      </c>
      <c r="S720" s="268">
        <f>S717/S716*100-100</f>
        <v>24.807056229327458</v>
      </c>
      <c r="T720" s="345">
        <f t="shared" ref="T720" si="197">T717/T716*100-100</f>
        <v>13.406835722160963</v>
      </c>
      <c r="U720" s="543"/>
      <c r="V720" s="227"/>
      <c r="W720" s="543"/>
    </row>
    <row r="721" spans="1:23" ht="13.5" thickBot="1" x14ac:dyDescent="0.25">
      <c r="A721" s="472" t="s">
        <v>27</v>
      </c>
      <c r="B721" s="410">
        <f>B717-B704</f>
        <v>602</v>
      </c>
      <c r="C721" s="415">
        <f t="shared" ref="C721:S721" si="198">C717-C704</f>
        <v>269</v>
      </c>
      <c r="D721" s="415">
        <f t="shared" si="198"/>
        <v>-797</v>
      </c>
      <c r="E721" s="415">
        <f t="shared" si="198"/>
        <v>499</v>
      </c>
      <c r="F721" s="415">
        <f t="shared" si="198"/>
        <v>-279</v>
      </c>
      <c r="G721" s="417">
        <f t="shared" si="198"/>
        <v>-468</v>
      </c>
      <c r="H721" s="410">
        <f t="shared" si="198"/>
        <v>-95</v>
      </c>
      <c r="I721" s="415">
        <f t="shared" si="198"/>
        <v>-41</v>
      </c>
      <c r="J721" s="415">
        <f t="shared" si="198"/>
        <v>208</v>
      </c>
      <c r="K721" s="415">
        <f t="shared" si="198"/>
        <v>162</v>
      </c>
      <c r="L721" s="415">
        <f t="shared" si="198"/>
        <v>81</v>
      </c>
      <c r="M721" s="417">
        <f t="shared" si="198"/>
        <v>368</v>
      </c>
      <c r="N721" s="410">
        <f t="shared" si="198"/>
        <v>-87</v>
      </c>
      <c r="O721" s="415">
        <f t="shared" si="198"/>
        <v>-91</v>
      </c>
      <c r="P721" s="415">
        <f t="shared" si="198"/>
        <v>-57</v>
      </c>
      <c r="Q721" s="415">
        <f t="shared" si="198"/>
        <v>-169</v>
      </c>
      <c r="R721" s="415">
        <f t="shared" si="198"/>
        <v>18</v>
      </c>
      <c r="S721" s="417">
        <f t="shared" si="198"/>
        <v>189</v>
      </c>
      <c r="T721" s="478">
        <f>T717-T704</f>
        <v>-6</v>
      </c>
      <c r="U721" s="543"/>
      <c r="V721" s="227"/>
      <c r="W721" s="543"/>
    </row>
    <row r="722" spans="1:23" x14ac:dyDescent="0.2">
      <c r="A722" s="370" t="s">
        <v>51</v>
      </c>
      <c r="B722" s="486">
        <v>58</v>
      </c>
      <c r="C722" s="487">
        <v>58</v>
      </c>
      <c r="D722" s="487">
        <v>60</v>
      </c>
      <c r="E722" s="487">
        <v>14</v>
      </c>
      <c r="F722" s="487">
        <v>61</v>
      </c>
      <c r="G722" s="489">
        <v>61</v>
      </c>
      <c r="H722" s="486">
        <v>56</v>
      </c>
      <c r="I722" s="487">
        <v>58</v>
      </c>
      <c r="J722" s="487">
        <v>59</v>
      </c>
      <c r="K722" s="487">
        <v>12</v>
      </c>
      <c r="L722" s="487">
        <v>60</v>
      </c>
      <c r="M722" s="489">
        <v>59</v>
      </c>
      <c r="N722" s="486">
        <v>58</v>
      </c>
      <c r="O722" s="487">
        <v>60</v>
      </c>
      <c r="P722" s="487">
        <v>60</v>
      </c>
      <c r="Q722" s="487">
        <v>9</v>
      </c>
      <c r="R722" s="487">
        <v>60</v>
      </c>
      <c r="S722" s="489">
        <v>60</v>
      </c>
      <c r="T722" s="347">
        <f>SUM(B722:S722)</f>
        <v>923</v>
      </c>
      <c r="U722" s="227" t="s">
        <v>56</v>
      </c>
      <c r="V722" s="278">
        <f>T709-T722</f>
        <v>0</v>
      </c>
      <c r="W722" s="279">
        <f>V722/T709</f>
        <v>0</v>
      </c>
    </row>
    <row r="723" spans="1:23" x14ac:dyDescent="0.2">
      <c r="A723" s="371" t="s">
        <v>28</v>
      </c>
      <c r="B723" s="323">
        <v>156.5</v>
      </c>
      <c r="C723" s="240">
        <v>155.5</v>
      </c>
      <c r="D723" s="240">
        <v>154</v>
      </c>
      <c r="E723" s="240">
        <v>158</v>
      </c>
      <c r="F723" s="240">
        <v>153.5</v>
      </c>
      <c r="G723" s="243">
        <v>152</v>
      </c>
      <c r="H723" s="242">
        <v>156</v>
      </c>
      <c r="I723" s="240">
        <v>155</v>
      </c>
      <c r="J723" s="240">
        <v>154</v>
      </c>
      <c r="K723" s="240">
        <v>158</v>
      </c>
      <c r="L723" s="240">
        <v>153.5</v>
      </c>
      <c r="M723" s="243">
        <v>152</v>
      </c>
      <c r="N723" s="242">
        <v>156.5</v>
      </c>
      <c r="O723" s="240">
        <v>154.5</v>
      </c>
      <c r="P723" s="240">
        <v>154</v>
      </c>
      <c r="Q723" s="240">
        <v>158</v>
      </c>
      <c r="R723" s="240">
        <v>153</v>
      </c>
      <c r="S723" s="243">
        <v>152.5</v>
      </c>
      <c r="T723" s="339"/>
      <c r="U723" s="227" t="s">
        <v>57</v>
      </c>
      <c r="V723" s="362">
        <v>155.35</v>
      </c>
      <c r="W723" s="543"/>
    </row>
    <row r="724" spans="1:23" ht="13.5" thickBot="1" x14ac:dyDescent="0.25">
      <c r="A724" s="372" t="s">
        <v>26</v>
      </c>
      <c r="B724" s="410">
        <f>B723-B710</f>
        <v>0</v>
      </c>
      <c r="C724" s="415">
        <f t="shared" ref="C724:S724" si="199">C723-C710</f>
        <v>0</v>
      </c>
      <c r="D724" s="415">
        <f t="shared" si="199"/>
        <v>0</v>
      </c>
      <c r="E724" s="415">
        <f t="shared" si="199"/>
        <v>0</v>
      </c>
      <c r="F724" s="415">
        <f t="shared" si="199"/>
        <v>0</v>
      </c>
      <c r="G724" s="417">
        <f t="shared" si="199"/>
        <v>0</v>
      </c>
      <c r="H724" s="410">
        <f t="shared" si="199"/>
        <v>0</v>
      </c>
      <c r="I724" s="415">
        <f t="shared" si="199"/>
        <v>0</v>
      </c>
      <c r="J724" s="415">
        <f t="shared" si="199"/>
        <v>0</v>
      </c>
      <c r="K724" s="415">
        <f t="shared" si="199"/>
        <v>0</v>
      </c>
      <c r="L724" s="415">
        <f t="shared" si="199"/>
        <v>0</v>
      </c>
      <c r="M724" s="417">
        <f t="shared" si="199"/>
        <v>0</v>
      </c>
      <c r="N724" s="410">
        <f t="shared" si="199"/>
        <v>0</v>
      </c>
      <c r="O724" s="415">
        <f t="shared" si="199"/>
        <v>0</v>
      </c>
      <c r="P724" s="415">
        <f t="shared" si="199"/>
        <v>0</v>
      </c>
      <c r="Q724" s="415">
        <f t="shared" si="199"/>
        <v>0</v>
      </c>
      <c r="R724" s="415">
        <f t="shared" si="199"/>
        <v>0</v>
      </c>
      <c r="S724" s="417">
        <f t="shared" si="199"/>
        <v>0</v>
      </c>
      <c r="T724" s="348"/>
      <c r="U724" s="227" t="s">
        <v>26</v>
      </c>
      <c r="V724" s="395">
        <f>V723-V710</f>
        <v>1.8899999999999864</v>
      </c>
      <c r="W724" s="543"/>
    </row>
    <row r="726" spans="1:23" ht="13.5" thickBot="1" x14ac:dyDescent="0.25"/>
    <row r="727" spans="1:23" ht="13.5" thickBot="1" x14ac:dyDescent="0.25">
      <c r="A727" s="468" t="s">
        <v>167</v>
      </c>
      <c r="B727" s="584" t="s">
        <v>53</v>
      </c>
      <c r="C727" s="585"/>
      <c r="D727" s="585"/>
      <c r="E727" s="585"/>
      <c r="F727" s="585"/>
      <c r="G727" s="586"/>
      <c r="H727" s="584" t="s">
        <v>72</v>
      </c>
      <c r="I727" s="585"/>
      <c r="J727" s="585"/>
      <c r="K727" s="585"/>
      <c r="L727" s="585"/>
      <c r="M727" s="586"/>
      <c r="N727" s="584" t="s">
        <v>63</v>
      </c>
      <c r="O727" s="585"/>
      <c r="P727" s="585"/>
      <c r="Q727" s="585"/>
      <c r="R727" s="585"/>
      <c r="S727" s="586"/>
      <c r="T727" s="338" t="s">
        <v>55</v>
      </c>
      <c r="U727" s="544"/>
      <c r="V727" s="544"/>
      <c r="W727" s="544"/>
    </row>
    <row r="728" spans="1:23" x14ac:dyDescent="0.2">
      <c r="A728" s="469" t="s">
        <v>54</v>
      </c>
      <c r="B728" s="490">
        <v>1</v>
      </c>
      <c r="C728" s="329">
        <v>2</v>
      </c>
      <c r="D728" s="329">
        <v>3</v>
      </c>
      <c r="E728" s="329">
        <v>4</v>
      </c>
      <c r="F728" s="329">
        <v>5</v>
      </c>
      <c r="G728" s="483">
        <v>6</v>
      </c>
      <c r="H728" s="490">
        <v>7</v>
      </c>
      <c r="I728" s="329">
        <v>8</v>
      </c>
      <c r="J728" s="329">
        <v>9</v>
      </c>
      <c r="K728" s="329">
        <v>10</v>
      </c>
      <c r="L728" s="329">
        <v>11</v>
      </c>
      <c r="M728" s="483">
        <v>12</v>
      </c>
      <c r="N728" s="490">
        <v>13</v>
      </c>
      <c r="O728" s="329">
        <v>14</v>
      </c>
      <c r="P728" s="329">
        <v>15</v>
      </c>
      <c r="Q728" s="329">
        <v>16</v>
      </c>
      <c r="R728" s="329">
        <v>17</v>
      </c>
      <c r="S728" s="483">
        <v>18</v>
      </c>
      <c r="T728" s="459">
        <v>244</v>
      </c>
      <c r="U728" s="544"/>
      <c r="V728" s="544"/>
      <c r="W728" s="544"/>
    </row>
    <row r="729" spans="1:23" x14ac:dyDescent="0.2">
      <c r="A729" s="470" t="s">
        <v>3</v>
      </c>
      <c r="B729" s="473">
        <v>4550</v>
      </c>
      <c r="C729" s="254">
        <v>4550</v>
      </c>
      <c r="D729" s="473">
        <v>4550</v>
      </c>
      <c r="E729" s="254">
        <v>4550</v>
      </c>
      <c r="F729" s="473">
        <v>4550</v>
      </c>
      <c r="G729" s="254">
        <v>4550</v>
      </c>
      <c r="H729" s="473">
        <v>4550</v>
      </c>
      <c r="I729" s="254">
        <v>4550</v>
      </c>
      <c r="J729" s="473">
        <v>4550</v>
      </c>
      <c r="K729" s="254">
        <v>4550</v>
      </c>
      <c r="L729" s="473">
        <v>4550</v>
      </c>
      <c r="M729" s="254">
        <v>4550</v>
      </c>
      <c r="N729" s="473">
        <v>4550</v>
      </c>
      <c r="O729" s="254">
        <v>4550</v>
      </c>
      <c r="P729" s="473">
        <v>4550</v>
      </c>
      <c r="Q729" s="254">
        <v>4550</v>
      </c>
      <c r="R729" s="473">
        <v>4550</v>
      </c>
      <c r="S729" s="254">
        <v>4550</v>
      </c>
      <c r="T729" s="473">
        <v>4550</v>
      </c>
      <c r="U729" s="544"/>
      <c r="V729" s="544"/>
      <c r="W729" s="544"/>
    </row>
    <row r="730" spans="1:23" x14ac:dyDescent="0.2">
      <c r="A730" s="471" t="s">
        <v>6</v>
      </c>
      <c r="B730" s="256">
        <v>4732.2222222222226</v>
      </c>
      <c r="C730" s="257">
        <v>5018.333333333333</v>
      </c>
      <c r="D730" s="257">
        <v>5218.5714285714284</v>
      </c>
      <c r="E730" s="257">
        <v>4521.1111111111113</v>
      </c>
      <c r="F730" s="257">
        <v>5341.5384615384619</v>
      </c>
      <c r="G730" s="258">
        <v>5482</v>
      </c>
      <c r="H730" s="256">
        <v>5321.875</v>
      </c>
      <c r="I730" s="257">
        <v>5255.333333333333</v>
      </c>
      <c r="J730" s="257">
        <v>5330</v>
      </c>
      <c r="K730" s="257">
        <v>4695.7142857142853</v>
      </c>
      <c r="L730" s="257">
        <v>5364</v>
      </c>
      <c r="M730" s="258">
        <v>5085.2631578947367</v>
      </c>
      <c r="N730" s="256">
        <v>4930.588235294118</v>
      </c>
      <c r="O730" s="257">
        <v>5144.6153846153848</v>
      </c>
      <c r="P730" s="257">
        <v>5206.1538461538457</v>
      </c>
      <c r="Q730" s="257">
        <v>4688.5714285714284</v>
      </c>
      <c r="R730" s="257">
        <v>5298.4615384615381</v>
      </c>
      <c r="S730" s="258">
        <v>5739.2307692307695</v>
      </c>
      <c r="T730" s="342">
        <v>5161.4344262295081</v>
      </c>
      <c r="U730" s="544"/>
      <c r="V730" s="544"/>
      <c r="W730" s="544"/>
    </row>
    <row r="731" spans="1:23" x14ac:dyDescent="0.2">
      <c r="A731" s="469" t="s">
        <v>7</v>
      </c>
      <c r="B731" s="260">
        <v>94.444444444444443</v>
      </c>
      <c r="C731" s="261">
        <v>100</v>
      </c>
      <c r="D731" s="261">
        <v>100</v>
      </c>
      <c r="E731" s="261">
        <v>77.777777777777771</v>
      </c>
      <c r="F731" s="261">
        <v>92.307692307692307</v>
      </c>
      <c r="G731" s="262">
        <v>93.333333333333329</v>
      </c>
      <c r="H731" s="260">
        <v>93.75</v>
      </c>
      <c r="I731" s="261">
        <v>86.666666666666671</v>
      </c>
      <c r="J731" s="261">
        <v>93.333333333333329</v>
      </c>
      <c r="K731" s="261">
        <v>85.714285714285708</v>
      </c>
      <c r="L731" s="261">
        <v>100</v>
      </c>
      <c r="M731" s="262">
        <v>68.421052631578945</v>
      </c>
      <c r="N731" s="260">
        <v>88.235294117647058</v>
      </c>
      <c r="O731" s="261">
        <v>92.307692307692307</v>
      </c>
      <c r="P731" s="261">
        <v>84.615384615384613</v>
      </c>
      <c r="Q731" s="261">
        <v>85.714285714285708</v>
      </c>
      <c r="R731" s="261">
        <v>100</v>
      </c>
      <c r="S731" s="262">
        <v>100</v>
      </c>
      <c r="T731" s="343">
        <v>77.049180327868854</v>
      </c>
      <c r="U731" s="544"/>
      <c r="V731" s="227"/>
      <c r="W731" s="544"/>
    </row>
    <row r="732" spans="1:23" x14ac:dyDescent="0.2">
      <c r="A732" s="469" t="s">
        <v>8</v>
      </c>
      <c r="B732" s="263">
        <v>4.8636408324445081E-2</v>
      </c>
      <c r="C732" s="264">
        <v>4.785807348485345E-2</v>
      </c>
      <c r="D732" s="264">
        <v>3.3046449832644764E-2</v>
      </c>
      <c r="E732" s="264">
        <v>7.5220419508680567E-2</v>
      </c>
      <c r="F732" s="264">
        <v>4.2853813482490739E-2</v>
      </c>
      <c r="G732" s="265">
        <v>6.3092801254548053E-2</v>
      </c>
      <c r="H732" s="263">
        <v>5.7342265749387424E-2</v>
      </c>
      <c r="I732" s="264">
        <v>6.2168913470059303E-2</v>
      </c>
      <c r="J732" s="264">
        <v>6.7854188818105524E-2</v>
      </c>
      <c r="K732" s="264">
        <v>5.8164214642321029E-2</v>
      </c>
      <c r="L732" s="264">
        <v>4.3106419881141653E-2</v>
      </c>
      <c r="M732" s="265">
        <v>9.5814331168259742E-2</v>
      </c>
      <c r="N732" s="263">
        <v>6.0255119597154551E-2</v>
      </c>
      <c r="O732" s="264">
        <v>5.8881875104049262E-2</v>
      </c>
      <c r="P732" s="264">
        <v>6.2761254737833977E-2</v>
      </c>
      <c r="Q732" s="264">
        <v>7.6225454257364669E-2</v>
      </c>
      <c r="R732" s="264">
        <v>3.1010806394171274E-2</v>
      </c>
      <c r="S732" s="265">
        <v>2.4579123609329723E-2</v>
      </c>
      <c r="T732" s="344">
        <v>8.0009557680760443E-2</v>
      </c>
      <c r="U732" s="544"/>
      <c r="V732" s="227"/>
      <c r="W732" s="544"/>
    </row>
    <row r="733" spans="1:23" x14ac:dyDescent="0.2">
      <c r="A733" s="471" t="s">
        <v>1</v>
      </c>
      <c r="B733" s="266">
        <f>B730/B729*100-100</f>
        <v>4.0048840048840191</v>
      </c>
      <c r="C733" s="267">
        <f t="shared" ref="C733:R733" si="200">C730/C729*100-100</f>
        <v>10.293040293040278</v>
      </c>
      <c r="D733" s="267">
        <f t="shared" si="200"/>
        <v>14.693877551020407</v>
      </c>
      <c r="E733" s="267">
        <f t="shared" si="200"/>
        <v>-0.63492063492063266</v>
      </c>
      <c r="F733" s="267">
        <f t="shared" si="200"/>
        <v>17.396449704142029</v>
      </c>
      <c r="G733" s="268">
        <f t="shared" si="200"/>
        <v>20.483516483516468</v>
      </c>
      <c r="H733" s="266">
        <f t="shared" si="200"/>
        <v>16.964285714285722</v>
      </c>
      <c r="I733" s="267">
        <f t="shared" si="200"/>
        <v>15.501831501831489</v>
      </c>
      <c r="J733" s="267">
        <f t="shared" si="200"/>
        <v>17.142857142857153</v>
      </c>
      <c r="K733" s="267">
        <f t="shared" si="200"/>
        <v>3.2025117739403299</v>
      </c>
      <c r="L733" s="267">
        <f t="shared" si="200"/>
        <v>17.890109890109883</v>
      </c>
      <c r="M733" s="268">
        <f t="shared" si="200"/>
        <v>11.764025448235955</v>
      </c>
      <c r="N733" s="266">
        <f t="shared" si="200"/>
        <v>8.3645765998707304</v>
      </c>
      <c r="O733" s="267">
        <f t="shared" si="200"/>
        <v>13.06846999154692</v>
      </c>
      <c r="P733" s="267">
        <f t="shared" si="200"/>
        <v>14.420963651732862</v>
      </c>
      <c r="Q733" s="267">
        <f t="shared" si="200"/>
        <v>3.0455259026687571</v>
      </c>
      <c r="R733" s="267">
        <f t="shared" si="200"/>
        <v>16.449704142011839</v>
      </c>
      <c r="S733" s="268">
        <f>S730/S729*100-100</f>
        <v>26.136939983093839</v>
      </c>
      <c r="T733" s="345">
        <f t="shared" ref="T733" si="201">T730/T729*100-100</f>
        <v>13.438119257791385</v>
      </c>
      <c r="U733" s="544"/>
      <c r="V733" s="227"/>
      <c r="W733" s="544"/>
    </row>
    <row r="734" spans="1:23" ht="13.5" thickBot="1" x14ac:dyDescent="0.25">
      <c r="A734" s="472" t="s">
        <v>27</v>
      </c>
      <c r="B734" s="410">
        <f>B730-B717</f>
        <v>-747.77777777777737</v>
      </c>
      <c r="C734" s="415">
        <f t="shared" ref="C734:S734" si="202">C730-C717</f>
        <v>-349.66666666666697</v>
      </c>
      <c r="D734" s="415">
        <f t="shared" si="202"/>
        <v>757.57142857142844</v>
      </c>
      <c r="E734" s="415">
        <f t="shared" si="202"/>
        <v>-666.88888888888869</v>
      </c>
      <c r="F734" s="415">
        <f t="shared" si="202"/>
        <v>89.538461538461888</v>
      </c>
      <c r="G734" s="417">
        <f t="shared" si="202"/>
        <v>746</v>
      </c>
      <c r="H734" s="410">
        <f t="shared" si="202"/>
        <v>366.875</v>
      </c>
      <c r="I734" s="415">
        <f t="shared" si="202"/>
        <v>240.33333333333303</v>
      </c>
      <c r="J734" s="415">
        <f t="shared" si="202"/>
        <v>-4</v>
      </c>
      <c r="K734" s="415">
        <f t="shared" si="202"/>
        <v>240.71428571428532</v>
      </c>
      <c r="L734" s="415">
        <f t="shared" si="202"/>
        <v>53</v>
      </c>
      <c r="M734" s="417">
        <f t="shared" si="202"/>
        <v>-708.73684210526335</v>
      </c>
      <c r="N734" s="410">
        <f t="shared" si="202"/>
        <v>7.5882352941180216</v>
      </c>
      <c r="O734" s="415">
        <f t="shared" si="202"/>
        <v>96.615384615384755</v>
      </c>
      <c r="P734" s="415">
        <f t="shared" si="202"/>
        <v>14.153846153845734</v>
      </c>
      <c r="Q734" s="415">
        <f t="shared" si="202"/>
        <v>285.57142857142844</v>
      </c>
      <c r="R734" s="415">
        <f t="shared" si="202"/>
        <v>-39.538461538461888</v>
      </c>
      <c r="S734" s="417">
        <f t="shared" si="202"/>
        <v>79.230769230769511</v>
      </c>
      <c r="T734" s="478">
        <f>T730-T717</f>
        <v>18.434426229508063</v>
      </c>
      <c r="U734" s="544"/>
      <c r="V734" s="227"/>
      <c r="W734" s="544"/>
    </row>
    <row r="735" spans="1:23" x14ac:dyDescent="0.2">
      <c r="A735" s="370" t="s">
        <v>51</v>
      </c>
      <c r="B735" s="486">
        <v>58</v>
      </c>
      <c r="C735" s="487">
        <v>58</v>
      </c>
      <c r="D735" s="487">
        <v>60</v>
      </c>
      <c r="E735" s="487">
        <v>14</v>
      </c>
      <c r="F735" s="487">
        <v>60</v>
      </c>
      <c r="G735" s="489">
        <v>61</v>
      </c>
      <c r="H735" s="486">
        <v>56</v>
      </c>
      <c r="I735" s="487">
        <v>58</v>
      </c>
      <c r="J735" s="487">
        <v>59</v>
      </c>
      <c r="K735" s="487">
        <v>12</v>
      </c>
      <c r="L735" s="487">
        <v>60</v>
      </c>
      <c r="M735" s="489">
        <v>59</v>
      </c>
      <c r="N735" s="486">
        <v>58</v>
      </c>
      <c r="O735" s="487">
        <v>60</v>
      </c>
      <c r="P735" s="487">
        <v>60</v>
      </c>
      <c r="Q735" s="487">
        <v>8</v>
      </c>
      <c r="R735" s="487">
        <v>60</v>
      </c>
      <c r="S735" s="489">
        <v>60</v>
      </c>
      <c r="T735" s="347">
        <f>SUM(B735:S735)</f>
        <v>921</v>
      </c>
      <c r="U735" s="227" t="s">
        <v>56</v>
      </c>
      <c r="V735" s="278">
        <f>T722-T735</f>
        <v>2</v>
      </c>
      <c r="W735" s="279">
        <f>V735/T722</f>
        <v>2.1668472372697724E-3</v>
      </c>
    </row>
    <row r="736" spans="1:23" x14ac:dyDescent="0.2">
      <c r="A736" s="371" t="s">
        <v>28</v>
      </c>
      <c r="B736" s="323">
        <v>158</v>
      </c>
      <c r="C736" s="240">
        <v>157</v>
      </c>
      <c r="D736" s="240">
        <v>155</v>
      </c>
      <c r="E736" s="240">
        <v>159.5</v>
      </c>
      <c r="F736" s="240">
        <v>154.5</v>
      </c>
      <c r="G736" s="243">
        <v>153</v>
      </c>
      <c r="H736" s="242">
        <v>157</v>
      </c>
      <c r="I736" s="240">
        <v>156</v>
      </c>
      <c r="J736" s="240">
        <v>155</v>
      </c>
      <c r="K736" s="240">
        <v>159</v>
      </c>
      <c r="L736" s="240">
        <v>154.5</v>
      </c>
      <c r="M736" s="243">
        <v>153.5</v>
      </c>
      <c r="N736" s="242">
        <v>157.5</v>
      </c>
      <c r="O736" s="240">
        <v>155.5</v>
      </c>
      <c r="P736" s="240">
        <v>155</v>
      </c>
      <c r="Q736" s="240">
        <v>159</v>
      </c>
      <c r="R736" s="240">
        <v>154</v>
      </c>
      <c r="S736" s="243">
        <v>153.5</v>
      </c>
      <c r="T736" s="339"/>
      <c r="U736" s="227" t="s">
        <v>57</v>
      </c>
      <c r="V736" s="362">
        <v>154.66</v>
      </c>
      <c r="W736" s="544"/>
    </row>
    <row r="737" spans="1:25" ht="13.5" thickBot="1" x14ac:dyDescent="0.25">
      <c r="A737" s="372" t="s">
        <v>26</v>
      </c>
      <c r="B737" s="410">
        <f>B736-B723</f>
        <v>1.5</v>
      </c>
      <c r="C737" s="415">
        <f t="shared" ref="C737:S737" si="203">C736-C723</f>
        <v>1.5</v>
      </c>
      <c r="D737" s="415">
        <f t="shared" si="203"/>
        <v>1</v>
      </c>
      <c r="E737" s="415">
        <f t="shared" si="203"/>
        <v>1.5</v>
      </c>
      <c r="F737" s="415">
        <f t="shared" si="203"/>
        <v>1</v>
      </c>
      <c r="G737" s="417">
        <f t="shared" si="203"/>
        <v>1</v>
      </c>
      <c r="H737" s="410">
        <f t="shared" si="203"/>
        <v>1</v>
      </c>
      <c r="I737" s="415">
        <f t="shared" si="203"/>
        <v>1</v>
      </c>
      <c r="J737" s="415">
        <f t="shared" si="203"/>
        <v>1</v>
      </c>
      <c r="K737" s="415">
        <f t="shared" si="203"/>
        <v>1</v>
      </c>
      <c r="L737" s="415">
        <f t="shared" si="203"/>
        <v>1</v>
      </c>
      <c r="M737" s="417">
        <f t="shared" si="203"/>
        <v>1.5</v>
      </c>
      <c r="N737" s="410">
        <f t="shared" si="203"/>
        <v>1</v>
      </c>
      <c r="O737" s="415">
        <f t="shared" si="203"/>
        <v>1</v>
      </c>
      <c r="P737" s="415">
        <f t="shared" si="203"/>
        <v>1</v>
      </c>
      <c r="Q737" s="415">
        <f t="shared" si="203"/>
        <v>1</v>
      </c>
      <c r="R737" s="415">
        <f t="shared" si="203"/>
        <v>1</v>
      </c>
      <c r="S737" s="417">
        <f t="shared" si="203"/>
        <v>1</v>
      </c>
      <c r="T737" s="348"/>
      <c r="U737" s="227" t="s">
        <v>26</v>
      </c>
      <c r="V737" s="395">
        <f>V736-V723</f>
        <v>-0.68999999999999773</v>
      </c>
      <c r="W737" s="544"/>
    </row>
    <row r="739" spans="1:25" ht="13.5" thickBot="1" x14ac:dyDescent="0.25"/>
    <row r="740" spans="1:25" ht="13.5" thickBot="1" x14ac:dyDescent="0.25">
      <c r="A740" s="468" t="s">
        <v>168</v>
      </c>
      <c r="B740" s="584" t="s">
        <v>53</v>
      </c>
      <c r="C740" s="585"/>
      <c r="D740" s="585"/>
      <c r="E740" s="585"/>
      <c r="F740" s="585"/>
      <c r="G740" s="586"/>
      <c r="H740" s="584" t="s">
        <v>72</v>
      </c>
      <c r="I740" s="585"/>
      <c r="J740" s="585"/>
      <c r="K740" s="585"/>
      <c r="L740" s="585"/>
      <c r="M740" s="586"/>
      <c r="N740" s="584" t="s">
        <v>63</v>
      </c>
      <c r="O740" s="585"/>
      <c r="P740" s="585"/>
      <c r="Q740" s="585"/>
      <c r="R740" s="585"/>
      <c r="S740" s="586"/>
      <c r="T740" s="338" t="s">
        <v>55</v>
      </c>
      <c r="U740" s="545"/>
      <c r="V740" s="545"/>
      <c r="W740" s="545"/>
    </row>
    <row r="741" spans="1:25" x14ac:dyDescent="0.2">
      <c r="A741" s="469" t="s">
        <v>54</v>
      </c>
      <c r="B741" s="490">
        <v>1</v>
      </c>
      <c r="C741" s="329">
        <v>2</v>
      </c>
      <c r="D741" s="329">
        <v>3</v>
      </c>
      <c r="E741" s="329">
        <v>4</v>
      </c>
      <c r="F741" s="329">
        <v>5</v>
      </c>
      <c r="G741" s="483">
        <v>6</v>
      </c>
      <c r="H741" s="490">
        <v>7</v>
      </c>
      <c r="I741" s="329">
        <v>8</v>
      </c>
      <c r="J741" s="329">
        <v>9</v>
      </c>
      <c r="K741" s="329">
        <v>10</v>
      </c>
      <c r="L741" s="329">
        <v>11</v>
      </c>
      <c r="M741" s="483">
        <v>12</v>
      </c>
      <c r="N741" s="490">
        <v>13</v>
      </c>
      <c r="O741" s="329">
        <v>14</v>
      </c>
      <c r="P741" s="329">
        <v>15</v>
      </c>
      <c r="Q741" s="329">
        <v>16</v>
      </c>
      <c r="R741" s="329">
        <v>17</v>
      </c>
      <c r="S741" s="483">
        <v>18</v>
      </c>
      <c r="T741" s="459">
        <v>255</v>
      </c>
      <c r="U741" s="545"/>
      <c r="V741" s="545"/>
      <c r="W741" s="545"/>
    </row>
    <row r="742" spans="1:25" x14ac:dyDescent="0.2">
      <c r="A742" s="470" t="s">
        <v>3</v>
      </c>
      <c r="B742" s="473">
        <v>4565</v>
      </c>
      <c r="C742" s="254">
        <v>4565</v>
      </c>
      <c r="D742" s="473">
        <v>4565</v>
      </c>
      <c r="E742" s="254">
        <v>4565</v>
      </c>
      <c r="F742" s="473">
        <v>4565</v>
      </c>
      <c r="G742" s="254">
        <v>4565</v>
      </c>
      <c r="H742" s="473">
        <v>4565</v>
      </c>
      <c r="I742" s="254">
        <v>4565</v>
      </c>
      <c r="J742" s="473">
        <v>4565</v>
      </c>
      <c r="K742" s="254">
        <v>4565</v>
      </c>
      <c r="L742" s="473">
        <v>4565</v>
      </c>
      <c r="M742" s="254">
        <v>4565</v>
      </c>
      <c r="N742" s="473">
        <v>4565</v>
      </c>
      <c r="O742" s="254">
        <v>4565</v>
      </c>
      <c r="P742" s="473">
        <v>4565</v>
      </c>
      <c r="Q742" s="254">
        <v>4565</v>
      </c>
      <c r="R742" s="473">
        <v>4565</v>
      </c>
      <c r="S742" s="254">
        <v>4565</v>
      </c>
      <c r="T742" s="473">
        <v>4565</v>
      </c>
      <c r="U742" s="545"/>
      <c r="V742" s="545"/>
      <c r="W742" s="545"/>
    </row>
    <row r="743" spans="1:25" x14ac:dyDescent="0.2">
      <c r="A743" s="471" t="s">
        <v>6</v>
      </c>
      <c r="B743" s="256">
        <v>4913</v>
      </c>
      <c r="C743" s="257">
        <v>5271</v>
      </c>
      <c r="D743" s="257">
        <v>5293</v>
      </c>
      <c r="E743" s="257">
        <v>4571</v>
      </c>
      <c r="F743" s="257">
        <v>5324</v>
      </c>
      <c r="G743" s="258">
        <v>5483</v>
      </c>
      <c r="H743" s="256">
        <v>5112</v>
      </c>
      <c r="I743" s="257">
        <v>5090</v>
      </c>
      <c r="J743" s="257">
        <v>5314</v>
      </c>
      <c r="K743" s="257">
        <v>4683</v>
      </c>
      <c r="L743" s="257">
        <v>5442</v>
      </c>
      <c r="M743" s="258">
        <v>5736</v>
      </c>
      <c r="N743" s="256">
        <v>4915</v>
      </c>
      <c r="O743" s="257">
        <v>5055</v>
      </c>
      <c r="P743" s="257">
        <v>5232</v>
      </c>
      <c r="Q743" s="257">
        <v>4540</v>
      </c>
      <c r="R743" s="257">
        <v>5342</v>
      </c>
      <c r="S743" s="258">
        <v>5780</v>
      </c>
      <c r="T743" s="342">
        <v>5206</v>
      </c>
      <c r="U743" s="545"/>
      <c r="V743" s="545"/>
      <c r="W743" s="545"/>
    </row>
    <row r="744" spans="1:25" x14ac:dyDescent="0.2">
      <c r="A744" s="469" t="s">
        <v>7</v>
      </c>
      <c r="B744" s="260">
        <v>93.3</v>
      </c>
      <c r="C744" s="261">
        <v>93.3</v>
      </c>
      <c r="D744" s="261">
        <v>100</v>
      </c>
      <c r="E744" s="261">
        <v>76.900000000000006</v>
      </c>
      <c r="F744" s="261">
        <v>93.3</v>
      </c>
      <c r="G744" s="262">
        <v>100</v>
      </c>
      <c r="H744" s="260">
        <v>100</v>
      </c>
      <c r="I744" s="261">
        <v>100</v>
      </c>
      <c r="J744" s="261">
        <v>100</v>
      </c>
      <c r="K744" s="261">
        <v>70</v>
      </c>
      <c r="L744" s="261">
        <v>100</v>
      </c>
      <c r="M744" s="262">
        <v>93.3</v>
      </c>
      <c r="N744" s="260">
        <v>100</v>
      </c>
      <c r="O744" s="261">
        <v>100</v>
      </c>
      <c r="P744" s="261">
        <v>93.3</v>
      </c>
      <c r="Q744" s="261">
        <v>100</v>
      </c>
      <c r="R744" s="261">
        <v>100</v>
      </c>
      <c r="S744" s="262">
        <v>93.3</v>
      </c>
      <c r="T744" s="343">
        <v>79.2</v>
      </c>
      <c r="U744" s="545"/>
      <c r="V744" s="227"/>
      <c r="W744" s="545"/>
    </row>
    <row r="745" spans="1:25" x14ac:dyDescent="0.2">
      <c r="A745" s="469" t="s">
        <v>8</v>
      </c>
      <c r="B745" s="263">
        <v>5.0999999999999997E-2</v>
      </c>
      <c r="C745" s="264">
        <v>0.05</v>
      </c>
      <c r="D745" s="264">
        <v>4.5999999999999999E-2</v>
      </c>
      <c r="E745" s="264">
        <v>8.2000000000000003E-2</v>
      </c>
      <c r="F745" s="264">
        <v>6.0999999999999999E-2</v>
      </c>
      <c r="G745" s="265">
        <v>4.7E-2</v>
      </c>
      <c r="H745" s="263">
        <v>3.5000000000000003E-2</v>
      </c>
      <c r="I745" s="264">
        <v>3.9E-2</v>
      </c>
      <c r="J745" s="264">
        <v>3.6999999999999998E-2</v>
      </c>
      <c r="K745" s="264">
        <v>8.7999999999999995E-2</v>
      </c>
      <c r="L745" s="264">
        <v>0.02</v>
      </c>
      <c r="M745" s="265">
        <v>5.3999999999999999E-2</v>
      </c>
      <c r="N745" s="263">
        <v>3.2000000000000001E-2</v>
      </c>
      <c r="O745" s="264">
        <v>3.5999999999999997E-2</v>
      </c>
      <c r="P745" s="264">
        <v>5.5E-2</v>
      </c>
      <c r="Q745" s="264">
        <v>1.6E-2</v>
      </c>
      <c r="R745" s="264">
        <v>3.3000000000000002E-2</v>
      </c>
      <c r="S745" s="265">
        <v>4.4999999999999998E-2</v>
      </c>
      <c r="T745" s="344">
        <v>7.6999999999999999E-2</v>
      </c>
      <c r="U745" s="545"/>
      <c r="V745" s="227"/>
      <c r="W745" s="545"/>
    </row>
    <row r="746" spans="1:25" x14ac:dyDescent="0.2">
      <c r="A746" s="471" t="s">
        <v>1</v>
      </c>
      <c r="B746" s="266">
        <f>B743/B742*100-100</f>
        <v>7.6232201533406254</v>
      </c>
      <c r="C746" s="267">
        <f t="shared" ref="C746:R746" si="204">C743/C742*100-100</f>
        <v>15.465498357064632</v>
      </c>
      <c r="D746" s="267">
        <f t="shared" si="204"/>
        <v>15.947426067907998</v>
      </c>
      <c r="E746" s="267">
        <f t="shared" si="204"/>
        <v>0.13143483023002034</v>
      </c>
      <c r="F746" s="267">
        <f t="shared" si="204"/>
        <v>16.626506024096386</v>
      </c>
      <c r="G746" s="268">
        <f t="shared" si="204"/>
        <v>20.109529025191677</v>
      </c>
      <c r="H746" s="266">
        <f t="shared" si="204"/>
        <v>11.982475355969328</v>
      </c>
      <c r="I746" s="267">
        <f t="shared" si="204"/>
        <v>11.500547645125963</v>
      </c>
      <c r="J746" s="267">
        <f t="shared" si="204"/>
        <v>16.407447973713033</v>
      </c>
      <c r="K746" s="267">
        <f t="shared" si="204"/>
        <v>2.5848849945235344</v>
      </c>
      <c r="L746" s="267">
        <f t="shared" si="204"/>
        <v>19.211391018619935</v>
      </c>
      <c r="M746" s="268">
        <f t="shared" si="204"/>
        <v>25.651697699890462</v>
      </c>
      <c r="N746" s="266">
        <f t="shared" si="204"/>
        <v>7.6670317634172989</v>
      </c>
      <c r="O746" s="267">
        <f t="shared" si="204"/>
        <v>10.733844468784227</v>
      </c>
      <c r="P746" s="267">
        <f t="shared" si="204"/>
        <v>14.611171960569564</v>
      </c>
      <c r="Q746" s="267">
        <f t="shared" si="204"/>
        <v>-0.54764512595836834</v>
      </c>
      <c r="R746" s="267">
        <f t="shared" si="204"/>
        <v>17.020810514786405</v>
      </c>
      <c r="S746" s="268">
        <f>S743/S742*100-100</f>
        <v>26.615553121577221</v>
      </c>
      <c r="T746" s="345">
        <f t="shared" ref="T746" si="205">T743/T742*100-100</f>
        <v>14.041621029572823</v>
      </c>
      <c r="U746" s="545"/>
      <c r="V746" s="227"/>
      <c r="W746" s="545"/>
    </row>
    <row r="747" spans="1:25" ht="13.5" thickBot="1" x14ac:dyDescent="0.25">
      <c r="A747" s="472" t="s">
        <v>27</v>
      </c>
      <c r="B747" s="410">
        <f>B743-B730</f>
        <v>180.77777777777737</v>
      </c>
      <c r="C747" s="415">
        <f t="shared" ref="C747:S747" si="206">C743-C730</f>
        <v>252.66666666666697</v>
      </c>
      <c r="D747" s="415">
        <f t="shared" si="206"/>
        <v>74.428571428571558</v>
      </c>
      <c r="E747" s="415">
        <f t="shared" si="206"/>
        <v>49.888888888888687</v>
      </c>
      <c r="F747" s="415">
        <f t="shared" si="206"/>
        <v>-17.538461538461888</v>
      </c>
      <c r="G747" s="417">
        <f t="shared" si="206"/>
        <v>1</v>
      </c>
      <c r="H747" s="410">
        <f t="shared" si="206"/>
        <v>-209.875</v>
      </c>
      <c r="I747" s="415">
        <f t="shared" si="206"/>
        <v>-165.33333333333303</v>
      </c>
      <c r="J747" s="415">
        <f t="shared" si="206"/>
        <v>-16</v>
      </c>
      <c r="K747" s="415">
        <f t="shared" si="206"/>
        <v>-12.714285714285325</v>
      </c>
      <c r="L747" s="415">
        <f t="shared" si="206"/>
        <v>78</v>
      </c>
      <c r="M747" s="417">
        <f t="shared" si="206"/>
        <v>650.73684210526335</v>
      </c>
      <c r="N747" s="410">
        <f t="shared" si="206"/>
        <v>-15.588235294118022</v>
      </c>
      <c r="O747" s="415">
        <f t="shared" si="206"/>
        <v>-89.615384615384755</v>
      </c>
      <c r="P747" s="415">
        <f t="shared" si="206"/>
        <v>25.846153846154266</v>
      </c>
      <c r="Q747" s="415">
        <f t="shared" si="206"/>
        <v>-148.57142857142844</v>
      </c>
      <c r="R747" s="415">
        <f t="shared" si="206"/>
        <v>43.538461538461888</v>
      </c>
      <c r="S747" s="417">
        <f t="shared" si="206"/>
        <v>40.769230769230489</v>
      </c>
      <c r="T747" s="478">
        <f>T743-T730</f>
        <v>44.565573770491937</v>
      </c>
      <c r="U747" s="545"/>
      <c r="V747" s="227"/>
      <c r="W747" s="545"/>
    </row>
    <row r="748" spans="1:25" x14ac:dyDescent="0.2">
      <c r="A748" s="370" t="s">
        <v>51</v>
      </c>
      <c r="B748" s="486">
        <v>56</v>
      </c>
      <c r="C748" s="487">
        <v>55</v>
      </c>
      <c r="D748" s="487">
        <v>56</v>
      </c>
      <c r="E748" s="487">
        <v>12</v>
      </c>
      <c r="F748" s="487">
        <v>57</v>
      </c>
      <c r="G748" s="489">
        <v>58</v>
      </c>
      <c r="H748" s="486">
        <v>53</v>
      </c>
      <c r="I748" s="487">
        <v>55</v>
      </c>
      <c r="J748" s="487">
        <v>55</v>
      </c>
      <c r="K748" s="487">
        <v>12</v>
      </c>
      <c r="L748" s="487">
        <v>56</v>
      </c>
      <c r="M748" s="489">
        <v>55</v>
      </c>
      <c r="N748" s="486">
        <v>55</v>
      </c>
      <c r="O748" s="487">
        <v>57</v>
      </c>
      <c r="P748" s="487">
        <v>56</v>
      </c>
      <c r="Q748" s="487">
        <v>7</v>
      </c>
      <c r="R748" s="487">
        <v>56</v>
      </c>
      <c r="S748" s="489">
        <v>56</v>
      </c>
      <c r="T748" s="347">
        <f>SUM(B748:S748)</f>
        <v>867</v>
      </c>
      <c r="U748" s="227" t="s">
        <v>56</v>
      </c>
      <c r="V748" s="278">
        <f>T735-T748</f>
        <v>54</v>
      </c>
      <c r="W748" s="279">
        <f>V748/T735</f>
        <v>5.8631921824104233E-2</v>
      </c>
      <c r="X748" s="597" t="s">
        <v>169</v>
      </c>
      <c r="Y748" s="597"/>
    </row>
    <row r="749" spans="1:25" x14ac:dyDescent="0.2">
      <c r="A749" s="371" t="s">
        <v>28</v>
      </c>
      <c r="B749" s="323">
        <v>158</v>
      </c>
      <c r="C749" s="240">
        <v>157</v>
      </c>
      <c r="D749" s="240">
        <v>155</v>
      </c>
      <c r="E749" s="240">
        <v>159.5</v>
      </c>
      <c r="F749" s="240">
        <v>154.5</v>
      </c>
      <c r="G749" s="243">
        <v>153</v>
      </c>
      <c r="H749" s="242">
        <v>157</v>
      </c>
      <c r="I749" s="240">
        <v>156</v>
      </c>
      <c r="J749" s="240">
        <v>155</v>
      </c>
      <c r="K749" s="240">
        <v>159</v>
      </c>
      <c r="L749" s="240">
        <v>154.5</v>
      </c>
      <c r="M749" s="243">
        <v>153.5</v>
      </c>
      <c r="N749" s="242">
        <v>157.5</v>
      </c>
      <c r="O749" s="240">
        <v>155.5</v>
      </c>
      <c r="P749" s="240">
        <v>155</v>
      </c>
      <c r="Q749" s="240">
        <v>159</v>
      </c>
      <c r="R749" s="240">
        <v>154</v>
      </c>
      <c r="S749" s="243">
        <v>153.5</v>
      </c>
      <c r="T749" s="339"/>
      <c r="U749" s="227" t="s">
        <v>57</v>
      </c>
      <c r="V749" s="362">
        <v>154.56</v>
      </c>
      <c r="W749" s="545"/>
    </row>
    <row r="750" spans="1:25" ht="13.5" thickBot="1" x14ac:dyDescent="0.25">
      <c r="A750" s="372" t="s">
        <v>26</v>
      </c>
      <c r="B750" s="410">
        <f>B749-B736</f>
        <v>0</v>
      </c>
      <c r="C750" s="415">
        <f t="shared" ref="C750:S750" si="207">C749-C736</f>
        <v>0</v>
      </c>
      <c r="D750" s="415">
        <f t="shared" si="207"/>
        <v>0</v>
      </c>
      <c r="E750" s="415">
        <f t="shared" si="207"/>
        <v>0</v>
      </c>
      <c r="F750" s="415">
        <f t="shared" si="207"/>
        <v>0</v>
      </c>
      <c r="G750" s="417">
        <f t="shared" si="207"/>
        <v>0</v>
      </c>
      <c r="H750" s="410">
        <f t="shared" si="207"/>
        <v>0</v>
      </c>
      <c r="I750" s="415">
        <f t="shared" si="207"/>
        <v>0</v>
      </c>
      <c r="J750" s="415">
        <f t="shared" si="207"/>
        <v>0</v>
      </c>
      <c r="K750" s="415">
        <f t="shared" si="207"/>
        <v>0</v>
      </c>
      <c r="L750" s="415">
        <f t="shared" si="207"/>
        <v>0</v>
      </c>
      <c r="M750" s="417">
        <f t="shared" si="207"/>
        <v>0</v>
      </c>
      <c r="N750" s="410">
        <f t="shared" si="207"/>
        <v>0</v>
      </c>
      <c r="O750" s="415">
        <f t="shared" si="207"/>
        <v>0</v>
      </c>
      <c r="P750" s="415">
        <f t="shared" si="207"/>
        <v>0</v>
      </c>
      <c r="Q750" s="415">
        <f t="shared" si="207"/>
        <v>0</v>
      </c>
      <c r="R750" s="415">
        <f t="shared" si="207"/>
        <v>0</v>
      </c>
      <c r="S750" s="417">
        <f t="shared" si="207"/>
        <v>0</v>
      </c>
      <c r="T750" s="348"/>
      <c r="U750" s="227" t="s">
        <v>26</v>
      </c>
      <c r="V750" s="395">
        <f>V749-V736</f>
        <v>-9.9999999999994316E-2</v>
      </c>
      <c r="W750" s="545"/>
    </row>
    <row r="752" spans="1:25" ht="13.5" thickBot="1" x14ac:dyDescent="0.25"/>
    <row r="753" spans="1:23" ht="13.5" thickBot="1" x14ac:dyDescent="0.25">
      <c r="A753" s="468" t="s">
        <v>171</v>
      </c>
      <c r="B753" s="584" t="s">
        <v>53</v>
      </c>
      <c r="C753" s="585"/>
      <c r="D753" s="585"/>
      <c r="E753" s="585"/>
      <c r="F753" s="585"/>
      <c r="G753" s="586"/>
      <c r="H753" s="584" t="s">
        <v>72</v>
      </c>
      <c r="I753" s="585"/>
      <c r="J753" s="585"/>
      <c r="K753" s="585"/>
      <c r="L753" s="585"/>
      <c r="M753" s="586"/>
      <c r="N753" s="584" t="s">
        <v>63</v>
      </c>
      <c r="O753" s="585"/>
      <c r="P753" s="585"/>
      <c r="Q753" s="585"/>
      <c r="R753" s="585"/>
      <c r="S753" s="586"/>
      <c r="T753" s="338" t="s">
        <v>55</v>
      </c>
      <c r="U753" s="546"/>
      <c r="V753" s="546"/>
      <c r="W753" s="546"/>
    </row>
    <row r="754" spans="1:23" x14ac:dyDescent="0.2">
      <c r="A754" s="469" t="s">
        <v>54</v>
      </c>
      <c r="B754" s="490">
        <v>1</v>
      </c>
      <c r="C754" s="329">
        <v>2</v>
      </c>
      <c r="D754" s="329">
        <v>3</v>
      </c>
      <c r="E754" s="329">
        <v>4</v>
      </c>
      <c r="F754" s="329">
        <v>5</v>
      </c>
      <c r="G754" s="483">
        <v>6</v>
      </c>
      <c r="H754" s="490">
        <v>7</v>
      </c>
      <c r="I754" s="329">
        <v>8</v>
      </c>
      <c r="J754" s="329">
        <v>9</v>
      </c>
      <c r="K754" s="329">
        <v>10</v>
      </c>
      <c r="L754" s="329">
        <v>11</v>
      </c>
      <c r="M754" s="483">
        <v>12</v>
      </c>
      <c r="N754" s="490">
        <v>13</v>
      </c>
      <c r="O754" s="329">
        <v>14</v>
      </c>
      <c r="P754" s="329">
        <v>15</v>
      </c>
      <c r="Q754" s="329">
        <v>16</v>
      </c>
      <c r="R754" s="329">
        <v>17</v>
      </c>
      <c r="S754" s="483">
        <v>18</v>
      </c>
      <c r="T754" s="459">
        <v>255</v>
      </c>
      <c r="U754" s="546"/>
      <c r="V754" s="546"/>
      <c r="W754" s="546"/>
    </row>
    <row r="755" spans="1:23" x14ac:dyDescent="0.2">
      <c r="A755" s="470" t="s">
        <v>3</v>
      </c>
      <c r="B755" s="473">
        <v>4580</v>
      </c>
      <c r="C755" s="473">
        <v>4580</v>
      </c>
      <c r="D755" s="473">
        <v>4580</v>
      </c>
      <c r="E755" s="473">
        <v>4580</v>
      </c>
      <c r="F755" s="473">
        <v>4580</v>
      </c>
      <c r="G755" s="473">
        <v>4580</v>
      </c>
      <c r="H755" s="473">
        <v>4580</v>
      </c>
      <c r="I755" s="473">
        <v>4580</v>
      </c>
      <c r="J755" s="473">
        <v>4580</v>
      </c>
      <c r="K755" s="473">
        <v>4580</v>
      </c>
      <c r="L755" s="473">
        <v>4580</v>
      </c>
      <c r="M755" s="473">
        <v>4580</v>
      </c>
      <c r="N755" s="473">
        <v>4580</v>
      </c>
      <c r="O755" s="473">
        <v>4580</v>
      </c>
      <c r="P755" s="473">
        <v>4580</v>
      </c>
      <c r="Q755" s="473">
        <v>4580</v>
      </c>
      <c r="R755" s="473">
        <v>4580</v>
      </c>
      <c r="S755" s="473">
        <v>4580</v>
      </c>
      <c r="T755" s="473">
        <v>4580</v>
      </c>
      <c r="U755" s="546"/>
      <c r="V755" s="546"/>
      <c r="W755" s="546"/>
    </row>
    <row r="756" spans="1:23" x14ac:dyDescent="0.2">
      <c r="A756" s="471" t="s">
        <v>6</v>
      </c>
      <c r="B756" s="256">
        <v>4913</v>
      </c>
      <c r="C756" s="257">
        <v>5200</v>
      </c>
      <c r="D756" s="257">
        <v>5143</v>
      </c>
      <c r="E756" s="257">
        <v>4646</v>
      </c>
      <c r="F756" s="257">
        <v>5197</v>
      </c>
      <c r="G756" s="258">
        <v>5523</v>
      </c>
      <c r="H756" s="256">
        <v>5035</v>
      </c>
      <c r="I756" s="257">
        <v>4992</v>
      </c>
      <c r="J756" s="257">
        <v>5223</v>
      </c>
      <c r="K756" s="257">
        <v>4754</v>
      </c>
      <c r="L756" s="257">
        <v>5329</v>
      </c>
      <c r="M756" s="258">
        <v>5434</v>
      </c>
      <c r="N756" s="256">
        <v>4802</v>
      </c>
      <c r="O756" s="257">
        <v>5057</v>
      </c>
      <c r="P756" s="257">
        <v>5237</v>
      </c>
      <c r="Q756" s="257">
        <v>4580</v>
      </c>
      <c r="R756" s="257">
        <v>5324</v>
      </c>
      <c r="S756" s="258">
        <v>5613</v>
      </c>
      <c r="T756" s="342">
        <v>5144</v>
      </c>
      <c r="U756" s="546"/>
      <c r="V756" s="546"/>
      <c r="W756" s="546"/>
    </row>
    <row r="757" spans="1:23" x14ac:dyDescent="0.2">
      <c r="A757" s="469" t="s">
        <v>7</v>
      </c>
      <c r="B757" s="260">
        <v>93.3</v>
      </c>
      <c r="C757" s="261">
        <v>100</v>
      </c>
      <c r="D757" s="261">
        <v>100</v>
      </c>
      <c r="E757" s="261">
        <v>90</v>
      </c>
      <c r="F757" s="261">
        <v>93.3</v>
      </c>
      <c r="G757" s="262">
        <v>93.3</v>
      </c>
      <c r="H757" s="260">
        <v>100</v>
      </c>
      <c r="I757" s="261">
        <v>100</v>
      </c>
      <c r="J757" s="261">
        <v>100</v>
      </c>
      <c r="K757" s="261">
        <v>70</v>
      </c>
      <c r="L757" s="261">
        <v>100</v>
      </c>
      <c r="M757" s="262">
        <v>80</v>
      </c>
      <c r="N757" s="260">
        <v>100</v>
      </c>
      <c r="O757" s="261">
        <v>93.3</v>
      </c>
      <c r="P757" s="261">
        <v>86.7</v>
      </c>
      <c r="Q757" s="261">
        <v>100</v>
      </c>
      <c r="R757" s="261">
        <v>100</v>
      </c>
      <c r="S757" s="262">
        <v>100</v>
      </c>
      <c r="T757" s="343">
        <v>83.7</v>
      </c>
      <c r="U757" s="546"/>
      <c r="V757" s="227"/>
      <c r="W757" s="546"/>
    </row>
    <row r="758" spans="1:23" x14ac:dyDescent="0.2">
      <c r="A758" s="469" t="s">
        <v>8</v>
      </c>
      <c r="B758" s="263">
        <v>5.0999999999999997E-2</v>
      </c>
      <c r="C758" s="264">
        <v>3.4000000000000002E-2</v>
      </c>
      <c r="D758" s="264">
        <v>5.8000000000000003E-2</v>
      </c>
      <c r="E758" s="264">
        <v>6.9000000000000006E-2</v>
      </c>
      <c r="F758" s="264">
        <v>5.2999999999999999E-2</v>
      </c>
      <c r="G758" s="265">
        <v>5.6000000000000001E-2</v>
      </c>
      <c r="H758" s="263">
        <v>4.9000000000000002E-2</v>
      </c>
      <c r="I758" s="264">
        <v>4.1000000000000002E-2</v>
      </c>
      <c r="J758" s="264">
        <v>2.9000000000000001E-2</v>
      </c>
      <c r="K758" s="264">
        <v>8.8999999999999996E-2</v>
      </c>
      <c r="L758" s="264">
        <v>0.04</v>
      </c>
      <c r="M758" s="265">
        <v>6.7000000000000004E-2</v>
      </c>
      <c r="N758" s="263">
        <v>4.5999999999999999E-2</v>
      </c>
      <c r="O758" s="264">
        <v>4.4999999999999998E-2</v>
      </c>
      <c r="P758" s="264">
        <v>4.8000000000000001E-2</v>
      </c>
      <c r="Q758" s="264">
        <v>2.4E-2</v>
      </c>
      <c r="R758" s="264">
        <v>3.1E-2</v>
      </c>
      <c r="S758" s="265">
        <v>3.6999999999999998E-2</v>
      </c>
      <c r="T758" s="344">
        <v>7.0000000000000007E-2</v>
      </c>
      <c r="U758" s="546"/>
      <c r="V758" s="227"/>
      <c r="W758" s="546"/>
    </row>
    <row r="759" spans="1:23" x14ac:dyDescent="0.2">
      <c r="A759" s="471" t="s">
        <v>1</v>
      </c>
      <c r="B759" s="266">
        <f>B756/B755*100-100</f>
        <v>7.270742358078607</v>
      </c>
      <c r="C759" s="267">
        <f t="shared" ref="C759:R759" si="208">C756/C755*100-100</f>
        <v>13.537117903930124</v>
      </c>
      <c r="D759" s="267">
        <f t="shared" si="208"/>
        <v>12.292576419213972</v>
      </c>
      <c r="E759" s="267">
        <f t="shared" si="208"/>
        <v>1.4410480349344965</v>
      </c>
      <c r="F759" s="267">
        <f t="shared" si="208"/>
        <v>13.471615720524028</v>
      </c>
      <c r="G759" s="268">
        <f t="shared" si="208"/>
        <v>20.589519650655035</v>
      </c>
      <c r="H759" s="266">
        <f t="shared" si="208"/>
        <v>9.9344978165938755</v>
      </c>
      <c r="I759" s="267">
        <f t="shared" si="208"/>
        <v>8.9956331877729241</v>
      </c>
      <c r="J759" s="267">
        <f t="shared" si="208"/>
        <v>14.039301310043669</v>
      </c>
      <c r="K759" s="267">
        <f t="shared" si="208"/>
        <v>3.7991266375545933</v>
      </c>
      <c r="L759" s="267">
        <f t="shared" si="208"/>
        <v>16.353711790393021</v>
      </c>
      <c r="M759" s="268">
        <f t="shared" si="208"/>
        <v>18.646288209606993</v>
      </c>
      <c r="N759" s="266">
        <f t="shared" si="208"/>
        <v>4.8471615720523999</v>
      </c>
      <c r="O759" s="267">
        <f t="shared" si="208"/>
        <v>10.414847161572055</v>
      </c>
      <c r="P759" s="267">
        <f t="shared" si="208"/>
        <v>14.344978165938869</v>
      </c>
      <c r="Q759" s="267">
        <f t="shared" si="208"/>
        <v>0</v>
      </c>
      <c r="R759" s="267">
        <f t="shared" si="208"/>
        <v>16.244541484716152</v>
      </c>
      <c r="S759" s="268">
        <f>S756/S755*100-100</f>
        <v>22.554585152838442</v>
      </c>
      <c r="T759" s="345">
        <f t="shared" ref="T759" si="209">T756/T755*100-100</f>
        <v>12.314410480349338</v>
      </c>
      <c r="U759" s="546"/>
      <c r="V759" s="227"/>
      <c r="W759" s="546"/>
    </row>
    <row r="760" spans="1:23" ht="13.5" thickBot="1" x14ac:dyDescent="0.25">
      <c r="A760" s="472" t="s">
        <v>27</v>
      </c>
      <c r="B760" s="410">
        <f>B756-B743</f>
        <v>0</v>
      </c>
      <c r="C760" s="415">
        <f t="shared" ref="C760:S760" si="210">C756-C743</f>
        <v>-71</v>
      </c>
      <c r="D760" s="415">
        <f t="shared" si="210"/>
        <v>-150</v>
      </c>
      <c r="E760" s="415">
        <f t="shared" si="210"/>
        <v>75</v>
      </c>
      <c r="F760" s="415">
        <f t="shared" si="210"/>
        <v>-127</v>
      </c>
      <c r="G760" s="417">
        <f t="shared" si="210"/>
        <v>40</v>
      </c>
      <c r="H760" s="410">
        <f t="shared" si="210"/>
        <v>-77</v>
      </c>
      <c r="I760" s="415">
        <f t="shared" si="210"/>
        <v>-98</v>
      </c>
      <c r="J760" s="415">
        <f t="shared" si="210"/>
        <v>-91</v>
      </c>
      <c r="K760" s="415">
        <f t="shared" si="210"/>
        <v>71</v>
      </c>
      <c r="L760" s="415">
        <f t="shared" si="210"/>
        <v>-113</v>
      </c>
      <c r="M760" s="417">
        <f t="shared" si="210"/>
        <v>-302</v>
      </c>
      <c r="N760" s="410">
        <f t="shared" si="210"/>
        <v>-113</v>
      </c>
      <c r="O760" s="415">
        <f t="shared" si="210"/>
        <v>2</v>
      </c>
      <c r="P760" s="415">
        <f t="shared" si="210"/>
        <v>5</v>
      </c>
      <c r="Q760" s="415">
        <f t="shared" si="210"/>
        <v>40</v>
      </c>
      <c r="R760" s="415">
        <f t="shared" si="210"/>
        <v>-18</v>
      </c>
      <c r="S760" s="417">
        <f t="shared" si="210"/>
        <v>-167</v>
      </c>
      <c r="T760" s="478">
        <f>T756-T743</f>
        <v>-62</v>
      </c>
      <c r="U760" s="546"/>
      <c r="V760" s="227"/>
      <c r="W760" s="546"/>
    </row>
    <row r="761" spans="1:23" x14ac:dyDescent="0.2">
      <c r="A761" s="370" t="s">
        <v>51</v>
      </c>
      <c r="B761" s="486">
        <v>56</v>
      </c>
      <c r="C761" s="487">
        <v>55</v>
      </c>
      <c r="D761" s="487">
        <v>56</v>
      </c>
      <c r="E761" s="487">
        <v>11</v>
      </c>
      <c r="F761" s="487">
        <v>57</v>
      </c>
      <c r="G761" s="489">
        <v>58</v>
      </c>
      <c r="H761" s="486">
        <v>53</v>
      </c>
      <c r="I761" s="487">
        <v>55</v>
      </c>
      <c r="J761" s="487">
        <v>55</v>
      </c>
      <c r="K761" s="487">
        <v>12</v>
      </c>
      <c r="L761" s="487">
        <v>56</v>
      </c>
      <c r="M761" s="489">
        <v>55</v>
      </c>
      <c r="N761" s="486">
        <v>55</v>
      </c>
      <c r="O761" s="487">
        <v>57</v>
      </c>
      <c r="P761" s="487">
        <v>56</v>
      </c>
      <c r="Q761" s="487">
        <v>7</v>
      </c>
      <c r="R761" s="487">
        <v>56</v>
      </c>
      <c r="S761" s="489">
        <v>56</v>
      </c>
      <c r="T761" s="347">
        <f>SUM(B761:S761)</f>
        <v>866</v>
      </c>
      <c r="U761" s="227" t="s">
        <v>56</v>
      </c>
      <c r="V761" s="278">
        <f>T748-T761</f>
        <v>1</v>
      </c>
      <c r="W761" s="279">
        <f>V761/T748</f>
        <v>1.1534025374855825E-3</v>
      </c>
    </row>
    <row r="762" spans="1:23" x14ac:dyDescent="0.2">
      <c r="A762" s="371" t="s">
        <v>28</v>
      </c>
      <c r="B762" s="323">
        <v>158</v>
      </c>
      <c r="C762" s="240">
        <v>157</v>
      </c>
      <c r="D762" s="240">
        <v>155</v>
      </c>
      <c r="E762" s="240">
        <v>159.5</v>
      </c>
      <c r="F762" s="240">
        <v>154.5</v>
      </c>
      <c r="G762" s="243">
        <v>153</v>
      </c>
      <c r="H762" s="242">
        <v>157</v>
      </c>
      <c r="I762" s="240">
        <v>156</v>
      </c>
      <c r="J762" s="240">
        <v>155</v>
      </c>
      <c r="K762" s="240">
        <v>159</v>
      </c>
      <c r="L762" s="240">
        <v>154.5</v>
      </c>
      <c r="M762" s="243">
        <v>153.5</v>
      </c>
      <c r="N762" s="242">
        <v>157.5</v>
      </c>
      <c r="O762" s="240">
        <v>155.5</v>
      </c>
      <c r="P762" s="240">
        <v>155</v>
      </c>
      <c r="Q762" s="240">
        <v>159</v>
      </c>
      <c r="R762" s="240">
        <v>154</v>
      </c>
      <c r="S762" s="243">
        <v>153.5</v>
      </c>
      <c r="T762" s="339"/>
      <c r="U762" s="227" t="s">
        <v>57</v>
      </c>
      <c r="V762" s="362">
        <v>155.63</v>
      </c>
      <c r="W762" s="546"/>
    </row>
    <row r="763" spans="1:23" ht="13.5" thickBot="1" x14ac:dyDescent="0.25">
      <c r="A763" s="372" t="s">
        <v>26</v>
      </c>
      <c r="B763" s="410">
        <f>B762-B749</f>
        <v>0</v>
      </c>
      <c r="C763" s="415">
        <f t="shared" ref="C763:S763" si="211">C762-C749</f>
        <v>0</v>
      </c>
      <c r="D763" s="415">
        <f t="shared" si="211"/>
        <v>0</v>
      </c>
      <c r="E763" s="415">
        <f t="shared" si="211"/>
        <v>0</v>
      </c>
      <c r="F763" s="415">
        <f t="shared" si="211"/>
        <v>0</v>
      </c>
      <c r="G763" s="417">
        <f t="shared" si="211"/>
        <v>0</v>
      </c>
      <c r="H763" s="410">
        <f t="shared" si="211"/>
        <v>0</v>
      </c>
      <c r="I763" s="415">
        <f t="shared" si="211"/>
        <v>0</v>
      </c>
      <c r="J763" s="415">
        <f t="shared" si="211"/>
        <v>0</v>
      </c>
      <c r="K763" s="415">
        <f t="shared" si="211"/>
        <v>0</v>
      </c>
      <c r="L763" s="415">
        <f t="shared" si="211"/>
        <v>0</v>
      </c>
      <c r="M763" s="417">
        <f t="shared" si="211"/>
        <v>0</v>
      </c>
      <c r="N763" s="410">
        <f t="shared" si="211"/>
        <v>0</v>
      </c>
      <c r="O763" s="415">
        <f t="shared" si="211"/>
        <v>0</v>
      </c>
      <c r="P763" s="415">
        <f t="shared" si="211"/>
        <v>0</v>
      </c>
      <c r="Q763" s="415">
        <f t="shared" si="211"/>
        <v>0</v>
      </c>
      <c r="R763" s="415">
        <f t="shared" si="211"/>
        <v>0</v>
      </c>
      <c r="S763" s="417">
        <f t="shared" si="211"/>
        <v>0</v>
      </c>
      <c r="T763" s="348"/>
      <c r="U763" s="227" t="s">
        <v>26</v>
      </c>
      <c r="V763" s="395">
        <f>V762-V749</f>
        <v>1.0699999999999932</v>
      </c>
      <c r="W763" s="546"/>
    </row>
    <row r="765" spans="1:23" ht="13.5" thickBot="1" x14ac:dyDescent="0.25"/>
    <row r="766" spans="1:23" ht="13.5" thickBot="1" x14ac:dyDescent="0.25">
      <c r="A766" s="468" t="s">
        <v>172</v>
      </c>
      <c r="B766" s="584" t="s">
        <v>53</v>
      </c>
      <c r="C766" s="585"/>
      <c r="D766" s="585"/>
      <c r="E766" s="585"/>
      <c r="F766" s="585"/>
      <c r="G766" s="586"/>
      <c r="H766" s="584" t="s">
        <v>72</v>
      </c>
      <c r="I766" s="585"/>
      <c r="J766" s="585"/>
      <c r="K766" s="585"/>
      <c r="L766" s="585"/>
      <c r="M766" s="586"/>
      <c r="N766" s="584" t="s">
        <v>63</v>
      </c>
      <c r="O766" s="585"/>
      <c r="P766" s="585"/>
      <c r="Q766" s="585"/>
      <c r="R766" s="585"/>
      <c r="S766" s="586"/>
      <c r="T766" s="338" t="s">
        <v>55</v>
      </c>
      <c r="U766" s="549"/>
      <c r="V766" s="549"/>
      <c r="W766" s="549"/>
    </row>
    <row r="767" spans="1:23" x14ac:dyDescent="0.2">
      <c r="A767" s="469" t="s">
        <v>54</v>
      </c>
      <c r="B767" s="490">
        <v>1</v>
      </c>
      <c r="C767" s="329">
        <v>2</v>
      </c>
      <c r="D767" s="329">
        <v>3</v>
      </c>
      <c r="E767" s="329">
        <v>4</v>
      </c>
      <c r="F767" s="329">
        <v>5</v>
      </c>
      <c r="G767" s="483">
        <v>6</v>
      </c>
      <c r="H767" s="490">
        <v>7</v>
      </c>
      <c r="I767" s="329">
        <v>8</v>
      </c>
      <c r="J767" s="329">
        <v>9</v>
      </c>
      <c r="K767" s="329">
        <v>10</v>
      </c>
      <c r="L767" s="329">
        <v>11</v>
      </c>
      <c r="M767" s="483">
        <v>12</v>
      </c>
      <c r="N767" s="490">
        <v>13</v>
      </c>
      <c r="O767" s="329">
        <v>14</v>
      </c>
      <c r="P767" s="329">
        <v>15</v>
      </c>
      <c r="Q767" s="329">
        <v>16</v>
      </c>
      <c r="R767" s="329">
        <v>17</v>
      </c>
      <c r="S767" s="483">
        <v>18</v>
      </c>
      <c r="T767" s="459">
        <v>255</v>
      </c>
      <c r="U767" s="549"/>
      <c r="V767" s="549"/>
      <c r="W767" s="549"/>
    </row>
    <row r="768" spans="1:23" x14ac:dyDescent="0.2">
      <c r="A768" s="470" t="s">
        <v>3</v>
      </c>
      <c r="B768" s="473">
        <v>4595</v>
      </c>
      <c r="C768" s="473">
        <v>4595</v>
      </c>
      <c r="D768" s="473">
        <v>4595</v>
      </c>
      <c r="E768" s="473">
        <v>4595</v>
      </c>
      <c r="F768" s="473">
        <v>4595</v>
      </c>
      <c r="G768" s="473">
        <v>4595</v>
      </c>
      <c r="H768" s="473">
        <v>4595</v>
      </c>
      <c r="I768" s="473">
        <v>4595</v>
      </c>
      <c r="J768" s="473">
        <v>4595</v>
      </c>
      <c r="K768" s="473">
        <v>4595</v>
      </c>
      <c r="L768" s="473">
        <v>4595</v>
      </c>
      <c r="M768" s="473">
        <v>4595</v>
      </c>
      <c r="N768" s="473">
        <v>4595</v>
      </c>
      <c r="O768" s="473">
        <v>4595</v>
      </c>
      <c r="P768" s="473">
        <v>4595</v>
      </c>
      <c r="Q768" s="473">
        <v>4595</v>
      </c>
      <c r="R768" s="473">
        <v>4595</v>
      </c>
      <c r="S768" s="473">
        <v>4595</v>
      </c>
      <c r="T768" s="473">
        <v>4595</v>
      </c>
      <c r="U768" s="549"/>
      <c r="V768" s="549"/>
      <c r="W768" s="549"/>
    </row>
    <row r="769" spans="1:23" x14ac:dyDescent="0.2">
      <c r="A769" s="471" t="s">
        <v>6</v>
      </c>
      <c r="B769" s="256">
        <v>4929.375</v>
      </c>
      <c r="C769" s="257">
        <v>5267.333333333333</v>
      </c>
      <c r="D769" s="257">
        <v>5332</v>
      </c>
      <c r="E769" s="257">
        <v>4714</v>
      </c>
      <c r="F769" s="257">
        <v>5293.333333333333</v>
      </c>
      <c r="G769" s="258">
        <v>5415.333333333333</v>
      </c>
      <c r="H769" s="256">
        <v>5029.333333333333</v>
      </c>
      <c r="I769" s="257">
        <v>5220.7142857142853</v>
      </c>
      <c r="J769" s="257">
        <v>5275.7142857142853</v>
      </c>
      <c r="K769" s="257">
        <v>4933</v>
      </c>
      <c r="L769" s="257">
        <v>5382.666666666667</v>
      </c>
      <c r="M769" s="258">
        <v>5748.666666666667</v>
      </c>
      <c r="N769" s="256">
        <v>4904.666666666667</v>
      </c>
      <c r="O769" s="257">
        <v>5147.333333333333</v>
      </c>
      <c r="P769" s="257">
        <v>5258</v>
      </c>
      <c r="Q769" s="257">
        <v>4730</v>
      </c>
      <c r="R769" s="257">
        <v>5306.666666666667</v>
      </c>
      <c r="S769" s="258">
        <v>5605.625</v>
      </c>
      <c r="T769" s="342">
        <v>5225.6573705179298</v>
      </c>
      <c r="U769" s="549"/>
      <c r="V769" s="549"/>
      <c r="W769" s="549"/>
    </row>
    <row r="770" spans="1:23" x14ac:dyDescent="0.2">
      <c r="A770" s="469" t="s">
        <v>7</v>
      </c>
      <c r="B770" s="260">
        <v>93.75</v>
      </c>
      <c r="C770" s="261">
        <v>100</v>
      </c>
      <c r="D770" s="261">
        <v>100</v>
      </c>
      <c r="E770" s="261">
        <v>100</v>
      </c>
      <c r="F770" s="261">
        <v>93.333333333333329</v>
      </c>
      <c r="G770" s="262">
        <v>93.333333333333329</v>
      </c>
      <c r="H770" s="260">
        <v>86.666666666666671</v>
      </c>
      <c r="I770" s="261">
        <v>92.857142857142861</v>
      </c>
      <c r="J770" s="261">
        <v>100</v>
      </c>
      <c r="K770" s="261">
        <v>80</v>
      </c>
      <c r="L770" s="261">
        <v>100</v>
      </c>
      <c r="M770" s="262">
        <v>100</v>
      </c>
      <c r="N770" s="260">
        <v>93.333333333333329</v>
      </c>
      <c r="O770" s="261">
        <v>100</v>
      </c>
      <c r="P770" s="261">
        <v>93.333333333333329</v>
      </c>
      <c r="Q770" s="261">
        <v>83.333333333333329</v>
      </c>
      <c r="R770" s="261">
        <v>100</v>
      </c>
      <c r="S770" s="262">
        <v>100</v>
      </c>
      <c r="T770" s="343">
        <v>80.876494023904399</v>
      </c>
      <c r="U770" s="549"/>
      <c r="V770" s="227"/>
      <c r="W770" s="549"/>
    </row>
    <row r="771" spans="1:23" x14ac:dyDescent="0.2">
      <c r="A771" s="469" t="s">
        <v>8</v>
      </c>
      <c r="B771" s="263">
        <v>6.1030438459839735E-2</v>
      </c>
      <c r="C771" s="264">
        <v>3.5675972560493492E-2</v>
      </c>
      <c r="D771" s="264">
        <v>5.6248226494267702E-2</v>
      </c>
      <c r="E771" s="264">
        <v>6.0888021046789094E-2</v>
      </c>
      <c r="F771" s="264">
        <v>4.9661149003863585E-2</v>
      </c>
      <c r="G771" s="265">
        <v>5.5741342558942648E-2</v>
      </c>
      <c r="H771" s="263">
        <v>6.371972039019104E-2</v>
      </c>
      <c r="I771" s="264">
        <v>4.1999444556305637E-2</v>
      </c>
      <c r="J771" s="264">
        <v>3.8552058002089433E-2</v>
      </c>
      <c r="K771" s="264">
        <v>8.2289126365050549E-2</v>
      </c>
      <c r="L771" s="264">
        <v>2.5003244945111518E-2</v>
      </c>
      <c r="M771" s="265">
        <v>5.0415945949701522E-2</v>
      </c>
      <c r="N771" s="263">
        <v>6.2647404051422925E-2</v>
      </c>
      <c r="O771" s="264">
        <v>5.3145189779714455E-2</v>
      </c>
      <c r="P771" s="264">
        <v>5.6278032749314796E-2</v>
      </c>
      <c r="Q771" s="264">
        <v>5.483259665659454E-2</v>
      </c>
      <c r="R771" s="264">
        <v>3.063884659601725E-2</v>
      </c>
      <c r="S771" s="265">
        <v>4.4758186170513185E-2</v>
      </c>
      <c r="T771" s="344">
        <v>7.0937338570600542E-2</v>
      </c>
      <c r="U771" s="549"/>
      <c r="V771" s="227"/>
      <c r="W771" s="549"/>
    </row>
    <row r="772" spans="1:23" x14ac:dyDescent="0.2">
      <c r="A772" s="471" t="s">
        <v>1</v>
      </c>
      <c r="B772" s="266">
        <f>B769/B768*100-100</f>
        <v>7.2769314472252518</v>
      </c>
      <c r="C772" s="267">
        <f t="shared" ref="C772:R772" si="212">C769/C768*100-100</f>
        <v>14.631846209648174</v>
      </c>
      <c r="D772" s="267">
        <f t="shared" si="212"/>
        <v>16.039173014145817</v>
      </c>
      <c r="E772" s="267">
        <f t="shared" si="212"/>
        <v>2.5897714907508202</v>
      </c>
      <c r="F772" s="267">
        <f t="shared" si="212"/>
        <v>15.197678636198759</v>
      </c>
      <c r="G772" s="268">
        <f t="shared" si="212"/>
        <v>17.85273848385927</v>
      </c>
      <c r="H772" s="266">
        <f t="shared" si="212"/>
        <v>9.4523032281465191</v>
      </c>
      <c r="I772" s="267">
        <f t="shared" si="212"/>
        <v>13.617285869734161</v>
      </c>
      <c r="J772" s="267">
        <f t="shared" si="212"/>
        <v>14.814239079745064</v>
      </c>
      <c r="K772" s="267">
        <f t="shared" si="212"/>
        <v>7.3558215451577666</v>
      </c>
      <c r="L772" s="267">
        <f t="shared" si="212"/>
        <v>17.141820819731592</v>
      </c>
      <c r="M772" s="268">
        <f t="shared" si="212"/>
        <v>25.107000362713094</v>
      </c>
      <c r="N772" s="266">
        <f t="shared" si="212"/>
        <v>6.7392092854552175</v>
      </c>
      <c r="O772" s="267">
        <f t="shared" si="212"/>
        <v>12.020311933260786</v>
      </c>
      <c r="P772" s="267">
        <f t="shared" si="212"/>
        <v>14.428726877040262</v>
      </c>
      <c r="Q772" s="267">
        <f t="shared" si="212"/>
        <v>2.9379760609357959</v>
      </c>
      <c r="R772" s="267">
        <f t="shared" si="212"/>
        <v>15.487849111352929</v>
      </c>
      <c r="S772" s="268">
        <f>S769/S768*100-100</f>
        <v>21.994015233949952</v>
      </c>
      <c r="T772" s="345">
        <f t="shared" ref="T772" si="213">T769/T768*100-100</f>
        <v>13.724861164699249</v>
      </c>
      <c r="U772" s="549"/>
      <c r="V772" s="227"/>
      <c r="W772" s="549"/>
    </row>
    <row r="773" spans="1:23" ht="13.5" thickBot="1" x14ac:dyDescent="0.25">
      <c r="A773" s="472" t="s">
        <v>27</v>
      </c>
      <c r="B773" s="410">
        <f>B769-B756</f>
        <v>16.375</v>
      </c>
      <c r="C773" s="415">
        <f t="shared" ref="C773:S773" si="214">C769-C756</f>
        <v>67.33333333333303</v>
      </c>
      <c r="D773" s="415">
        <f t="shared" si="214"/>
        <v>189</v>
      </c>
      <c r="E773" s="415">
        <f t="shared" si="214"/>
        <v>68</v>
      </c>
      <c r="F773" s="415">
        <f t="shared" si="214"/>
        <v>96.33333333333303</v>
      </c>
      <c r="G773" s="417">
        <f t="shared" si="214"/>
        <v>-107.66666666666697</v>
      </c>
      <c r="H773" s="410">
        <f t="shared" si="214"/>
        <v>-5.6666666666669698</v>
      </c>
      <c r="I773" s="415">
        <f t="shared" si="214"/>
        <v>228.71428571428532</v>
      </c>
      <c r="J773" s="415">
        <f t="shared" si="214"/>
        <v>52.714285714285325</v>
      </c>
      <c r="K773" s="415">
        <f t="shared" si="214"/>
        <v>179</v>
      </c>
      <c r="L773" s="415">
        <f t="shared" si="214"/>
        <v>53.66666666666697</v>
      </c>
      <c r="M773" s="417">
        <f t="shared" si="214"/>
        <v>314.66666666666697</v>
      </c>
      <c r="N773" s="410">
        <f t="shared" si="214"/>
        <v>102.66666666666697</v>
      </c>
      <c r="O773" s="415">
        <f t="shared" si="214"/>
        <v>90.33333333333303</v>
      </c>
      <c r="P773" s="415">
        <f t="shared" si="214"/>
        <v>21</v>
      </c>
      <c r="Q773" s="415">
        <f t="shared" si="214"/>
        <v>150</v>
      </c>
      <c r="R773" s="415">
        <f t="shared" si="214"/>
        <v>-17.33333333333303</v>
      </c>
      <c r="S773" s="417">
        <f t="shared" si="214"/>
        <v>-7.375</v>
      </c>
      <c r="T773" s="478">
        <f>T769-T756</f>
        <v>81.657370517929849</v>
      </c>
      <c r="U773" s="549"/>
      <c r="V773" s="227"/>
      <c r="W773" s="549"/>
    </row>
    <row r="774" spans="1:23" x14ac:dyDescent="0.2">
      <c r="A774" s="370" t="s">
        <v>51</v>
      </c>
      <c r="B774" s="486">
        <v>56</v>
      </c>
      <c r="C774" s="487">
        <v>55</v>
      </c>
      <c r="D774" s="487">
        <v>56</v>
      </c>
      <c r="E774" s="487">
        <v>11</v>
      </c>
      <c r="F774" s="487">
        <v>57</v>
      </c>
      <c r="G774" s="489">
        <v>58</v>
      </c>
      <c r="H774" s="486">
        <v>53</v>
      </c>
      <c r="I774" s="487">
        <v>55</v>
      </c>
      <c r="J774" s="487">
        <v>55</v>
      </c>
      <c r="K774" s="487">
        <v>12</v>
      </c>
      <c r="L774" s="487">
        <v>56</v>
      </c>
      <c r="M774" s="489">
        <v>55</v>
      </c>
      <c r="N774" s="486">
        <v>55</v>
      </c>
      <c r="O774" s="487">
        <v>57</v>
      </c>
      <c r="P774" s="487">
        <v>56</v>
      </c>
      <c r="Q774" s="487">
        <v>6</v>
      </c>
      <c r="R774" s="487">
        <v>56</v>
      </c>
      <c r="S774" s="489">
        <v>56</v>
      </c>
      <c r="T774" s="347">
        <f>SUM(B774:S774)</f>
        <v>865</v>
      </c>
      <c r="U774" s="227" t="s">
        <v>56</v>
      </c>
      <c r="V774" s="278">
        <f>T761-T774</f>
        <v>1</v>
      </c>
      <c r="W774" s="279">
        <f>V774/T761</f>
        <v>1.1547344110854503E-3</v>
      </c>
    </row>
    <row r="775" spans="1:23" x14ac:dyDescent="0.2">
      <c r="A775" s="371" t="s">
        <v>28</v>
      </c>
      <c r="B775" s="323">
        <v>158</v>
      </c>
      <c r="C775" s="240">
        <v>157</v>
      </c>
      <c r="D775" s="240">
        <v>155</v>
      </c>
      <c r="E775" s="240">
        <v>159.5</v>
      </c>
      <c r="F775" s="240">
        <v>154.5</v>
      </c>
      <c r="G775" s="243">
        <v>153</v>
      </c>
      <c r="H775" s="242">
        <v>157</v>
      </c>
      <c r="I775" s="240">
        <v>156</v>
      </c>
      <c r="J775" s="240">
        <v>155</v>
      </c>
      <c r="K775" s="240">
        <v>159</v>
      </c>
      <c r="L775" s="240">
        <v>154.5</v>
      </c>
      <c r="M775" s="243">
        <v>153.5</v>
      </c>
      <c r="N775" s="242">
        <v>157.5</v>
      </c>
      <c r="O775" s="240">
        <v>155.5</v>
      </c>
      <c r="P775" s="240">
        <v>155</v>
      </c>
      <c r="Q775" s="240">
        <v>159</v>
      </c>
      <c r="R775" s="240">
        <v>154</v>
      </c>
      <c r="S775" s="243">
        <v>153.5</v>
      </c>
      <c r="T775" s="339"/>
      <c r="U775" s="227" t="s">
        <v>57</v>
      </c>
      <c r="V775" s="362">
        <v>155.62</v>
      </c>
      <c r="W775" s="549"/>
    </row>
    <row r="776" spans="1:23" ht="13.5" thickBot="1" x14ac:dyDescent="0.25">
      <c r="A776" s="372" t="s">
        <v>26</v>
      </c>
      <c r="B776" s="410">
        <f>B775-B762</f>
        <v>0</v>
      </c>
      <c r="C776" s="415">
        <f t="shared" ref="C776:S776" si="215">C775-C762</f>
        <v>0</v>
      </c>
      <c r="D776" s="415">
        <f t="shared" si="215"/>
        <v>0</v>
      </c>
      <c r="E776" s="415">
        <f t="shared" si="215"/>
        <v>0</v>
      </c>
      <c r="F776" s="415">
        <f t="shared" si="215"/>
        <v>0</v>
      </c>
      <c r="G776" s="417">
        <f t="shared" si="215"/>
        <v>0</v>
      </c>
      <c r="H776" s="410">
        <f t="shared" si="215"/>
        <v>0</v>
      </c>
      <c r="I776" s="415">
        <f t="shared" si="215"/>
        <v>0</v>
      </c>
      <c r="J776" s="415">
        <f t="shared" si="215"/>
        <v>0</v>
      </c>
      <c r="K776" s="415">
        <f t="shared" si="215"/>
        <v>0</v>
      </c>
      <c r="L776" s="415">
        <f t="shared" si="215"/>
        <v>0</v>
      </c>
      <c r="M776" s="417">
        <f t="shared" si="215"/>
        <v>0</v>
      </c>
      <c r="N776" s="410">
        <f t="shared" si="215"/>
        <v>0</v>
      </c>
      <c r="O776" s="415">
        <f t="shared" si="215"/>
        <v>0</v>
      </c>
      <c r="P776" s="415">
        <f t="shared" si="215"/>
        <v>0</v>
      </c>
      <c r="Q776" s="415">
        <f t="shared" si="215"/>
        <v>0</v>
      </c>
      <c r="R776" s="415">
        <f t="shared" si="215"/>
        <v>0</v>
      </c>
      <c r="S776" s="417">
        <f t="shared" si="215"/>
        <v>0</v>
      </c>
      <c r="T776" s="348"/>
      <c r="U776" s="227" t="s">
        <v>26</v>
      </c>
      <c r="V776" s="395">
        <f>V775-V762</f>
        <v>-9.9999999999909051E-3</v>
      </c>
      <c r="W776" s="549"/>
    </row>
    <row r="778" spans="1:23" ht="13.5" thickBot="1" x14ac:dyDescent="0.25"/>
    <row r="779" spans="1:23" ht="13.5" thickBot="1" x14ac:dyDescent="0.25">
      <c r="A779" s="468" t="s">
        <v>173</v>
      </c>
      <c r="B779" s="584" t="s">
        <v>53</v>
      </c>
      <c r="C779" s="585"/>
      <c r="D779" s="585"/>
      <c r="E779" s="585"/>
      <c r="F779" s="585"/>
      <c r="G779" s="586"/>
      <c r="H779" s="584" t="s">
        <v>72</v>
      </c>
      <c r="I779" s="585"/>
      <c r="J779" s="585"/>
      <c r="K779" s="585"/>
      <c r="L779" s="585"/>
      <c r="M779" s="586"/>
      <c r="N779" s="584" t="s">
        <v>63</v>
      </c>
      <c r="O779" s="585"/>
      <c r="P779" s="585"/>
      <c r="Q779" s="585"/>
      <c r="R779" s="585"/>
      <c r="S779" s="586"/>
      <c r="T779" s="338" t="s">
        <v>55</v>
      </c>
      <c r="U779" s="554"/>
      <c r="V779" s="554"/>
      <c r="W779" s="554"/>
    </row>
    <row r="780" spans="1:23" x14ac:dyDescent="0.2">
      <c r="A780" s="469" t="s">
        <v>54</v>
      </c>
      <c r="B780" s="490">
        <v>1</v>
      </c>
      <c r="C780" s="329">
        <v>2</v>
      </c>
      <c r="D780" s="329">
        <v>3</v>
      </c>
      <c r="E780" s="329">
        <v>4</v>
      </c>
      <c r="F780" s="329">
        <v>5</v>
      </c>
      <c r="G780" s="483">
        <v>6</v>
      </c>
      <c r="H780" s="490">
        <v>7</v>
      </c>
      <c r="I780" s="329">
        <v>8</v>
      </c>
      <c r="J780" s="329">
        <v>9</v>
      </c>
      <c r="K780" s="329">
        <v>10</v>
      </c>
      <c r="L780" s="329">
        <v>11</v>
      </c>
      <c r="M780" s="483">
        <v>12</v>
      </c>
      <c r="N780" s="490">
        <v>13</v>
      </c>
      <c r="O780" s="329">
        <v>14</v>
      </c>
      <c r="P780" s="329">
        <v>15</v>
      </c>
      <c r="Q780" s="329">
        <v>16</v>
      </c>
      <c r="R780" s="329">
        <v>17</v>
      </c>
      <c r="S780" s="483">
        <v>18</v>
      </c>
      <c r="T780" s="459">
        <v>253</v>
      </c>
      <c r="U780" s="554"/>
      <c r="V780" s="554"/>
      <c r="W780" s="554"/>
    </row>
    <row r="781" spans="1:23" x14ac:dyDescent="0.2">
      <c r="A781" s="470" t="s">
        <v>3</v>
      </c>
      <c r="B781" s="473">
        <v>4610</v>
      </c>
      <c r="C781" s="473">
        <v>4610</v>
      </c>
      <c r="D781" s="473">
        <v>4610</v>
      </c>
      <c r="E781" s="473">
        <v>4610</v>
      </c>
      <c r="F781" s="473">
        <v>4610</v>
      </c>
      <c r="G781" s="473">
        <v>4610</v>
      </c>
      <c r="H781" s="473">
        <v>4610</v>
      </c>
      <c r="I781" s="473">
        <v>4610</v>
      </c>
      <c r="J781" s="473">
        <v>4610</v>
      </c>
      <c r="K781" s="473">
        <v>4610</v>
      </c>
      <c r="L781" s="473">
        <v>4610</v>
      </c>
      <c r="M781" s="473">
        <v>4610</v>
      </c>
      <c r="N781" s="473">
        <v>4610</v>
      </c>
      <c r="O781" s="473">
        <v>4610</v>
      </c>
      <c r="P781" s="473">
        <v>4610</v>
      </c>
      <c r="Q781" s="473">
        <v>4610</v>
      </c>
      <c r="R781" s="473">
        <v>4610</v>
      </c>
      <c r="S781" s="473">
        <v>4610</v>
      </c>
      <c r="T781" s="473">
        <v>4610</v>
      </c>
      <c r="U781" s="554"/>
      <c r="V781" s="554"/>
      <c r="W781" s="554"/>
    </row>
    <row r="782" spans="1:23" x14ac:dyDescent="0.2">
      <c r="A782" s="471" t="s">
        <v>6</v>
      </c>
      <c r="B782" s="256">
        <v>4821</v>
      </c>
      <c r="C782" s="257">
        <v>5216</v>
      </c>
      <c r="D782" s="257">
        <v>289</v>
      </c>
      <c r="E782" s="257">
        <v>4728</v>
      </c>
      <c r="F782" s="257">
        <v>5253</v>
      </c>
      <c r="G782" s="258">
        <v>5461</v>
      </c>
      <c r="H782" s="256">
        <v>5089</v>
      </c>
      <c r="I782" s="257">
        <v>5059</v>
      </c>
      <c r="J782" s="257">
        <v>5254</v>
      </c>
      <c r="K782" s="257">
        <v>4856</v>
      </c>
      <c r="L782" s="257">
        <v>5219</v>
      </c>
      <c r="M782" s="258">
        <v>5386</v>
      </c>
      <c r="N782" s="256">
        <v>4864</v>
      </c>
      <c r="O782" s="257">
        <v>4974</v>
      </c>
      <c r="P782" s="257">
        <v>5232</v>
      </c>
      <c r="Q782" s="257">
        <v>4700</v>
      </c>
      <c r="R782" s="257">
        <v>5338</v>
      </c>
      <c r="S782" s="258">
        <v>5500</v>
      </c>
      <c r="T782" s="342">
        <v>5150</v>
      </c>
      <c r="U782" s="554"/>
      <c r="V782" s="554"/>
      <c r="W782" s="554"/>
    </row>
    <row r="783" spans="1:23" x14ac:dyDescent="0.2">
      <c r="A783" s="469" t="s">
        <v>7</v>
      </c>
      <c r="B783" s="260">
        <v>73.3</v>
      </c>
      <c r="C783" s="261">
        <v>100</v>
      </c>
      <c r="D783" s="261">
        <v>100</v>
      </c>
      <c r="E783" s="261">
        <v>100</v>
      </c>
      <c r="F783" s="261">
        <v>80</v>
      </c>
      <c r="G783" s="262">
        <v>83.3</v>
      </c>
      <c r="H783" s="260">
        <v>86.7</v>
      </c>
      <c r="I783" s="261">
        <v>100</v>
      </c>
      <c r="J783" s="261">
        <v>100</v>
      </c>
      <c r="K783" s="261">
        <v>58.3</v>
      </c>
      <c r="L783" s="261">
        <v>100</v>
      </c>
      <c r="M783" s="262">
        <v>80</v>
      </c>
      <c r="N783" s="260">
        <v>93.3</v>
      </c>
      <c r="O783" s="261">
        <v>100</v>
      </c>
      <c r="P783" s="261">
        <v>100</v>
      </c>
      <c r="Q783" s="261">
        <v>100</v>
      </c>
      <c r="R783" s="261">
        <v>100</v>
      </c>
      <c r="S783" s="262">
        <v>100</v>
      </c>
      <c r="T783" s="343">
        <v>85.4</v>
      </c>
      <c r="U783" s="554"/>
      <c r="V783" s="227"/>
      <c r="W783" s="554"/>
    </row>
    <row r="784" spans="1:23" x14ac:dyDescent="0.2">
      <c r="A784" s="469" t="s">
        <v>8</v>
      </c>
      <c r="B784" s="263">
        <v>0.06</v>
      </c>
      <c r="C784" s="264">
        <v>4.1000000000000002E-2</v>
      </c>
      <c r="D784" s="264">
        <v>4.4999999999999998E-2</v>
      </c>
      <c r="E784" s="264">
        <v>0.06</v>
      </c>
      <c r="F784" s="264">
        <v>8.5999999999999993E-2</v>
      </c>
      <c r="G784" s="265">
        <v>5.1999999999999998E-2</v>
      </c>
      <c r="H784" s="263">
        <v>0.06</v>
      </c>
      <c r="I784" s="264">
        <v>4.4999999999999998E-2</v>
      </c>
      <c r="J784" s="264">
        <v>3.1E-2</v>
      </c>
      <c r="K784" s="264">
        <v>0.1</v>
      </c>
      <c r="L784" s="264">
        <v>0.04</v>
      </c>
      <c r="M784" s="265">
        <v>6.9000000000000006E-2</v>
      </c>
      <c r="N784" s="263">
        <v>0.05</v>
      </c>
      <c r="O784" s="264">
        <v>4.4999999999999998E-2</v>
      </c>
      <c r="P784" s="264">
        <v>4.1000000000000002E-2</v>
      </c>
      <c r="Q784" s="264">
        <v>4.1000000000000002E-2</v>
      </c>
      <c r="R784" s="264">
        <v>3.6999999999999998E-2</v>
      </c>
      <c r="S784" s="265">
        <v>4.7E-2</v>
      </c>
      <c r="T784" s="344">
        <v>6.9000000000000006E-2</v>
      </c>
      <c r="U784" s="554"/>
      <c r="V784" s="227"/>
      <c r="W784" s="554"/>
    </row>
    <row r="785" spans="1:23" x14ac:dyDescent="0.2">
      <c r="A785" s="471" t="s">
        <v>1</v>
      </c>
      <c r="B785" s="266">
        <f>B782/B781*100-100</f>
        <v>4.5770065075921877</v>
      </c>
      <c r="C785" s="267">
        <f t="shared" ref="C785:R785" si="216">C782/C781*100-100</f>
        <v>13.145336225596523</v>
      </c>
      <c r="D785" s="267">
        <f t="shared" si="216"/>
        <v>-93.731019522776577</v>
      </c>
      <c r="E785" s="267">
        <f t="shared" si="216"/>
        <v>2.5596529284164831</v>
      </c>
      <c r="F785" s="267">
        <f t="shared" si="216"/>
        <v>13.947939262472886</v>
      </c>
      <c r="G785" s="268">
        <f t="shared" si="216"/>
        <v>18.459869848156174</v>
      </c>
      <c r="H785" s="266">
        <f t="shared" si="216"/>
        <v>10.39045553145337</v>
      </c>
      <c r="I785" s="267">
        <f t="shared" si="216"/>
        <v>9.7396963123644156</v>
      </c>
      <c r="J785" s="267">
        <f t="shared" si="216"/>
        <v>13.969631236442524</v>
      </c>
      <c r="K785" s="267">
        <f t="shared" si="216"/>
        <v>5.3362255965292889</v>
      </c>
      <c r="L785" s="267">
        <f t="shared" si="216"/>
        <v>13.210412147505423</v>
      </c>
      <c r="M785" s="268">
        <f t="shared" si="216"/>
        <v>16.832971800433839</v>
      </c>
      <c r="N785" s="266">
        <f t="shared" si="216"/>
        <v>5.5097613882863357</v>
      </c>
      <c r="O785" s="267">
        <f t="shared" si="216"/>
        <v>7.8958785249457719</v>
      </c>
      <c r="P785" s="267">
        <f t="shared" si="216"/>
        <v>13.492407809110631</v>
      </c>
      <c r="Q785" s="267">
        <f t="shared" si="216"/>
        <v>1.9522776572668192</v>
      </c>
      <c r="R785" s="267">
        <f t="shared" si="216"/>
        <v>15.79175704989153</v>
      </c>
      <c r="S785" s="268">
        <f>S782/S781*100-100</f>
        <v>19.305856832971784</v>
      </c>
      <c r="T785" s="345">
        <f t="shared" ref="T785" si="217">T782/T781*100-100</f>
        <v>11.713665943600859</v>
      </c>
      <c r="U785" s="554"/>
      <c r="V785" s="227"/>
      <c r="W785" s="554"/>
    </row>
    <row r="786" spans="1:23" ht="13.5" thickBot="1" x14ac:dyDescent="0.25">
      <c r="A786" s="472" t="s">
        <v>27</v>
      </c>
      <c r="B786" s="410">
        <f>B782-B769</f>
        <v>-108.375</v>
      </c>
      <c r="C786" s="415">
        <f t="shared" ref="C786:S786" si="218">C782-C769</f>
        <v>-51.33333333333303</v>
      </c>
      <c r="D786" s="415">
        <f t="shared" si="218"/>
        <v>-5043</v>
      </c>
      <c r="E786" s="415">
        <f t="shared" si="218"/>
        <v>14</v>
      </c>
      <c r="F786" s="415">
        <f t="shared" si="218"/>
        <v>-40.33333333333303</v>
      </c>
      <c r="G786" s="417">
        <f t="shared" si="218"/>
        <v>45.66666666666697</v>
      </c>
      <c r="H786" s="410">
        <f t="shared" si="218"/>
        <v>59.66666666666697</v>
      </c>
      <c r="I786" s="415">
        <f t="shared" si="218"/>
        <v>-161.71428571428532</v>
      </c>
      <c r="J786" s="415">
        <f t="shared" si="218"/>
        <v>-21.714285714285325</v>
      </c>
      <c r="K786" s="415">
        <f t="shared" si="218"/>
        <v>-77</v>
      </c>
      <c r="L786" s="415">
        <f t="shared" si="218"/>
        <v>-163.66666666666697</v>
      </c>
      <c r="M786" s="417">
        <f t="shared" si="218"/>
        <v>-362.66666666666697</v>
      </c>
      <c r="N786" s="410">
        <f t="shared" si="218"/>
        <v>-40.66666666666697</v>
      </c>
      <c r="O786" s="415">
        <f t="shared" si="218"/>
        <v>-173.33333333333303</v>
      </c>
      <c r="P786" s="415">
        <f t="shared" si="218"/>
        <v>-26</v>
      </c>
      <c r="Q786" s="415">
        <f t="shared" si="218"/>
        <v>-30</v>
      </c>
      <c r="R786" s="415">
        <f t="shared" si="218"/>
        <v>31.33333333333303</v>
      </c>
      <c r="S786" s="417">
        <f t="shared" si="218"/>
        <v>-105.625</v>
      </c>
      <c r="T786" s="478">
        <f>T782-T769</f>
        <v>-75.657370517929849</v>
      </c>
      <c r="U786" s="554"/>
      <c r="V786" s="227"/>
      <c r="W786" s="554"/>
    </row>
    <row r="787" spans="1:23" x14ac:dyDescent="0.2">
      <c r="A787" s="370" t="s">
        <v>51</v>
      </c>
      <c r="B787" s="486">
        <v>56</v>
      </c>
      <c r="C787" s="487">
        <v>55</v>
      </c>
      <c r="D787" s="487">
        <v>56</v>
      </c>
      <c r="E787" s="487">
        <v>11</v>
      </c>
      <c r="F787" s="487">
        <v>57</v>
      </c>
      <c r="G787" s="489">
        <v>58</v>
      </c>
      <c r="H787" s="486">
        <v>53</v>
      </c>
      <c r="I787" s="487">
        <v>55</v>
      </c>
      <c r="J787" s="487">
        <v>55</v>
      </c>
      <c r="K787" s="487">
        <v>11</v>
      </c>
      <c r="L787" s="487">
        <v>56</v>
      </c>
      <c r="M787" s="489">
        <v>55</v>
      </c>
      <c r="N787" s="486">
        <v>55</v>
      </c>
      <c r="O787" s="487">
        <v>57</v>
      </c>
      <c r="P787" s="487">
        <v>56</v>
      </c>
      <c r="Q787" s="487">
        <v>6</v>
      </c>
      <c r="R787" s="487">
        <v>56</v>
      </c>
      <c r="S787" s="489">
        <v>55</v>
      </c>
      <c r="T787" s="347">
        <f>SUM(B787:S787)</f>
        <v>863</v>
      </c>
      <c r="U787" s="227" t="s">
        <v>56</v>
      </c>
      <c r="V787" s="278">
        <f>T774-T787</f>
        <v>2</v>
      </c>
      <c r="W787" s="279">
        <f>V787/T774</f>
        <v>2.3121387283236996E-3</v>
      </c>
    </row>
    <row r="788" spans="1:23" x14ac:dyDescent="0.2">
      <c r="A788" s="371" t="s">
        <v>28</v>
      </c>
      <c r="B788" s="323">
        <v>158</v>
      </c>
      <c r="C788" s="240">
        <v>157</v>
      </c>
      <c r="D788" s="240">
        <v>155</v>
      </c>
      <c r="E788" s="240">
        <v>159.5</v>
      </c>
      <c r="F788" s="240">
        <v>154.5</v>
      </c>
      <c r="G788" s="243">
        <v>153</v>
      </c>
      <c r="H788" s="242">
        <v>157</v>
      </c>
      <c r="I788" s="240">
        <v>156</v>
      </c>
      <c r="J788" s="240">
        <v>155</v>
      </c>
      <c r="K788" s="240">
        <v>159</v>
      </c>
      <c r="L788" s="240">
        <v>154.5</v>
      </c>
      <c r="M788" s="243">
        <v>153.5</v>
      </c>
      <c r="N788" s="242">
        <v>157.5</v>
      </c>
      <c r="O788" s="240">
        <v>155.5</v>
      </c>
      <c r="P788" s="240">
        <v>155</v>
      </c>
      <c r="Q788" s="240">
        <v>159</v>
      </c>
      <c r="R788" s="240">
        <v>154</v>
      </c>
      <c r="S788" s="243">
        <v>153.5</v>
      </c>
      <c r="T788" s="339"/>
      <c r="U788" s="227" t="s">
        <v>57</v>
      </c>
      <c r="V788" s="362">
        <v>155.47</v>
      </c>
      <c r="W788" s="554"/>
    </row>
    <row r="789" spans="1:23" ht="13.5" thickBot="1" x14ac:dyDescent="0.25">
      <c r="A789" s="372" t="s">
        <v>26</v>
      </c>
      <c r="B789" s="410">
        <f>B788-B775</f>
        <v>0</v>
      </c>
      <c r="C789" s="415">
        <f t="shared" ref="C789:S789" si="219">C788-C775</f>
        <v>0</v>
      </c>
      <c r="D789" s="415">
        <f t="shared" si="219"/>
        <v>0</v>
      </c>
      <c r="E789" s="415">
        <f t="shared" si="219"/>
        <v>0</v>
      </c>
      <c r="F789" s="415">
        <f t="shared" si="219"/>
        <v>0</v>
      </c>
      <c r="G789" s="417">
        <f t="shared" si="219"/>
        <v>0</v>
      </c>
      <c r="H789" s="410">
        <f t="shared" si="219"/>
        <v>0</v>
      </c>
      <c r="I789" s="415">
        <f t="shared" si="219"/>
        <v>0</v>
      </c>
      <c r="J789" s="415">
        <f t="shared" si="219"/>
        <v>0</v>
      </c>
      <c r="K789" s="415">
        <f t="shared" si="219"/>
        <v>0</v>
      </c>
      <c r="L789" s="415">
        <f t="shared" si="219"/>
        <v>0</v>
      </c>
      <c r="M789" s="417">
        <f t="shared" si="219"/>
        <v>0</v>
      </c>
      <c r="N789" s="410">
        <f t="shared" si="219"/>
        <v>0</v>
      </c>
      <c r="O789" s="415">
        <f t="shared" si="219"/>
        <v>0</v>
      </c>
      <c r="P789" s="415">
        <f t="shared" si="219"/>
        <v>0</v>
      </c>
      <c r="Q789" s="415">
        <f t="shared" si="219"/>
        <v>0</v>
      </c>
      <c r="R789" s="415">
        <f t="shared" si="219"/>
        <v>0</v>
      </c>
      <c r="S789" s="417">
        <f t="shared" si="219"/>
        <v>0</v>
      </c>
      <c r="T789" s="348"/>
      <c r="U789" s="227" t="s">
        <v>26</v>
      </c>
      <c r="V789" s="395">
        <f>V788-V775</f>
        <v>-0.15000000000000568</v>
      </c>
      <c r="W789" s="554"/>
    </row>
    <row r="791" spans="1:23" ht="13.5" thickBot="1" x14ac:dyDescent="0.25"/>
    <row r="792" spans="1:23" ht="13.5" thickBot="1" x14ac:dyDescent="0.25">
      <c r="A792" s="468" t="s">
        <v>174</v>
      </c>
      <c r="B792" s="584" t="s">
        <v>53</v>
      </c>
      <c r="C792" s="585"/>
      <c r="D792" s="585"/>
      <c r="E792" s="585"/>
      <c r="F792" s="585"/>
      <c r="G792" s="586"/>
      <c r="H792" s="584" t="s">
        <v>72</v>
      </c>
      <c r="I792" s="585"/>
      <c r="J792" s="585"/>
      <c r="K792" s="585"/>
      <c r="L792" s="585"/>
      <c r="M792" s="586"/>
      <c r="N792" s="584" t="s">
        <v>63</v>
      </c>
      <c r="O792" s="585"/>
      <c r="P792" s="585"/>
      <c r="Q792" s="585"/>
      <c r="R792" s="585"/>
      <c r="S792" s="586"/>
      <c r="T792" s="313" t="s">
        <v>55</v>
      </c>
      <c r="U792" s="558"/>
      <c r="V792" s="558"/>
      <c r="W792" s="558"/>
    </row>
    <row r="793" spans="1:23" x14ac:dyDescent="0.2">
      <c r="A793" s="469" t="s">
        <v>54</v>
      </c>
      <c r="B793" s="490">
        <v>1</v>
      </c>
      <c r="C793" s="329">
        <v>2</v>
      </c>
      <c r="D793" s="329">
        <v>3</v>
      </c>
      <c r="E793" s="329">
        <v>4</v>
      </c>
      <c r="F793" s="329">
        <v>5</v>
      </c>
      <c r="G793" s="483">
        <v>6</v>
      </c>
      <c r="H793" s="568">
        <v>7</v>
      </c>
      <c r="I793" s="329">
        <v>8</v>
      </c>
      <c r="J793" s="329">
        <v>9</v>
      </c>
      <c r="K793" s="329">
        <v>10</v>
      </c>
      <c r="L793" s="329">
        <v>11</v>
      </c>
      <c r="M793" s="566">
        <v>12</v>
      </c>
      <c r="N793" s="490">
        <v>13</v>
      </c>
      <c r="O793" s="329">
        <v>14</v>
      </c>
      <c r="P793" s="329">
        <v>15</v>
      </c>
      <c r="Q793" s="329">
        <v>16</v>
      </c>
      <c r="R793" s="329">
        <v>17</v>
      </c>
      <c r="S793" s="483">
        <v>18</v>
      </c>
      <c r="T793" s="575">
        <v>253</v>
      </c>
      <c r="U793" s="558"/>
      <c r="V793" s="558"/>
      <c r="W793" s="558"/>
    </row>
    <row r="794" spans="1:23" x14ac:dyDescent="0.2">
      <c r="A794" s="470" t="s">
        <v>3</v>
      </c>
      <c r="B794" s="473">
        <v>4625</v>
      </c>
      <c r="C794" s="570">
        <v>4625</v>
      </c>
      <c r="D794" s="570">
        <v>4625</v>
      </c>
      <c r="E794" s="570">
        <v>4625</v>
      </c>
      <c r="F794" s="570">
        <v>4625</v>
      </c>
      <c r="G794" s="571">
        <v>4625</v>
      </c>
      <c r="H794" s="569">
        <v>4625</v>
      </c>
      <c r="I794" s="570">
        <v>4625</v>
      </c>
      <c r="J794" s="570">
        <v>4625</v>
      </c>
      <c r="K794" s="570">
        <v>4625</v>
      </c>
      <c r="L794" s="570">
        <v>4625</v>
      </c>
      <c r="M794" s="573">
        <v>4625</v>
      </c>
      <c r="N794" s="473">
        <v>4625</v>
      </c>
      <c r="O794" s="570">
        <v>4625</v>
      </c>
      <c r="P794" s="570">
        <v>4625</v>
      </c>
      <c r="Q794" s="570">
        <v>4625</v>
      </c>
      <c r="R794" s="570">
        <v>4625</v>
      </c>
      <c r="S794" s="571">
        <v>4625</v>
      </c>
      <c r="T794" s="562">
        <v>4625</v>
      </c>
      <c r="U794" s="558"/>
      <c r="V794" s="558"/>
      <c r="W794" s="558"/>
    </row>
    <row r="795" spans="1:23" x14ac:dyDescent="0.2">
      <c r="A795" s="471" t="s">
        <v>6</v>
      </c>
      <c r="B795" s="256">
        <v>5006</v>
      </c>
      <c r="C795" s="257">
        <v>5284</v>
      </c>
      <c r="D795" s="257">
        <v>5224</v>
      </c>
      <c r="E795" s="257">
        <v>4867</v>
      </c>
      <c r="F795" s="257">
        <v>5331</v>
      </c>
      <c r="G795" s="258">
        <v>5596</v>
      </c>
      <c r="H795" s="398">
        <v>5094</v>
      </c>
      <c r="I795" s="257">
        <v>5237</v>
      </c>
      <c r="J795" s="257">
        <v>5384</v>
      </c>
      <c r="K795" s="257">
        <v>4853</v>
      </c>
      <c r="L795" s="257">
        <v>5417</v>
      </c>
      <c r="M795" s="296">
        <v>5641</v>
      </c>
      <c r="N795" s="256">
        <v>4952</v>
      </c>
      <c r="O795" s="257">
        <v>5078</v>
      </c>
      <c r="P795" s="257">
        <v>5124</v>
      </c>
      <c r="Q795" s="257">
        <v>4745</v>
      </c>
      <c r="R795" s="257">
        <v>5227</v>
      </c>
      <c r="S795" s="258">
        <v>5722</v>
      </c>
      <c r="T795" s="259">
        <v>5238</v>
      </c>
      <c r="U795" s="558"/>
      <c r="V795" s="558"/>
      <c r="W795" s="558"/>
    </row>
    <row r="796" spans="1:23" x14ac:dyDescent="0.2">
      <c r="A796" s="469" t="s">
        <v>7</v>
      </c>
      <c r="B796" s="260">
        <v>86.7</v>
      </c>
      <c r="C796" s="261">
        <v>93.3</v>
      </c>
      <c r="D796" s="261">
        <v>86.7</v>
      </c>
      <c r="E796" s="261">
        <v>100</v>
      </c>
      <c r="F796" s="261">
        <v>100</v>
      </c>
      <c r="G796" s="262">
        <v>86.7</v>
      </c>
      <c r="H796" s="399">
        <v>93.3</v>
      </c>
      <c r="I796" s="261">
        <v>80</v>
      </c>
      <c r="J796" s="261">
        <v>100</v>
      </c>
      <c r="K796" s="261">
        <v>58.3</v>
      </c>
      <c r="L796" s="261">
        <v>100</v>
      </c>
      <c r="M796" s="509">
        <v>86.7</v>
      </c>
      <c r="N796" s="260">
        <v>93.3</v>
      </c>
      <c r="O796" s="261">
        <v>100</v>
      </c>
      <c r="P796" s="261">
        <v>93.3</v>
      </c>
      <c r="Q796" s="261">
        <v>100</v>
      </c>
      <c r="R796" s="261">
        <v>93.3</v>
      </c>
      <c r="S796" s="262">
        <v>93.3</v>
      </c>
      <c r="T796" s="576">
        <v>79.8</v>
      </c>
      <c r="U796" s="558"/>
      <c r="V796" s="227"/>
      <c r="W796" s="558"/>
    </row>
    <row r="797" spans="1:23" ht="13.5" thickBot="1" x14ac:dyDescent="0.25">
      <c r="A797" s="469" t="s">
        <v>8</v>
      </c>
      <c r="B797" s="563">
        <v>0.06</v>
      </c>
      <c r="C797" s="564">
        <v>5.0999999999999997E-2</v>
      </c>
      <c r="D797" s="564">
        <v>5.3999999999999999E-2</v>
      </c>
      <c r="E797" s="564">
        <v>6.2E-2</v>
      </c>
      <c r="F797" s="564">
        <v>4.2000000000000003E-2</v>
      </c>
      <c r="G797" s="565">
        <v>0.06</v>
      </c>
      <c r="H797" s="572">
        <v>5.6000000000000001E-2</v>
      </c>
      <c r="I797" s="564">
        <v>9.5000000000000001E-2</v>
      </c>
      <c r="J797" s="564">
        <v>5.0999999999999997E-2</v>
      </c>
      <c r="K797" s="564">
        <v>9.7000000000000003E-2</v>
      </c>
      <c r="L797" s="564">
        <v>3.5999999999999997E-2</v>
      </c>
      <c r="M797" s="567">
        <v>0.08</v>
      </c>
      <c r="N797" s="563">
        <v>6.7000000000000004E-2</v>
      </c>
      <c r="O797" s="564">
        <v>4.9000000000000002E-2</v>
      </c>
      <c r="P797" s="564">
        <v>5.5E-2</v>
      </c>
      <c r="Q797" s="564">
        <v>4.3999999999999997E-2</v>
      </c>
      <c r="R797" s="564">
        <v>0.05</v>
      </c>
      <c r="S797" s="565">
        <v>4.3999999999999997E-2</v>
      </c>
      <c r="T797" s="577">
        <v>7.5999999999999998E-2</v>
      </c>
      <c r="U797" s="558"/>
      <c r="V797" s="227"/>
      <c r="W797" s="558"/>
    </row>
    <row r="798" spans="1:23" x14ac:dyDescent="0.2">
      <c r="A798" s="471" t="s">
        <v>1</v>
      </c>
      <c r="B798" s="559">
        <f>B795/B794*100-100</f>
        <v>8.2378378378378443</v>
      </c>
      <c r="C798" s="560">
        <f t="shared" ref="C798:R798" si="220">C795/C794*100-100</f>
        <v>14.248648648648654</v>
      </c>
      <c r="D798" s="560">
        <f t="shared" si="220"/>
        <v>12.951351351351349</v>
      </c>
      <c r="E798" s="560">
        <f t="shared" si="220"/>
        <v>5.2324324324324323</v>
      </c>
      <c r="F798" s="560">
        <f t="shared" si="220"/>
        <v>15.264864864864876</v>
      </c>
      <c r="G798" s="561">
        <f t="shared" si="220"/>
        <v>20.994594594594588</v>
      </c>
      <c r="H798" s="559">
        <f t="shared" si="220"/>
        <v>10.140540540540542</v>
      </c>
      <c r="I798" s="560">
        <f t="shared" si="220"/>
        <v>13.232432432432432</v>
      </c>
      <c r="J798" s="560">
        <f t="shared" si="220"/>
        <v>16.410810810810815</v>
      </c>
      <c r="K798" s="560">
        <f t="shared" si="220"/>
        <v>4.9297297297297433</v>
      </c>
      <c r="L798" s="560">
        <f t="shared" si="220"/>
        <v>17.12432432432432</v>
      </c>
      <c r="M798" s="561">
        <f t="shared" si="220"/>
        <v>21.967567567567571</v>
      </c>
      <c r="N798" s="559">
        <f t="shared" si="220"/>
        <v>7.0702702702702709</v>
      </c>
      <c r="O798" s="560">
        <f t="shared" si="220"/>
        <v>9.7945945945945994</v>
      </c>
      <c r="P798" s="560">
        <f t="shared" si="220"/>
        <v>10.789189189189187</v>
      </c>
      <c r="Q798" s="560">
        <f t="shared" si="220"/>
        <v>2.5945945945945965</v>
      </c>
      <c r="R798" s="560">
        <f t="shared" si="220"/>
        <v>13.016216216216222</v>
      </c>
      <c r="S798" s="561">
        <f>S795/S794*100-100</f>
        <v>23.718918918918931</v>
      </c>
      <c r="T798" s="574">
        <f t="shared" ref="T798" si="221">T795/T794*100-100</f>
        <v>13.254054054054038</v>
      </c>
      <c r="U798" s="558"/>
      <c r="V798" s="227"/>
      <c r="W798" s="558"/>
    </row>
    <row r="799" spans="1:23" ht="13.5" thickBot="1" x14ac:dyDescent="0.25">
      <c r="A799" s="472" t="s">
        <v>27</v>
      </c>
      <c r="B799" s="410">
        <f>B795-B782</f>
        <v>185</v>
      </c>
      <c r="C799" s="415">
        <f t="shared" ref="C799:S799" si="222">C795-C782</f>
        <v>68</v>
      </c>
      <c r="D799" s="415">
        <f t="shared" si="222"/>
        <v>4935</v>
      </c>
      <c r="E799" s="415">
        <f t="shared" si="222"/>
        <v>139</v>
      </c>
      <c r="F799" s="415">
        <f t="shared" si="222"/>
        <v>78</v>
      </c>
      <c r="G799" s="417">
        <f t="shared" si="222"/>
        <v>135</v>
      </c>
      <c r="H799" s="410">
        <f t="shared" si="222"/>
        <v>5</v>
      </c>
      <c r="I799" s="415">
        <f t="shared" si="222"/>
        <v>178</v>
      </c>
      <c r="J799" s="415">
        <f t="shared" si="222"/>
        <v>130</v>
      </c>
      <c r="K799" s="415">
        <f t="shared" si="222"/>
        <v>-3</v>
      </c>
      <c r="L799" s="415">
        <f t="shared" si="222"/>
        <v>198</v>
      </c>
      <c r="M799" s="417">
        <f t="shared" si="222"/>
        <v>255</v>
      </c>
      <c r="N799" s="410">
        <f t="shared" si="222"/>
        <v>88</v>
      </c>
      <c r="O799" s="415">
        <f t="shared" si="222"/>
        <v>104</v>
      </c>
      <c r="P799" s="415">
        <f t="shared" si="222"/>
        <v>-108</v>
      </c>
      <c r="Q799" s="415">
        <f t="shared" si="222"/>
        <v>45</v>
      </c>
      <c r="R799" s="415">
        <f t="shared" si="222"/>
        <v>-111</v>
      </c>
      <c r="S799" s="417">
        <f t="shared" si="222"/>
        <v>222</v>
      </c>
      <c r="T799" s="478">
        <f>T795-T782</f>
        <v>88</v>
      </c>
      <c r="U799" s="558"/>
      <c r="V799" s="227"/>
      <c r="W799" s="558"/>
    </row>
    <row r="800" spans="1:23" x14ac:dyDescent="0.2">
      <c r="A800" s="370" t="s">
        <v>51</v>
      </c>
      <c r="B800" s="486">
        <v>56</v>
      </c>
      <c r="C800" s="487">
        <v>55</v>
      </c>
      <c r="D800" s="487">
        <v>56</v>
      </c>
      <c r="E800" s="487">
        <v>11</v>
      </c>
      <c r="F800" s="487">
        <v>57</v>
      </c>
      <c r="G800" s="489">
        <v>58</v>
      </c>
      <c r="H800" s="486">
        <v>53</v>
      </c>
      <c r="I800" s="487">
        <v>55</v>
      </c>
      <c r="J800" s="487">
        <v>55</v>
      </c>
      <c r="K800" s="487">
        <v>11</v>
      </c>
      <c r="L800" s="487">
        <v>56</v>
      </c>
      <c r="M800" s="489">
        <v>54</v>
      </c>
      <c r="N800" s="486">
        <v>55</v>
      </c>
      <c r="O800" s="487">
        <v>57</v>
      </c>
      <c r="P800" s="487">
        <v>56</v>
      </c>
      <c r="Q800" s="487">
        <v>6</v>
      </c>
      <c r="R800" s="487">
        <v>56</v>
      </c>
      <c r="S800" s="489">
        <v>55</v>
      </c>
      <c r="T800" s="347">
        <f>SUM(B800:S800)</f>
        <v>862</v>
      </c>
      <c r="U800" s="227" t="s">
        <v>56</v>
      </c>
      <c r="V800" s="278">
        <f>T787-T800</f>
        <v>1</v>
      </c>
      <c r="W800" s="279">
        <f>V800/T787</f>
        <v>1.1587485515643105E-3</v>
      </c>
    </row>
    <row r="801" spans="1:23" x14ac:dyDescent="0.2">
      <c r="A801" s="371" t="s">
        <v>28</v>
      </c>
      <c r="B801" s="323">
        <v>158</v>
      </c>
      <c r="C801" s="240">
        <v>157</v>
      </c>
      <c r="D801" s="240">
        <v>155</v>
      </c>
      <c r="E801" s="240">
        <v>159.5</v>
      </c>
      <c r="F801" s="240">
        <v>154.5</v>
      </c>
      <c r="G801" s="243">
        <v>153</v>
      </c>
      <c r="H801" s="242">
        <v>157</v>
      </c>
      <c r="I801" s="240">
        <v>156</v>
      </c>
      <c r="J801" s="240">
        <v>155</v>
      </c>
      <c r="K801" s="240">
        <v>159</v>
      </c>
      <c r="L801" s="240">
        <v>154.5</v>
      </c>
      <c r="M801" s="243">
        <v>153.5</v>
      </c>
      <c r="N801" s="242">
        <v>157.5</v>
      </c>
      <c r="O801" s="240">
        <v>155.5</v>
      </c>
      <c r="P801" s="240">
        <v>155</v>
      </c>
      <c r="Q801" s="240">
        <v>159</v>
      </c>
      <c r="R801" s="240">
        <v>154</v>
      </c>
      <c r="S801" s="243">
        <v>153.5</v>
      </c>
      <c r="T801" s="339"/>
      <c r="U801" s="227" t="s">
        <v>57</v>
      </c>
      <c r="V801" s="362">
        <v>155.59</v>
      </c>
      <c r="W801" s="558"/>
    </row>
    <row r="802" spans="1:23" ht="13.5" thickBot="1" x14ac:dyDescent="0.25">
      <c r="A802" s="372" t="s">
        <v>26</v>
      </c>
      <c r="B802" s="410">
        <f>B801-B788</f>
        <v>0</v>
      </c>
      <c r="C802" s="415">
        <f t="shared" ref="C802:S802" si="223">C801-C788</f>
        <v>0</v>
      </c>
      <c r="D802" s="415">
        <f t="shared" si="223"/>
        <v>0</v>
      </c>
      <c r="E802" s="415">
        <f t="shared" si="223"/>
        <v>0</v>
      </c>
      <c r="F802" s="415">
        <f t="shared" si="223"/>
        <v>0</v>
      </c>
      <c r="G802" s="417">
        <f t="shared" si="223"/>
        <v>0</v>
      </c>
      <c r="H802" s="410">
        <f t="shared" si="223"/>
        <v>0</v>
      </c>
      <c r="I802" s="415">
        <f t="shared" si="223"/>
        <v>0</v>
      </c>
      <c r="J802" s="415">
        <f t="shared" si="223"/>
        <v>0</v>
      </c>
      <c r="K802" s="415">
        <f t="shared" si="223"/>
        <v>0</v>
      </c>
      <c r="L802" s="415">
        <f t="shared" si="223"/>
        <v>0</v>
      </c>
      <c r="M802" s="417">
        <f t="shared" si="223"/>
        <v>0</v>
      </c>
      <c r="N802" s="410">
        <f t="shared" si="223"/>
        <v>0</v>
      </c>
      <c r="O802" s="415">
        <f t="shared" si="223"/>
        <v>0</v>
      </c>
      <c r="P802" s="415">
        <f t="shared" si="223"/>
        <v>0</v>
      </c>
      <c r="Q802" s="415">
        <f t="shared" si="223"/>
        <v>0</v>
      </c>
      <c r="R802" s="415">
        <f t="shared" si="223"/>
        <v>0</v>
      </c>
      <c r="S802" s="417">
        <f t="shared" si="223"/>
        <v>0</v>
      </c>
      <c r="T802" s="348"/>
      <c r="U802" s="227" t="s">
        <v>26</v>
      </c>
      <c r="V802" s="395">
        <f>V801-V788</f>
        <v>0.12000000000000455</v>
      </c>
      <c r="W802" s="558"/>
    </row>
    <row r="804" spans="1:23" ht="13.5" thickBot="1" x14ac:dyDescent="0.25"/>
    <row r="805" spans="1:23" ht="13.5" thickBot="1" x14ac:dyDescent="0.25">
      <c r="A805" s="468" t="s">
        <v>175</v>
      </c>
      <c r="B805" s="584" t="s">
        <v>53</v>
      </c>
      <c r="C805" s="585"/>
      <c r="D805" s="585"/>
      <c r="E805" s="585"/>
      <c r="F805" s="585"/>
      <c r="G805" s="586"/>
      <c r="H805" s="584" t="s">
        <v>72</v>
      </c>
      <c r="I805" s="585"/>
      <c r="J805" s="585"/>
      <c r="K805" s="585"/>
      <c r="L805" s="585"/>
      <c r="M805" s="586"/>
      <c r="N805" s="584" t="s">
        <v>63</v>
      </c>
      <c r="O805" s="585"/>
      <c r="P805" s="585"/>
      <c r="Q805" s="585"/>
      <c r="R805" s="585"/>
      <c r="S805" s="586"/>
      <c r="T805" s="313" t="s">
        <v>55</v>
      </c>
      <c r="U805" s="578"/>
      <c r="V805" s="578"/>
      <c r="W805" s="578"/>
    </row>
    <row r="806" spans="1:23" x14ac:dyDescent="0.2">
      <c r="A806" s="469" t="s">
        <v>54</v>
      </c>
      <c r="B806" s="490">
        <v>1</v>
      </c>
      <c r="C806" s="329">
        <v>2</v>
      </c>
      <c r="D806" s="329">
        <v>3</v>
      </c>
      <c r="E806" s="329">
        <v>4</v>
      </c>
      <c r="F806" s="329">
        <v>5</v>
      </c>
      <c r="G806" s="483">
        <v>6</v>
      </c>
      <c r="H806" s="568">
        <v>7</v>
      </c>
      <c r="I806" s="329">
        <v>8</v>
      </c>
      <c r="J806" s="329">
        <v>9</v>
      </c>
      <c r="K806" s="329">
        <v>10</v>
      </c>
      <c r="L806" s="329">
        <v>11</v>
      </c>
      <c r="M806" s="566">
        <v>12</v>
      </c>
      <c r="N806" s="490">
        <v>13</v>
      </c>
      <c r="O806" s="329">
        <v>14</v>
      </c>
      <c r="P806" s="329">
        <v>15</v>
      </c>
      <c r="Q806" s="329">
        <v>16</v>
      </c>
      <c r="R806" s="329">
        <v>17</v>
      </c>
      <c r="S806" s="483">
        <v>18</v>
      </c>
      <c r="T806" s="575">
        <v>251</v>
      </c>
      <c r="U806" s="578"/>
      <c r="V806" s="578"/>
      <c r="W806" s="578"/>
    </row>
    <row r="807" spans="1:23" x14ac:dyDescent="0.2">
      <c r="A807" s="470" t="s">
        <v>3</v>
      </c>
      <c r="B807" s="473">
        <v>4640</v>
      </c>
      <c r="C807" s="570">
        <v>4640</v>
      </c>
      <c r="D807" s="570">
        <v>4640</v>
      </c>
      <c r="E807" s="570">
        <v>4640</v>
      </c>
      <c r="F807" s="570">
        <v>4640</v>
      </c>
      <c r="G807" s="571">
        <v>4640</v>
      </c>
      <c r="H807" s="569">
        <v>4640</v>
      </c>
      <c r="I807" s="570">
        <v>4640</v>
      </c>
      <c r="J807" s="570">
        <v>4640</v>
      </c>
      <c r="K807" s="570">
        <v>4640</v>
      </c>
      <c r="L807" s="570">
        <v>4640</v>
      </c>
      <c r="M807" s="573">
        <v>4640</v>
      </c>
      <c r="N807" s="473">
        <v>4640</v>
      </c>
      <c r="O807" s="570">
        <v>4640</v>
      </c>
      <c r="P807" s="570">
        <v>4640</v>
      </c>
      <c r="Q807" s="570">
        <v>4640</v>
      </c>
      <c r="R807" s="570">
        <v>4640</v>
      </c>
      <c r="S807" s="571">
        <v>4640</v>
      </c>
      <c r="T807" s="562">
        <v>4640</v>
      </c>
      <c r="U807" s="578"/>
      <c r="V807" s="578"/>
      <c r="W807" s="578"/>
    </row>
    <row r="808" spans="1:23" x14ac:dyDescent="0.2">
      <c r="A808" s="471" t="s">
        <v>6</v>
      </c>
      <c r="B808" s="256">
        <v>4935</v>
      </c>
      <c r="C808" s="257">
        <v>5348</v>
      </c>
      <c r="D808" s="257">
        <v>5372</v>
      </c>
      <c r="E808" s="257">
        <v>4940</v>
      </c>
      <c r="F808" s="257">
        <v>5391</v>
      </c>
      <c r="G808" s="258">
        <v>5397</v>
      </c>
      <c r="H808" s="398">
        <v>5089</v>
      </c>
      <c r="I808" s="257">
        <v>5093</v>
      </c>
      <c r="J808" s="257">
        <v>5245</v>
      </c>
      <c r="K808" s="257">
        <v>4980</v>
      </c>
      <c r="L808" s="257">
        <v>5305</v>
      </c>
      <c r="M808" s="296">
        <v>5676</v>
      </c>
      <c r="N808" s="256">
        <v>5062</v>
      </c>
      <c r="O808" s="257">
        <v>5098</v>
      </c>
      <c r="P808" s="257">
        <v>5368</v>
      </c>
      <c r="Q808" s="257">
        <v>4748</v>
      </c>
      <c r="R808" s="257">
        <v>5278</v>
      </c>
      <c r="S808" s="258">
        <v>5567</v>
      </c>
      <c r="T808" s="259">
        <v>5243</v>
      </c>
      <c r="U808" s="578"/>
      <c r="V808" s="578"/>
      <c r="W808" s="578"/>
    </row>
    <row r="809" spans="1:23" x14ac:dyDescent="0.2">
      <c r="A809" s="469" t="s">
        <v>7</v>
      </c>
      <c r="B809" s="260">
        <v>86.7</v>
      </c>
      <c r="C809" s="261">
        <v>86.7</v>
      </c>
      <c r="D809" s="261">
        <v>93.3</v>
      </c>
      <c r="E809" s="261">
        <v>100</v>
      </c>
      <c r="F809" s="261">
        <v>100</v>
      </c>
      <c r="G809" s="262">
        <v>93.3</v>
      </c>
      <c r="H809" s="399">
        <v>80</v>
      </c>
      <c r="I809" s="261">
        <v>86.7</v>
      </c>
      <c r="J809" s="261">
        <v>93.3</v>
      </c>
      <c r="K809" s="261">
        <v>60</v>
      </c>
      <c r="L809" s="261">
        <v>86.7</v>
      </c>
      <c r="M809" s="509">
        <v>86.7</v>
      </c>
      <c r="N809" s="260">
        <v>73.3</v>
      </c>
      <c r="O809" s="261">
        <v>100</v>
      </c>
      <c r="P809" s="261">
        <v>93.3</v>
      </c>
      <c r="Q809" s="261">
        <v>100</v>
      </c>
      <c r="R809" s="261">
        <v>93.3</v>
      </c>
      <c r="S809" s="262">
        <v>100</v>
      </c>
      <c r="T809" s="576">
        <v>82.5</v>
      </c>
      <c r="U809" s="578"/>
      <c r="V809" s="227"/>
      <c r="W809" s="578"/>
    </row>
    <row r="810" spans="1:23" ht="13.5" thickBot="1" x14ac:dyDescent="0.25">
      <c r="A810" s="469" t="s">
        <v>8</v>
      </c>
      <c r="B810" s="563">
        <v>7.8E-2</v>
      </c>
      <c r="C810" s="564">
        <v>5.6000000000000001E-2</v>
      </c>
      <c r="D810" s="564">
        <v>5.8000000000000003E-2</v>
      </c>
      <c r="E810" s="564">
        <v>5.2999999999999999E-2</v>
      </c>
      <c r="F810" s="564">
        <v>4.4999999999999998E-2</v>
      </c>
      <c r="G810" s="565">
        <v>5.7000000000000002E-2</v>
      </c>
      <c r="H810" s="572">
        <v>7.0999999999999994E-2</v>
      </c>
      <c r="I810" s="564">
        <v>6.6000000000000003E-2</v>
      </c>
      <c r="J810" s="564">
        <v>5.2999999999999999E-2</v>
      </c>
      <c r="K810" s="564">
        <v>9.1999999999999998E-2</v>
      </c>
      <c r="L810" s="564">
        <v>5.5E-2</v>
      </c>
      <c r="M810" s="567">
        <v>6.3E-2</v>
      </c>
      <c r="N810" s="563">
        <v>7.9000000000000001E-2</v>
      </c>
      <c r="O810" s="564">
        <v>4.2999999999999997E-2</v>
      </c>
      <c r="P810" s="564">
        <v>5.8999999999999997E-2</v>
      </c>
      <c r="Q810" s="564">
        <v>5.1999999999999998E-2</v>
      </c>
      <c r="R810" s="564">
        <v>6.7000000000000004E-2</v>
      </c>
      <c r="S810" s="565">
        <v>4.2000000000000003E-2</v>
      </c>
      <c r="T810" s="577">
        <v>7.1999999999999995E-2</v>
      </c>
      <c r="U810" s="578"/>
      <c r="V810" s="227"/>
      <c r="W810" s="578"/>
    </row>
    <row r="811" spans="1:23" x14ac:dyDescent="0.2">
      <c r="A811" s="471" t="s">
        <v>1</v>
      </c>
      <c r="B811" s="559">
        <f>B808/B807*100-100</f>
        <v>6.3577586206896513</v>
      </c>
      <c r="C811" s="560">
        <f t="shared" ref="C811:R811" si="224">C808/C807*100-100</f>
        <v>15.258620689655174</v>
      </c>
      <c r="D811" s="560">
        <f t="shared" si="224"/>
        <v>15.775862068965509</v>
      </c>
      <c r="E811" s="560">
        <f t="shared" si="224"/>
        <v>6.4655172413793167</v>
      </c>
      <c r="F811" s="560">
        <f t="shared" si="224"/>
        <v>16.185344827586206</v>
      </c>
      <c r="G811" s="561">
        <f t="shared" si="224"/>
        <v>16.314655172413794</v>
      </c>
      <c r="H811" s="559">
        <f t="shared" si="224"/>
        <v>9.676724137931032</v>
      </c>
      <c r="I811" s="560">
        <f t="shared" si="224"/>
        <v>9.7629310344827616</v>
      </c>
      <c r="J811" s="560">
        <f t="shared" si="224"/>
        <v>13.03879310344827</v>
      </c>
      <c r="K811" s="560">
        <f t="shared" si="224"/>
        <v>7.3275862068965552</v>
      </c>
      <c r="L811" s="560">
        <f t="shared" si="224"/>
        <v>14.331896551724128</v>
      </c>
      <c r="M811" s="561">
        <f t="shared" si="224"/>
        <v>22.327586206896541</v>
      </c>
      <c r="N811" s="559">
        <f t="shared" si="224"/>
        <v>9.0948275862069039</v>
      </c>
      <c r="O811" s="560">
        <f t="shared" si="224"/>
        <v>9.8706896551724128</v>
      </c>
      <c r="P811" s="560">
        <f t="shared" si="224"/>
        <v>15.689655172413779</v>
      </c>
      <c r="Q811" s="560">
        <f t="shared" si="224"/>
        <v>2.3275862068965409</v>
      </c>
      <c r="R811" s="560">
        <f t="shared" si="224"/>
        <v>13.75</v>
      </c>
      <c r="S811" s="561">
        <f>S808/S807*100-100</f>
        <v>19.978448275862064</v>
      </c>
      <c r="T811" s="574">
        <f t="shared" ref="T811" si="225">T808/T807*100-100</f>
        <v>12.995689655172413</v>
      </c>
      <c r="U811" s="578"/>
      <c r="V811" s="227"/>
      <c r="W811" s="578"/>
    </row>
    <row r="812" spans="1:23" ht="13.5" thickBot="1" x14ac:dyDescent="0.25">
      <c r="A812" s="472" t="s">
        <v>27</v>
      </c>
      <c r="B812" s="410">
        <f>B808-B795</f>
        <v>-71</v>
      </c>
      <c r="C812" s="415">
        <f t="shared" ref="C812:S812" si="226">C808-C795</f>
        <v>64</v>
      </c>
      <c r="D812" s="415">
        <f t="shared" si="226"/>
        <v>148</v>
      </c>
      <c r="E812" s="415">
        <f t="shared" si="226"/>
        <v>73</v>
      </c>
      <c r="F812" s="415">
        <f t="shared" si="226"/>
        <v>60</v>
      </c>
      <c r="G812" s="417">
        <f t="shared" si="226"/>
        <v>-199</v>
      </c>
      <c r="H812" s="410">
        <f t="shared" si="226"/>
        <v>-5</v>
      </c>
      <c r="I812" s="415">
        <f t="shared" si="226"/>
        <v>-144</v>
      </c>
      <c r="J812" s="415">
        <f t="shared" si="226"/>
        <v>-139</v>
      </c>
      <c r="K812" s="415">
        <f t="shared" si="226"/>
        <v>127</v>
      </c>
      <c r="L812" s="415">
        <f t="shared" si="226"/>
        <v>-112</v>
      </c>
      <c r="M812" s="417">
        <f t="shared" si="226"/>
        <v>35</v>
      </c>
      <c r="N812" s="410">
        <f t="shared" si="226"/>
        <v>110</v>
      </c>
      <c r="O812" s="415">
        <f t="shared" si="226"/>
        <v>20</v>
      </c>
      <c r="P812" s="415">
        <f t="shared" si="226"/>
        <v>244</v>
      </c>
      <c r="Q812" s="415">
        <f t="shared" si="226"/>
        <v>3</v>
      </c>
      <c r="R812" s="415">
        <f t="shared" si="226"/>
        <v>51</v>
      </c>
      <c r="S812" s="417">
        <f t="shared" si="226"/>
        <v>-155</v>
      </c>
      <c r="T812" s="478">
        <f>T808-T795</f>
        <v>5</v>
      </c>
      <c r="U812" s="578"/>
      <c r="V812" s="227"/>
      <c r="W812" s="578"/>
    </row>
    <row r="813" spans="1:23" x14ac:dyDescent="0.2">
      <c r="A813" s="370" t="s">
        <v>51</v>
      </c>
      <c r="B813" s="486">
        <v>56</v>
      </c>
      <c r="C813" s="487">
        <v>55</v>
      </c>
      <c r="D813" s="487">
        <v>56</v>
      </c>
      <c r="E813" s="487">
        <v>11</v>
      </c>
      <c r="F813" s="487">
        <v>57</v>
      </c>
      <c r="G813" s="489">
        <v>58</v>
      </c>
      <c r="H813" s="486">
        <v>53</v>
      </c>
      <c r="I813" s="487">
        <v>55</v>
      </c>
      <c r="J813" s="487">
        <v>55</v>
      </c>
      <c r="K813" s="487">
        <v>11</v>
      </c>
      <c r="L813" s="487">
        <v>56</v>
      </c>
      <c r="M813" s="489">
        <v>54</v>
      </c>
      <c r="N813" s="486">
        <v>55</v>
      </c>
      <c r="O813" s="487">
        <v>57</v>
      </c>
      <c r="P813" s="487">
        <v>56</v>
      </c>
      <c r="Q813" s="487">
        <v>6</v>
      </c>
      <c r="R813" s="487">
        <v>56</v>
      </c>
      <c r="S813" s="489">
        <v>55</v>
      </c>
      <c r="T813" s="347">
        <f>SUM(B813:S813)</f>
        <v>862</v>
      </c>
      <c r="U813" s="227" t="s">
        <v>56</v>
      </c>
      <c r="V813" s="278">
        <f>T800-T813</f>
        <v>0</v>
      </c>
      <c r="W813" s="279">
        <f>V813/T800</f>
        <v>0</v>
      </c>
    </row>
    <row r="814" spans="1:23" x14ac:dyDescent="0.2">
      <c r="A814" s="371" t="s">
        <v>28</v>
      </c>
      <c r="B814" s="323">
        <v>158</v>
      </c>
      <c r="C814" s="240">
        <v>157</v>
      </c>
      <c r="D814" s="240">
        <v>155</v>
      </c>
      <c r="E814" s="240">
        <v>159.5</v>
      </c>
      <c r="F814" s="240">
        <v>154.5</v>
      </c>
      <c r="G814" s="243">
        <v>153</v>
      </c>
      <c r="H814" s="242">
        <v>157</v>
      </c>
      <c r="I814" s="240">
        <v>156</v>
      </c>
      <c r="J814" s="240">
        <v>155</v>
      </c>
      <c r="K814" s="240">
        <v>159</v>
      </c>
      <c r="L814" s="240">
        <v>154.5</v>
      </c>
      <c r="M814" s="243">
        <v>153.5</v>
      </c>
      <c r="N814" s="242">
        <v>157.5</v>
      </c>
      <c r="O814" s="240">
        <v>155.5</v>
      </c>
      <c r="P814" s="240">
        <v>155</v>
      </c>
      <c r="Q814" s="240">
        <v>159</v>
      </c>
      <c r="R814" s="240">
        <v>154</v>
      </c>
      <c r="S814" s="243">
        <v>153.5</v>
      </c>
      <c r="T814" s="339"/>
      <c r="U814" s="227" t="s">
        <v>57</v>
      </c>
      <c r="V814" s="362">
        <v>155.47</v>
      </c>
      <c r="W814" s="578"/>
    </row>
    <row r="815" spans="1:23" ht="13.5" thickBot="1" x14ac:dyDescent="0.25">
      <c r="A815" s="372" t="s">
        <v>26</v>
      </c>
      <c r="B815" s="410">
        <f>B814-B801</f>
        <v>0</v>
      </c>
      <c r="C815" s="415">
        <f t="shared" ref="C815:S815" si="227">C814-C801</f>
        <v>0</v>
      </c>
      <c r="D815" s="415">
        <f t="shared" si="227"/>
        <v>0</v>
      </c>
      <c r="E815" s="415">
        <f t="shared" si="227"/>
        <v>0</v>
      </c>
      <c r="F815" s="415">
        <f t="shared" si="227"/>
        <v>0</v>
      </c>
      <c r="G815" s="417">
        <f t="shared" si="227"/>
        <v>0</v>
      </c>
      <c r="H815" s="410">
        <f t="shared" si="227"/>
        <v>0</v>
      </c>
      <c r="I815" s="415">
        <f t="shared" si="227"/>
        <v>0</v>
      </c>
      <c r="J815" s="415">
        <f t="shared" si="227"/>
        <v>0</v>
      </c>
      <c r="K815" s="415">
        <f t="shared" si="227"/>
        <v>0</v>
      </c>
      <c r="L815" s="415">
        <f t="shared" si="227"/>
        <v>0</v>
      </c>
      <c r="M815" s="417">
        <f t="shared" si="227"/>
        <v>0</v>
      </c>
      <c r="N815" s="410">
        <f t="shared" si="227"/>
        <v>0</v>
      </c>
      <c r="O815" s="415">
        <f t="shared" si="227"/>
        <v>0</v>
      </c>
      <c r="P815" s="415">
        <f t="shared" si="227"/>
        <v>0</v>
      </c>
      <c r="Q815" s="415">
        <f t="shared" si="227"/>
        <v>0</v>
      </c>
      <c r="R815" s="415">
        <f t="shared" si="227"/>
        <v>0</v>
      </c>
      <c r="S815" s="417">
        <f t="shared" si="227"/>
        <v>0</v>
      </c>
      <c r="T815" s="348"/>
      <c r="U815" s="227" t="s">
        <v>26</v>
      </c>
      <c r="V815" s="395">
        <f>V814-V801</f>
        <v>-0.12000000000000455</v>
      </c>
      <c r="W815" s="578"/>
    </row>
  </sheetData>
  <mergeCells count="143">
    <mergeCell ref="B805:G805"/>
    <mergeCell ref="H805:M805"/>
    <mergeCell ref="N805:S805"/>
    <mergeCell ref="B792:G792"/>
    <mergeCell ref="H792:M792"/>
    <mergeCell ref="N792:S792"/>
    <mergeCell ref="B701:G701"/>
    <mergeCell ref="H701:M701"/>
    <mergeCell ref="N701:S701"/>
    <mergeCell ref="N441:S441"/>
    <mergeCell ref="B467:G467"/>
    <mergeCell ref="H467:M467"/>
    <mergeCell ref="B480:G480"/>
    <mergeCell ref="H480:M480"/>
    <mergeCell ref="N636:S636"/>
    <mergeCell ref="B623:G623"/>
    <mergeCell ref="H623:M623"/>
    <mergeCell ref="N493:S493"/>
    <mergeCell ref="H571:M571"/>
    <mergeCell ref="N571:S571"/>
    <mergeCell ref="B597:G597"/>
    <mergeCell ref="H597:M597"/>
    <mergeCell ref="N597:S597"/>
    <mergeCell ref="B584:G584"/>
    <mergeCell ref="H584:M584"/>
    <mergeCell ref="B636:G636"/>
    <mergeCell ref="B506:G506"/>
    <mergeCell ref="N454:S454"/>
    <mergeCell ref="H610:M610"/>
    <mergeCell ref="H506:M506"/>
    <mergeCell ref="N506:S506"/>
    <mergeCell ref="N480:S480"/>
    <mergeCell ref="B165:F165"/>
    <mergeCell ref="B311:G311"/>
    <mergeCell ref="H311:M311"/>
    <mergeCell ref="B415:G415"/>
    <mergeCell ref="H415:M415"/>
    <mergeCell ref="B204:F204"/>
    <mergeCell ref="B191:F191"/>
    <mergeCell ref="N298:S298"/>
    <mergeCell ref="H298:M298"/>
    <mergeCell ref="B178:F178"/>
    <mergeCell ref="B256:F256"/>
    <mergeCell ref="B243:F243"/>
    <mergeCell ref="B230:F230"/>
    <mergeCell ref="B217:F217"/>
    <mergeCell ref="N311:S311"/>
    <mergeCell ref="B298:G298"/>
    <mergeCell ref="B282:F282"/>
    <mergeCell ref="B269:F269"/>
    <mergeCell ref="H454:M454"/>
    <mergeCell ref="N623:S623"/>
    <mergeCell ref="B610:G610"/>
    <mergeCell ref="B324:G324"/>
    <mergeCell ref="H324:M324"/>
    <mergeCell ref="N324:S324"/>
    <mergeCell ref="B337:G337"/>
    <mergeCell ref="H337:M337"/>
    <mergeCell ref="B532:G532"/>
    <mergeCell ref="H532:M532"/>
    <mergeCell ref="N532:S532"/>
    <mergeCell ref="B545:G545"/>
    <mergeCell ref="H545:M545"/>
    <mergeCell ref="H363:M363"/>
    <mergeCell ref="N415:S415"/>
    <mergeCell ref="B350:G350"/>
    <mergeCell ref="H350:M350"/>
    <mergeCell ref="N337:S337"/>
    <mergeCell ref="B493:G493"/>
    <mergeCell ref="H493:M493"/>
    <mergeCell ref="N350:S350"/>
    <mergeCell ref="N467:S467"/>
    <mergeCell ref="B441:G441"/>
    <mergeCell ref="H441:M441"/>
    <mergeCell ref="B454:G454"/>
    <mergeCell ref="B9:F9"/>
    <mergeCell ref="B22:F22"/>
    <mergeCell ref="B35:F35"/>
    <mergeCell ref="B48:F48"/>
    <mergeCell ref="B61:F61"/>
    <mergeCell ref="B74:F74"/>
    <mergeCell ref="B152:F152"/>
    <mergeCell ref="B139:F139"/>
    <mergeCell ref="B126:F126"/>
    <mergeCell ref="B113:F113"/>
    <mergeCell ref="B100:F100"/>
    <mergeCell ref="B87:F87"/>
    <mergeCell ref="B428:G428"/>
    <mergeCell ref="H428:M428"/>
    <mergeCell ref="N428:S428"/>
    <mergeCell ref="N363:S363"/>
    <mergeCell ref="B376:G376"/>
    <mergeCell ref="H376:M376"/>
    <mergeCell ref="N376:S376"/>
    <mergeCell ref="B402:G402"/>
    <mergeCell ref="H402:M402"/>
    <mergeCell ref="N402:S402"/>
    <mergeCell ref="B389:G389"/>
    <mergeCell ref="H389:M389"/>
    <mergeCell ref="N389:S389"/>
    <mergeCell ref="B363:G363"/>
    <mergeCell ref="N610:S610"/>
    <mergeCell ref="N545:S545"/>
    <mergeCell ref="B519:G519"/>
    <mergeCell ref="H519:M519"/>
    <mergeCell ref="N519:S519"/>
    <mergeCell ref="X748:Y748"/>
    <mergeCell ref="B727:G727"/>
    <mergeCell ref="H727:M727"/>
    <mergeCell ref="N727:S727"/>
    <mergeCell ref="N584:S584"/>
    <mergeCell ref="B558:G558"/>
    <mergeCell ref="H558:M558"/>
    <mergeCell ref="N558:S558"/>
    <mergeCell ref="B571:G571"/>
    <mergeCell ref="H662:M662"/>
    <mergeCell ref="N662:S662"/>
    <mergeCell ref="B675:G675"/>
    <mergeCell ref="H675:M675"/>
    <mergeCell ref="N675:S675"/>
    <mergeCell ref="B649:G649"/>
    <mergeCell ref="H649:M649"/>
    <mergeCell ref="B714:G714"/>
    <mergeCell ref="H714:M714"/>
    <mergeCell ref="N714:S714"/>
    <mergeCell ref="N649:S649"/>
    <mergeCell ref="H636:M636"/>
    <mergeCell ref="B779:G779"/>
    <mergeCell ref="H779:M779"/>
    <mergeCell ref="N779:S779"/>
    <mergeCell ref="B766:G766"/>
    <mergeCell ref="H766:M766"/>
    <mergeCell ref="N766:S766"/>
    <mergeCell ref="B740:G740"/>
    <mergeCell ref="H740:M740"/>
    <mergeCell ref="N740:S740"/>
    <mergeCell ref="B662:G662"/>
    <mergeCell ref="B688:G688"/>
    <mergeCell ref="H688:M688"/>
    <mergeCell ref="N688:S688"/>
    <mergeCell ref="B753:G753"/>
    <mergeCell ref="H753:M753"/>
    <mergeCell ref="N753:S75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700"/>
  <sheetViews>
    <sheetView showGridLines="0" topLeftCell="A674" zoomScale="73" zoomScaleNormal="73" workbookViewId="0">
      <selection activeCell="B692" sqref="B692:H692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87" t="s">
        <v>50</v>
      </c>
      <c r="C9" s="588"/>
      <c r="D9" s="588"/>
      <c r="E9" s="588"/>
      <c r="F9" s="588"/>
      <c r="G9" s="589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87" t="s">
        <v>50</v>
      </c>
      <c r="C23" s="588"/>
      <c r="D23" s="588"/>
      <c r="E23" s="588"/>
      <c r="F23" s="588"/>
      <c r="G23" s="589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87" t="s">
        <v>50</v>
      </c>
      <c r="C37" s="588"/>
      <c r="D37" s="588"/>
      <c r="E37" s="588"/>
      <c r="F37" s="588"/>
      <c r="G37" s="589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87" t="s">
        <v>50</v>
      </c>
      <c r="C53" s="588"/>
      <c r="D53" s="588"/>
      <c r="E53" s="588"/>
      <c r="F53" s="588"/>
      <c r="G53" s="589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87" t="s">
        <v>50</v>
      </c>
      <c r="C67" s="588"/>
      <c r="D67" s="588"/>
      <c r="E67" s="588"/>
      <c r="F67" s="588"/>
      <c r="G67" s="589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87" t="s">
        <v>50</v>
      </c>
      <c r="C81" s="588"/>
      <c r="D81" s="588"/>
      <c r="E81" s="588"/>
      <c r="F81" s="588"/>
      <c r="G81" s="589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87" t="s">
        <v>50</v>
      </c>
      <c r="C95" s="588"/>
      <c r="D95" s="588"/>
      <c r="E95" s="588"/>
      <c r="F95" s="588"/>
      <c r="G95" s="589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87" t="s">
        <v>50</v>
      </c>
      <c r="C111" s="588"/>
      <c r="D111" s="588"/>
      <c r="E111" s="588"/>
      <c r="F111" s="588"/>
      <c r="G111" s="589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87" t="s">
        <v>50</v>
      </c>
      <c r="C125" s="588"/>
      <c r="D125" s="588"/>
      <c r="E125" s="588"/>
      <c r="F125" s="588"/>
      <c r="G125" s="589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87" t="s">
        <v>50</v>
      </c>
      <c r="C139" s="588"/>
      <c r="D139" s="588"/>
      <c r="E139" s="588"/>
      <c r="F139" s="588"/>
      <c r="G139" s="589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87" t="s">
        <v>50</v>
      </c>
      <c r="C153" s="588"/>
      <c r="D153" s="588"/>
      <c r="E153" s="588"/>
      <c r="F153" s="588"/>
      <c r="G153" s="589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87" t="s">
        <v>50</v>
      </c>
      <c r="C167" s="588"/>
      <c r="D167" s="588"/>
      <c r="E167" s="588"/>
      <c r="F167" s="588"/>
      <c r="G167" s="589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87" t="s">
        <v>50</v>
      </c>
      <c r="C182" s="588"/>
      <c r="D182" s="588"/>
      <c r="E182" s="588"/>
      <c r="F182" s="588"/>
      <c r="G182" s="589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87" t="s">
        <v>50</v>
      </c>
      <c r="C196" s="588"/>
      <c r="D196" s="588"/>
      <c r="E196" s="588"/>
      <c r="F196" s="588"/>
      <c r="G196" s="589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87" t="s">
        <v>50</v>
      </c>
      <c r="C210" s="588"/>
      <c r="D210" s="588"/>
      <c r="E210" s="588"/>
      <c r="F210" s="588"/>
      <c r="G210" s="589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87" t="s">
        <v>50</v>
      </c>
      <c r="C224" s="588"/>
      <c r="D224" s="588"/>
      <c r="E224" s="588"/>
      <c r="F224" s="588"/>
      <c r="G224" s="589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87" t="s">
        <v>50</v>
      </c>
      <c r="C238" s="588"/>
      <c r="D238" s="588"/>
      <c r="E238" s="588"/>
      <c r="F238" s="588"/>
      <c r="G238" s="589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87" t="s">
        <v>50</v>
      </c>
      <c r="C252" s="588"/>
      <c r="D252" s="588"/>
      <c r="E252" s="588"/>
      <c r="F252" s="588"/>
      <c r="G252" s="589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87" t="s">
        <v>50</v>
      </c>
      <c r="C267" s="588"/>
      <c r="D267" s="588"/>
      <c r="E267" s="588"/>
      <c r="F267" s="588"/>
      <c r="G267" s="589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87" t="s">
        <v>50</v>
      </c>
      <c r="C281" s="588"/>
      <c r="D281" s="588"/>
      <c r="E281" s="588"/>
      <c r="F281" s="588"/>
      <c r="G281" s="589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87" t="s">
        <v>50</v>
      </c>
      <c r="C295" s="588"/>
      <c r="D295" s="588"/>
      <c r="E295" s="588"/>
      <c r="F295" s="588"/>
      <c r="G295" s="589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87" t="s">
        <v>50</v>
      </c>
      <c r="C309" s="588"/>
      <c r="D309" s="588"/>
      <c r="E309" s="588"/>
      <c r="F309" s="588"/>
      <c r="G309" s="589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87" t="s">
        <v>50</v>
      </c>
      <c r="C323" s="588"/>
      <c r="D323" s="588"/>
      <c r="E323" s="588"/>
      <c r="F323" s="588"/>
      <c r="G323" s="589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87" t="s">
        <v>50</v>
      </c>
      <c r="C339" s="588"/>
      <c r="D339" s="588"/>
      <c r="E339" s="588"/>
      <c r="F339" s="588"/>
      <c r="G339" s="589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87" t="s">
        <v>50</v>
      </c>
      <c r="C352" s="588"/>
      <c r="D352" s="588"/>
      <c r="E352" s="588"/>
      <c r="F352" s="588"/>
      <c r="G352" s="589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87" t="s">
        <v>50</v>
      </c>
      <c r="C365" s="588"/>
      <c r="D365" s="588"/>
      <c r="E365" s="588"/>
      <c r="F365" s="588"/>
      <c r="G365" s="589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87" t="s">
        <v>50</v>
      </c>
      <c r="C378" s="588"/>
      <c r="D378" s="588"/>
      <c r="E378" s="588"/>
      <c r="F378" s="588"/>
      <c r="G378" s="589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87" t="s">
        <v>50</v>
      </c>
      <c r="C391" s="588"/>
      <c r="D391" s="588"/>
      <c r="E391" s="588"/>
      <c r="F391" s="588"/>
      <c r="G391" s="589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87" t="s">
        <v>50</v>
      </c>
      <c r="C404" s="588"/>
      <c r="D404" s="588"/>
      <c r="E404" s="588"/>
      <c r="F404" s="588"/>
      <c r="G404" s="589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587" t="s">
        <v>50</v>
      </c>
      <c r="C417" s="588"/>
      <c r="D417" s="588"/>
      <c r="E417" s="588"/>
      <c r="F417" s="588"/>
      <c r="G417" s="589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587" t="s">
        <v>50</v>
      </c>
      <c r="C430" s="588"/>
      <c r="D430" s="588"/>
      <c r="E430" s="588"/>
      <c r="F430" s="588"/>
      <c r="G430" s="589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  <row r="442" spans="1:11" ht="13.5" thickBot="1" x14ac:dyDescent="0.25"/>
    <row r="443" spans="1:11" ht="13.5" thickBot="1" x14ac:dyDescent="0.25">
      <c r="A443" s="285" t="s">
        <v>138</v>
      </c>
      <c r="B443" s="587" t="s">
        <v>50</v>
      </c>
      <c r="C443" s="588"/>
      <c r="D443" s="588"/>
      <c r="E443" s="588"/>
      <c r="F443" s="588"/>
      <c r="G443" s="589"/>
      <c r="H443" s="313" t="s">
        <v>0</v>
      </c>
      <c r="I443" s="227"/>
      <c r="J443" s="517"/>
      <c r="K443" s="517"/>
    </row>
    <row r="444" spans="1:11" x14ac:dyDescent="0.2">
      <c r="A444" s="226" t="s">
        <v>54</v>
      </c>
      <c r="B444" s="453">
        <v>1</v>
      </c>
      <c r="C444" s="454">
        <v>2</v>
      </c>
      <c r="D444" s="455">
        <v>3</v>
      </c>
      <c r="E444" s="454">
        <v>4</v>
      </c>
      <c r="F444" s="455">
        <v>5</v>
      </c>
      <c r="G444" s="456">
        <v>6</v>
      </c>
      <c r="H444" s="460">
        <v>220</v>
      </c>
      <c r="I444" s="290"/>
      <c r="J444" s="517"/>
      <c r="K444" s="517"/>
    </row>
    <row r="445" spans="1:11" x14ac:dyDescent="0.2">
      <c r="A445" s="292" t="s">
        <v>3</v>
      </c>
      <c r="B445" s="253">
        <v>3905</v>
      </c>
      <c r="C445" s="254">
        <v>3905</v>
      </c>
      <c r="D445" s="254">
        <v>3905</v>
      </c>
      <c r="E445" s="254">
        <v>3905</v>
      </c>
      <c r="F445" s="254">
        <v>3905</v>
      </c>
      <c r="G445" s="255">
        <v>3905</v>
      </c>
      <c r="H445" s="293">
        <v>3905</v>
      </c>
      <c r="I445" s="294"/>
      <c r="J445" s="291"/>
      <c r="K445" s="517"/>
    </row>
    <row r="446" spans="1:11" x14ac:dyDescent="0.2">
      <c r="A446" s="295" t="s">
        <v>6</v>
      </c>
      <c r="B446" s="256">
        <v>4405.25</v>
      </c>
      <c r="C446" s="257">
        <v>4277.3684210526317</v>
      </c>
      <c r="D446" s="257">
        <v>4362</v>
      </c>
      <c r="E446" s="257">
        <v>4377.5</v>
      </c>
      <c r="F446" s="296">
        <v>4345.5</v>
      </c>
      <c r="G446" s="258">
        <v>4368.9743589743593</v>
      </c>
      <c r="H446" s="297">
        <v>4356.2280701754389</v>
      </c>
      <c r="I446" s="298"/>
      <c r="J446" s="291"/>
      <c r="K446" s="517"/>
    </row>
    <row r="447" spans="1:11" x14ac:dyDescent="0.2">
      <c r="A447" s="226" t="s">
        <v>7</v>
      </c>
      <c r="B447" s="260">
        <v>70</v>
      </c>
      <c r="C447" s="261">
        <v>76.315789473684205</v>
      </c>
      <c r="D447" s="261">
        <v>65.714285714285708</v>
      </c>
      <c r="E447" s="261">
        <v>91.666666666666671</v>
      </c>
      <c r="F447" s="509">
        <v>67.5</v>
      </c>
      <c r="G447" s="262">
        <v>84.615384615384613</v>
      </c>
      <c r="H447" s="300">
        <v>75</v>
      </c>
      <c r="I447" s="301"/>
      <c r="J447" s="291"/>
      <c r="K447" s="517"/>
    </row>
    <row r="448" spans="1:11" x14ac:dyDescent="0.2">
      <c r="A448" s="226" t="s">
        <v>8</v>
      </c>
      <c r="B448" s="263">
        <v>8.734852062299113E-2</v>
      </c>
      <c r="C448" s="264">
        <v>9.0008508132244647E-2</v>
      </c>
      <c r="D448" s="264">
        <v>0.10159768608684314</v>
      </c>
      <c r="E448" s="264">
        <v>6.8072521405060066E-2</v>
      </c>
      <c r="F448" s="302">
        <v>8.8089298210078562E-2</v>
      </c>
      <c r="G448" s="265">
        <v>7.7853904288381584E-2</v>
      </c>
      <c r="H448" s="303">
        <v>8.64820407944797E-2</v>
      </c>
      <c r="I448" s="304"/>
      <c r="J448" s="305"/>
      <c r="K448" s="306"/>
    </row>
    <row r="449" spans="1:11" x14ac:dyDescent="0.2">
      <c r="A449" s="295" t="s">
        <v>1</v>
      </c>
      <c r="B449" s="266">
        <f t="shared" ref="B449:H449" si="101">B446/B445*100-100</f>
        <v>12.810499359795131</v>
      </c>
      <c r="C449" s="267">
        <f t="shared" si="101"/>
        <v>9.5356829975065835</v>
      </c>
      <c r="D449" s="267">
        <f t="shared" si="101"/>
        <v>11.702944942381549</v>
      </c>
      <c r="E449" s="267">
        <f t="shared" si="101"/>
        <v>12.099871959026885</v>
      </c>
      <c r="F449" s="267">
        <f t="shared" si="101"/>
        <v>11.280409731113949</v>
      </c>
      <c r="G449" s="268">
        <f t="shared" si="101"/>
        <v>11.881545684362592</v>
      </c>
      <c r="H449" s="269">
        <f t="shared" si="101"/>
        <v>11.555136240088061</v>
      </c>
      <c r="I449" s="304"/>
      <c r="J449" s="305"/>
      <c r="K449" s="227"/>
    </row>
    <row r="450" spans="1:11" ht="13.5" thickBot="1" x14ac:dyDescent="0.25">
      <c r="A450" s="226" t="s">
        <v>27</v>
      </c>
      <c r="B450" s="270">
        <f t="shared" ref="B450:H450" si="102">B446-B433</f>
        <v>280.37195121951208</v>
      </c>
      <c r="C450" s="271">
        <f t="shared" si="102"/>
        <v>54.186602870813658</v>
      </c>
      <c r="D450" s="271">
        <f t="shared" si="102"/>
        <v>136.25</v>
      </c>
      <c r="E450" s="271">
        <f t="shared" si="102"/>
        <v>232.16666666666697</v>
      </c>
      <c r="F450" s="271">
        <f t="shared" si="102"/>
        <v>143.54878048780483</v>
      </c>
      <c r="G450" s="272">
        <f t="shared" si="102"/>
        <v>167.43589743589746</v>
      </c>
      <c r="H450" s="307">
        <f t="shared" si="102"/>
        <v>164.00079744816594</v>
      </c>
      <c r="I450" s="308"/>
      <c r="J450" s="305"/>
      <c r="K450" s="227"/>
    </row>
    <row r="451" spans="1:11" x14ac:dyDescent="0.2">
      <c r="A451" s="309" t="s">
        <v>51</v>
      </c>
      <c r="B451" s="274">
        <v>663</v>
      </c>
      <c r="C451" s="275">
        <v>660</v>
      </c>
      <c r="D451" s="275">
        <v>662</v>
      </c>
      <c r="E451" s="275">
        <v>175</v>
      </c>
      <c r="F451" s="275">
        <v>663</v>
      </c>
      <c r="G451" s="276">
        <v>654</v>
      </c>
      <c r="H451" s="277">
        <f>SUM(B451:G451)</f>
        <v>3477</v>
      </c>
      <c r="I451" s="310" t="s">
        <v>56</v>
      </c>
      <c r="J451" s="311">
        <f>H438-H451</f>
        <v>14</v>
      </c>
      <c r="K451" s="279">
        <f>J451/H438</f>
        <v>4.0103122314523064E-3</v>
      </c>
    </row>
    <row r="452" spans="1:11" x14ac:dyDescent="0.2">
      <c r="A452" s="309" t="s">
        <v>28</v>
      </c>
      <c r="B452" s="229"/>
      <c r="C452" s="281"/>
      <c r="D452" s="281"/>
      <c r="E452" s="281"/>
      <c r="F452" s="281"/>
      <c r="G452" s="230"/>
      <c r="H452" s="233"/>
      <c r="I452" s="227" t="s">
        <v>57</v>
      </c>
      <c r="J452" s="517">
        <v>159.03</v>
      </c>
      <c r="K452" s="517"/>
    </row>
    <row r="453" spans="1:11" ht="13.5" thickBot="1" x14ac:dyDescent="0.25">
      <c r="A453" s="312" t="s">
        <v>26</v>
      </c>
      <c r="B453" s="231">
        <f t="shared" ref="B453:G453" si="103">B452-B439</f>
        <v>0</v>
      </c>
      <c r="C453" s="232">
        <f t="shared" si="103"/>
        <v>0</v>
      </c>
      <c r="D453" s="232">
        <f t="shared" si="103"/>
        <v>0</v>
      </c>
      <c r="E453" s="232">
        <f t="shared" si="103"/>
        <v>0</v>
      </c>
      <c r="F453" s="232">
        <f t="shared" si="103"/>
        <v>0</v>
      </c>
      <c r="G453" s="238">
        <f t="shared" si="103"/>
        <v>0</v>
      </c>
      <c r="H453" s="234"/>
      <c r="I453" s="517" t="s">
        <v>26</v>
      </c>
      <c r="J453" s="517">
        <f>J452-J439</f>
        <v>1.3000000000000114</v>
      </c>
      <c r="K453" s="517"/>
    </row>
    <row r="455" spans="1:11" ht="13.5" thickBot="1" x14ac:dyDescent="0.25"/>
    <row r="456" spans="1:11" ht="13.5" thickBot="1" x14ac:dyDescent="0.25">
      <c r="A456" s="285" t="s">
        <v>139</v>
      </c>
      <c r="B456" s="587" t="s">
        <v>50</v>
      </c>
      <c r="C456" s="588"/>
      <c r="D456" s="588"/>
      <c r="E456" s="588"/>
      <c r="F456" s="588"/>
      <c r="G456" s="589"/>
      <c r="H456" s="313" t="s">
        <v>0</v>
      </c>
      <c r="I456" s="227"/>
      <c r="J456" s="518"/>
      <c r="K456" s="518"/>
    </row>
    <row r="457" spans="1:11" x14ac:dyDescent="0.2">
      <c r="A457" s="226" t="s">
        <v>54</v>
      </c>
      <c r="B457" s="453">
        <v>1</v>
      </c>
      <c r="C457" s="454">
        <v>2</v>
      </c>
      <c r="D457" s="455">
        <v>3</v>
      </c>
      <c r="E457" s="454">
        <v>4</v>
      </c>
      <c r="F457" s="455">
        <v>5</v>
      </c>
      <c r="G457" s="456">
        <v>6</v>
      </c>
      <c r="H457" s="460">
        <v>215</v>
      </c>
      <c r="I457" s="290"/>
      <c r="J457" s="518"/>
      <c r="K457" s="518"/>
    </row>
    <row r="458" spans="1:11" x14ac:dyDescent="0.2">
      <c r="A458" s="292" t="s">
        <v>3</v>
      </c>
      <c r="B458" s="253">
        <v>3925</v>
      </c>
      <c r="C458" s="254">
        <v>3925</v>
      </c>
      <c r="D458" s="254">
        <v>3925</v>
      </c>
      <c r="E458" s="254">
        <v>3925</v>
      </c>
      <c r="F458" s="254">
        <v>3925</v>
      </c>
      <c r="G458" s="255">
        <v>3925</v>
      </c>
      <c r="H458" s="293">
        <v>3925</v>
      </c>
      <c r="I458" s="294"/>
      <c r="J458" s="291"/>
      <c r="K458" s="518"/>
    </row>
    <row r="459" spans="1:11" x14ac:dyDescent="0.2">
      <c r="A459" s="295" t="s">
        <v>6</v>
      </c>
      <c r="B459" s="256">
        <v>4422.3529411764703</v>
      </c>
      <c r="C459" s="257">
        <v>4293.9024390243903</v>
      </c>
      <c r="D459" s="257">
        <v>4308.5365853658541</v>
      </c>
      <c r="E459" s="257">
        <v>4224.4444444444443</v>
      </c>
      <c r="F459" s="296">
        <v>4325.5</v>
      </c>
      <c r="G459" s="258">
        <v>4343.9024390243903</v>
      </c>
      <c r="H459" s="297">
        <v>4326.604651162791</v>
      </c>
      <c r="I459" s="298"/>
      <c r="J459" s="291"/>
      <c r="K459" s="518"/>
    </row>
    <row r="460" spans="1:11" x14ac:dyDescent="0.2">
      <c r="A460" s="226" t="s">
        <v>7</v>
      </c>
      <c r="B460" s="260">
        <v>64.705882352941174</v>
      </c>
      <c r="C460" s="261">
        <v>75.609756097560975</v>
      </c>
      <c r="D460" s="261">
        <v>60.975609756097562</v>
      </c>
      <c r="E460" s="261">
        <v>66.666666666666671</v>
      </c>
      <c r="F460" s="509">
        <v>75</v>
      </c>
      <c r="G460" s="262">
        <v>78.048780487804876</v>
      </c>
      <c r="H460" s="300">
        <v>72.093023255813947</v>
      </c>
      <c r="I460" s="301"/>
      <c r="J460" s="291"/>
      <c r="K460" s="518"/>
    </row>
    <row r="461" spans="1:11" x14ac:dyDescent="0.2">
      <c r="A461" s="226" t="s">
        <v>8</v>
      </c>
      <c r="B461" s="263">
        <v>8.9941140129249142E-2</v>
      </c>
      <c r="C461" s="264">
        <v>8.2809277582512025E-2</v>
      </c>
      <c r="D461" s="264">
        <v>0.10761248157038485</v>
      </c>
      <c r="E461" s="264">
        <v>8.5438017597232144E-2</v>
      </c>
      <c r="F461" s="302">
        <v>7.7202229289905028E-2</v>
      </c>
      <c r="G461" s="265">
        <v>9.0375632223995375E-2</v>
      </c>
      <c r="H461" s="303">
        <v>9.0646723006786667E-2</v>
      </c>
      <c r="I461" s="304"/>
      <c r="J461" s="305"/>
      <c r="K461" s="306"/>
    </row>
    <row r="462" spans="1:11" x14ac:dyDescent="0.2">
      <c r="A462" s="295" t="s">
        <v>1</v>
      </c>
      <c r="B462" s="266">
        <f t="shared" ref="B462:H462" si="104">B459/B458*100-100</f>
        <v>12.671412514050189</v>
      </c>
      <c r="C462" s="267">
        <f t="shared" si="104"/>
        <v>9.3987882553984861</v>
      </c>
      <c r="D462" s="267">
        <f t="shared" si="104"/>
        <v>9.7716327481746248</v>
      </c>
      <c r="E462" s="267">
        <f t="shared" si="104"/>
        <v>7.6291578202406356</v>
      </c>
      <c r="F462" s="267">
        <f t="shared" si="104"/>
        <v>10.203821656050962</v>
      </c>
      <c r="G462" s="268">
        <f t="shared" si="104"/>
        <v>10.672673605716952</v>
      </c>
      <c r="H462" s="269">
        <f t="shared" si="104"/>
        <v>10.231965634720794</v>
      </c>
      <c r="I462" s="304"/>
      <c r="J462" s="305"/>
      <c r="K462" s="227"/>
    </row>
    <row r="463" spans="1:11" ht="13.5" thickBot="1" x14ac:dyDescent="0.25">
      <c r="A463" s="226" t="s">
        <v>27</v>
      </c>
      <c r="B463" s="270">
        <f t="shared" ref="B463:H463" si="105">B459-B446</f>
        <v>17.102941176470267</v>
      </c>
      <c r="C463" s="271">
        <f t="shared" si="105"/>
        <v>16.534017971758658</v>
      </c>
      <c r="D463" s="271">
        <f t="shared" si="105"/>
        <v>-53.46341463414592</v>
      </c>
      <c r="E463" s="271">
        <f t="shared" si="105"/>
        <v>-153.05555555555566</v>
      </c>
      <c r="F463" s="271">
        <f t="shared" si="105"/>
        <v>-20</v>
      </c>
      <c r="G463" s="272">
        <f t="shared" si="105"/>
        <v>-25.071919949969015</v>
      </c>
      <c r="H463" s="307">
        <f t="shared" si="105"/>
        <v>-29.623419012647901</v>
      </c>
      <c r="I463" s="308"/>
      <c r="J463" s="305"/>
      <c r="K463" s="227"/>
    </row>
    <row r="464" spans="1:11" x14ac:dyDescent="0.2">
      <c r="A464" s="309" t="s">
        <v>51</v>
      </c>
      <c r="B464" s="274">
        <v>662</v>
      </c>
      <c r="C464" s="275">
        <v>658</v>
      </c>
      <c r="D464" s="275">
        <v>661</v>
      </c>
      <c r="E464" s="275">
        <v>171</v>
      </c>
      <c r="F464" s="275">
        <v>662</v>
      </c>
      <c r="G464" s="276">
        <v>650</v>
      </c>
      <c r="H464" s="277">
        <f>SUM(B464:G464)</f>
        <v>3464</v>
      </c>
      <c r="I464" s="310" t="s">
        <v>56</v>
      </c>
      <c r="J464" s="311">
        <f>H451-H464</f>
        <v>13</v>
      </c>
      <c r="K464" s="279">
        <f>J464/H451</f>
        <v>3.738855335058959E-3</v>
      </c>
    </row>
    <row r="465" spans="1:11" x14ac:dyDescent="0.2">
      <c r="A465" s="309" t="s">
        <v>28</v>
      </c>
      <c r="B465" s="229"/>
      <c r="C465" s="281"/>
      <c r="D465" s="281"/>
      <c r="E465" s="281"/>
      <c r="F465" s="281"/>
      <c r="G465" s="230"/>
      <c r="H465" s="233"/>
      <c r="I465" s="227" t="s">
        <v>57</v>
      </c>
      <c r="J465" s="518">
        <v>159.11000000000001</v>
      </c>
      <c r="K465" s="518"/>
    </row>
    <row r="466" spans="1:11" ht="13.5" thickBot="1" x14ac:dyDescent="0.25">
      <c r="A466" s="312" t="s">
        <v>26</v>
      </c>
      <c r="B466" s="231">
        <f t="shared" ref="B466:G466" si="106">B465-B452</f>
        <v>0</v>
      </c>
      <c r="C466" s="232">
        <f t="shared" si="106"/>
        <v>0</v>
      </c>
      <c r="D466" s="232">
        <f t="shared" si="106"/>
        <v>0</v>
      </c>
      <c r="E466" s="232">
        <f t="shared" si="106"/>
        <v>0</v>
      </c>
      <c r="F466" s="232">
        <f t="shared" si="106"/>
        <v>0</v>
      </c>
      <c r="G466" s="238">
        <f t="shared" si="106"/>
        <v>0</v>
      </c>
      <c r="H466" s="234"/>
      <c r="I466" s="518" t="s">
        <v>26</v>
      </c>
      <c r="J466" s="518">
        <f>J465-J452</f>
        <v>8.0000000000012506E-2</v>
      </c>
      <c r="K466" s="518"/>
    </row>
    <row r="468" spans="1:11" ht="13.5" thickBot="1" x14ac:dyDescent="0.25"/>
    <row r="469" spans="1:11" s="519" customFormat="1" ht="13.5" thickBot="1" x14ac:dyDescent="0.25">
      <c r="A469" s="285" t="s">
        <v>140</v>
      </c>
      <c r="B469" s="587" t="s">
        <v>50</v>
      </c>
      <c r="C469" s="588"/>
      <c r="D469" s="588"/>
      <c r="E469" s="588"/>
      <c r="F469" s="588"/>
      <c r="G469" s="589"/>
      <c r="H469" s="313" t="s">
        <v>0</v>
      </c>
      <c r="I469" s="227"/>
    </row>
    <row r="470" spans="1:11" s="519" customFormat="1" x14ac:dyDescent="0.2">
      <c r="A470" s="226" t="s">
        <v>54</v>
      </c>
      <c r="B470" s="453">
        <v>1</v>
      </c>
      <c r="C470" s="454">
        <v>2</v>
      </c>
      <c r="D470" s="455">
        <v>3</v>
      </c>
      <c r="E470" s="454">
        <v>4</v>
      </c>
      <c r="F470" s="455">
        <v>5</v>
      </c>
      <c r="G470" s="456">
        <v>6</v>
      </c>
      <c r="H470" s="460">
        <v>215</v>
      </c>
      <c r="I470" s="290"/>
    </row>
    <row r="471" spans="1:11" s="519" customFormat="1" x14ac:dyDescent="0.2">
      <c r="A471" s="292" t="s">
        <v>3</v>
      </c>
      <c r="B471" s="253">
        <v>3945</v>
      </c>
      <c r="C471" s="254">
        <v>3945</v>
      </c>
      <c r="D471" s="254">
        <v>3945</v>
      </c>
      <c r="E471" s="254">
        <v>3945</v>
      </c>
      <c r="F471" s="254">
        <v>3945</v>
      </c>
      <c r="G471" s="255">
        <v>3945</v>
      </c>
      <c r="H471" s="293">
        <v>3945</v>
      </c>
      <c r="I471" s="294"/>
      <c r="J471" s="291"/>
    </row>
    <row r="472" spans="1:11" s="519" customFormat="1" x14ac:dyDescent="0.2">
      <c r="A472" s="295" t="s">
        <v>6</v>
      </c>
      <c r="B472" s="256">
        <v>4340.71</v>
      </c>
      <c r="C472" s="257">
        <v>4063.46</v>
      </c>
      <c r="D472" s="257">
        <v>4315.45</v>
      </c>
      <c r="E472" s="257">
        <v>4214.38</v>
      </c>
      <c r="F472" s="296">
        <v>4294.75</v>
      </c>
      <c r="G472" s="258">
        <v>4074.59</v>
      </c>
      <c r="H472" s="297">
        <v>4237.45</v>
      </c>
      <c r="I472" s="298"/>
      <c r="J472" s="291"/>
    </row>
    <row r="473" spans="1:11" s="519" customFormat="1" x14ac:dyDescent="0.2">
      <c r="A473" s="226" t="s">
        <v>7</v>
      </c>
      <c r="B473" s="260">
        <v>92.9</v>
      </c>
      <c r="C473" s="261">
        <v>100</v>
      </c>
      <c r="D473" s="261">
        <v>85.5</v>
      </c>
      <c r="E473" s="261">
        <v>93.8</v>
      </c>
      <c r="F473" s="509">
        <v>90</v>
      </c>
      <c r="G473" s="262">
        <v>94.59</v>
      </c>
      <c r="H473" s="300">
        <v>85.65</v>
      </c>
      <c r="I473" s="301"/>
      <c r="J473" s="291"/>
    </row>
    <row r="474" spans="1:11" s="519" customFormat="1" x14ac:dyDescent="0.2">
      <c r="A474" s="226" t="s">
        <v>8</v>
      </c>
      <c r="B474" s="263">
        <v>5.7599999999999998E-2</v>
      </c>
      <c r="C474" s="264">
        <v>4.2200000000000001E-2</v>
      </c>
      <c r="D474" s="264">
        <v>7.7600000000000002E-2</v>
      </c>
      <c r="E474" s="264">
        <v>6.3E-2</v>
      </c>
      <c r="F474" s="302">
        <v>6.2199999999999998E-2</v>
      </c>
      <c r="G474" s="265">
        <v>5.7000000000000002E-2</v>
      </c>
      <c r="H474" s="303">
        <v>6.8500000000000005E-2</v>
      </c>
      <c r="I474" s="304"/>
      <c r="J474" s="305"/>
      <c r="K474" s="306"/>
    </row>
    <row r="475" spans="1:11" s="519" customFormat="1" x14ac:dyDescent="0.2">
      <c r="A475" s="295" t="s">
        <v>1</v>
      </c>
      <c r="B475" s="266">
        <f t="shared" ref="B475:H475" si="107">B472/B471*100-100</f>
        <v>10.030671736375155</v>
      </c>
      <c r="C475" s="267">
        <f t="shared" si="107"/>
        <v>3.0027883396704738</v>
      </c>
      <c r="D475" s="267">
        <f t="shared" si="107"/>
        <v>9.3903675538656444</v>
      </c>
      <c r="E475" s="267">
        <f t="shared" si="107"/>
        <v>6.8283903675538653</v>
      </c>
      <c r="F475" s="267">
        <f t="shared" si="107"/>
        <v>8.8656527249683137</v>
      </c>
      <c r="G475" s="268">
        <f t="shared" si="107"/>
        <v>3.2849176172370136</v>
      </c>
      <c r="H475" s="269">
        <f t="shared" si="107"/>
        <v>7.413181242078565</v>
      </c>
      <c r="I475" s="304"/>
      <c r="J475" s="305"/>
      <c r="K475" s="227"/>
    </row>
    <row r="476" spans="1:11" s="519" customFormat="1" ht="13.5" thickBot="1" x14ac:dyDescent="0.25">
      <c r="A476" s="226" t="s">
        <v>27</v>
      </c>
      <c r="B476" s="270">
        <f t="shared" ref="B476:H476" si="108">B472-B459</f>
        <v>-81.642941176470231</v>
      </c>
      <c r="C476" s="271">
        <f t="shared" si="108"/>
        <v>-230.4424390243903</v>
      </c>
      <c r="D476" s="271">
        <f t="shared" si="108"/>
        <v>6.9134146341457381</v>
      </c>
      <c r="E476" s="271">
        <f t="shared" si="108"/>
        <v>-10.064444444444234</v>
      </c>
      <c r="F476" s="271">
        <f t="shared" si="108"/>
        <v>-30.75</v>
      </c>
      <c r="G476" s="272">
        <f t="shared" si="108"/>
        <v>-269.31243902439019</v>
      </c>
      <c r="H476" s="307">
        <f t="shared" si="108"/>
        <v>-89.154651162791197</v>
      </c>
      <c r="I476" s="308"/>
      <c r="J476" s="305"/>
      <c r="K476" s="227"/>
    </row>
    <row r="477" spans="1:11" s="519" customFormat="1" x14ac:dyDescent="0.2">
      <c r="A477" s="309" t="s">
        <v>51</v>
      </c>
      <c r="B477" s="274">
        <v>659</v>
      </c>
      <c r="C477" s="275">
        <v>657</v>
      </c>
      <c r="D477" s="275">
        <v>658</v>
      </c>
      <c r="E477" s="275">
        <v>169</v>
      </c>
      <c r="F477" s="275">
        <v>662</v>
      </c>
      <c r="G477" s="276">
        <v>648</v>
      </c>
      <c r="H477" s="277">
        <f>SUM(B477:G477)</f>
        <v>3453</v>
      </c>
      <c r="I477" s="310" t="s">
        <v>56</v>
      </c>
      <c r="J477" s="311">
        <f>H464-H477</f>
        <v>11</v>
      </c>
      <c r="K477" s="279">
        <f>J477/H464</f>
        <v>3.1755196304849883E-3</v>
      </c>
    </row>
    <row r="478" spans="1:11" s="519" customFormat="1" x14ac:dyDescent="0.2">
      <c r="A478" s="309" t="s">
        <v>28</v>
      </c>
      <c r="B478" s="229"/>
      <c r="C478" s="281"/>
      <c r="D478" s="281"/>
      <c r="E478" s="281"/>
      <c r="F478" s="281"/>
      <c r="G478" s="230"/>
      <c r="H478" s="233"/>
      <c r="I478" s="227" t="s">
        <v>57</v>
      </c>
      <c r="J478" s="519">
        <v>158.69</v>
      </c>
    </row>
    <row r="479" spans="1:11" s="519" customFormat="1" ht="13.5" thickBot="1" x14ac:dyDescent="0.25">
      <c r="A479" s="312" t="s">
        <v>26</v>
      </c>
      <c r="B479" s="231">
        <f t="shared" ref="B479:G479" si="109">B478-B465</f>
        <v>0</v>
      </c>
      <c r="C479" s="232">
        <f t="shared" si="109"/>
        <v>0</v>
      </c>
      <c r="D479" s="232">
        <f t="shared" si="109"/>
        <v>0</v>
      </c>
      <c r="E479" s="232">
        <f t="shared" si="109"/>
        <v>0</v>
      </c>
      <c r="F479" s="232">
        <f t="shared" si="109"/>
        <v>0</v>
      </c>
      <c r="G479" s="238">
        <f t="shared" si="109"/>
        <v>0</v>
      </c>
      <c r="H479" s="234"/>
      <c r="I479" s="519" t="s">
        <v>26</v>
      </c>
      <c r="J479" s="519">
        <f>J478-J465</f>
        <v>-0.42000000000001592</v>
      </c>
    </row>
    <row r="481" spans="1:11" ht="13.5" thickBot="1" x14ac:dyDescent="0.25"/>
    <row r="482" spans="1:11" ht="13.5" thickBot="1" x14ac:dyDescent="0.25">
      <c r="A482" s="285" t="s">
        <v>141</v>
      </c>
      <c r="B482" s="587" t="s">
        <v>50</v>
      </c>
      <c r="C482" s="588"/>
      <c r="D482" s="588"/>
      <c r="E482" s="588"/>
      <c r="F482" s="588"/>
      <c r="G482" s="589"/>
      <c r="H482" s="313" t="s">
        <v>0</v>
      </c>
      <c r="I482" s="227"/>
      <c r="J482" s="520"/>
      <c r="K482" s="520"/>
    </row>
    <row r="483" spans="1:11" x14ac:dyDescent="0.2">
      <c r="A483" s="226" t="s">
        <v>54</v>
      </c>
      <c r="B483" s="453">
        <v>1</v>
      </c>
      <c r="C483" s="454">
        <v>2</v>
      </c>
      <c r="D483" s="455">
        <v>3</v>
      </c>
      <c r="E483" s="454">
        <v>4</v>
      </c>
      <c r="F483" s="455">
        <v>5</v>
      </c>
      <c r="G483" s="456">
        <v>6</v>
      </c>
      <c r="H483" s="460">
        <v>273</v>
      </c>
      <c r="I483" s="290"/>
      <c r="J483" s="520"/>
      <c r="K483" s="520"/>
    </row>
    <row r="484" spans="1:11" x14ac:dyDescent="0.2">
      <c r="A484" s="292" t="s">
        <v>3</v>
      </c>
      <c r="B484" s="253">
        <v>3965</v>
      </c>
      <c r="C484" s="254">
        <v>3965</v>
      </c>
      <c r="D484" s="254">
        <v>3965</v>
      </c>
      <c r="E484" s="254">
        <v>3965</v>
      </c>
      <c r="F484" s="254">
        <v>3965</v>
      </c>
      <c r="G484" s="255">
        <v>3965</v>
      </c>
      <c r="H484" s="293">
        <v>3965</v>
      </c>
      <c r="I484" s="294"/>
      <c r="J484" s="291"/>
      <c r="K484" s="520"/>
    </row>
    <row r="485" spans="1:11" x14ac:dyDescent="0.2">
      <c r="A485" s="295" t="s">
        <v>6</v>
      </c>
      <c r="B485" s="256">
        <v>4318.5185185185182</v>
      </c>
      <c r="C485" s="257">
        <v>4267.7551020408164</v>
      </c>
      <c r="D485" s="257">
        <v>4428.867924528302</v>
      </c>
      <c r="E485" s="257">
        <v>4155.5</v>
      </c>
      <c r="F485" s="296">
        <v>4345.208333333333</v>
      </c>
      <c r="G485" s="258">
        <v>4491.2244897959181</v>
      </c>
      <c r="H485" s="297">
        <v>4354.5787545787543</v>
      </c>
      <c r="I485" s="298"/>
      <c r="J485" s="291"/>
      <c r="K485" s="520"/>
    </row>
    <row r="486" spans="1:11" x14ac:dyDescent="0.2">
      <c r="A486" s="226" t="s">
        <v>7</v>
      </c>
      <c r="B486" s="260">
        <v>77.777777777777771</v>
      </c>
      <c r="C486" s="261">
        <v>81.632653061224488</v>
      </c>
      <c r="D486" s="261">
        <v>75.471698113207552</v>
      </c>
      <c r="E486" s="261">
        <v>85</v>
      </c>
      <c r="F486" s="509">
        <v>75</v>
      </c>
      <c r="G486" s="262">
        <v>73.469387755102048</v>
      </c>
      <c r="H486" s="300">
        <v>75.45787545787546</v>
      </c>
      <c r="I486" s="301"/>
      <c r="J486" s="291"/>
      <c r="K486" s="520"/>
    </row>
    <row r="487" spans="1:11" x14ac:dyDescent="0.2">
      <c r="A487" s="226" t="s">
        <v>8</v>
      </c>
      <c r="B487" s="263">
        <v>8.6631157794589728E-2</v>
      </c>
      <c r="C487" s="264">
        <v>7.9080303424390958E-2</v>
      </c>
      <c r="D487" s="264">
        <v>9.4710217036634001E-2</v>
      </c>
      <c r="E487" s="264">
        <v>9.2663844295292577E-2</v>
      </c>
      <c r="F487" s="302">
        <v>9.401588622764584E-2</v>
      </c>
      <c r="G487" s="265">
        <v>9.3568300756394163E-2</v>
      </c>
      <c r="H487" s="303">
        <v>9.2754885395727751E-2</v>
      </c>
      <c r="I487" s="304"/>
      <c r="J487" s="305"/>
      <c r="K487" s="306"/>
    </row>
    <row r="488" spans="1:11" x14ac:dyDescent="0.2">
      <c r="A488" s="295" t="s">
        <v>1</v>
      </c>
      <c r="B488" s="266">
        <f t="shared" ref="B488:H488" si="110">B485/B484*100-100</f>
        <v>8.9159777684367754</v>
      </c>
      <c r="C488" s="267">
        <f t="shared" si="110"/>
        <v>7.6356898370950006</v>
      </c>
      <c r="D488" s="267">
        <f t="shared" si="110"/>
        <v>11.699064931356929</v>
      </c>
      <c r="E488" s="267">
        <f t="shared" si="110"/>
        <v>4.8045397225725139</v>
      </c>
      <c r="F488" s="267">
        <f t="shared" si="110"/>
        <v>9.5891130727196128</v>
      </c>
      <c r="G488" s="268">
        <f t="shared" si="110"/>
        <v>13.271739969632222</v>
      </c>
      <c r="H488" s="269">
        <f t="shared" si="110"/>
        <v>9.8254414773960832</v>
      </c>
      <c r="I488" s="304"/>
      <c r="J488" s="305"/>
      <c r="K488" s="227"/>
    </row>
    <row r="489" spans="1:11" ht="13.5" thickBot="1" x14ac:dyDescent="0.25">
      <c r="A489" s="226" t="s">
        <v>27</v>
      </c>
      <c r="B489" s="270">
        <f t="shared" ref="B489:H489" si="111">B485-B472</f>
        <v>-22.191481481481787</v>
      </c>
      <c r="C489" s="271">
        <f t="shared" si="111"/>
        <v>204.29510204081635</v>
      </c>
      <c r="D489" s="271">
        <f t="shared" si="111"/>
        <v>113.41792452830214</v>
      </c>
      <c r="E489" s="271">
        <f t="shared" si="111"/>
        <v>-58.880000000000109</v>
      </c>
      <c r="F489" s="271">
        <f t="shared" si="111"/>
        <v>50.45833333333303</v>
      </c>
      <c r="G489" s="272">
        <f t="shared" si="111"/>
        <v>416.63448979591794</v>
      </c>
      <c r="H489" s="307">
        <f t="shared" si="111"/>
        <v>117.12875457875452</v>
      </c>
      <c r="I489" s="308"/>
      <c r="J489" s="305"/>
      <c r="K489" s="227"/>
    </row>
    <row r="490" spans="1:11" x14ac:dyDescent="0.2">
      <c r="A490" s="309" t="s">
        <v>51</v>
      </c>
      <c r="B490" s="274">
        <v>655</v>
      </c>
      <c r="C490" s="275">
        <v>655</v>
      </c>
      <c r="D490" s="275">
        <v>655</v>
      </c>
      <c r="E490" s="275">
        <v>163</v>
      </c>
      <c r="F490" s="275">
        <v>662</v>
      </c>
      <c r="G490" s="276">
        <v>647</v>
      </c>
      <c r="H490" s="277">
        <f>SUM(B490:G490)</f>
        <v>3437</v>
      </c>
      <c r="I490" s="310" t="s">
        <v>56</v>
      </c>
      <c r="J490" s="311">
        <f>H477-H490</f>
        <v>16</v>
      </c>
      <c r="K490" s="279">
        <f>J490/H477</f>
        <v>4.633651896901245E-3</v>
      </c>
    </row>
    <row r="491" spans="1:11" x14ac:dyDescent="0.2">
      <c r="A491" s="309" t="s">
        <v>28</v>
      </c>
      <c r="B491" s="229"/>
      <c r="C491" s="281"/>
      <c r="D491" s="281"/>
      <c r="E491" s="281"/>
      <c r="F491" s="281"/>
      <c r="G491" s="230"/>
      <c r="H491" s="233"/>
      <c r="I491" s="227" t="s">
        <v>57</v>
      </c>
      <c r="J491" s="520">
        <v>158.52000000000001</v>
      </c>
      <c r="K491" s="520"/>
    </row>
    <row r="492" spans="1:11" ht="13.5" thickBot="1" x14ac:dyDescent="0.25">
      <c r="A492" s="312" t="s">
        <v>26</v>
      </c>
      <c r="B492" s="231">
        <f t="shared" ref="B492:G492" si="112">B491-B478</f>
        <v>0</v>
      </c>
      <c r="C492" s="232">
        <f t="shared" si="112"/>
        <v>0</v>
      </c>
      <c r="D492" s="232">
        <f t="shared" si="112"/>
        <v>0</v>
      </c>
      <c r="E492" s="232">
        <f t="shared" si="112"/>
        <v>0</v>
      </c>
      <c r="F492" s="232">
        <f t="shared" si="112"/>
        <v>0</v>
      </c>
      <c r="G492" s="238">
        <f t="shared" si="112"/>
        <v>0</v>
      </c>
      <c r="H492" s="234"/>
      <c r="I492" s="520" t="s">
        <v>26</v>
      </c>
      <c r="J492" s="520">
        <f>J491-J478</f>
        <v>-0.16999999999998749</v>
      </c>
      <c r="K492" s="520"/>
    </row>
    <row r="494" spans="1:11" ht="13.5" thickBot="1" x14ac:dyDescent="0.25"/>
    <row r="495" spans="1:11" s="521" customFormat="1" ht="13.5" thickBot="1" x14ac:dyDescent="0.25">
      <c r="A495" s="285" t="s">
        <v>142</v>
      </c>
      <c r="B495" s="587" t="s">
        <v>50</v>
      </c>
      <c r="C495" s="588"/>
      <c r="D495" s="588"/>
      <c r="E495" s="588"/>
      <c r="F495" s="588"/>
      <c r="G495" s="589"/>
      <c r="H495" s="313" t="s">
        <v>0</v>
      </c>
      <c r="I495" s="227"/>
    </row>
    <row r="496" spans="1:11" s="521" customFormat="1" x14ac:dyDescent="0.2">
      <c r="A496" s="226" t="s">
        <v>54</v>
      </c>
      <c r="B496" s="453">
        <v>1</v>
      </c>
      <c r="C496" s="454">
        <v>2</v>
      </c>
      <c r="D496" s="455">
        <v>3</v>
      </c>
      <c r="E496" s="454">
        <v>4</v>
      </c>
      <c r="F496" s="455">
        <v>5</v>
      </c>
      <c r="G496" s="456">
        <v>6</v>
      </c>
      <c r="H496" s="460">
        <v>273</v>
      </c>
      <c r="I496" s="290"/>
    </row>
    <row r="497" spans="1:11" s="521" customFormat="1" x14ac:dyDescent="0.2">
      <c r="A497" s="292" t="s">
        <v>3</v>
      </c>
      <c r="B497" s="253">
        <v>3985</v>
      </c>
      <c r="C497" s="254">
        <v>3985</v>
      </c>
      <c r="D497" s="254">
        <v>3985</v>
      </c>
      <c r="E497" s="254">
        <v>3985</v>
      </c>
      <c r="F497" s="254">
        <v>3985</v>
      </c>
      <c r="G497" s="255">
        <v>3985</v>
      </c>
      <c r="H497" s="293">
        <v>3985</v>
      </c>
      <c r="I497" s="294"/>
      <c r="J497" s="291"/>
    </row>
    <row r="498" spans="1:11" s="521" customFormat="1" x14ac:dyDescent="0.2">
      <c r="A498" s="295" t="s">
        <v>6</v>
      </c>
      <c r="B498" s="256">
        <v>4444.22</v>
      </c>
      <c r="C498" s="257">
        <v>4350.57</v>
      </c>
      <c r="D498" s="257">
        <v>4333.51</v>
      </c>
      <c r="E498" s="257">
        <v>4151.33</v>
      </c>
      <c r="F498" s="296">
        <v>4400.47</v>
      </c>
      <c r="G498" s="258">
        <v>4406.51</v>
      </c>
      <c r="H498" s="297">
        <v>4372.37</v>
      </c>
      <c r="I498" s="298"/>
      <c r="J498" s="291"/>
    </row>
    <row r="499" spans="1:11" s="521" customFormat="1" x14ac:dyDescent="0.2">
      <c r="A499" s="226" t="s">
        <v>7</v>
      </c>
      <c r="B499" s="260">
        <v>80</v>
      </c>
      <c r="C499" s="261">
        <v>77.36</v>
      </c>
      <c r="D499" s="261">
        <v>81.08</v>
      </c>
      <c r="E499" s="261">
        <v>73.33</v>
      </c>
      <c r="F499" s="509">
        <v>69.77</v>
      </c>
      <c r="G499" s="262">
        <v>83.72</v>
      </c>
      <c r="H499" s="300">
        <v>76.69</v>
      </c>
      <c r="I499" s="301"/>
      <c r="J499" s="291"/>
    </row>
    <row r="500" spans="1:11" s="521" customFormat="1" x14ac:dyDescent="0.2">
      <c r="A500" s="226" t="s">
        <v>8</v>
      </c>
      <c r="B500" s="263">
        <v>8.2400000000000001E-2</v>
      </c>
      <c r="C500" s="264">
        <v>7.8700000000000006E-2</v>
      </c>
      <c r="D500" s="264">
        <v>8.5699999999999998E-2</v>
      </c>
      <c r="E500" s="264">
        <v>8.1199999999999994E-2</v>
      </c>
      <c r="F500" s="302">
        <v>9.1200000000000003E-2</v>
      </c>
      <c r="G500" s="265">
        <v>7.4399999999999994E-2</v>
      </c>
      <c r="H500" s="303">
        <v>8.3799999999999999E-2</v>
      </c>
      <c r="I500" s="304"/>
      <c r="J500" s="305"/>
      <c r="K500" s="306"/>
    </row>
    <row r="501" spans="1:11" s="521" customFormat="1" x14ac:dyDescent="0.2">
      <c r="A501" s="295" t="s">
        <v>1</v>
      </c>
      <c r="B501" s="266">
        <f t="shared" ref="B501:H501" si="113">B498/B497*100-100</f>
        <v>11.523713927227107</v>
      </c>
      <c r="C501" s="267">
        <f t="shared" si="113"/>
        <v>9.1736511919698955</v>
      </c>
      <c r="D501" s="267">
        <f t="shared" si="113"/>
        <v>8.7455457967377583</v>
      </c>
      <c r="E501" s="267">
        <f t="shared" si="113"/>
        <v>4.173902132998748</v>
      </c>
      <c r="F501" s="267">
        <f t="shared" si="113"/>
        <v>10.425846925972394</v>
      </c>
      <c r="G501" s="268">
        <f t="shared" si="113"/>
        <v>10.577415307402774</v>
      </c>
      <c r="H501" s="269">
        <f t="shared" si="113"/>
        <v>9.7207026348808085</v>
      </c>
      <c r="I501" s="304"/>
      <c r="J501" s="305"/>
      <c r="K501" s="227"/>
    </row>
    <row r="502" spans="1:11" s="521" customFormat="1" ht="13.5" thickBot="1" x14ac:dyDescent="0.25">
      <c r="A502" s="226" t="s">
        <v>27</v>
      </c>
      <c r="B502" s="270">
        <f t="shared" ref="B502:H502" si="114">B498-B485</f>
        <v>125.70148148148201</v>
      </c>
      <c r="C502" s="271">
        <f t="shared" si="114"/>
        <v>82.814897959183327</v>
      </c>
      <c r="D502" s="271">
        <f t="shared" si="114"/>
        <v>-95.357924528301737</v>
      </c>
      <c r="E502" s="271">
        <f t="shared" si="114"/>
        <v>-4.1700000000000728</v>
      </c>
      <c r="F502" s="271">
        <f t="shared" si="114"/>
        <v>55.261666666667224</v>
      </c>
      <c r="G502" s="272">
        <f t="shared" si="114"/>
        <v>-84.714489795917871</v>
      </c>
      <c r="H502" s="307">
        <f t="shared" si="114"/>
        <v>17.791245421245549</v>
      </c>
      <c r="I502" s="308"/>
      <c r="J502" s="305"/>
      <c r="K502" s="227"/>
    </row>
    <row r="503" spans="1:11" s="521" customFormat="1" x14ac:dyDescent="0.2">
      <c r="A503" s="309" t="s">
        <v>51</v>
      </c>
      <c r="B503" s="274">
        <v>653</v>
      </c>
      <c r="C503" s="275">
        <v>650</v>
      </c>
      <c r="D503" s="275">
        <v>652</v>
      </c>
      <c r="E503" s="275">
        <v>160</v>
      </c>
      <c r="F503" s="275">
        <v>660</v>
      </c>
      <c r="G503" s="276">
        <v>645</v>
      </c>
      <c r="H503" s="277">
        <f>SUM(B503:G503)</f>
        <v>3420</v>
      </c>
      <c r="I503" s="310" t="s">
        <v>56</v>
      </c>
      <c r="J503" s="311">
        <f>H490-H503</f>
        <v>17</v>
      </c>
      <c r="K503" s="279">
        <f>J503/H490</f>
        <v>4.946173988943846E-3</v>
      </c>
    </row>
    <row r="504" spans="1:11" s="521" customFormat="1" x14ac:dyDescent="0.2">
      <c r="A504" s="309" t="s">
        <v>28</v>
      </c>
      <c r="B504" s="229"/>
      <c r="C504" s="281"/>
      <c r="D504" s="281"/>
      <c r="E504" s="281"/>
      <c r="F504" s="281"/>
      <c r="G504" s="230"/>
      <c r="H504" s="233"/>
      <c r="I504" s="227" t="s">
        <v>57</v>
      </c>
      <c r="J504" s="521">
        <v>158.43</v>
      </c>
    </row>
    <row r="505" spans="1:11" s="521" customFormat="1" ht="13.5" thickBot="1" x14ac:dyDescent="0.25">
      <c r="A505" s="312" t="s">
        <v>26</v>
      </c>
      <c r="B505" s="231">
        <f t="shared" ref="B505:G505" si="115">B504-B491</f>
        <v>0</v>
      </c>
      <c r="C505" s="232">
        <f t="shared" si="115"/>
        <v>0</v>
      </c>
      <c r="D505" s="232">
        <f t="shared" si="115"/>
        <v>0</v>
      </c>
      <c r="E505" s="232">
        <f t="shared" si="115"/>
        <v>0</v>
      </c>
      <c r="F505" s="232">
        <f t="shared" si="115"/>
        <v>0</v>
      </c>
      <c r="G505" s="238">
        <f t="shared" si="115"/>
        <v>0</v>
      </c>
      <c r="H505" s="234"/>
      <c r="I505" s="521" t="s">
        <v>26</v>
      </c>
      <c r="J505" s="521">
        <f>J504-J491</f>
        <v>-9.0000000000003411E-2</v>
      </c>
    </row>
    <row r="507" spans="1:11" ht="13.5" thickBot="1" x14ac:dyDescent="0.25"/>
    <row r="508" spans="1:11" s="522" customFormat="1" ht="13.5" thickBot="1" x14ac:dyDescent="0.25">
      <c r="A508" s="285" t="s">
        <v>143</v>
      </c>
      <c r="B508" s="587" t="s">
        <v>50</v>
      </c>
      <c r="C508" s="588"/>
      <c r="D508" s="588"/>
      <c r="E508" s="588"/>
      <c r="F508" s="588"/>
      <c r="G508" s="589"/>
      <c r="H508" s="313" t="s">
        <v>0</v>
      </c>
      <c r="I508" s="227"/>
    </row>
    <row r="509" spans="1:11" s="522" customFormat="1" x14ac:dyDescent="0.2">
      <c r="A509" s="226" t="s">
        <v>54</v>
      </c>
      <c r="B509" s="453">
        <v>1</v>
      </c>
      <c r="C509" s="454">
        <v>2</v>
      </c>
      <c r="D509" s="455">
        <v>3</v>
      </c>
      <c r="E509" s="454">
        <v>4</v>
      </c>
      <c r="F509" s="455">
        <v>5</v>
      </c>
      <c r="G509" s="456">
        <v>6</v>
      </c>
      <c r="H509" s="460">
        <v>273</v>
      </c>
      <c r="I509" s="290"/>
    </row>
    <row r="510" spans="1:11" s="522" customFormat="1" x14ac:dyDescent="0.2">
      <c r="A510" s="292" t="s">
        <v>3</v>
      </c>
      <c r="B510" s="253">
        <v>4005</v>
      </c>
      <c r="C510" s="254">
        <v>4005</v>
      </c>
      <c r="D510" s="254">
        <v>4005</v>
      </c>
      <c r="E510" s="254">
        <v>4005</v>
      </c>
      <c r="F510" s="254">
        <v>4005</v>
      </c>
      <c r="G510" s="255">
        <v>4005</v>
      </c>
      <c r="H510" s="293">
        <v>4005</v>
      </c>
      <c r="I510" s="294"/>
      <c r="J510" s="291"/>
    </row>
    <row r="511" spans="1:11" s="522" customFormat="1" x14ac:dyDescent="0.2">
      <c r="A511" s="295" t="s">
        <v>6</v>
      </c>
      <c r="B511" s="256">
        <v>4493.83</v>
      </c>
      <c r="C511" s="257">
        <v>4425</v>
      </c>
      <c r="D511" s="257">
        <v>4342.13</v>
      </c>
      <c r="E511" s="257">
        <v>4521.33</v>
      </c>
      <c r="F511" s="296">
        <v>4439.59</v>
      </c>
      <c r="G511" s="258">
        <v>4491.88</v>
      </c>
      <c r="H511" s="297">
        <v>4443.6899999999996</v>
      </c>
      <c r="I511" s="298"/>
      <c r="J511" s="291"/>
    </row>
    <row r="512" spans="1:11" s="522" customFormat="1" x14ac:dyDescent="0.2">
      <c r="A512" s="226" t="s">
        <v>7</v>
      </c>
      <c r="B512" s="260">
        <v>76.599999999999994</v>
      </c>
      <c r="C512" s="261">
        <v>78.260000000000005</v>
      </c>
      <c r="D512" s="261">
        <v>61.7</v>
      </c>
      <c r="E512" s="261">
        <v>53.33</v>
      </c>
      <c r="F512" s="509">
        <v>93.88</v>
      </c>
      <c r="G512" s="262">
        <v>72.92</v>
      </c>
      <c r="H512" s="300">
        <v>76.59</v>
      </c>
      <c r="I512" s="301"/>
      <c r="J512" s="291"/>
    </row>
    <row r="513" spans="1:11" s="522" customFormat="1" x14ac:dyDescent="0.2">
      <c r="A513" s="226" t="s">
        <v>8</v>
      </c>
      <c r="B513" s="263">
        <v>9.4700000000000006E-2</v>
      </c>
      <c r="C513" s="264">
        <v>8.1799999999999998E-2</v>
      </c>
      <c r="D513" s="264">
        <v>0.1105</v>
      </c>
      <c r="E513" s="264">
        <v>0.12970000000000001</v>
      </c>
      <c r="F513" s="302">
        <v>6.7000000000000004E-2</v>
      </c>
      <c r="G513" s="265">
        <v>8.9899999999999994E-2</v>
      </c>
      <c r="H513" s="303">
        <v>9.35E-2</v>
      </c>
      <c r="I513" s="304"/>
      <c r="J513" s="305"/>
      <c r="K513" s="306"/>
    </row>
    <row r="514" spans="1:11" s="522" customFormat="1" x14ac:dyDescent="0.2">
      <c r="A514" s="295" t="s">
        <v>1</v>
      </c>
      <c r="B514" s="266">
        <f t="shared" ref="B514:H514" si="116">B511/B510*100-100</f>
        <v>12.205493133583019</v>
      </c>
      <c r="C514" s="267">
        <f t="shared" si="116"/>
        <v>10.486891385767791</v>
      </c>
      <c r="D514" s="267">
        <f t="shared" si="116"/>
        <v>8.4177278401997597</v>
      </c>
      <c r="E514" s="267">
        <f t="shared" si="116"/>
        <v>12.89213483146068</v>
      </c>
      <c r="F514" s="267">
        <f t="shared" si="116"/>
        <v>10.85118601747817</v>
      </c>
      <c r="G514" s="268">
        <f t="shared" si="116"/>
        <v>12.156803995006243</v>
      </c>
      <c r="H514" s="269">
        <f t="shared" si="116"/>
        <v>10.95355805243446</v>
      </c>
      <c r="I514" s="304"/>
      <c r="J514" s="305"/>
      <c r="K514" s="227"/>
    </row>
    <row r="515" spans="1:11" s="522" customFormat="1" ht="13.5" thickBot="1" x14ac:dyDescent="0.25">
      <c r="A515" s="226" t="s">
        <v>27</v>
      </c>
      <c r="B515" s="270">
        <f t="shared" ref="B515:H515" si="117">B511-B498</f>
        <v>49.609999999999673</v>
      </c>
      <c r="C515" s="271">
        <f t="shared" si="117"/>
        <v>74.430000000000291</v>
      </c>
      <c r="D515" s="271">
        <f t="shared" si="117"/>
        <v>8.6199999999998909</v>
      </c>
      <c r="E515" s="271">
        <f t="shared" si="117"/>
        <v>370</v>
      </c>
      <c r="F515" s="271">
        <f t="shared" si="117"/>
        <v>39.119999999999891</v>
      </c>
      <c r="G515" s="272">
        <f t="shared" si="117"/>
        <v>85.369999999999891</v>
      </c>
      <c r="H515" s="307">
        <f t="shared" si="117"/>
        <v>71.319999999999709</v>
      </c>
      <c r="I515" s="308"/>
      <c r="J515" s="305"/>
      <c r="K515" s="227"/>
    </row>
    <row r="516" spans="1:11" s="522" customFormat="1" x14ac:dyDescent="0.2">
      <c r="A516" s="309" t="s">
        <v>51</v>
      </c>
      <c r="B516" s="274">
        <v>651</v>
      </c>
      <c r="C516" s="275">
        <v>648</v>
      </c>
      <c r="D516" s="275">
        <v>651</v>
      </c>
      <c r="E516" s="275">
        <v>157</v>
      </c>
      <c r="F516" s="275">
        <v>659</v>
      </c>
      <c r="G516" s="276">
        <v>641</v>
      </c>
      <c r="H516" s="277">
        <f>SUM(B516:G516)</f>
        <v>3407</v>
      </c>
      <c r="I516" s="310" t="s">
        <v>56</v>
      </c>
      <c r="J516" s="311">
        <f>H503-H516</f>
        <v>13</v>
      </c>
      <c r="K516" s="279">
        <f>J516/H503</f>
        <v>3.8011695906432748E-3</v>
      </c>
    </row>
    <row r="517" spans="1:11" s="522" customFormat="1" x14ac:dyDescent="0.2">
      <c r="A517" s="309" t="s">
        <v>28</v>
      </c>
      <c r="B517" s="229"/>
      <c r="C517" s="281"/>
      <c r="D517" s="281"/>
      <c r="E517" s="281"/>
      <c r="F517" s="281"/>
      <c r="G517" s="230"/>
      <c r="H517" s="233"/>
      <c r="I517" s="227" t="s">
        <v>57</v>
      </c>
      <c r="J517" s="522">
        <v>158.31</v>
      </c>
    </row>
    <row r="518" spans="1:11" s="522" customFormat="1" ht="13.5" thickBot="1" x14ac:dyDescent="0.25">
      <c r="A518" s="312" t="s">
        <v>26</v>
      </c>
      <c r="B518" s="231">
        <f t="shared" ref="B518:G518" si="118">B517-B504</f>
        <v>0</v>
      </c>
      <c r="C518" s="232">
        <f t="shared" si="118"/>
        <v>0</v>
      </c>
      <c r="D518" s="232">
        <f t="shared" si="118"/>
        <v>0</v>
      </c>
      <c r="E518" s="232">
        <f t="shared" si="118"/>
        <v>0</v>
      </c>
      <c r="F518" s="232">
        <f t="shared" si="118"/>
        <v>0</v>
      </c>
      <c r="G518" s="238">
        <f t="shared" si="118"/>
        <v>0</v>
      </c>
      <c r="H518" s="234"/>
      <c r="I518" s="522" t="s">
        <v>26</v>
      </c>
      <c r="J518" s="522">
        <f>J517-J504</f>
        <v>-0.12000000000000455</v>
      </c>
    </row>
    <row r="520" spans="1:11" ht="13.5" thickBot="1" x14ac:dyDescent="0.25"/>
    <row r="521" spans="1:11" s="523" customFormat="1" ht="13.5" thickBot="1" x14ac:dyDescent="0.25">
      <c r="A521" s="285" t="s">
        <v>144</v>
      </c>
      <c r="B521" s="587" t="s">
        <v>50</v>
      </c>
      <c r="C521" s="588"/>
      <c r="D521" s="588"/>
      <c r="E521" s="588"/>
      <c r="F521" s="588"/>
      <c r="G521" s="589"/>
      <c r="H521" s="313" t="s">
        <v>0</v>
      </c>
      <c r="I521" s="227"/>
    </row>
    <row r="522" spans="1:11" s="523" customFormat="1" x14ac:dyDescent="0.2">
      <c r="A522" s="226" t="s">
        <v>54</v>
      </c>
      <c r="B522" s="453">
        <v>1</v>
      </c>
      <c r="C522" s="454">
        <v>2</v>
      </c>
      <c r="D522" s="455">
        <v>3</v>
      </c>
      <c r="E522" s="454">
        <v>4</v>
      </c>
      <c r="F522" s="455">
        <v>5</v>
      </c>
      <c r="G522" s="456">
        <v>6</v>
      </c>
      <c r="H522" s="460">
        <v>273</v>
      </c>
      <c r="I522" s="290"/>
    </row>
    <row r="523" spans="1:11" s="523" customFormat="1" x14ac:dyDescent="0.2">
      <c r="A523" s="292" t="s">
        <v>3</v>
      </c>
      <c r="B523" s="253">
        <v>4025</v>
      </c>
      <c r="C523" s="254">
        <v>4025</v>
      </c>
      <c r="D523" s="254">
        <v>4025</v>
      </c>
      <c r="E523" s="254">
        <v>4025</v>
      </c>
      <c r="F523" s="254">
        <v>4025</v>
      </c>
      <c r="G523" s="255">
        <v>4025</v>
      </c>
      <c r="H523" s="293">
        <v>4025</v>
      </c>
      <c r="I523" s="294"/>
      <c r="J523" s="291"/>
    </row>
    <row r="524" spans="1:11" s="523" customFormat="1" x14ac:dyDescent="0.2">
      <c r="A524" s="295" t="s">
        <v>6</v>
      </c>
      <c r="B524" s="256">
        <v>4417.5</v>
      </c>
      <c r="C524" s="257">
        <v>4471.395348837209</v>
      </c>
      <c r="D524" s="257">
        <v>4434.347826086957</v>
      </c>
      <c r="E524" s="257">
        <v>4464</v>
      </c>
      <c r="F524" s="296">
        <v>4564.565217391304</v>
      </c>
      <c r="G524" s="258">
        <v>4472.045454545455</v>
      </c>
      <c r="H524" s="297">
        <v>4471.9327731092435</v>
      </c>
      <c r="I524" s="298"/>
      <c r="J524" s="291"/>
    </row>
    <row r="525" spans="1:11" s="523" customFormat="1" x14ac:dyDescent="0.2">
      <c r="A525" s="226" t="s">
        <v>7</v>
      </c>
      <c r="B525" s="260">
        <v>81.818181818181813</v>
      </c>
      <c r="C525" s="261">
        <v>72.093023255813947</v>
      </c>
      <c r="D525" s="261">
        <v>78.260869565217391</v>
      </c>
      <c r="E525" s="261">
        <v>66.666666666666671</v>
      </c>
      <c r="F525" s="509">
        <v>78.260869565217391</v>
      </c>
      <c r="G525" s="262">
        <v>75</v>
      </c>
      <c r="H525" s="300">
        <v>74.369747899159663</v>
      </c>
      <c r="I525" s="301"/>
      <c r="J525" s="291"/>
    </row>
    <row r="526" spans="1:11" s="523" customFormat="1" x14ac:dyDescent="0.2">
      <c r="A526" s="226" t="s">
        <v>8</v>
      </c>
      <c r="B526" s="263">
        <v>7.2963204863478764E-2</v>
      </c>
      <c r="C526" s="264">
        <v>9.3135228166884035E-2</v>
      </c>
      <c r="D526" s="264">
        <v>8.4054270276364862E-2</v>
      </c>
      <c r="E526" s="264">
        <v>0.10049500541222232</v>
      </c>
      <c r="F526" s="302">
        <v>8.7153655294445492E-2</v>
      </c>
      <c r="G526" s="265">
        <v>8.5876355139886396E-2</v>
      </c>
      <c r="H526" s="303">
        <v>8.6725399687558116E-2</v>
      </c>
      <c r="I526" s="304"/>
      <c r="J526" s="305"/>
      <c r="K526" s="306"/>
    </row>
    <row r="527" spans="1:11" s="523" customFormat="1" x14ac:dyDescent="0.2">
      <c r="A527" s="295" t="s">
        <v>1</v>
      </c>
      <c r="B527" s="266">
        <f t="shared" ref="B527:H527" si="119">B524/B523*100-100</f>
        <v>9.7515527950310599</v>
      </c>
      <c r="C527" s="267">
        <f t="shared" si="119"/>
        <v>11.090567672974146</v>
      </c>
      <c r="D527" s="267">
        <f t="shared" si="119"/>
        <v>10.170132325141793</v>
      </c>
      <c r="E527" s="267">
        <f t="shared" si="119"/>
        <v>10.906832298136649</v>
      </c>
      <c r="F527" s="267">
        <f t="shared" si="119"/>
        <v>13.405347015933017</v>
      </c>
      <c r="G527" s="268">
        <f t="shared" si="119"/>
        <v>11.106719367588937</v>
      </c>
      <c r="H527" s="269">
        <f t="shared" si="119"/>
        <v>11.103919828801082</v>
      </c>
      <c r="I527" s="304"/>
      <c r="J527" s="305"/>
      <c r="K527" s="227"/>
    </row>
    <row r="528" spans="1:11" s="523" customFormat="1" ht="13.5" thickBot="1" x14ac:dyDescent="0.25">
      <c r="A528" s="226" t="s">
        <v>27</v>
      </c>
      <c r="B528" s="270">
        <f t="shared" ref="B528:H528" si="120">B524-B511</f>
        <v>-76.329999999999927</v>
      </c>
      <c r="C528" s="271">
        <f t="shared" si="120"/>
        <v>46.395348837208985</v>
      </c>
      <c r="D528" s="271">
        <f t="shared" si="120"/>
        <v>92.217826086956848</v>
      </c>
      <c r="E528" s="271">
        <f t="shared" si="120"/>
        <v>-57.329999999999927</v>
      </c>
      <c r="F528" s="271">
        <f t="shared" si="120"/>
        <v>124.97521739130389</v>
      </c>
      <c r="G528" s="272">
        <f t="shared" si="120"/>
        <v>-19.83454545454515</v>
      </c>
      <c r="H528" s="307">
        <f t="shared" si="120"/>
        <v>28.242773109243899</v>
      </c>
      <c r="I528" s="308"/>
      <c r="J528" s="305"/>
      <c r="K528" s="227"/>
    </row>
    <row r="529" spans="1:11" s="523" customFormat="1" x14ac:dyDescent="0.2">
      <c r="A529" s="309" t="s">
        <v>51</v>
      </c>
      <c r="B529" s="274">
        <v>650</v>
      </c>
      <c r="C529" s="275">
        <v>644</v>
      </c>
      <c r="D529" s="275">
        <v>649</v>
      </c>
      <c r="E529" s="275">
        <v>148</v>
      </c>
      <c r="F529" s="275">
        <v>659</v>
      </c>
      <c r="G529" s="276">
        <v>639</v>
      </c>
      <c r="H529" s="277">
        <f>SUM(B529:G529)</f>
        <v>3389</v>
      </c>
      <c r="I529" s="310" t="s">
        <v>56</v>
      </c>
      <c r="J529" s="311">
        <f>H516-H529</f>
        <v>18</v>
      </c>
      <c r="K529" s="279">
        <f>J529/H516</f>
        <v>5.2832403874376287E-3</v>
      </c>
    </row>
    <row r="530" spans="1:11" s="523" customFormat="1" x14ac:dyDescent="0.2">
      <c r="A530" s="309" t="s">
        <v>28</v>
      </c>
      <c r="B530" s="229"/>
      <c r="C530" s="281"/>
      <c r="D530" s="281"/>
      <c r="E530" s="281"/>
      <c r="F530" s="281"/>
      <c r="G530" s="230"/>
      <c r="H530" s="233"/>
      <c r="I530" s="227" t="s">
        <v>57</v>
      </c>
      <c r="J530" s="523">
        <v>158.24</v>
      </c>
    </row>
    <row r="531" spans="1:11" s="523" customFormat="1" ht="13.5" thickBot="1" x14ac:dyDescent="0.25">
      <c r="A531" s="312" t="s">
        <v>26</v>
      </c>
      <c r="B531" s="231">
        <f t="shared" ref="B531:G531" si="121">B530-B517</f>
        <v>0</v>
      </c>
      <c r="C531" s="232">
        <f t="shared" si="121"/>
        <v>0</v>
      </c>
      <c r="D531" s="232">
        <f t="shared" si="121"/>
        <v>0</v>
      </c>
      <c r="E531" s="232">
        <f t="shared" si="121"/>
        <v>0</v>
      </c>
      <c r="F531" s="232">
        <f t="shared" si="121"/>
        <v>0</v>
      </c>
      <c r="G531" s="238">
        <f t="shared" si="121"/>
        <v>0</v>
      </c>
      <c r="H531" s="234"/>
      <c r="I531" s="523" t="s">
        <v>26</v>
      </c>
      <c r="J531" s="523">
        <f>J530-J517</f>
        <v>-6.9999999999993179E-2</v>
      </c>
    </row>
    <row r="533" spans="1:11" ht="13.5" thickBot="1" x14ac:dyDescent="0.25"/>
    <row r="534" spans="1:11" ht="13.5" thickBot="1" x14ac:dyDescent="0.25">
      <c r="A534" s="285" t="s">
        <v>145</v>
      </c>
      <c r="B534" s="587" t="s">
        <v>50</v>
      </c>
      <c r="C534" s="588"/>
      <c r="D534" s="588"/>
      <c r="E534" s="588"/>
      <c r="F534" s="588"/>
      <c r="G534" s="589"/>
      <c r="H534" s="313" t="s">
        <v>0</v>
      </c>
      <c r="I534" s="227"/>
      <c r="J534" s="524"/>
      <c r="K534" s="524"/>
    </row>
    <row r="535" spans="1:11" x14ac:dyDescent="0.2">
      <c r="A535" s="226" t="s">
        <v>54</v>
      </c>
      <c r="B535" s="453">
        <v>1</v>
      </c>
      <c r="C535" s="454">
        <v>2</v>
      </c>
      <c r="D535" s="455">
        <v>3</v>
      </c>
      <c r="E535" s="454">
        <v>4</v>
      </c>
      <c r="F535" s="455">
        <v>5</v>
      </c>
      <c r="G535" s="456">
        <v>6</v>
      </c>
      <c r="H535" s="460">
        <v>273</v>
      </c>
      <c r="I535" s="290"/>
      <c r="J535" s="524"/>
      <c r="K535" s="524"/>
    </row>
    <row r="536" spans="1:11" x14ac:dyDescent="0.2">
      <c r="A536" s="292" t="s">
        <v>3</v>
      </c>
      <c r="B536" s="253">
        <v>4045</v>
      </c>
      <c r="C536" s="254">
        <v>4045</v>
      </c>
      <c r="D536" s="254">
        <v>4045</v>
      </c>
      <c r="E536" s="254">
        <v>4045</v>
      </c>
      <c r="F536" s="254">
        <v>4045</v>
      </c>
      <c r="G536" s="255">
        <v>4045</v>
      </c>
      <c r="H536" s="293">
        <v>4045</v>
      </c>
      <c r="I536" s="294"/>
      <c r="J536" s="291"/>
      <c r="K536" s="524"/>
    </row>
    <row r="537" spans="1:11" x14ac:dyDescent="0.2">
      <c r="A537" s="295" t="s">
        <v>6</v>
      </c>
      <c r="B537" s="256">
        <v>4646.739130434783</v>
      </c>
      <c r="C537" s="257">
        <v>4413.5294117647063</v>
      </c>
      <c r="D537" s="257">
        <v>4473.1481481481478</v>
      </c>
      <c r="E537" s="257">
        <v>4562.8571428571431</v>
      </c>
      <c r="F537" s="296">
        <v>4552.9787234042551</v>
      </c>
      <c r="G537" s="258">
        <v>4665.5555555555557</v>
      </c>
      <c r="H537" s="297">
        <v>4545.56420233463</v>
      </c>
      <c r="I537" s="298"/>
      <c r="J537" s="291"/>
      <c r="K537" s="524"/>
    </row>
    <row r="538" spans="1:11" x14ac:dyDescent="0.2">
      <c r="A538" s="226" t="s">
        <v>7</v>
      </c>
      <c r="B538" s="260">
        <v>67.391304347826093</v>
      </c>
      <c r="C538" s="261">
        <v>64.705882352941174</v>
      </c>
      <c r="D538" s="261">
        <v>75.925925925925924</v>
      </c>
      <c r="E538" s="261">
        <v>71.428571428571431</v>
      </c>
      <c r="F538" s="509">
        <v>76.59574468085107</v>
      </c>
      <c r="G538" s="262">
        <v>64.444444444444443</v>
      </c>
      <c r="H538" s="300">
        <v>70.42801556420234</v>
      </c>
      <c r="I538" s="301"/>
      <c r="J538" s="291"/>
      <c r="K538" s="524"/>
    </row>
    <row r="539" spans="1:11" x14ac:dyDescent="0.2">
      <c r="A539" s="226" t="s">
        <v>8</v>
      </c>
      <c r="B539" s="263">
        <v>8.4939856653491894E-2</v>
      </c>
      <c r="C539" s="264">
        <v>9.5242105912651115E-2</v>
      </c>
      <c r="D539" s="264">
        <v>8.7455942207533457E-2</v>
      </c>
      <c r="E539" s="264">
        <v>8.2691733919705884E-2</v>
      </c>
      <c r="F539" s="302">
        <v>8.2768963858544625E-2</v>
      </c>
      <c r="G539" s="265">
        <v>8.4504819396150982E-2</v>
      </c>
      <c r="H539" s="303">
        <v>8.935925642746996E-2</v>
      </c>
      <c r="I539" s="304"/>
      <c r="J539" s="305"/>
      <c r="K539" s="306"/>
    </row>
    <row r="540" spans="1:11" x14ac:dyDescent="0.2">
      <c r="A540" s="295" t="s">
        <v>1</v>
      </c>
      <c r="B540" s="266">
        <f t="shared" ref="B540:H540" si="122">B537/B536*100-100</f>
        <v>14.876121889611454</v>
      </c>
      <c r="C540" s="267">
        <f t="shared" si="122"/>
        <v>9.1107394750236352</v>
      </c>
      <c r="D540" s="267">
        <f t="shared" si="122"/>
        <v>10.58462665384792</v>
      </c>
      <c r="E540" s="267">
        <f t="shared" si="122"/>
        <v>12.80240155394668</v>
      </c>
      <c r="F540" s="267">
        <f t="shared" si="122"/>
        <v>12.558188464876508</v>
      </c>
      <c r="G540" s="268">
        <f t="shared" si="122"/>
        <v>15.341299272078018</v>
      </c>
      <c r="H540" s="269">
        <f t="shared" si="122"/>
        <v>12.374887573167598</v>
      </c>
      <c r="I540" s="304"/>
      <c r="J540" s="305"/>
      <c r="K540" s="227"/>
    </row>
    <row r="541" spans="1:11" ht="13.5" thickBot="1" x14ac:dyDescent="0.25">
      <c r="A541" s="226" t="s">
        <v>27</v>
      </c>
      <c r="B541" s="270">
        <f t="shared" ref="B541:H541" si="123">B537-B524</f>
        <v>229.23913043478296</v>
      </c>
      <c r="C541" s="271">
        <f t="shared" si="123"/>
        <v>-57.865937072502675</v>
      </c>
      <c r="D541" s="271">
        <f t="shared" si="123"/>
        <v>38.800322061190855</v>
      </c>
      <c r="E541" s="271">
        <f t="shared" si="123"/>
        <v>98.857142857143117</v>
      </c>
      <c r="F541" s="271">
        <f t="shared" si="123"/>
        <v>-11.586493987048925</v>
      </c>
      <c r="G541" s="272">
        <f t="shared" si="123"/>
        <v>193.5101010101007</v>
      </c>
      <c r="H541" s="307">
        <f t="shared" si="123"/>
        <v>73.631429225386455</v>
      </c>
      <c r="I541" s="308"/>
      <c r="J541" s="305"/>
      <c r="K541" s="227"/>
    </row>
    <row r="542" spans="1:11" x14ac:dyDescent="0.2">
      <c r="A542" s="309" t="s">
        <v>51</v>
      </c>
      <c r="B542" s="274">
        <v>649</v>
      </c>
      <c r="C542" s="275">
        <v>644</v>
      </c>
      <c r="D542" s="275">
        <v>649</v>
      </c>
      <c r="E542" s="275">
        <v>140</v>
      </c>
      <c r="F542" s="275">
        <v>658</v>
      </c>
      <c r="G542" s="276">
        <v>637</v>
      </c>
      <c r="H542" s="277">
        <f>SUM(B542:G542)</f>
        <v>3377</v>
      </c>
      <c r="I542" s="310" t="s">
        <v>56</v>
      </c>
      <c r="J542" s="311">
        <f>H529-H542</f>
        <v>12</v>
      </c>
      <c r="K542" s="279">
        <f>J542/H529</f>
        <v>3.5408675125405725E-3</v>
      </c>
    </row>
    <row r="543" spans="1:11" x14ac:dyDescent="0.2">
      <c r="A543" s="309" t="s">
        <v>28</v>
      </c>
      <c r="B543" s="229"/>
      <c r="C543" s="281"/>
      <c r="D543" s="281"/>
      <c r="E543" s="281"/>
      <c r="F543" s="281"/>
      <c r="G543" s="230"/>
      <c r="H543" s="233"/>
      <c r="I543" s="227" t="s">
        <v>57</v>
      </c>
      <c r="J543" s="524">
        <v>157.81</v>
      </c>
      <c r="K543" s="524"/>
    </row>
    <row r="544" spans="1:11" ht="13.5" thickBot="1" x14ac:dyDescent="0.25">
      <c r="A544" s="312" t="s">
        <v>26</v>
      </c>
      <c r="B544" s="231">
        <f t="shared" ref="B544:G544" si="124">B543-B530</f>
        <v>0</v>
      </c>
      <c r="C544" s="232">
        <f t="shared" si="124"/>
        <v>0</v>
      </c>
      <c r="D544" s="232">
        <f t="shared" si="124"/>
        <v>0</v>
      </c>
      <c r="E544" s="232">
        <f t="shared" si="124"/>
        <v>0</v>
      </c>
      <c r="F544" s="232">
        <f t="shared" si="124"/>
        <v>0</v>
      </c>
      <c r="G544" s="238">
        <f t="shared" si="124"/>
        <v>0</v>
      </c>
      <c r="H544" s="234"/>
      <c r="I544" s="524" t="s">
        <v>26</v>
      </c>
      <c r="J544" s="524">
        <f>J543-J530</f>
        <v>-0.43000000000000682</v>
      </c>
      <c r="K544" s="524"/>
    </row>
    <row r="546" spans="1:11" ht="13.5" thickBot="1" x14ac:dyDescent="0.25"/>
    <row r="547" spans="1:11" ht="13.5" thickBot="1" x14ac:dyDescent="0.25">
      <c r="A547" s="285" t="s">
        <v>146</v>
      </c>
      <c r="B547" s="587" t="s">
        <v>50</v>
      </c>
      <c r="C547" s="588"/>
      <c r="D547" s="588"/>
      <c r="E547" s="588"/>
      <c r="F547" s="588"/>
      <c r="G547" s="589"/>
      <c r="H547" s="313" t="s">
        <v>0</v>
      </c>
      <c r="I547" s="227"/>
      <c r="J547" s="525"/>
      <c r="K547" s="525"/>
    </row>
    <row r="548" spans="1:11" x14ac:dyDescent="0.2">
      <c r="A548" s="226" t="s">
        <v>54</v>
      </c>
      <c r="B548" s="453">
        <v>1</v>
      </c>
      <c r="C548" s="454">
        <v>2</v>
      </c>
      <c r="D548" s="455">
        <v>3</v>
      </c>
      <c r="E548" s="454">
        <v>4</v>
      </c>
      <c r="F548" s="455">
        <v>5</v>
      </c>
      <c r="G548" s="456">
        <v>6</v>
      </c>
      <c r="H548" s="460">
        <v>273</v>
      </c>
      <c r="I548" s="290"/>
      <c r="J548" s="525"/>
      <c r="K548" s="525"/>
    </row>
    <row r="549" spans="1:11" x14ac:dyDescent="0.2">
      <c r="A549" s="292" t="s">
        <v>3</v>
      </c>
      <c r="B549" s="253">
        <v>4065</v>
      </c>
      <c r="C549" s="254">
        <v>4065</v>
      </c>
      <c r="D549" s="254">
        <v>4065</v>
      </c>
      <c r="E549" s="254">
        <v>4065</v>
      </c>
      <c r="F549" s="254">
        <v>4065</v>
      </c>
      <c r="G549" s="255">
        <v>4065</v>
      </c>
      <c r="H549" s="293">
        <v>4065</v>
      </c>
      <c r="I549" s="294"/>
      <c r="J549" s="291"/>
      <c r="K549" s="525"/>
    </row>
    <row r="550" spans="1:11" x14ac:dyDescent="0.2">
      <c r="A550" s="295" t="s">
        <v>6</v>
      </c>
      <c r="B550" s="256">
        <v>4412.4444444444443</v>
      </c>
      <c r="C550" s="257">
        <v>4545.1428571428569</v>
      </c>
      <c r="D550" s="257">
        <v>4648.5</v>
      </c>
      <c r="E550" s="257">
        <v>4468.666666666667</v>
      </c>
      <c r="F550" s="296">
        <v>4625.909090909091</v>
      </c>
      <c r="G550" s="258">
        <v>5005.25</v>
      </c>
      <c r="H550" s="297">
        <v>4631.7808219178078</v>
      </c>
      <c r="I550" s="298"/>
      <c r="J550" s="291"/>
      <c r="K550" s="525"/>
    </row>
    <row r="551" spans="1:11" x14ac:dyDescent="0.2">
      <c r="A551" s="226" t="s">
        <v>7</v>
      </c>
      <c r="B551" s="260">
        <v>77.777777777777771</v>
      </c>
      <c r="C551" s="261">
        <v>71.428571428571431</v>
      </c>
      <c r="D551" s="261">
        <v>85</v>
      </c>
      <c r="E551" s="261">
        <v>66.666666666666671</v>
      </c>
      <c r="F551" s="509">
        <v>70.454545454545453</v>
      </c>
      <c r="G551" s="262">
        <v>77.5</v>
      </c>
      <c r="H551" s="300">
        <v>71.232876712328761</v>
      </c>
      <c r="I551" s="301"/>
      <c r="J551" s="291"/>
      <c r="K551" s="525"/>
    </row>
    <row r="552" spans="1:11" x14ac:dyDescent="0.2">
      <c r="A552" s="226" t="s">
        <v>8</v>
      </c>
      <c r="B552" s="263">
        <v>8.4423029400338134E-2</v>
      </c>
      <c r="C552" s="264">
        <v>8.3745187990653197E-2</v>
      </c>
      <c r="D552" s="264">
        <v>6.7069711873886273E-2</v>
      </c>
      <c r="E552" s="264">
        <v>9.1342858682491215E-2</v>
      </c>
      <c r="F552" s="302">
        <v>8.1334351319831216E-2</v>
      </c>
      <c r="G552" s="265">
        <v>8.0242562127066139E-2</v>
      </c>
      <c r="H552" s="303">
        <v>9.0877871780953329E-2</v>
      </c>
      <c r="I552" s="304"/>
      <c r="J552" s="305"/>
      <c r="K552" s="306"/>
    </row>
    <row r="553" spans="1:11" x14ac:dyDescent="0.2">
      <c r="A553" s="295" t="s">
        <v>1</v>
      </c>
      <c r="B553" s="266">
        <f t="shared" ref="B553:H553" si="125">B550/B549*100-100</f>
        <v>8.547218805521382</v>
      </c>
      <c r="C553" s="267">
        <f t="shared" si="125"/>
        <v>11.811632402038313</v>
      </c>
      <c r="D553" s="267">
        <f t="shared" si="125"/>
        <v>14.354243542435412</v>
      </c>
      <c r="E553" s="267">
        <f t="shared" si="125"/>
        <v>9.9302993029930349</v>
      </c>
      <c r="F553" s="267">
        <f t="shared" si="125"/>
        <v>13.798501621379856</v>
      </c>
      <c r="G553" s="268">
        <f t="shared" si="125"/>
        <v>23.130381303813039</v>
      </c>
      <c r="H553" s="269">
        <f t="shared" si="125"/>
        <v>13.942947648654552</v>
      </c>
      <c r="I553" s="304"/>
      <c r="J553" s="305"/>
      <c r="K553" s="227"/>
    </row>
    <row r="554" spans="1:11" ht="13.5" thickBot="1" x14ac:dyDescent="0.25">
      <c r="A554" s="226" t="s">
        <v>27</v>
      </c>
      <c r="B554" s="270">
        <f t="shared" ref="B554:H554" si="126">B550-B537</f>
        <v>-234.29468599033862</v>
      </c>
      <c r="C554" s="271">
        <f t="shared" si="126"/>
        <v>131.61344537815057</v>
      </c>
      <c r="D554" s="271">
        <f t="shared" si="126"/>
        <v>175.35185185185219</v>
      </c>
      <c r="E554" s="271">
        <f t="shared" si="126"/>
        <v>-94.190476190476147</v>
      </c>
      <c r="F554" s="271">
        <f t="shared" si="126"/>
        <v>72.930367504835885</v>
      </c>
      <c r="G554" s="272">
        <f t="shared" si="126"/>
        <v>339.69444444444434</v>
      </c>
      <c r="H554" s="307">
        <f t="shared" si="126"/>
        <v>86.216619583177817</v>
      </c>
      <c r="I554" s="308"/>
      <c r="J554" s="305"/>
      <c r="K554" s="227"/>
    </row>
    <row r="555" spans="1:11" x14ac:dyDescent="0.2">
      <c r="A555" s="309" t="s">
        <v>51</v>
      </c>
      <c r="B555" s="274">
        <v>648</v>
      </c>
      <c r="C555" s="275">
        <v>642</v>
      </c>
      <c r="D555" s="275">
        <v>648</v>
      </c>
      <c r="E555" s="275">
        <v>131</v>
      </c>
      <c r="F555" s="275">
        <v>657</v>
      </c>
      <c r="G555" s="276">
        <v>635</v>
      </c>
      <c r="H555" s="277">
        <f>SUM(B555:G555)</f>
        <v>3361</v>
      </c>
      <c r="I555" s="310" t="s">
        <v>56</v>
      </c>
      <c r="J555" s="311">
        <f>H542-H555</f>
        <v>16</v>
      </c>
      <c r="K555" s="279">
        <f>J555/H542</f>
        <v>4.7379330766952913E-3</v>
      </c>
    </row>
    <row r="556" spans="1:11" x14ac:dyDescent="0.2">
      <c r="A556" s="309" t="s">
        <v>28</v>
      </c>
      <c r="B556" s="229"/>
      <c r="C556" s="281"/>
      <c r="D556" s="281"/>
      <c r="E556" s="281"/>
      <c r="F556" s="281"/>
      <c r="G556" s="230"/>
      <c r="H556" s="233"/>
      <c r="I556" s="227" t="s">
        <v>57</v>
      </c>
      <c r="J556" s="525">
        <v>157.68</v>
      </c>
      <c r="K556" s="525"/>
    </row>
    <row r="557" spans="1:11" ht="13.5" thickBot="1" x14ac:dyDescent="0.25">
      <c r="A557" s="312" t="s">
        <v>26</v>
      </c>
      <c r="B557" s="231">
        <f t="shared" ref="B557:G557" si="127">B556-B543</f>
        <v>0</v>
      </c>
      <c r="C557" s="232">
        <f t="shared" si="127"/>
        <v>0</v>
      </c>
      <c r="D557" s="232">
        <f t="shared" si="127"/>
        <v>0</v>
      </c>
      <c r="E557" s="232">
        <f t="shared" si="127"/>
        <v>0</v>
      </c>
      <c r="F557" s="232">
        <f t="shared" si="127"/>
        <v>0</v>
      </c>
      <c r="G557" s="238">
        <f t="shared" si="127"/>
        <v>0</v>
      </c>
      <c r="H557" s="234"/>
      <c r="I557" s="525" t="s">
        <v>26</v>
      </c>
      <c r="J557" s="525">
        <f>J556-J543</f>
        <v>-0.12999999999999545</v>
      </c>
      <c r="K557" s="525"/>
    </row>
    <row r="559" spans="1:11" ht="13.5" thickBot="1" x14ac:dyDescent="0.25"/>
    <row r="560" spans="1:11" s="527" customFormat="1" ht="13.5" thickBot="1" x14ac:dyDescent="0.25">
      <c r="A560" s="285" t="s">
        <v>148</v>
      </c>
      <c r="B560" s="587" t="s">
        <v>50</v>
      </c>
      <c r="C560" s="588"/>
      <c r="D560" s="588"/>
      <c r="E560" s="588"/>
      <c r="F560" s="588"/>
      <c r="G560" s="589"/>
      <c r="H560" s="313" t="s">
        <v>0</v>
      </c>
      <c r="I560" s="227"/>
    </row>
    <row r="561" spans="1:11" s="527" customFormat="1" x14ac:dyDescent="0.2">
      <c r="A561" s="226" t="s">
        <v>54</v>
      </c>
      <c r="B561" s="453">
        <v>1</v>
      </c>
      <c r="C561" s="454">
        <v>2</v>
      </c>
      <c r="D561" s="455">
        <v>3</v>
      </c>
      <c r="E561" s="454">
        <v>4</v>
      </c>
      <c r="F561" s="455">
        <v>5</v>
      </c>
      <c r="G561" s="456">
        <v>6</v>
      </c>
      <c r="H561" s="460">
        <v>273</v>
      </c>
      <c r="I561" s="290"/>
    </row>
    <row r="562" spans="1:11" s="527" customFormat="1" x14ac:dyDescent="0.2">
      <c r="A562" s="292" t="s">
        <v>3</v>
      </c>
      <c r="B562" s="253">
        <v>4105</v>
      </c>
      <c r="C562" s="254">
        <v>4105</v>
      </c>
      <c r="D562" s="254">
        <v>4105</v>
      </c>
      <c r="E562" s="254">
        <v>4105</v>
      </c>
      <c r="F562" s="254">
        <v>4105</v>
      </c>
      <c r="G562" s="255">
        <v>4105</v>
      </c>
      <c r="H562" s="293">
        <v>4105</v>
      </c>
      <c r="I562" s="294"/>
      <c r="J562" s="291"/>
    </row>
    <row r="563" spans="1:11" s="527" customFormat="1" x14ac:dyDescent="0.2">
      <c r="A563" s="295" t="s">
        <v>6</v>
      </c>
      <c r="B563" s="256">
        <v>4599.33</v>
      </c>
      <c r="C563" s="257">
        <v>4569.33</v>
      </c>
      <c r="D563" s="257">
        <v>4697.32</v>
      </c>
      <c r="E563" s="257">
        <v>4537</v>
      </c>
      <c r="F563" s="296">
        <v>4646.82</v>
      </c>
      <c r="G563" s="258">
        <v>5338.24</v>
      </c>
      <c r="H563" s="297">
        <v>4675.1400000000003</v>
      </c>
      <c r="I563" s="298"/>
      <c r="J563" s="291"/>
    </row>
    <row r="564" spans="1:11" s="527" customFormat="1" x14ac:dyDescent="0.2">
      <c r="A564" s="226" t="s">
        <v>7</v>
      </c>
      <c r="B564" s="260">
        <v>73.33</v>
      </c>
      <c r="C564" s="261">
        <v>73.33</v>
      </c>
      <c r="D564" s="261">
        <v>80.489999999999995</v>
      </c>
      <c r="E564" s="261">
        <v>40</v>
      </c>
      <c r="F564" s="509">
        <v>77.27</v>
      </c>
      <c r="G564" s="262">
        <v>94.12</v>
      </c>
      <c r="H564" s="300">
        <v>66.510000000000005</v>
      </c>
      <c r="I564" s="301"/>
      <c r="J564" s="291"/>
    </row>
    <row r="565" spans="1:11" s="527" customFormat="1" x14ac:dyDescent="0.2">
      <c r="A565" s="226" t="s">
        <v>8</v>
      </c>
      <c r="B565" s="263">
        <v>9.0499999999999997E-2</v>
      </c>
      <c r="C565" s="264">
        <v>9.2799999999999994E-2</v>
      </c>
      <c r="D565" s="264">
        <v>7.2300000000000003E-2</v>
      </c>
      <c r="E565" s="264">
        <v>0.1162</v>
      </c>
      <c r="F565" s="302">
        <v>7.8100000000000003E-2</v>
      </c>
      <c r="G565" s="265">
        <v>7.2099999999999997E-2</v>
      </c>
      <c r="H565" s="303">
        <v>9.6500000000000002E-2</v>
      </c>
      <c r="I565" s="304"/>
      <c r="J565" s="305"/>
      <c r="K565" s="306"/>
    </row>
    <row r="566" spans="1:11" s="527" customFormat="1" x14ac:dyDescent="0.2">
      <c r="A566" s="295" t="s">
        <v>1</v>
      </c>
      <c r="B566" s="266">
        <f t="shared" ref="B566:H566" si="128">B563/B562*100-100</f>
        <v>12.042143727161985</v>
      </c>
      <c r="C566" s="267">
        <f t="shared" si="128"/>
        <v>11.31132764920828</v>
      </c>
      <c r="D566" s="267">
        <f t="shared" si="128"/>
        <v>14.429232643118155</v>
      </c>
      <c r="E566" s="267">
        <f t="shared" si="128"/>
        <v>10.523751522533487</v>
      </c>
      <c r="F566" s="267">
        <f t="shared" si="128"/>
        <v>13.199025578562711</v>
      </c>
      <c r="G566" s="268">
        <f t="shared" si="128"/>
        <v>30.042387332521315</v>
      </c>
      <c r="H566" s="269">
        <f t="shared" si="128"/>
        <v>13.888915956151052</v>
      </c>
      <c r="I566" s="304"/>
      <c r="J566" s="305"/>
      <c r="K566" s="227"/>
    </row>
    <row r="567" spans="1:11" s="527" customFormat="1" ht="13.5" thickBot="1" x14ac:dyDescent="0.25">
      <c r="A567" s="226" t="s">
        <v>27</v>
      </c>
      <c r="B567" s="270">
        <f t="shared" ref="B567:H567" si="129">B563-B550</f>
        <v>186.88555555555558</v>
      </c>
      <c r="C567" s="271">
        <f t="shared" si="129"/>
        <v>24.187142857143044</v>
      </c>
      <c r="D567" s="271">
        <f t="shared" si="129"/>
        <v>48.819999999999709</v>
      </c>
      <c r="E567" s="271">
        <f t="shared" si="129"/>
        <v>68.33333333333303</v>
      </c>
      <c r="F567" s="271">
        <f t="shared" si="129"/>
        <v>20.910909090908717</v>
      </c>
      <c r="G567" s="272">
        <f t="shared" si="129"/>
        <v>332.98999999999978</v>
      </c>
      <c r="H567" s="307">
        <f t="shared" si="129"/>
        <v>43.359178082192557</v>
      </c>
      <c r="I567" s="308"/>
      <c r="J567" s="305"/>
      <c r="K567" s="227"/>
    </row>
    <row r="568" spans="1:11" s="527" customFormat="1" x14ac:dyDescent="0.2">
      <c r="A568" s="309" t="s">
        <v>51</v>
      </c>
      <c r="B568" s="274">
        <v>648</v>
      </c>
      <c r="C568" s="275">
        <v>636</v>
      </c>
      <c r="D568" s="275">
        <v>643</v>
      </c>
      <c r="E568" s="275">
        <v>115</v>
      </c>
      <c r="F568" s="275">
        <v>656</v>
      </c>
      <c r="G568" s="276">
        <v>634</v>
      </c>
      <c r="H568" s="277">
        <f>SUM(B568:G568)</f>
        <v>3332</v>
      </c>
      <c r="I568" s="310" t="s">
        <v>56</v>
      </c>
      <c r="J568" s="311">
        <f>H555-H568</f>
        <v>29</v>
      </c>
      <c r="K568" s="279">
        <f>J568/H555</f>
        <v>8.6283844094019631E-3</v>
      </c>
    </row>
    <row r="569" spans="1:11" s="527" customFormat="1" x14ac:dyDescent="0.2">
      <c r="A569" s="309" t="s">
        <v>28</v>
      </c>
      <c r="B569" s="229"/>
      <c r="C569" s="281"/>
      <c r="D569" s="281"/>
      <c r="E569" s="281"/>
      <c r="F569" s="281"/>
      <c r="G569" s="230"/>
      <c r="H569" s="233"/>
      <c r="I569" s="227" t="s">
        <v>57</v>
      </c>
      <c r="J569" s="527">
        <v>156.97999999999999</v>
      </c>
    </row>
    <row r="570" spans="1:11" s="527" customFormat="1" ht="13.5" thickBot="1" x14ac:dyDescent="0.25">
      <c r="A570" s="312" t="s">
        <v>26</v>
      </c>
      <c r="B570" s="231">
        <f t="shared" ref="B570:G570" si="130">B569-B556</f>
        <v>0</v>
      </c>
      <c r="C570" s="232">
        <f t="shared" si="130"/>
        <v>0</v>
      </c>
      <c r="D570" s="232">
        <f t="shared" si="130"/>
        <v>0</v>
      </c>
      <c r="E570" s="232">
        <f t="shared" si="130"/>
        <v>0</v>
      </c>
      <c r="F570" s="232">
        <f t="shared" si="130"/>
        <v>0</v>
      </c>
      <c r="G570" s="238">
        <f t="shared" si="130"/>
        <v>0</v>
      </c>
      <c r="H570" s="234"/>
      <c r="I570" s="527" t="s">
        <v>26</v>
      </c>
      <c r="J570" s="527">
        <f>J569-J556</f>
        <v>-0.70000000000001705</v>
      </c>
    </row>
    <row r="572" spans="1:11" ht="13.5" thickBot="1" x14ac:dyDescent="0.25"/>
    <row r="573" spans="1:11" ht="13.5" thickBot="1" x14ac:dyDescent="0.25">
      <c r="A573" s="285" t="s">
        <v>150</v>
      </c>
      <c r="B573" s="587" t="s">
        <v>50</v>
      </c>
      <c r="C573" s="588"/>
      <c r="D573" s="588"/>
      <c r="E573" s="588"/>
      <c r="F573" s="588"/>
      <c r="G573" s="589"/>
      <c r="H573" s="313" t="s">
        <v>0</v>
      </c>
      <c r="I573" s="227"/>
      <c r="J573" s="529"/>
      <c r="K573" s="529"/>
    </row>
    <row r="574" spans="1:11" x14ac:dyDescent="0.2">
      <c r="A574" s="226" t="s">
        <v>54</v>
      </c>
      <c r="B574" s="453">
        <v>1</v>
      </c>
      <c r="C574" s="454">
        <v>2</v>
      </c>
      <c r="D574" s="455">
        <v>3</v>
      </c>
      <c r="E574" s="454">
        <v>4</v>
      </c>
      <c r="F574" s="455">
        <v>5</v>
      </c>
      <c r="G574" s="456">
        <v>6</v>
      </c>
      <c r="H574" s="460">
        <v>273</v>
      </c>
      <c r="I574" s="290"/>
      <c r="J574" s="529"/>
      <c r="K574" s="529"/>
    </row>
    <row r="575" spans="1:11" x14ac:dyDescent="0.2">
      <c r="A575" s="292" t="s">
        <v>3</v>
      </c>
      <c r="B575" s="253">
        <v>4145</v>
      </c>
      <c r="C575" s="254">
        <v>4145</v>
      </c>
      <c r="D575" s="254">
        <v>4145</v>
      </c>
      <c r="E575" s="254">
        <v>4145</v>
      </c>
      <c r="F575" s="254">
        <v>4145</v>
      </c>
      <c r="G575" s="255">
        <v>4145</v>
      </c>
      <c r="H575" s="293">
        <v>4145</v>
      </c>
      <c r="I575" s="294"/>
      <c r="J575" s="291"/>
      <c r="K575" s="529"/>
    </row>
    <row r="576" spans="1:11" x14ac:dyDescent="0.2">
      <c r="A576" s="295" t="s">
        <v>6</v>
      </c>
      <c r="B576" s="256">
        <v>4465.7142857142853</v>
      </c>
      <c r="C576" s="257">
        <v>4746.7441860465115</v>
      </c>
      <c r="D576" s="257">
        <v>4788.909090909091</v>
      </c>
      <c r="E576" s="257">
        <v>4837.5</v>
      </c>
      <c r="F576" s="296">
        <v>4804.3902439024387</v>
      </c>
      <c r="G576" s="258">
        <v>4900</v>
      </c>
      <c r="H576" s="297">
        <v>4751.818181818182</v>
      </c>
      <c r="I576" s="298"/>
      <c r="J576" s="291"/>
      <c r="K576" s="529"/>
    </row>
    <row r="577" spans="1:11" x14ac:dyDescent="0.2">
      <c r="A577" s="226" t="s">
        <v>7</v>
      </c>
      <c r="B577" s="260">
        <v>76.19047619047619</v>
      </c>
      <c r="C577" s="261">
        <v>67.441860465116278</v>
      </c>
      <c r="D577" s="261">
        <v>76.36363636363636</v>
      </c>
      <c r="E577" s="261">
        <v>31.25</v>
      </c>
      <c r="F577" s="509">
        <v>75.609756097560975</v>
      </c>
      <c r="G577" s="262">
        <v>66.666666666666671</v>
      </c>
      <c r="H577" s="300">
        <v>67.768595041322314</v>
      </c>
      <c r="I577" s="301"/>
      <c r="J577" s="291"/>
      <c r="K577" s="529"/>
    </row>
    <row r="578" spans="1:11" x14ac:dyDescent="0.2">
      <c r="A578" s="226" t="s">
        <v>8</v>
      </c>
      <c r="B578" s="263">
        <v>8.6209493926765607E-2</v>
      </c>
      <c r="C578" s="264">
        <v>9.1918797601946253E-2</v>
      </c>
      <c r="D578" s="264">
        <v>9.0432330120177415E-2</v>
      </c>
      <c r="E578" s="264">
        <v>0.13025613994281515</v>
      </c>
      <c r="F578" s="302">
        <v>8.4128410420721139E-2</v>
      </c>
      <c r="G578" s="265">
        <v>9.0512498469003166E-2</v>
      </c>
      <c r="H578" s="303">
        <v>9.6951450476534473E-2</v>
      </c>
      <c r="I578" s="304"/>
      <c r="J578" s="305"/>
      <c r="K578" s="306"/>
    </row>
    <row r="579" spans="1:11" x14ac:dyDescent="0.2">
      <c r="A579" s="295" t="s">
        <v>1</v>
      </c>
      <c r="B579" s="266">
        <f t="shared" ref="B579:H579" si="131">B576/B575*100-100</f>
        <v>7.7373772186799812</v>
      </c>
      <c r="C579" s="267">
        <f t="shared" si="131"/>
        <v>14.517350688697505</v>
      </c>
      <c r="D579" s="267">
        <f t="shared" si="131"/>
        <v>15.534598091896029</v>
      </c>
      <c r="E579" s="267">
        <f t="shared" si="131"/>
        <v>16.706875753920386</v>
      </c>
      <c r="F579" s="267">
        <f t="shared" si="131"/>
        <v>15.908087910794649</v>
      </c>
      <c r="G579" s="268">
        <f t="shared" si="131"/>
        <v>18.214716525934875</v>
      </c>
      <c r="H579" s="269">
        <f t="shared" si="131"/>
        <v>14.639763131922365</v>
      </c>
      <c r="I579" s="304"/>
      <c r="J579" s="305"/>
      <c r="K579" s="227"/>
    </row>
    <row r="580" spans="1:11" ht="13.5" thickBot="1" x14ac:dyDescent="0.25">
      <c r="A580" s="226" t="s">
        <v>27</v>
      </c>
      <c r="B580" s="270">
        <f t="shared" ref="B580:H580" si="132">B576-B563</f>
        <v>-133.6157142857146</v>
      </c>
      <c r="C580" s="271">
        <f t="shared" si="132"/>
        <v>177.41418604651153</v>
      </c>
      <c r="D580" s="271">
        <f t="shared" si="132"/>
        <v>91.589090909091283</v>
      </c>
      <c r="E580" s="271">
        <f t="shared" si="132"/>
        <v>300.5</v>
      </c>
      <c r="F580" s="271">
        <f t="shared" si="132"/>
        <v>157.57024390243896</v>
      </c>
      <c r="G580" s="272">
        <f t="shared" si="132"/>
        <v>-438.23999999999978</v>
      </c>
      <c r="H580" s="307">
        <f t="shared" si="132"/>
        <v>76.678181818181656</v>
      </c>
      <c r="I580" s="308"/>
      <c r="J580" s="305"/>
      <c r="K580" s="227"/>
    </row>
    <row r="581" spans="1:11" x14ac:dyDescent="0.2">
      <c r="A581" s="309" t="s">
        <v>51</v>
      </c>
      <c r="B581" s="274">
        <v>644</v>
      </c>
      <c r="C581" s="275">
        <v>630</v>
      </c>
      <c r="D581" s="275">
        <v>639</v>
      </c>
      <c r="E581" s="275">
        <v>97</v>
      </c>
      <c r="F581" s="275">
        <v>654</v>
      </c>
      <c r="G581" s="276">
        <v>634</v>
      </c>
      <c r="H581" s="277">
        <f>SUM(B581:G581)</f>
        <v>3298</v>
      </c>
      <c r="I581" s="310" t="s">
        <v>56</v>
      </c>
      <c r="J581" s="311">
        <f>H568-H581</f>
        <v>34</v>
      </c>
      <c r="K581" s="279">
        <f>J581/H568</f>
        <v>1.020408163265306E-2</v>
      </c>
    </row>
    <row r="582" spans="1:11" x14ac:dyDescent="0.2">
      <c r="A582" s="309" t="s">
        <v>28</v>
      </c>
      <c r="B582" s="229"/>
      <c r="C582" s="281"/>
      <c r="D582" s="281"/>
      <c r="E582" s="281"/>
      <c r="F582" s="281"/>
      <c r="G582" s="230"/>
      <c r="H582" s="233"/>
      <c r="I582" s="227" t="s">
        <v>57</v>
      </c>
      <c r="J582" s="529">
        <v>156.65</v>
      </c>
      <c r="K582" s="529"/>
    </row>
    <row r="583" spans="1:11" ht="13.5" thickBot="1" x14ac:dyDescent="0.25">
      <c r="A583" s="312" t="s">
        <v>26</v>
      </c>
      <c r="B583" s="231">
        <f t="shared" ref="B583:G583" si="133">B582-B569</f>
        <v>0</v>
      </c>
      <c r="C583" s="232">
        <f t="shared" si="133"/>
        <v>0</v>
      </c>
      <c r="D583" s="232">
        <f t="shared" si="133"/>
        <v>0</v>
      </c>
      <c r="E583" s="232">
        <f t="shared" si="133"/>
        <v>0</v>
      </c>
      <c r="F583" s="232">
        <f t="shared" si="133"/>
        <v>0</v>
      </c>
      <c r="G583" s="238">
        <f t="shared" si="133"/>
        <v>0</v>
      </c>
      <c r="H583" s="234"/>
      <c r="I583" s="529" t="s">
        <v>26</v>
      </c>
      <c r="J583" s="529">
        <f>J582-J569</f>
        <v>-0.32999999999998408</v>
      </c>
      <c r="K583" s="529"/>
    </row>
    <row r="585" spans="1:11" ht="13.5" thickBot="1" x14ac:dyDescent="0.25"/>
    <row r="586" spans="1:11" ht="13.5" thickBot="1" x14ac:dyDescent="0.25">
      <c r="A586" s="285" t="s">
        <v>154</v>
      </c>
      <c r="B586" s="587" t="s">
        <v>50</v>
      </c>
      <c r="C586" s="588"/>
      <c r="D586" s="588"/>
      <c r="E586" s="588"/>
      <c r="F586" s="588"/>
      <c r="G586" s="589"/>
      <c r="H586" s="313" t="s">
        <v>0</v>
      </c>
      <c r="I586" s="227"/>
      <c r="J586" s="532"/>
      <c r="K586" s="532"/>
    </row>
    <row r="587" spans="1:11" x14ac:dyDescent="0.2">
      <c r="A587" s="226" t="s">
        <v>54</v>
      </c>
      <c r="B587" s="453">
        <v>1</v>
      </c>
      <c r="C587" s="454">
        <v>2</v>
      </c>
      <c r="D587" s="455">
        <v>3</v>
      </c>
      <c r="E587" s="454">
        <v>4</v>
      </c>
      <c r="F587" s="455">
        <v>5</v>
      </c>
      <c r="G587" s="456">
        <v>6</v>
      </c>
      <c r="H587" s="460">
        <v>273</v>
      </c>
      <c r="I587" s="290"/>
      <c r="J587" s="532"/>
      <c r="K587" s="532"/>
    </row>
    <row r="588" spans="1:11" x14ac:dyDescent="0.2">
      <c r="A588" s="292" t="s">
        <v>3</v>
      </c>
      <c r="B588" s="253">
        <v>4185</v>
      </c>
      <c r="C588" s="254">
        <v>4185</v>
      </c>
      <c r="D588" s="254">
        <v>4185</v>
      </c>
      <c r="E588" s="254">
        <v>4185</v>
      </c>
      <c r="F588" s="254">
        <v>4185</v>
      </c>
      <c r="G588" s="255">
        <v>4185</v>
      </c>
      <c r="H588" s="293">
        <v>4185</v>
      </c>
      <c r="I588" s="294"/>
      <c r="J588" s="291"/>
      <c r="K588" s="532"/>
    </row>
    <row r="589" spans="1:11" x14ac:dyDescent="0.2">
      <c r="A589" s="295" t="s">
        <v>6</v>
      </c>
      <c r="B589" s="256">
        <v>4478</v>
      </c>
      <c r="C589" s="257">
        <v>4683</v>
      </c>
      <c r="D589" s="257">
        <v>4948</v>
      </c>
      <c r="E589" s="257">
        <v>5028</v>
      </c>
      <c r="F589" s="296">
        <v>4795</v>
      </c>
      <c r="G589" s="258">
        <v>4799</v>
      </c>
      <c r="H589" s="297">
        <v>4762</v>
      </c>
      <c r="I589" s="298"/>
      <c r="J589" s="291"/>
      <c r="K589" s="532"/>
    </row>
    <row r="590" spans="1:11" x14ac:dyDescent="0.2">
      <c r="A590" s="226" t="s">
        <v>7</v>
      </c>
      <c r="B590" s="260">
        <v>67.5</v>
      </c>
      <c r="C590" s="261">
        <v>72.5</v>
      </c>
      <c r="D590" s="261">
        <v>70</v>
      </c>
      <c r="E590" s="261">
        <v>56.2</v>
      </c>
      <c r="F590" s="509">
        <v>75</v>
      </c>
      <c r="G590" s="262">
        <v>55</v>
      </c>
      <c r="H590" s="300">
        <v>59.7</v>
      </c>
      <c r="I590" s="301"/>
      <c r="J590" s="291"/>
      <c r="K590" s="532"/>
    </row>
    <row r="591" spans="1:11" x14ac:dyDescent="0.2">
      <c r="A591" s="226" t="s">
        <v>8</v>
      </c>
      <c r="B591" s="263">
        <v>0.11899999999999999</v>
      </c>
      <c r="C591" s="264">
        <v>0.11</v>
      </c>
      <c r="D591" s="264">
        <v>0.11600000000000001</v>
      </c>
      <c r="E591" s="264">
        <v>0.16</v>
      </c>
      <c r="F591" s="302">
        <v>9.7000000000000003E-2</v>
      </c>
      <c r="G591" s="265">
        <v>0.124</v>
      </c>
      <c r="H591" s="303">
        <v>0.122</v>
      </c>
      <c r="I591" s="304"/>
      <c r="J591" s="305"/>
      <c r="K591" s="306"/>
    </row>
    <row r="592" spans="1:11" x14ac:dyDescent="0.2">
      <c r="A592" s="295" t="s">
        <v>1</v>
      </c>
      <c r="B592" s="266">
        <f t="shared" ref="B592:H592" si="134">B589/B588*100-100</f>
        <v>7.0011947431302417</v>
      </c>
      <c r="C592" s="267">
        <f t="shared" si="134"/>
        <v>11.899641577060933</v>
      </c>
      <c r="D592" s="267">
        <f t="shared" si="134"/>
        <v>18.231780167264034</v>
      </c>
      <c r="E592" s="267">
        <f t="shared" si="134"/>
        <v>20.143369175627242</v>
      </c>
      <c r="F592" s="267">
        <f t="shared" si="134"/>
        <v>14.57586618876941</v>
      </c>
      <c r="G592" s="268">
        <f t="shared" si="134"/>
        <v>14.671445639187567</v>
      </c>
      <c r="H592" s="269">
        <f t="shared" si="134"/>
        <v>13.787335722819606</v>
      </c>
      <c r="I592" s="304"/>
      <c r="J592" s="305"/>
      <c r="K592" s="227"/>
    </row>
    <row r="593" spans="1:11" ht="13.5" thickBot="1" x14ac:dyDescent="0.25">
      <c r="A593" s="226" t="s">
        <v>27</v>
      </c>
      <c r="B593" s="270">
        <f t="shared" ref="B593:H593" si="135">B589-B576</f>
        <v>12.285714285714675</v>
      </c>
      <c r="C593" s="271">
        <f t="shared" si="135"/>
        <v>-63.744186046511459</v>
      </c>
      <c r="D593" s="271">
        <f t="shared" si="135"/>
        <v>159.09090909090901</v>
      </c>
      <c r="E593" s="271">
        <f t="shared" si="135"/>
        <v>190.5</v>
      </c>
      <c r="F593" s="271">
        <f t="shared" si="135"/>
        <v>-9.3902439024386695</v>
      </c>
      <c r="G593" s="272">
        <f t="shared" si="135"/>
        <v>-101</v>
      </c>
      <c r="H593" s="307">
        <f t="shared" si="135"/>
        <v>10.181818181818016</v>
      </c>
      <c r="I593" s="308"/>
      <c r="J593" s="305"/>
      <c r="K593" s="227"/>
    </row>
    <row r="594" spans="1:11" x14ac:dyDescent="0.2">
      <c r="A594" s="309" t="s">
        <v>51</v>
      </c>
      <c r="B594" s="274">
        <v>633</v>
      </c>
      <c r="C594" s="275">
        <v>617</v>
      </c>
      <c r="D594" s="275">
        <v>627</v>
      </c>
      <c r="E594" s="275">
        <v>112</v>
      </c>
      <c r="F594" s="275">
        <v>640</v>
      </c>
      <c r="G594" s="276">
        <v>620</v>
      </c>
      <c r="H594" s="277">
        <f>SUM(B594:G594)</f>
        <v>3249</v>
      </c>
      <c r="I594" s="310" t="s">
        <v>56</v>
      </c>
      <c r="J594" s="311">
        <f>H581-H594</f>
        <v>49</v>
      </c>
      <c r="K594" s="279">
        <f>J594/H581</f>
        <v>1.485748938750758E-2</v>
      </c>
    </row>
    <row r="595" spans="1:11" x14ac:dyDescent="0.2">
      <c r="A595" s="309" t="s">
        <v>28</v>
      </c>
      <c r="B595" s="229"/>
      <c r="C595" s="281"/>
      <c r="D595" s="281"/>
      <c r="E595" s="281"/>
      <c r="F595" s="281"/>
      <c r="G595" s="230"/>
      <c r="H595" s="233"/>
      <c r="I595" s="227" t="s">
        <v>57</v>
      </c>
      <c r="J595" s="532">
        <v>156.22</v>
      </c>
      <c r="K595" s="532"/>
    </row>
    <row r="596" spans="1:11" ht="13.5" thickBot="1" x14ac:dyDescent="0.25">
      <c r="A596" s="312" t="s">
        <v>26</v>
      </c>
      <c r="B596" s="231">
        <f t="shared" ref="B596:G596" si="136">B595-B582</f>
        <v>0</v>
      </c>
      <c r="C596" s="232">
        <f t="shared" si="136"/>
        <v>0</v>
      </c>
      <c r="D596" s="232">
        <f t="shared" si="136"/>
        <v>0</v>
      </c>
      <c r="E596" s="232">
        <f t="shared" si="136"/>
        <v>0</v>
      </c>
      <c r="F596" s="232">
        <f t="shared" si="136"/>
        <v>0</v>
      </c>
      <c r="G596" s="238">
        <f t="shared" si="136"/>
        <v>0</v>
      </c>
      <c r="H596" s="234"/>
      <c r="I596" s="532" t="s">
        <v>26</v>
      </c>
      <c r="J596" s="532">
        <f>J595-J582</f>
        <v>-0.43000000000000682</v>
      </c>
      <c r="K596" s="532"/>
    </row>
    <row r="598" spans="1:11" ht="13.5" thickBot="1" x14ac:dyDescent="0.25"/>
    <row r="599" spans="1:11" ht="13.5" thickBot="1" x14ac:dyDescent="0.25">
      <c r="A599" s="285" t="s">
        <v>156</v>
      </c>
      <c r="B599" s="587" t="s">
        <v>50</v>
      </c>
      <c r="C599" s="588"/>
      <c r="D599" s="588"/>
      <c r="E599" s="588"/>
      <c r="F599" s="588"/>
      <c r="G599" s="589"/>
      <c r="H599" s="313" t="s">
        <v>0</v>
      </c>
      <c r="I599" s="227"/>
      <c r="J599" s="534"/>
      <c r="K599" s="534"/>
    </row>
    <row r="600" spans="1:11" x14ac:dyDescent="0.2">
      <c r="A600" s="226" t="s">
        <v>54</v>
      </c>
      <c r="B600" s="453">
        <v>1</v>
      </c>
      <c r="C600" s="454">
        <v>2</v>
      </c>
      <c r="D600" s="455">
        <v>3</v>
      </c>
      <c r="E600" s="454">
        <v>4</v>
      </c>
      <c r="F600" s="455">
        <v>5</v>
      </c>
      <c r="G600" s="456">
        <v>6</v>
      </c>
      <c r="H600" s="460">
        <v>215</v>
      </c>
      <c r="I600" s="290"/>
      <c r="J600" s="534"/>
      <c r="K600" s="534"/>
    </row>
    <row r="601" spans="1:11" x14ac:dyDescent="0.2">
      <c r="A601" s="292" t="s">
        <v>3</v>
      </c>
      <c r="B601" s="253">
        <v>4225</v>
      </c>
      <c r="C601" s="254">
        <v>4225</v>
      </c>
      <c r="D601" s="254">
        <v>4225</v>
      </c>
      <c r="E601" s="254">
        <v>4225</v>
      </c>
      <c r="F601" s="254">
        <v>4225</v>
      </c>
      <c r="G601" s="255">
        <v>4225</v>
      </c>
      <c r="H601" s="293">
        <v>4225</v>
      </c>
      <c r="I601" s="294"/>
      <c r="J601" s="291"/>
      <c r="K601" s="534"/>
    </row>
    <row r="602" spans="1:11" x14ac:dyDescent="0.2">
      <c r="A602" s="295" t="s">
        <v>6</v>
      </c>
      <c r="B602" s="256">
        <v>4474</v>
      </c>
      <c r="C602" s="257">
        <v>4950</v>
      </c>
      <c r="D602" s="257">
        <v>4926</v>
      </c>
      <c r="E602" s="257">
        <v>5359</v>
      </c>
      <c r="F602" s="296">
        <v>4959</v>
      </c>
      <c r="G602" s="258">
        <v>5026</v>
      </c>
      <c r="H602" s="297">
        <v>4901</v>
      </c>
      <c r="I602" s="298"/>
      <c r="J602" s="291"/>
      <c r="K602" s="534"/>
    </row>
    <row r="603" spans="1:11" x14ac:dyDescent="0.2">
      <c r="A603" s="226" t="s">
        <v>7</v>
      </c>
      <c r="B603" s="260">
        <v>57.5</v>
      </c>
      <c r="C603" s="261">
        <v>67.5</v>
      </c>
      <c r="D603" s="261">
        <v>67.5</v>
      </c>
      <c r="E603" s="261">
        <v>60</v>
      </c>
      <c r="F603" s="509">
        <v>70</v>
      </c>
      <c r="G603" s="262">
        <v>65</v>
      </c>
      <c r="H603" s="300">
        <v>61.4</v>
      </c>
      <c r="I603" s="301"/>
      <c r="J603" s="291"/>
      <c r="K603" s="534"/>
    </row>
    <row r="604" spans="1:11" x14ac:dyDescent="0.2">
      <c r="A604" s="226" t="s">
        <v>8</v>
      </c>
      <c r="B604" s="263">
        <v>0.123</v>
      </c>
      <c r="C604" s="264">
        <v>0.11899999999999999</v>
      </c>
      <c r="D604" s="264">
        <v>0.11799999999999999</v>
      </c>
      <c r="E604" s="264">
        <v>0.112</v>
      </c>
      <c r="F604" s="302">
        <v>9.9000000000000005E-2</v>
      </c>
      <c r="G604" s="265">
        <v>0.104</v>
      </c>
      <c r="H604" s="303">
        <v>0.121</v>
      </c>
      <c r="I604" s="304"/>
      <c r="J604" s="305"/>
      <c r="K604" s="306"/>
    </row>
    <row r="605" spans="1:11" x14ac:dyDescent="0.2">
      <c r="A605" s="295" t="s">
        <v>1</v>
      </c>
      <c r="B605" s="266">
        <f t="shared" ref="B605:H605" si="137">B602/B601*100-100</f>
        <v>5.8934911242603647</v>
      </c>
      <c r="C605" s="267">
        <f t="shared" si="137"/>
        <v>17.15976331360946</v>
      </c>
      <c r="D605" s="267">
        <f t="shared" si="137"/>
        <v>16.591715976331358</v>
      </c>
      <c r="E605" s="267">
        <f t="shared" si="137"/>
        <v>26.840236686390526</v>
      </c>
      <c r="F605" s="267">
        <f t="shared" si="137"/>
        <v>17.372781065088745</v>
      </c>
      <c r="G605" s="268">
        <f t="shared" si="137"/>
        <v>18.958579881656817</v>
      </c>
      <c r="H605" s="269">
        <f t="shared" si="137"/>
        <v>15.999999999999986</v>
      </c>
      <c r="I605" s="304"/>
      <c r="J605" s="305"/>
      <c r="K605" s="227"/>
    </row>
    <row r="606" spans="1:11" ht="13.5" thickBot="1" x14ac:dyDescent="0.25">
      <c r="A606" s="226" t="s">
        <v>27</v>
      </c>
      <c r="B606" s="270">
        <f t="shared" ref="B606:H606" si="138">B602-B589</f>
        <v>-4</v>
      </c>
      <c r="C606" s="271">
        <f t="shared" si="138"/>
        <v>267</v>
      </c>
      <c r="D606" s="271">
        <f t="shared" si="138"/>
        <v>-22</v>
      </c>
      <c r="E606" s="271">
        <f t="shared" si="138"/>
        <v>331</v>
      </c>
      <c r="F606" s="271">
        <f t="shared" si="138"/>
        <v>164</v>
      </c>
      <c r="G606" s="272">
        <f t="shared" si="138"/>
        <v>227</v>
      </c>
      <c r="H606" s="307">
        <f t="shared" si="138"/>
        <v>139</v>
      </c>
      <c r="I606" s="308"/>
      <c r="J606" s="305"/>
      <c r="K606" s="227"/>
    </row>
    <row r="607" spans="1:11" x14ac:dyDescent="0.2">
      <c r="A607" s="309" t="s">
        <v>51</v>
      </c>
      <c r="B607" s="274">
        <v>631</v>
      </c>
      <c r="C607" s="275">
        <v>611</v>
      </c>
      <c r="D607" s="275">
        <v>624</v>
      </c>
      <c r="E607" s="275">
        <v>97</v>
      </c>
      <c r="F607" s="275">
        <v>640</v>
      </c>
      <c r="G607" s="276">
        <v>617</v>
      </c>
      <c r="H607" s="277">
        <f>SUM(B607:G607)</f>
        <v>3220</v>
      </c>
      <c r="I607" s="310" t="s">
        <v>56</v>
      </c>
      <c r="J607" s="311">
        <f>H594-H607</f>
        <v>29</v>
      </c>
      <c r="K607" s="279">
        <f>J607/H594</f>
        <v>8.925823330255463E-3</v>
      </c>
    </row>
    <row r="608" spans="1:11" x14ac:dyDescent="0.2">
      <c r="A608" s="309" t="s">
        <v>28</v>
      </c>
      <c r="B608" s="229"/>
      <c r="C608" s="281"/>
      <c r="D608" s="281"/>
      <c r="E608" s="281"/>
      <c r="F608" s="281"/>
      <c r="G608" s="230"/>
      <c r="H608" s="233"/>
      <c r="I608" s="227" t="s">
        <v>57</v>
      </c>
      <c r="J608" s="534">
        <v>155.31</v>
      </c>
      <c r="K608" s="534"/>
    </row>
    <row r="609" spans="1:11" ht="13.5" thickBot="1" x14ac:dyDescent="0.25">
      <c r="A609" s="312" t="s">
        <v>26</v>
      </c>
      <c r="B609" s="231">
        <f t="shared" ref="B609:G609" si="139">B608-B595</f>
        <v>0</v>
      </c>
      <c r="C609" s="232">
        <f t="shared" si="139"/>
        <v>0</v>
      </c>
      <c r="D609" s="232">
        <f t="shared" si="139"/>
        <v>0</v>
      </c>
      <c r="E609" s="232">
        <f t="shared" si="139"/>
        <v>0</v>
      </c>
      <c r="F609" s="232">
        <f t="shared" si="139"/>
        <v>0</v>
      </c>
      <c r="G609" s="238">
        <f t="shared" si="139"/>
        <v>0</v>
      </c>
      <c r="H609" s="234"/>
      <c r="I609" s="534" t="s">
        <v>26</v>
      </c>
      <c r="J609" s="534">
        <f>J608-J595</f>
        <v>-0.90999999999999659</v>
      </c>
      <c r="K609" s="534"/>
    </row>
    <row r="611" spans="1:11" ht="13.5" thickBot="1" x14ac:dyDescent="0.25"/>
    <row r="612" spans="1:11" s="536" customFormat="1" ht="13.5" thickBot="1" x14ac:dyDescent="0.25">
      <c r="A612" s="285" t="s">
        <v>158</v>
      </c>
      <c r="B612" s="587" t="s">
        <v>50</v>
      </c>
      <c r="C612" s="588"/>
      <c r="D612" s="588"/>
      <c r="E612" s="588"/>
      <c r="F612" s="588"/>
      <c r="G612" s="589"/>
      <c r="H612" s="313" t="s">
        <v>0</v>
      </c>
      <c r="I612" s="227"/>
    </row>
    <row r="613" spans="1:11" s="536" customFormat="1" x14ac:dyDescent="0.2">
      <c r="A613" s="226" t="s">
        <v>54</v>
      </c>
      <c r="B613" s="453">
        <v>1</v>
      </c>
      <c r="C613" s="454">
        <v>2</v>
      </c>
      <c r="D613" s="455">
        <v>3</v>
      </c>
      <c r="E613" s="454">
        <v>4</v>
      </c>
      <c r="F613" s="455">
        <v>5</v>
      </c>
      <c r="G613" s="456">
        <v>6</v>
      </c>
      <c r="H613" s="460">
        <v>215</v>
      </c>
      <c r="I613" s="290"/>
    </row>
    <row r="614" spans="1:11" s="536" customFormat="1" x14ac:dyDescent="0.2">
      <c r="A614" s="292" t="s">
        <v>3</v>
      </c>
      <c r="B614" s="253">
        <v>4265</v>
      </c>
      <c r="C614" s="254">
        <v>4265</v>
      </c>
      <c r="D614" s="254">
        <v>4265</v>
      </c>
      <c r="E614" s="254">
        <v>4265</v>
      </c>
      <c r="F614" s="254">
        <v>4265</v>
      </c>
      <c r="G614" s="255">
        <v>4265</v>
      </c>
      <c r="H614" s="293">
        <v>4265</v>
      </c>
      <c r="I614" s="294"/>
      <c r="J614" s="291"/>
    </row>
    <row r="615" spans="1:11" s="536" customFormat="1" x14ac:dyDescent="0.2">
      <c r="A615" s="295" t="s">
        <v>6</v>
      </c>
      <c r="B615" s="256">
        <v>4798</v>
      </c>
      <c r="C615" s="257">
        <v>4977</v>
      </c>
      <c r="D615" s="257">
        <v>4877</v>
      </c>
      <c r="E615" s="257">
        <v>5191</v>
      </c>
      <c r="F615" s="296">
        <v>4993</v>
      </c>
      <c r="G615" s="258">
        <v>5068</v>
      </c>
      <c r="H615" s="297">
        <v>4960</v>
      </c>
      <c r="I615" s="298"/>
      <c r="J615" s="291"/>
    </row>
    <row r="616" spans="1:11" s="536" customFormat="1" x14ac:dyDescent="0.2">
      <c r="A616" s="226" t="s">
        <v>7</v>
      </c>
      <c r="B616" s="260">
        <v>70</v>
      </c>
      <c r="C616" s="261">
        <v>55</v>
      </c>
      <c r="D616" s="261">
        <v>65</v>
      </c>
      <c r="E616" s="261">
        <v>53.3</v>
      </c>
      <c r="F616" s="509">
        <v>57.5</v>
      </c>
      <c r="G616" s="262">
        <v>55</v>
      </c>
      <c r="H616" s="300">
        <v>59.5</v>
      </c>
      <c r="I616" s="301"/>
      <c r="J616" s="291"/>
    </row>
    <row r="617" spans="1:11" s="536" customFormat="1" x14ac:dyDescent="0.2">
      <c r="A617" s="226" t="s">
        <v>8</v>
      </c>
      <c r="B617" s="263">
        <v>0.113</v>
      </c>
      <c r="C617" s="264">
        <v>0.129</v>
      </c>
      <c r="D617" s="264">
        <v>0.121</v>
      </c>
      <c r="E617" s="264">
        <v>0.154</v>
      </c>
      <c r="F617" s="302">
        <v>0.126</v>
      </c>
      <c r="G617" s="265">
        <v>0.12</v>
      </c>
      <c r="H617" s="303">
        <v>0.125</v>
      </c>
      <c r="I617" s="304"/>
      <c r="J617" s="305"/>
      <c r="K617" s="306"/>
    </row>
    <row r="618" spans="1:11" s="536" customFormat="1" x14ac:dyDescent="0.2">
      <c r="A618" s="295" t="s">
        <v>1</v>
      </c>
      <c r="B618" s="266">
        <f t="shared" ref="B618:H618" si="140">B615/B614*100-100</f>
        <v>12.497069167643616</v>
      </c>
      <c r="C618" s="267">
        <f t="shared" si="140"/>
        <v>16.694021101992959</v>
      </c>
      <c r="D618" s="267">
        <f t="shared" si="140"/>
        <v>14.349355216881591</v>
      </c>
      <c r="E618" s="267">
        <f t="shared" si="140"/>
        <v>21.711606096131291</v>
      </c>
      <c r="F618" s="267">
        <f t="shared" si="140"/>
        <v>17.069167643610797</v>
      </c>
      <c r="G618" s="268">
        <f t="shared" si="140"/>
        <v>18.827667057444316</v>
      </c>
      <c r="H618" s="269">
        <f t="shared" si="140"/>
        <v>16.295427901524022</v>
      </c>
      <c r="I618" s="304"/>
      <c r="J618" s="305"/>
      <c r="K618" s="227"/>
    </row>
    <row r="619" spans="1:11" s="536" customFormat="1" ht="13.5" thickBot="1" x14ac:dyDescent="0.25">
      <c r="A619" s="226" t="s">
        <v>27</v>
      </c>
      <c r="B619" s="270">
        <f t="shared" ref="B619:H619" si="141">B615-B602</f>
        <v>324</v>
      </c>
      <c r="C619" s="271">
        <f t="shared" si="141"/>
        <v>27</v>
      </c>
      <c r="D619" s="271">
        <f t="shared" si="141"/>
        <v>-49</v>
      </c>
      <c r="E619" s="271">
        <f t="shared" si="141"/>
        <v>-168</v>
      </c>
      <c r="F619" s="271">
        <f t="shared" si="141"/>
        <v>34</v>
      </c>
      <c r="G619" s="272">
        <f t="shared" si="141"/>
        <v>42</v>
      </c>
      <c r="H619" s="307">
        <f t="shared" si="141"/>
        <v>59</v>
      </c>
      <c r="I619" s="308"/>
      <c r="J619" s="305"/>
      <c r="K619" s="227"/>
    </row>
    <row r="620" spans="1:11" s="536" customFormat="1" x14ac:dyDescent="0.2">
      <c r="A620" s="309" t="s">
        <v>51</v>
      </c>
      <c r="B620" s="274">
        <v>628</v>
      </c>
      <c r="C620" s="275">
        <v>607</v>
      </c>
      <c r="D620" s="275">
        <v>624</v>
      </c>
      <c r="E620" s="275">
        <v>80</v>
      </c>
      <c r="F620" s="275">
        <v>639</v>
      </c>
      <c r="G620" s="276">
        <v>617</v>
      </c>
      <c r="H620" s="277">
        <f>SUM(B620:G620)</f>
        <v>3195</v>
      </c>
      <c r="I620" s="310" t="s">
        <v>56</v>
      </c>
      <c r="J620" s="311">
        <f>H607-H620</f>
        <v>25</v>
      </c>
      <c r="K620" s="279">
        <f>J620/H607</f>
        <v>7.763975155279503E-3</v>
      </c>
    </row>
    <row r="621" spans="1:11" s="536" customFormat="1" x14ac:dyDescent="0.2">
      <c r="A621" s="309" t="s">
        <v>28</v>
      </c>
      <c r="B621" s="229"/>
      <c r="C621" s="281"/>
      <c r="D621" s="281"/>
      <c r="E621" s="281"/>
      <c r="F621" s="281"/>
      <c r="G621" s="230"/>
      <c r="H621" s="233"/>
      <c r="I621" s="227" t="s">
        <v>57</v>
      </c>
      <c r="J621" s="536">
        <v>154.43</v>
      </c>
    </row>
    <row r="622" spans="1:11" s="536" customFormat="1" ht="13.5" thickBot="1" x14ac:dyDescent="0.25">
      <c r="A622" s="312" t="s">
        <v>26</v>
      </c>
      <c r="B622" s="231">
        <f t="shared" ref="B622:G622" si="142">B621-B608</f>
        <v>0</v>
      </c>
      <c r="C622" s="232">
        <f t="shared" si="142"/>
        <v>0</v>
      </c>
      <c r="D622" s="232">
        <f t="shared" si="142"/>
        <v>0</v>
      </c>
      <c r="E622" s="232">
        <f t="shared" si="142"/>
        <v>0</v>
      </c>
      <c r="F622" s="232">
        <f t="shared" si="142"/>
        <v>0</v>
      </c>
      <c r="G622" s="238">
        <f t="shared" si="142"/>
        <v>0</v>
      </c>
      <c r="H622" s="234"/>
      <c r="I622" s="536" t="s">
        <v>26</v>
      </c>
      <c r="J622" s="536">
        <f>J621-J608</f>
        <v>-0.87999999999999545</v>
      </c>
    </row>
    <row r="624" spans="1:11" ht="13.5" thickBot="1" x14ac:dyDescent="0.25"/>
    <row r="625" spans="1:11" ht="13.5" thickBot="1" x14ac:dyDescent="0.25">
      <c r="A625" s="285" t="s">
        <v>161</v>
      </c>
      <c r="B625" s="587" t="s">
        <v>50</v>
      </c>
      <c r="C625" s="588"/>
      <c r="D625" s="588"/>
      <c r="E625" s="588"/>
      <c r="F625" s="588"/>
      <c r="G625" s="589"/>
      <c r="H625" s="313" t="s">
        <v>0</v>
      </c>
      <c r="I625" s="227"/>
      <c r="J625" s="538"/>
      <c r="K625" s="538"/>
    </row>
    <row r="626" spans="1:11" x14ac:dyDescent="0.2">
      <c r="A626" s="226" t="s">
        <v>54</v>
      </c>
      <c r="B626" s="453">
        <v>1</v>
      </c>
      <c r="C626" s="454">
        <v>2</v>
      </c>
      <c r="D626" s="455">
        <v>3</v>
      </c>
      <c r="E626" s="454">
        <v>4</v>
      </c>
      <c r="F626" s="455">
        <v>5</v>
      </c>
      <c r="G626" s="456">
        <v>6</v>
      </c>
      <c r="H626" s="460">
        <v>215</v>
      </c>
      <c r="I626" s="290"/>
      <c r="J626" s="538"/>
      <c r="K626" s="538"/>
    </row>
    <row r="627" spans="1:11" x14ac:dyDescent="0.2">
      <c r="A627" s="292" t="s">
        <v>3</v>
      </c>
      <c r="B627" s="253">
        <v>4305</v>
      </c>
      <c r="C627" s="254">
        <v>4305</v>
      </c>
      <c r="D627" s="253">
        <v>4305</v>
      </c>
      <c r="E627" s="254">
        <v>4305</v>
      </c>
      <c r="F627" s="253">
        <v>4305</v>
      </c>
      <c r="G627" s="254">
        <v>4305</v>
      </c>
      <c r="H627" s="253">
        <v>4305</v>
      </c>
      <c r="I627" s="294"/>
      <c r="J627" s="291"/>
      <c r="K627" s="538"/>
    </row>
    <row r="628" spans="1:11" x14ac:dyDescent="0.2">
      <c r="A628" s="295" t="s">
        <v>6</v>
      </c>
      <c r="B628" s="256">
        <v>4733</v>
      </c>
      <c r="C628" s="257">
        <v>5054</v>
      </c>
      <c r="D628" s="257">
        <v>5109</v>
      </c>
      <c r="E628" s="257">
        <v>5045</v>
      </c>
      <c r="F628" s="296">
        <v>5082</v>
      </c>
      <c r="G628" s="258">
        <v>5103</v>
      </c>
      <c r="H628" s="297">
        <v>5014</v>
      </c>
      <c r="I628" s="539" t="s">
        <v>162</v>
      </c>
      <c r="J628" s="291"/>
      <c r="K628" s="538"/>
    </row>
    <row r="629" spans="1:11" x14ac:dyDescent="0.2">
      <c r="A629" s="226" t="s">
        <v>7</v>
      </c>
      <c r="B629" s="260">
        <v>65</v>
      </c>
      <c r="C629" s="261">
        <v>72.5</v>
      </c>
      <c r="D629" s="261">
        <v>60</v>
      </c>
      <c r="E629" s="261">
        <v>62.5</v>
      </c>
      <c r="F629" s="509">
        <v>53.3</v>
      </c>
      <c r="G629" s="262">
        <v>57.5</v>
      </c>
      <c r="H629" s="300">
        <v>60.5</v>
      </c>
      <c r="I629" s="301"/>
      <c r="J629" s="291"/>
      <c r="K629" s="538"/>
    </row>
    <row r="630" spans="1:11" x14ac:dyDescent="0.2">
      <c r="A630" s="226" t="s">
        <v>8</v>
      </c>
      <c r="B630" s="263">
        <v>1.1000000000000001</v>
      </c>
      <c r="C630" s="264">
        <v>0.122</v>
      </c>
      <c r="D630" s="264">
        <v>0.129</v>
      </c>
      <c r="E630" s="264">
        <v>0.11899999999999999</v>
      </c>
      <c r="F630" s="302">
        <v>0.16900000000000001</v>
      </c>
      <c r="G630" s="265">
        <v>0.126</v>
      </c>
      <c r="H630" s="303">
        <v>0.127</v>
      </c>
      <c r="I630" s="304"/>
      <c r="J630" s="305"/>
      <c r="K630" s="306"/>
    </row>
    <row r="631" spans="1:11" x14ac:dyDescent="0.2">
      <c r="A631" s="295" t="s">
        <v>1</v>
      </c>
      <c r="B631" s="266">
        <f t="shared" ref="B631:G631" si="143">B628/B627*100-100</f>
        <v>9.9419279907084785</v>
      </c>
      <c r="C631" s="267">
        <f t="shared" si="143"/>
        <v>17.398373983739845</v>
      </c>
      <c r="D631" s="267">
        <f t="shared" si="143"/>
        <v>18.675958188153302</v>
      </c>
      <c r="E631" s="267">
        <f t="shared" si="143"/>
        <v>17.18931475029035</v>
      </c>
      <c r="F631" s="267">
        <f t="shared" si="143"/>
        <v>18.048780487804876</v>
      </c>
      <c r="G631" s="268">
        <f t="shared" si="143"/>
        <v>18.536585365853654</v>
      </c>
      <c r="H631" s="268">
        <f>H628/H627*100-100</f>
        <v>16.469221835075487</v>
      </c>
      <c r="I631" s="304"/>
      <c r="J631" s="305"/>
      <c r="K631" s="227"/>
    </row>
    <row r="632" spans="1:11" ht="13.5" thickBot="1" x14ac:dyDescent="0.25">
      <c r="A632" s="226" t="s">
        <v>27</v>
      </c>
      <c r="B632" s="270">
        <f t="shared" ref="B632:H632" si="144">B628-B615</f>
        <v>-65</v>
      </c>
      <c r="C632" s="271">
        <f t="shared" si="144"/>
        <v>77</v>
      </c>
      <c r="D632" s="271">
        <f t="shared" si="144"/>
        <v>232</v>
      </c>
      <c r="E632" s="271">
        <f t="shared" si="144"/>
        <v>-146</v>
      </c>
      <c r="F632" s="271">
        <f t="shared" si="144"/>
        <v>89</v>
      </c>
      <c r="G632" s="272">
        <f t="shared" si="144"/>
        <v>35</v>
      </c>
      <c r="H632" s="307">
        <f t="shared" si="144"/>
        <v>54</v>
      </c>
      <c r="I632" s="308"/>
      <c r="J632" s="305"/>
      <c r="K632" s="227"/>
    </row>
    <row r="633" spans="1:11" x14ac:dyDescent="0.2">
      <c r="A633" s="309" t="s">
        <v>51</v>
      </c>
      <c r="B633" s="274">
        <v>622</v>
      </c>
      <c r="C633" s="275">
        <v>603</v>
      </c>
      <c r="D633" s="275">
        <v>622</v>
      </c>
      <c r="E633" s="275">
        <v>63</v>
      </c>
      <c r="F633" s="275">
        <v>638</v>
      </c>
      <c r="G633" s="276">
        <v>614</v>
      </c>
      <c r="H633" s="277">
        <f>SUM(B633:G633)</f>
        <v>3162</v>
      </c>
      <c r="I633" s="310" t="s">
        <v>56</v>
      </c>
      <c r="J633" s="311">
        <f>H620-H633</f>
        <v>33</v>
      </c>
      <c r="K633" s="279">
        <f>J633/H620</f>
        <v>1.0328638497652582E-2</v>
      </c>
    </row>
    <row r="634" spans="1:11" x14ac:dyDescent="0.2">
      <c r="A634" s="309" t="s">
        <v>28</v>
      </c>
      <c r="B634" s="229"/>
      <c r="C634" s="281"/>
      <c r="D634" s="281"/>
      <c r="E634" s="281"/>
      <c r="F634" s="281"/>
      <c r="G634" s="230"/>
      <c r="H634" s="233"/>
      <c r="I634" s="227" t="s">
        <v>57</v>
      </c>
      <c r="J634" s="538">
        <v>154.41</v>
      </c>
      <c r="K634" s="538"/>
    </row>
    <row r="635" spans="1:11" ht="13.5" thickBot="1" x14ac:dyDescent="0.25">
      <c r="A635" s="312" t="s">
        <v>26</v>
      </c>
      <c r="B635" s="231">
        <f t="shared" ref="B635:G635" si="145">B634-B621</f>
        <v>0</v>
      </c>
      <c r="C635" s="232">
        <f t="shared" si="145"/>
        <v>0</v>
      </c>
      <c r="D635" s="232">
        <f t="shared" si="145"/>
        <v>0</v>
      </c>
      <c r="E635" s="232">
        <f t="shared" si="145"/>
        <v>0</v>
      </c>
      <c r="F635" s="232">
        <f t="shared" si="145"/>
        <v>0</v>
      </c>
      <c r="G635" s="238">
        <f t="shared" si="145"/>
        <v>0</v>
      </c>
      <c r="H635" s="234"/>
      <c r="I635" s="538" t="s">
        <v>26</v>
      </c>
      <c r="J635" s="538">
        <f>J634-J621</f>
        <v>-2.0000000000010232E-2</v>
      </c>
      <c r="K635" s="538"/>
    </row>
    <row r="637" spans="1:11" ht="13.5" thickBot="1" x14ac:dyDescent="0.25"/>
    <row r="638" spans="1:11" ht="13.5" thickBot="1" x14ac:dyDescent="0.25">
      <c r="A638" s="285" t="s">
        <v>164</v>
      </c>
      <c r="B638" s="587" t="s">
        <v>50</v>
      </c>
      <c r="C638" s="588"/>
      <c r="D638" s="588"/>
      <c r="E638" s="588"/>
      <c r="F638" s="588"/>
      <c r="G638" s="589"/>
      <c r="H638" s="313" t="s">
        <v>0</v>
      </c>
      <c r="I638" s="227"/>
      <c r="J638" s="541"/>
      <c r="K638" s="541"/>
    </row>
    <row r="639" spans="1:11" x14ac:dyDescent="0.2">
      <c r="A639" s="226" t="s">
        <v>54</v>
      </c>
      <c r="B639" s="453">
        <v>1</v>
      </c>
      <c r="C639" s="454">
        <v>2</v>
      </c>
      <c r="D639" s="455">
        <v>3</v>
      </c>
      <c r="E639" s="454">
        <v>4</v>
      </c>
      <c r="F639" s="455">
        <v>5</v>
      </c>
      <c r="G639" s="456">
        <v>6</v>
      </c>
      <c r="H639" s="460">
        <v>210</v>
      </c>
      <c r="I639" s="290"/>
      <c r="J639" s="541"/>
      <c r="K639" s="541"/>
    </row>
    <row r="640" spans="1:11" x14ac:dyDescent="0.2">
      <c r="A640" s="292" t="s">
        <v>3</v>
      </c>
      <c r="B640" s="253">
        <v>4345</v>
      </c>
      <c r="C640" s="254">
        <v>4345</v>
      </c>
      <c r="D640" s="253">
        <v>4345</v>
      </c>
      <c r="E640" s="254">
        <v>4345</v>
      </c>
      <c r="F640" s="253">
        <v>4345</v>
      </c>
      <c r="G640" s="254">
        <v>4345</v>
      </c>
      <c r="H640" s="253">
        <v>4345</v>
      </c>
      <c r="I640" s="294"/>
      <c r="J640" s="291"/>
      <c r="K640" s="541"/>
    </row>
    <row r="641" spans="1:11" x14ac:dyDescent="0.2">
      <c r="A641" s="295" t="s">
        <v>6</v>
      </c>
      <c r="B641" s="256">
        <v>4766</v>
      </c>
      <c r="C641" s="257">
        <v>5141</v>
      </c>
      <c r="D641" s="257">
        <v>5183</v>
      </c>
      <c r="E641" s="257">
        <v>5126</v>
      </c>
      <c r="F641" s="296">
        <v>5247</v>
      </c>
      <c r="G641" s="258">
        <v>5201</v>
      </c>
      <c r="H641" s="297">
        <v>5109</v>
      </c>
      <c r="I641" s="542"/>
      <c r="J641" s="291"/>
      <c r="K641" s="541"/>
    </row>
    <row r="642" spans="1:11" x14ac:dyDescent="0.2">
      <c r="A642" s="226" t="s">
        <v>7</v>
      </c>
      <c r="B642" s="260">
        <v>66.7</v>
      </c>
      <c r="C642" s="261">
        <v>66.7</v>
      </c>
      <c r="D642" s="261">
        <v>56.4</v>
      </c>
      <c r="E642" s="261">
        <v>50</v>
      </c>
      <c r="F642" s="509">
        <v>15.3</v>
      </c>
      <c r="G642" s="262">
        <v>59</v>
      </c>
      <c r="H642" s="300">
        <v>57.6</v>
      </c>
      <c r="I642" s="301"/>
      <c r="J642" s="291"/>
      <c r="K642" s="541"/>
    </row>
    <row r="643" spans="1:11" x14ac:dyDescent="0.2">
      <c r="A643" s="226" t="s">
        <v>8</v>
      </c>
      <c r="B643" s="263">
        <v>0.126</v>
      </c>
      <c r="C643" s="264">
        <v>0.10199999999999999</v>
      </c>
      <c r="D643" s="264">
        <v>0.14099999999999999</v>
      </c>
      <c r="E643" s="264">
        <v>0.22500000000000001</v>
      </c>
      <c r="F643" s="302">
        <v>0.115</v>
      </c>
      <c r="G643" s="265">
        <v>0.128</v>
      </c>
      <c r="H643" s="303">
        <v>0.128</v>
      </c>
      <c r="I643" s="304"/>
      <c r="J643" s="305"/>
      <c r="K643" s="306"/>
    </row>
    <row r="644" spans="1:11" x14ac:dyDescent="0.2">
      <c r="A644" s="295" t="s">
        <v>1</v>
      </c>
      <c r="B644" s="266">
        <f t="shared" ref="B644:G644" si="146">B641/B640*100-100</f>
        <v>9.689298043728428</v>
      </c>
      <c r="C644" s="267">
        <f t="shared" si="146"/>
        <v>18.319907940161102</v>
      </c>
      <c r="D644" s="267">
        <f t="shared" si="146"/>
        <v>19.286536248561561</v>
      </c>
      <c r="E644" s="267">
        <f t="shared" si="146"/>
        <v>17.974683544303801</v>
      </c>
      <c r="F644" s="267">
        <f t="shared" si="146"/>
        <v>20.759493670886073</v>
      </c>
      <c r="G644" s="268">
        <f t="shared" si="146"/>
        <v>19.700805523590333</v>
      </c>
      <c r="H644" s="268">
        <f>H641/H640*100-100</f>
        <v>17.583429228998853</v>
      </c>
      <c r="I644" s="304"/>
      <c r="J644" s="305"/>
      <c r="K644" s="227"/>
    </row>
    <row r="645" spans="1:11" ht="13.5" thickBot="1" x14ac:dyDescent="0.25">
      <c r="A645" s="226" t="s">
        <v>27</v>
      </c>
      <c r="B645" s="270">
        <f t="shared" ref="B645:H645" si="147">B641-B628</f>
        <v>33</v>
      </c>
      <c r="C645" s="271">
        <f t="shared" si="147"/>
        <v>87</v>
      </c>
      <c r="D645" s="271">
        <f t="shared" si="147"/>
        <v>74</v>
      </c>
      <c r="E645" s="271">
        <f t="shared" si="147"/>
        <v>81</v>
      </c>
      <c r="F645" s="271">
        <f t="shared" si="147"/>
        <v>165</v>
      </c>
      <c r="G645" s="272">
        <f t="shared" si="147"/>
        <v>98</v>
      </c>
      <c r="H645" s="307">
        <f t="shared" si="147"/>
        <v>95</v>
      </c>
      <c r="I645" s="308"/>
      <c r="J645" s="305"/>
      <c r="K645" s="227"/>
    </row>
    <row r="646" spans="1:11" x14ac:dyDescent="0.2">
      <c r="A646" s="309" t="s">
        <v>51</v>
      </c>
      <c r="B646" s="274">
        <v>617</v>
      </c>
      <c r="C646" s="275">
        <v>601</v>
      </c>
      <c r="D646" s="275">
        <v>620</v>
      </c>
      <c r="E646" s="275">
        <v>52</v>
      </c>
      <c r="F646" s="275">
        <v>634</v>
      </c>
      <c r="G646" s="276">
        <v>612</v>
      </c>
      <c r="H646" s="277">
        <f>SUM(B646:G646)</f>
        <v>3136</v>
      </c>
      <c r="I646" s="310" t="s">
        <v>56</v>
      </c>
      <c r="J646" s="311">
        <f>H633-H646</f>
        <v>26</v>
      </c>
      <c r="K646" s="279">
        <f>J646/H633</f>
        <v>8.2226438962681846E-3</v>
      </c>
    </row>
    <row r="647" spans="1:11" x14ac:dyDescent="0.2">
      <c r="A647" s="309" t="s">
        <v>28</v>
      </c>
      <c r="B647" s="229"/>
      <c r="C647" s="281"/>
      <c r="D647" s="281"/>
      <c r="E647" s="281"/>
      <c r="F647" s="281"/>
      <c r="G647" s="230"/>
      <c r="H647" s="233"/>
      <c r="I647" s="227" t="s">
        <v>57</v>
      </c>
      <c r="J647" s="541">
        <v>154.01</v>
      </c>
      <c r="K647" s="541"/>
    </row>
    <row r="648" spans="1:11" ht="13.5" thickBot="1" x14ac:dyDescent="0.25">
      <c r="A648" s="312" t="s">
        <v>26</v>
      </c>
      <c r="B648" s="231">
        <f t="shared" ref="B648:G648" si="148">B647-B634</f>
        <v>0</v>
      </c>
      <c r="C648" s="232">
        <f t="shared" si="148"/>
        <v>0</v>
      </c>
      <c r="D648" s="232">
        <f t="shared" si="148"/>
        <v>0</v>
      </c>
      <c r="E648" s="232">
        <f t="shared" si="148"/>
        <v>0</v>
      </c>
      <c r="F648" s="232">
        <f t="shared" si="148"/>
        <v>0</v>
      </c>
      <c r="G648" s="238">
        <f t="shared" si="148"/>
        <v>0</v>
      </c>
      <c r="H648" s="234"/>
      <c r="I648" s="541" t="s">
        <v>26</v>
      </c>
      <c r="J648" s="541">
        <f>J647-J634</f>
        <v>-0.40000000000000568</v>
      </c>
      <c r="K648" s="541"/>
    </row>
    <row r="650" spans="1:11" ht="13.5" thickBot="1" x14ac:dyDescent="0.25"/>
    <row r="651" spans="1:11" ht="13.5" thickBot="1" x14ac:dyDescent="0.25">
      <c r="A651" s="285" t="s">
        <v>167</v>
      </c>
      <c r="B651" s="587" t="s">
        <v>50</v>
      </c>
      <c r="C651" s="588"/>
      <c r="D651" s="588"/>
      <c r="E651" s="588"/>
      <c r="F651" s="588"/>
      <c r="G651" s="589"/>
      <c r="H651" s="313" t="s">
        <v>0</v>
      </c>
      <c r="I651" s="227"/>
      <c r="J651" s="544"/>
      <c r="K651" s="544"/>
    </row>
    <row r="652" spans="1:11" x14ac:dyDescent="0.2">
      <c r="A652" s="226" t="s">
        <v>54</v>
      </c>
      <c r="B652" s="453">
        <v>1</v>
      </c>
      <c r="C652" s="454">
        <v>2</v>
      </c>
      <c r="D652" s="455">
        <v>3</v>
      </c>
      <c r="E652" s="454">
        <v>4</v>
      </c>
      <c r="F652" s="455">
        <v>5</v>
      </c>
      <c r="G652" s="456">
        <v>6</v>
      </c>
      <c r="H652" s="460">
        <v>195</v>
      </c>
      <c r="I652" s="290"/>
      <c r="J652" s="544"/>
      <c r="K652" s="544"/>
    </row>
    <row r="653" spans="1:11" x14ac:dyDescent="0.2">
      <c r="A653" s="292" t="s">
        <v>3</v>
      </c>
      <c r="B653" s="253">
        <v>4385</v>
      </c>
      <c r="C653" s="254">
        <v>4385</v>
      </c>
      <c r="D653" s="253">
        <v>4385</v>
      </c>
      <c r="E653" s="254">
        <v>4385</v>
      </c>
      <c r="F653" s="253">
        <v>4385</v>
      </c>
      <c r="G653" s="254">
        <v>4385</v>
      </c>
      <c r="H653" s="253">
        <v>4385</v>
      </c>
      <c r="I653" s="294"/>
      <c r="J653" s="291"/>
      <c r="K653" s="544"/>
    </row>
    <row r="654" spans="1:11" x14ac:dyDescent="0.2">
      <c r="A654" s="295" t="s">
        <v>6</v>
      </c>
      <c r="B654" s="256">
        <v>4779.2682926829266</v>
      </c>
      <c r="C654" s="257">
        <v>5107.6190476190477</v>
      </c>
      <c r="D654" s="257">
        <v>4942.6315789473683</v>
      </c>
      <c r="E654" s="257">
        <v>4638.5714285714284</v>
      </c>
      <c r="F654" s="296">
        <v>5218.7179487179483</v>
      </c>
      <c r="G654" s="258">
        <v>4893.5</v>
      </c>
      <c r="H654" s="297">
        <v>4967.1282051282051</v>
      </c>
      <c r="I654" s="542"/>
      <c r="J654" s="291"/>
      <c r="K654" s="544"/>
    </row>
    <row r="655" spans="1:11" x14ac:dyDescent="0.2">
      <c r="A655" s="226" t="s">
        <v>7</v>
      </c>
      <c r="B655" s="260">
        <v>58.536585365853661</v>
      </c>
      <c r="C655" s="261">
        <v>71.428571428571431</v>
      </c>
      <c r="D655" s="261">
        <v>68.421052631578945</v>
      </c>
      <c r="E655" s="261">
        <v>50</v>
      </c>
      <c r="F655" s="509">
        <v>58.974358974358971</v>
      </c>
      <c r="G655" s="262">
        <v>72.5</v>
      </c>
      <c r="H655" s="300">
        <v>61.53846153846154</v>
      </c>
      <c r="I655" s="301"/>
      <c r="J655" s="291"/>
      <c r="K655" s="544"/>
    </row>
    <row r="656" spans="1:11" x14ac:dyDescent="0.2">
      <c r="A656" s="226" t="s">
        <v>8</v>
      </c>
      <c r="B656" s="263">
        <v>0.10440743209079285</v>
      </c>
      <c r="C656" s="264">
        <v>9.0010656088881577E-2</v>
      </c>
      <c r="D656" s="264">
        <v>0.11771638363649475</v>
      </c>
      <c r="E656" s="264">
        <v>9.8933376308996096E-2</v>
      </c>
      <c r="F656" s="302">
        <v>0.10517228020623251</v>
      </c>
      <c r="G656" s="265">
        <v>9.6428229227017909E-2</v>
      </c>
      <c r="H656" s="303">
        <v>0.10750695429076999</v>
      </c>
      <c r="I656" s="304"/>
      <c r="J656" s="305"/>
      <c r="K656" s="306"/>
    </row>
    <row r="657" spans="1:11" x14ac:dyDescent="0.2">
      <c r="A657" s="295" t="s">
        <v>1</v>
      </c>
      <c r="B657" s="266">
        <f t="shared" ref="B657:G657" si="149">B654/B653*100-100</f>
        <v>8.9912951581055012</v>
      </c>
      <c r="C657" s="267">
        <f t="shared" si="149"/>
        <v>16.479339740457192</v>
      </c>
      <c r="D657" s="267">
        <f t="shared" si="149"/>
        <v>12.716797695493014</v>
      </c>
      <c r="E657" s="267">
        <f t="shared" si="149"/>
        <v>5.7827007655969993</v>
      </c>
      <c r="F657" s="267">
        <f t="shared" si="149"/>
        <v>19.012952080226867</v>
      </c>
      <c r="G657" s="268">
        <f t="shared" si="149"/>
        <v>11.596351197263388</v>
      </c>
      <c r="H657" s="268">
        <f>H654/H653*100-100</f>
        <v>13.275443674531459</v>
      </c>
      <c r="I657" s="304"/>
      <c r="J657" s="305"/>
      <c r="K657" s="227"/>
    </row>
    <row r="658" spans="1:11" ht="13.5" thickBot="1" x14ac:dyDescent="0.25">
      <c r="A658" s="226" t="s">
        <v>27</v>
      </c>
      <c r="B658" s="270">
        <f t="shared" ref="B658:H658" si="150">B654-B641</f>
        <v>13.268292682926585</v>
      </c>
      <c r="C658" s="271">
        <f t="shared" si="150"/>
        <v>-33.380952380952294</v>
      </c>
      <c r="D658" s="271">
        <f t="shared" si="150"/>
        <v>-240.36842105263167</v>
      </c>
      <c r="E658" s="271">
        <f t="shared" si="150"/>
        <v>-487.42857142857156</v>
      </c>
      <c r="F658" s="271">
        <f t="shared" si="150"/>
        <v>-28.282051282051725</v>
      </c>
      <c r="G658" s="272">
        <f t="shared" si="150"/>
        <v>-307.5</v>
      </c>
      <c r="H658" s="307">
        <f t="shared" si="150"/>
        <v>-141.87179487179492</v>
      </c>
      <c r="I658" s="308"/>
      <c r="J658" s="305"/>
      <c r="K658" s="227"/>
    </row>
    <row r="659" spans="1:11" x14ac:dyDescent="0.2">
      <c r="A659" s="309" t="s">
        <v>51</v>
      </c>
      <c r="B659" s="274">
        <v>616</v>
      </c>
      <c r="C659" s="275">
        <v>597</v>
      </c>
      <c r="D659" s="275">
        <v>617</v>
      </c>
      <c r="E659" s="275">
        <v>41</v>
      </c>
      <c r="F659" s="275">
        <v>630</v>
      </c>
      <c r="G659" s="276">
        <v>610</v>
      </c>
      <c r="H659" s="277">
        <f>SUM(B659:G659)</f>
        <v>3111</v>
      </c>
      <c r="I659" s="310" t="s">
        <v>56</v>
      </c>
      <c r="J659" s="311">
        <f>H646-H659</f>
        <v>25</v>
      </c>
      <c r="K659" s="279">
        <f>J659/H646</f>
        <v>7.9719387755102043E-3</v>
      </c>
    </row>
    <row r="660" spans="1:11" x14ac:dyDescent="0.2">
      <c r="A660" s="309" t="s">
        <v>28</v>
      </c>
      <c r="B660" s="229"/>
      <c r="C660" s="281"/>
      <c r="D660" s="281"/>
      <c r="E660" s="281"/>
      <c r="F660" s="281"/>
      <c r="G660" s="230"/>
      <c r="H660" s="233"/>
      <c r="I660" s="227" t="s">
        <v>57</v>
      </c>
      <c r="J660" s="544">
        <v>153.81</v>
      </c>
      <c r="K660" s="544"/>
    </row>
    <row r="661" spans="1:11" ht="13.5" thickBot="1" x14ac:dyDescent="0.25">
      <c r="A661" s="312" t="s">
        <v>26</v>
      </c>
      <c r="B661" s="231">
        <f t="shared" ref="B661:G661" si="151">B660-B647</f>
        <v>0</v>
      </c>
      <c r="C661" s="232">
        <f t="shared" si="151"/>
        <v>0</v>
      </c>
      <c r="D661" s="232">
        <f t="shared" si="151"/>
        <v>0</v>
      </c>
      <c r="E661" s="232">
        <f t="shared" si="151"/>
        <v>0</v>
      </c>
      <c r="F661" s="232">
        <f t="shared" si="151"/>
        <v>0</v>
      </c>
      <c r="G661" s="238">
        <f t="shared" si="151"/>
        <v>0</v>
      </c>
      <c r="H661" s="234"/>
      <c r="I661" s="544" t="s">
        <v>26</v>
      </c>
      <c r="J661" s="544">
        <f>J660-J647</f>
        <v>-0.19999999999998863</v>
      </c>
      <c r="K661" s="544"/>
    </row>
    <row r="663" spans="1:11" ht="13.5" thickBot="1" x14ac:dyDescent="0.25"/>
    <row r="664" spans="1:11" ht="13.5" thickBot="1" x14ac:dyDescent="0.25">
      <c r="A664" s="285" t="s">
        <v>171</v>
      </c>
      <c r="B664" s="587" t="s">
        <v>50</v>
      </c>
      <c r="C664" s="588"/>
      <c r="D664" s="588"/>
      <c r="E664" s="588"/>
      <c r="F664" s="588"/>
      <c r="G664" s="589"/>
      <c r="H664" s="313" t="s">
        <v>0</v>
      </c>
      <c r="I664" s="227"/>
      <c r="J664" s="546"/>
      <c r="K664" s="546"/>
    </row>
    <row r="665" spans="1:11" x14ac:dyDescent="0.2">
      <c r="A665" s="226" t="s">
        <v>54</v>
      </c>
      <c r="B665" s="453">
        <v>1</v>
      </c>
      <c r="C665" s="454">
        <v>2</v>
      </c>
      <c r="D665" s="455">
        <v>3</v>
      </c>
      <c r="E665" s="454">
        <v>4</v>
      </c>
      <c r="F665" s="455">
        <v>5</v>
      </c>
      <c r="G665" s="456">
        <v>6</v>
      </c>
      <c r="H665" s="460">
        <v>195</v>
      </c>
      <c r="I665" s="290"/>
      <c r="J665" s="546"/>
      <c r="K665" s="546"/>
    </row>
    <row r="666" spans="1:11" x14ac:dyDescent="0.2">
      <c r="A666" s="292" t="s">
        <v>3</v>
      </c>
      <c r="B666" s="253">
        <v>4425</v>
      </c>
      <c r="C666" s="253">
        <v>4425</v>
      </c>
      <c r="D666" s="253">
        <v>4425</v>
      </c>
      <c r="E666" s="253">
        <v>4425</v>
      </c>
      <c r="F666" s="253">
        <v>4425</v>
      </c>
      <c r="G666" s="253">
        <v>4425</v>
      </c>
      <c r="H666" s="253">
        <v>4425</v>
      </c>
      <c r="I666" s="294"/>
      <c r="J666" s="291"/>
      <c r="K666" s="546"/>
    </row>
    <row r="667" spans="1:11" x14ac:dyDescent="0.2">
      <c r="A667" s="295" t="s">
        <v>6</v>
      </c>
      <c r="B667" s="256">
        <v>5159</v>
      </c>
      <c r="C667" s="257">
        <v>5391</v>
      </c>
      <c r="D667" s="257">
        <v>5226</v>
      </c>
      <c r="E667" s="257">
        <v>4363</v>
      </c>
      <c r="F667" s="296">
        <v>5359</v>
      </c>
      <c r="G667" s="258">
        <v>5200</v>
      </c>
      <c r="H667" s="297">
        <v>5218</v>
      </c>
      <c r="I667" s="542"/>
      <c r="J667" s="291"/>
      <c r="K667" s="546"/>
    </row>
    <row r="668" spans="1:11" x14ac:dyDescent="0.2">
      <c r="A668" s="226" t="s">
        <v>7</v>
      </c>
      <c r="B668" s="260">
        <v>60</v>
      </c>
      <c r="C668" s="261">
        <v>65.7</v>
      </c>
      <c r="D668" s="261">
        <v>42.9</v>
      </c>
      <c r="E668" s="261">
        <v>10</v>
      </c>
      <c r="F668" s="509">
        <v>40</v>
      </c>
      <c r="G668" s="262">
        <v>37.1</v>
      </c>
      <c r="H668" s="300">
        <v>44.9</v>
      </c>
      <c r="I668" s="301"/>
      <c r="J668" s="291"/>
      <c r="K668" s="546"/>
    </row>
    <row r="669" spans="1:11" x14ac:dyDescent="0.2">
      <c r="A669" s="226" t="s">
        <v>8</v>
      </c>
      <c r="B669" s="263">
        <v>0.123</v>
      </c>
      <c r="C669" s="264">
        <v>0.11</v>
      </c>
      <c r="D669" s="264">
        <v>0.151</v>
      </c>
      <c r="E669" s="264">
        <v>0.22700000000000001</v>
      </c>
      <c r="F669" s="302">
        <v>0.13700000000000001</v>
      </c>
      <c r="G669" s="265">
        <v>0.16800000000000001</v>
      </c>
      <c r="H669" s="303">
        <v>0.14799999999999999</v>
      </c>
      <c r="I669" s="304"/>
      <c r="J669" s="305"/>
      <c r="K669" s="306"/>
    </row>
    <row r="670" spans="1:11" x14ac:dyDescent="0.2">
      <c r="A670" s="295" t="s">
        <v>1</v>
      </c>
      <c r="B670" s="266">
        <f t="shared" ref="B670:G670" si="152">B667/B666*100-100</f>
        <v>16.587570621468913</v>
      </c>
      <c r="C670" s="267">
        <f t="shared" si="152"/>
        <v>21.830508474576263</v>
      </c>
      <c r="D670" s="267">
        <f t="shared" si="152"/>
        <v>18.101694915254242</v>
      </c>
      <c r="E670" s="267">
        <f t="shared" si="152"/>
        <v>-1.4011299435028235</v>
      </c>
      <c r="F670" s="267">
        <f t="shared" si="152"/>
        <v>21.10734463276836</v>
      </c>
      <c r="G670" s="268">
        <f t="shared" si="152"/>
        <v>17.514124293785315</v>
      </c>
      <c r="H670" s="268">
        <f>H667/H666*100-100</f>
        <v>17.920903954802256</v>
      </c>
      <c r="I670" s="304"/>
      <c r="J670" s="305"/>
      <c r="K670" s="227"/>
    </row>
    <row r="671" spans="1:11" ht="13.5" thickBot="1" x14ac:dyDescent="0.25">
      <c r="A671" s="226" t="s">
        <v>27</v>
      </c>
      <c r="B671" s="270">
        <f t="shared" ref="B671:H671" si="153">B667-B654</f>
        <v>379.73170731707341</v>
      </c>
      <c r="C671" s="271">
        <f t="shared" si="153"/>
        <v>283.38095238095229</v>
      </c>
      <c r="D671" s="271">
        <f t="shared" si="153"/>
        <v>283.36842105263167</v>
      </c>
      <c r="E671" s="271">
        <f t="shared" si="153"/>
        <v>-275.57142857142844</v>
      </c>
      <c r="F671" s="271">
        <f t="shared" si="153"/>
        <v>140.28205128205173</v>
      </c>
      <c r="G671" s="272">
        <f t="shared" si="153"/>
        <v>306.5</v>
      </c>
      <c r="H671" s="307">
        <f t="shared" si="153"/>
        <v>250.87179487179492</v>
      </c>
      <c r="I671" s="308"/>
      <c r="J671" s="305"/>
      <c r="K671" s="227"/>
    </row>
    <row r="672" spans="1:11" x14ac:dyDescent="0.2">
      <c r="A672" s="309" t="s">
        <v>51</v>
      </c>
      <c r="B672" s="274">
        <v>612</v>
      </c>
      <c r="C672" s="275">
        <v>594</v>
      </c>
      <c r="D672" s="275">
        <v>613</v>
      </c>
      <c r="E672" s="275">
        <v>29</v>
      </c>
      <c r="F672" s="275">
        <v>623</v>
      </c>
      <c r="G672" s="276">
        <v>608</v>
      </c>
      <c r="H672" s="277">
        <f>SUM(B672:G672)</f>
        <v>3079</v>
      </c>
      <c r="I672" s="310" t="s">
        <v>56</v>
      </c>
      <c r="J672" s="311">
        <f>H659-H672</f>
        <v>32</v>
      </c>
      <c r="K672" s="279">
        <f>J672/H659</f>
        <v>1.0286081645773062E-2</v>
      </c>
    </row>
    <row r="673" spans="1:11" x14ac:dyDescent="0.2">
      <c r="A673" s="309" t="s">
        <v>28</v>
      </c>
      <c r="B673" s="229"/>
      <c r="C673" s="281"/>
      <c r="D673" s="281"/>
      <c r="E673" s="281"/>
      <c r="F673" s="281"/>
      <c r="G673" s="230"/>
      <c r="H673" s="233"/>
      <c r="I673" s="227" t="s">
        <v>57</v>
      </c>
      <c r="J673" s="546">
        <v>153.80000000000001</v>
      </c>
      <c r="K673" s="546"/>
    </row>
    <row r="674" spans="1:11" ht="13.5" thickBot="1" x14ac:dyDescent="0.25">
      <c r="A674" s="312" t="s">
        <v>26</v>
      </c>
      <c r="B674" s="231">
        <f t="shared" ref="B674:G674" si="154">B673-B660</f>
        <v>0</v>
      </c>
      <c r="C674" s="232">
        <f t="shared" si="154"/>
        <v>0</v>
      </c>
      <c r="D674" s="232">
        <f t="shared" si="154"/>
        <v>0</v>
      </c>
      <c r="E674" s="232">
        <f t="shared" si="154"/>
        <v>0</v>
      </c>
      <c r="F674" s="232">
        <f t="shared" si="154"/>
        <v>0</v>
      </c>
      <c r="G674" s="238">
        <f t="shared" si="154"/>
        <v>0</v>
      </c>
      <c r="H674" s="234"/>
      <c r="I674" s="546" t="s">
        <v>26</v>
      </c>
      <c r="J674" s="546">
        <f>J673-J660</f>
        <v>-9.9999999999909051E-3</v>
      </c>
      <c r="K674" s="546"/>
    </row>
    <row r="676" spans="1:11" ht="13.5" thickBot="1" x14ac:dyDescent="0.25"/>
    <row r="677" spans="1:11" ht="13.5" thickBot="1" x14ac:dyDescent="0.25">
      <c r="A677" s="285" t="s">
        <v>173</v>
      </c>
      <c r="B677" s="587" t="s">
        <v>50</v>
      </c>
      <c r="C677" s="588"/>
      <c r="D677" s="588"/>
      <c r="E677" s="588"/>
      <c r="F677" s="588"/>
      <c r="G677" s="589"/>
      <c r="H677" s="313" t="s">
        <v>0</v>
      </c>
      <c r="I677" s="227"/>
      <c r="J677" s="554"/>
      <c r="K677" s="554"/>
    </row>
    <row r="678" spans="1:11" x14ac:dyDescent="0.2">
      <c r="A678" s="226" t="s">
        <v>54</v>
      </c>
      <c r="B678" s="453">
        <v>1</v>
      </c>
      <c r="C678" s="454">
        <v>2</v>
      </c>
      <c r="D678" s="455">
        <v>3</v>
      </c>
      <c r="E678" s="454">
        <v>4</v>
      </c>
      <c r="F678" s="455">
        <v>5</v>
      </c>
      <c r="G678" s="456">
        <v>6</v>
      </c>
      <c r="H678" s="460">
        <v>185</v>
      </c>
      <c r="I678" s="290"/>
      <c r="J678" s="554"/>
      <c r="K678" s="554"/>
    </row>
    <row r="679" spans="1:11" x14ac:dyDescent="0.2">
      <c r="A679" s="292" t="s">
        <v>3</v>
      </c>
      <c r="B679" s="253">
        <v>4465</v>
      </c>
      <c r="C679" s="253">
        <v>4465</v>
      </c>
      <c r="D679" s="253">
        <v>4465</v>
      </c>
      <c r="E679" s="253">
        <v>4465</v>
      </c>
      <c r="F679" s="253">
        <v>4465</v>
      </c>
      <c r="G679" s="253">
        <v>4465</v>
      </c>
      <c r="H679" s="253">
        <v>4465</v>
      </c>
      <c r="I679" s="294"/>
      <c r="J679" s="291"/>
      <c r="K679" s="554"/>
    </row>
    <row r="680" spans="1:11" x14ac:dyDescent="0.2">
      <c r="A680" s="295" t="s">
        <v>6</v>
      </c>
      <c r="B680" s="256">
        <v>4895</v>
      </c>
      <c r="C680" s="257">
        <v>5383</v>
      </c>
      <c r="D680" s="257">
        <v>5152</v>
      </c>
      <c r="E680" s="257">
        <v>407</v>
      </c>
      <c r="F680" s="296">
        <v>5592</v>
      </c>
      <c r="G680" s="258">
        <v>5370</v>
      </c>
      <c r="H680" s="297">
        <v>5213</v>
      </c>
      <c r="I680" s="542"/>
      <c r="J680" s="291"/>
      <c r="K680" s="554"/>
    </row>
    <row r="681" spans="1:11" x14ac:dyDescent="0.2">
      <c r="A681" s="226" t="s">
        <v>7</v>
      </c>
      <c r="B681" s="260">
        <v>60</v>
      </c>
      <c r="C681" s="261">
        <v>65.7</v>
      </c>
      <c r="D681" s="261">
        <v>42.9</v>
      </c>
      <c r="E681" s="261">
        <v>40</v>
      </c>
      <c r="F681" s="509">
        <v>48.6</v>
      </c>
      <c r="G681" s="262">
        <v>54.3</v>
      </c>
      <c r="H681" s="300">
        <v>46.5</v>
      </c>
      <c r="I681" s="301"/>
      <c r="J681" s="291"/>
      <c r="K681" s="554"/>
    </row>
    <row r="682" spans="1:11" x14ac:dyDescent="0.2">
      <c r="A682" s="226" t="s">
        <v>8</v>
      </c>
      <c r="B682" s="263">
        <v>0.13400000000000001</v>
      </c>
      <c r="C682" s="264">
        <v>0.13</v>
      </c>
      <c r="D682" s="264">
        <v>0.159</v>
      </c>
      <c r="E682" s="264">
        <v>0.20599999999999999</v>
      </c>
      <c r="F682" s="302">
        <v>0.123</v>
      </c>
      <c r="G682" s="265">
        <v>0.12</v>
      </c>
      <c r="H682" s="303">
        <v>0.151</v>
      </c>
      <c r="I682" s="304"/>
      <c r="J682" s="305"/>
      <c r="K682" s="306"/>
    </row>
    <row r="683" spans="1:11" x14ac:dyDescent="0.2">
      <c r="A683" s="295" t="s">
        <v>1</v>
      </c>
      <c r="B683" s="266">
        <f t="shared" ref="B683:G683" si="155">B680/B679*100-100</f>
        <v>9.6304591265397477</v>
      </c>
      <c r="C683" s="267">
        <f t="shared" si="155"/>
        <v>20.559910414333714</v>
      </c>
      <c r="D683" s="267">
        <f t="shared" si="155"/>
        <v>15.386338185890253</v>
      </c>
      <c r="E683" s="267">
        <f t="shared" si="155"/>
        <v>-90.884658454647251</v>
      </c>
      <c r="F683" s="267">
        <f t="shared" si="155"/>
        <v>25.240761478163492</v>
      </c>
      <c r="G683" s="268">
        <f t="shared" si="155"/>
        <v>20.268756998880178</v>
      </c>
      <c r="H683" s="268">
        <f>H680/H679*100-100</f>
        <v>16.752519596864502</v>
      </c>
      <c r="I683" s="304"/>
      <c r="J683" s="305"/>
      <c r="K683" s="227"/>
    </row>
    <row r="684" spans="1:11" ht="13.5" thickBot="1" x14ac:dyDescent="0.25">
      <c r="A684" s="226" t="s">
        <v>27</v>
      </c>
      <c r="B684" s="270">
        <f t="shared" ref="B684:H684" si="156">B680-B667</f>
        <v>-264</v>
      </c>
      <c r="C684" s="271">
        <f t="shared" si="156"/>
        <v>-8</v>
      </c>
      <c r="D684" s="271">
        <f t="shared" si="156"/>
        <v>-74</v>
      </c>
      <c r="E684" s="271">
        <f t="shared" si="156"/>
        <v>-3956</v>
      </c>
      <c r="F684" s="271">
        <f t="shared" si="156"/>
        <v>233</v>
      </c>
      <c r="G684" s="272">
        <f t="shared" si="156"/>
        <v>170</v>
      </c>
      <c r="H684" s="307">
        <f t="shared" si="156"/>
        <v>-5</v>
      </c>
      <c r="I684" s="308"/>
      <c r="J684" s="305"/>
      <c r="K684" s="227"/>
    </row>
    <row r="685" spans="1:11" x14ac:dyDescent="0.2">
      <c r="A685" s="309" t="s">
        <v>51</v>
      </c>
      <c r="B685" s="274">
        <v>607</v>
      </c>
      <c r="C685" s="275">
        <v>588</v>
      </c>
      <c r="D685" s="275">
        <v>608</v>
      </c>
      <c r="E685" s="275">
        <v>15</v>
      </c>
      <c r="F685" s="275">
        <v>620</v>
      </c>
      <c r="G685" s="276">
        <v>604</v>
      </c>
      <c r="H685" s="277">
        <f>SUM(B685:G685)</f>
        <v>3042</v>
      </c>
      <c r="I685" s="310" t="s">
        <v>56</v>
      </c>
      <c r="J685" s="311">
        <f>H672-H685</f>
        <v>37</v>
      </c>
      <c r="K685" s="279">
        <f>J685/H672</f>
        <v>1.2016888600194868E-2</v>
      </c>
    </row>
    <row r="686" spans="1:11" x14ac:dyDescent="0.2">
      <c r="A686" s="309" t="s">
        <v>28</v>
      </c>
      <c r="B686" s="229"/>
      <c r="C686" s="281"/>
      <c r="D686" s="281"/>
      <c r="E686" s="281"/>
      <c r="F686" s="281"/>
      <c r="G686" s="230"/>
      <c r="H686" s="233"/>
      <c r="I686" s="227" t="s">
        <v>57</v>
      </c>
      <c r="J686" s="554">
        <v>153.96</v>
      </c>
      <c r="K686" s="554"/>
    </row>
    <row r="687" spans="1:11" ht="13.5" thickBot="1" x14ac:dyDescent="0.25">
      <c r="A687" s="312" t="s">
        <v>26</v>
      </c>
      <c r="B687" s="231">
        <f t="shared" ref="B687:G687" si="157">B686-B673</f>
        <v>0</v>
      </c>
      <c r="C687" s="232">
        <f t="shared" si="157"/>
        <v>0</v>
      </c>
      <c r="D687" s="232">
        <f t="shared" si="157"/>
        <v>0</v>
      </c>
      <c r="E687" s="232">
        <f t="shared" si="157"/>
        <v>0</v>
      </c>
      <c r="F687" s="232">
        <f t="shared" si="157"/>
        <v>0</v>
      </c>
      <c r="G687" s="238">
        <f t="shared" si="157"/>
        <v>0</v>
      </c>
      <c r="H687" s="234"/>
      <c r="I687" s="554" t="s">
        <v>26</v>
      </c>
      <c r="J687" s="554">
        <f>J686-J673</f>
        <v>0.15999999999999659</v>
      </c>
      <c r="K687" s="554"/>
    </row>
    <row r="689" spans="1:11" ht="13.5" thickBot="1" x14ac:dyDescent="0.25"/>
    <row r="690" spans="1:11" ht="13.5" thickBot="1" x14ac:dyDescent="0.25">
      <c r="A690" s="285" t="s">
        <v>175</v>
      </c>
      <c r="B690" s="587" t="s">
        <v>50</v>
      </c>
      <c r="C690" s="588"/>
      <c r="D690" s="588"/>
      <c r="E690" s="588"/>
      <c r="F690" s="588"/>
      <c r="G690" s="589"/>
      <c r="H690" s="313" t="s">
        <v>0</v>
      </c>
      <c r="I690" s="227"/>
      <c r="J690" s="578"/>
      <c r="K690" s="578"/>
    </row>
    <row r="691" spans="1:11" x14ac:dyDescent="0.2">
      <c r="A691" s="226" t="s">
        <v>54</v>
      </c>
      <c r="B691" s="453">
        <v>1</v>
      </c>
      <c r="C691" s="454">
        <v>2</v>
      </c>
      <c r="D691" s="455">
        <v>3</v>
      </c>
      <c r="E691" s="454">
        <v>4</v>
      </c>
      <c r="F691" s="455">
        <v>5</v>
      </c>
      <c r="G691" s="456">
        <v>6</v>
      </c>
      <c r="H691" s="460">
        <v>185</v>
      </c>
      <c r="I691" s="290"/>
      <c r="J691" s="578"/>
      <c r="K691" s="578"/>
    </row>
    <row r="692" spans="1:11" x14ac:dyDescent="0.2">
      <c r="A692" s="292" t="s">
        <v>3</v>
      </c>
      <c r="B692" s="253">
        <v>4505</v>
      </c>
      <c r="C692" s="253">
        <v>4505</v>
      </c>
      <c r="D692" s="253">
        <v>4505</v>
      </c>
      <c r="E692" s="253">
        <v>4505</v>
      </c>
      <c r="F692" s="253">
        <v>4505</v>
      </c>
      <c r="G692" s="253">
        <v>4505</v>
      </c>
      <c r="H692" s="253">
        <v>4505</v>
      </c>
      <c r="I692" s="294"/>
      <c r="J692" s="291"/>
      <c r="K692" s="578"/>
    </row>
    <row r="693" spans="1:11" x14ac:dyDescent="0.2">
      <c r="A693" s="295" t="s">
        <v>6</v>
      </c>
      <c r="B693" s="256">
        <v>5138</v>
      </c>
      <c r="C693" s="257">
        <v>5592</v>
      </c>
      <c r="D693" s="257">
        <v>5654</v>
      </c>
      <c r="E693" s="257">
        <v>3944</v>
      </c>
      <c r="F693" s="296">
        <v>5779</v>
      </c>
      <c r="G693" s="258">
        <v>5502</v>
      </c>
      <c r="H693" s="297">
        <v>5447</v>
      </c>
      <c r="I693" s="542"/>
      <c r="J693" s="291"/>
      <c r="K693" s="578"/>
    </row>
    <row r="694" spans="1:11" x14ac:dyDescent="0.2">
      <c r="A694" s="226" t="s">
        <v>7</v>
      </c>
      <c r="B694" s="260">
        <v>60</v>
      </c>
      <c r="C694" s="261">
        <v>40</v>
      </c>
      <c r="D694" s="261">
        <v>57.1</v>
      </c>
      <c r="E694" s="261">
        <v>50</v>
      </c>
      <c r="F694" s="509">
        <v>28.6</v>
      </c>
      <c r="G694" s="262">
        <v>48.6</v>
      </c>
      <c r="H694" s="300">
        <v>41.1</v>
      </c>
      <c r="I694" s="301"/>
      <c r="J694" s="291"/>
      <c r="K694" s="578"/>
    </row>
    <row r="695" spans="1:11" x14ac:dyDescent="0.2">
      <c r="A695" s="226" t="s">
        <v>8</v>
      </c>
      <c r="B695" s="263">
        <v>0.14000000000000001</v>
      </c>
      <c r="C695" s="264">
        <v>0.159</v>
      </c>
      <c r="D695" s="264">
        <v>0.126</v>
      </c>
      <c r="E695" s="264">
        <v>0.14799999999999999</v>
      </c>
      <c r="F695" s="302">
        <v>0.16500000000000001</v>
      </c>
      <c r="G695" s="265">
        <v>0.16300000000000001</v>
      </c>
      <c r="H695" s="303">
        <v>0.16800000000000001</v>
      </c>
      <c r="I695" s="304"/>
      <c r="J695" s="305"/>
      <c r="K695" s="306"/>
    </row>
    <row r="696" spans="1:11" x14ac:dyDescent="0.2">
      <c r="A696" s="295" t="s">
        <v>1</v>
      </c>
      <c r="B696" s="266">
        <f t="shared" ref="B696:G696" si="158">B693/B692*100-100</f>
        <v>14.051054384017746</v>
      </c>
      <c r="C696" s="267">
        <f t="shared" si="158"/>
        <v>24.128745837957837</v>
      </c>
      <c r="D696" s="267">
        <f t="shared" si="158"/>
        <v>25.504994450610425</v>
      </c>
      <c r="E696" s="267">
        <f t="shared" si="158"/>
        <v>-12.452830188679243</v>
      </c>
      <c r="F696" s="267">
        <f t="shared" si="158"/>
        <v>28.279689234184247</v>
      </c>
      <c r="G696" s="268">
        <f t="shared" si="158"/>
        <v>22.130965593784694</v>
      </c>
      <c r="H696" s="268">
        <f>H693/H692*100-100</f>
        <v>20.910099889012201</v>
      </c>
      <c r="I696" s="304"/>
      <c r="J696" s="305"/>
      <c r="K696" s="227"/>
    </row>
    <row r="697" spans="1:11" ht="13.5" thickBot="1" x14ac:dyDescent="0.25">
      <c r="A697" s="226" t="s">
        <v>27</v>
      </c>
      <c r="B697" s="270">
        <f t="shared" ref="B697:H697" si="159">B693-B680</f>
        <v>243</v>
      </c>
      <c r="C697" s="271">
        <f t="shared" si="159"/>
        <v>209</v>
      </c>
      <c r="D697" s="271">
        <f t="shared" si="159"/>
        <v>502</v>
      </c>
      <c r="E697" s="271">
        <f t="shared" si="159"/>
        <v>3537</v>
      </c>
      <c r="F697" s="271">
        <f t="shared" si="159"/>
        <v>187</v>
      </c>
      <c r="G697" s="272">
        <f t="shared" si="159"/>
        <v>132</v>
      </c>
      <c r="H697" s="307">
        <f t="shared" si="159"/>
        <v>234</v>
      </c>
      <c r="I697" s="308"/>
      <c r="J697" s="305"/>
      <c r="K697" s="227"/>
    </row>
    <row r="698" spans="1:11" x14ac:dyDescent="0.2">
      <c r="A698" s="309" t="s">
        <v>51</v>
      </c>
      <c r="B698" s="274">
        <v>600</v>
      </c>
      <c r="C698" s="275">
        <v>584</v>
      </c>
      <c r="D698" s="275">
        <v>577</v>
      </c>
      <c r="E698" s="275">
        <v>38</v>
      </c>
      <c r="F698" s="275">
        <v>600</v>
      </c>
      <c r="G698" s="276">
        <v>604</v>
      </c>
      <c r="H698" s="277">
        <f>SUM(B698:G698)</f>
        <v>3003</v>
      </c>
      <c r="I698" s="310" t="s">
        <v>56</v>
      </c>
      <c r="J698" s="311">
        <f>H685-H698</f>
        <v>39</v>
      </c>
      <c r="K698" s="279">
        <f>J698/H685</f>
        <v>1.282051282051282E-2</v>
      </c>
    </row>
    <row r="699" spans="1:11" x14ac:dyDescent="0.2">
      <c r="A699" s="309" t="s">
        <v>28</v>
      </c>
      <c r="B699" s="229"/>
      <c r="C699" s="281"/>
      <c r="D699" s="281"/>
      <c r="E699" s="281"/>
      <c r="F699" s="281"/>
      <c r="G699" s="230"/>
      <c r="H699" s="233"/>
      <c r="I699" s="227" t="s">
        <v>57</v>
      </c>
      <c r="J699" s="578">
        <v>153.93</v>
      </c>
      <c r="K699" s="578"/>
    </row>
    <row r="700" spans="1:11" ht="13.5" thickBot="1" x14ac:dyDescent="0.25">
      <c r="A700" s="312" t="s">
        <v>26</v>
      </c>
      <c r="B700" s="231">
        <f t="shared" ref="B700:G700" si="160">B699-B686</f>
        <v>0</v>
      </c>
      <c r="C700" s="232">
        <f t="shared" si="160"/>
        <v>0</v>
      </c>
      <c r="D700" s="232">
        <f t="shared" si="160"/>
        <v>0</v>
      </c>
      <c r="E700" s="232">
        <f t="shared" si="160"/>
        <v>0</v>
      </c>
      <c r="F700" s="232">
        <f t="shared" si="160"/>
        <v>0</v>
      </c>
      <c r="G700" s="238">
        <f t="shared" si="160"/>
        <v>0</v>
      </c>
      <c r="H700" s="234"/>
      <c r="I700" s="578" t="s">
        <v>26</v>
      </c>
      <c r="J700" s="578">
        <f>J699-J686</f>
        <v>-3.0000000000001137E-2</v>
      </c>
      <c r="K700" s="578"/>
    </row>
  </sheetData>
  <mergeCells count="51">
    <mergeCell ref="B690:G690"/>
    <mergeCell ref="B664:G664"/>
    <mergeCell ref="B638:G638"/>
    <mergeCell ref="B612:G612"/>
    <mergeCell ref="B599:G599"/>
    <mergeCell ref="B677:G677"/>
    <mergeCell ref="B651:G651"/>
    <mergeCell ref="B625:G625"/>
    <mergeCell ref="B182:G182"/>
    <mergeCell ref="B267:G267"/>
    <mergeCell ref="B430:G430"/>
    <mergeCell ref="B417:G417"/>
    <mergeCell ref="B404:G404"/>
    <mergeCell ref="B391:G391"/>
    <mergeCell ref="B210:G210"/>
    <mergeCell ref="B252:G252"/>
    <mergeCell ref="B196:G196"/>
    <mergeCell ref="B281:G281"/>
    <mergeCell ref="B238:G238"/>
    <mergeCell ref="B224:G224"/>
    <mergeCell ref="B323:G323"/>
    <mergeCell ref="B9:G9"/>
    <mergeCell ref="B23:G23"/>
    <mergeCell ref="B37:G37"/>
    <mergeCell ref="B53:G53"/>
    <mergeCell ref="B67:G67"/>
    <mergeCell ref="B469:G469"/>
    <mergeCell ref="B81:G81"/>
    <mergeCell ref="B167:G167"/>
    <mergeCell ref="B153:G153"/>
    <mergeCell ref="B139:G139"/>
    <mergeCell ref="B125:G125"/>
    <mergeCell ref="B111:G111"/>
    <mergeCell ref="B95:G95"/>
    <mergeCell ref="B456:G456"/>
    <mergeCell ref="B378:G378"/>
    <mergeCell ref="B443:G443"/>
    <mergeCell ref="B365:G365"/>
    <mergeCell ref="B352:G352"/>
    <mergeCell ref="B309:G309"/>
    <mergeCell ref="B295:G295"/>
    <mergeCell ref="B339:G339"/>
    <mergeCell ref="B482:G482"/>
    <mergeCell ref="B547:G547"/>
    <mergeCell ref="B534:G534"/>
    <mergeCell ref="B508:G508"/>
    <mergeCell ref="B586:G586"/>
    <mergeCell ref="B573:G573"/>
    <mergeCell ref="B560:G560"/>
    <mergeCell ref="B521:G521"/>
    <mergeCell ref="B495:G495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812"/>
  <sheetViews>
    <sheetView showGridLines="0" tabSelected="1" topLeftCell="A798" zoomScale="85" zoomScaleNormal="85" workbookViewId="0">
      <selection activeCell="J812" sqref="J812"/>
    </sheetView>
  </sheetViews>
  <sheetFormatPr baseColWidth="10" defaultRowHeight="12.75" x14ac:dyDescent="0.2"/>
  <cols>
    <col min="1" max="1" width="16.28515625" style="280" bestFit="1" customWidth="1"/>
    <col min="2" max="7" width="10.2851562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87" t="s">
        <v>53</v>
      </c>
      <c r="C9" s="588"/>
      <c r="D9" s="588"/>
      <c r="E9" s="588"/>
      <c r="F9" s="589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87" t="s">
        <v>53</v>
      </c>
      <c r="C22" s="588"/>
      <c r="D22" s="588"/>
      <c r="E22" s="588"/>
      <c r="F22" s="589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87" t="s">
        <v>53</v>
      </c>
      <c r="C35" s="588"/>
      <c r="D35" s="588"/>
      <c r="E35" s="588"/>
      <c r="F35" s="589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87" t="s">
        <v>53</v>
      </c>
      <c r="C48" s="588"/>
      <c r="D48" s="588"/>
      <c r="E48" s="588"/>
      <c r="F48" s="589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87" t="s">
        <v>53</v>
      </c>
      <c r="C61" s="588"/>
      <c r="D61" s="588"/>
      <c r="E61" s="588"/>
      <c r="F61" s="589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87" t="s">
        <v>53</v>
      </c>
      <c r="C74" s="588"/>
      <c r="D74" s="588"/>
      <c r="E74" s="588"/>
      <c r="F74" s="589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87" t="s">
        <v>53</v>
      </c>
      <c r="C87" s="588"/>
      <c r="D87" s="588"/>
      <c r="E87" s="588"/>
      <c r="F87" s="589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87" t="s">
        <v>53</v>
      </c>
      <c r="C100" s="588"/>
      <c r="D100" s="588"/>
      <c r="E100" s="588"/>
      <c r="F100" s="589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87" t="s">
        <v>53</v>
      </c>
      <c r="C113" s="588"/>
      <c r="D113" s="588"/>
      <c r="E113" s="588"/>
      <c r="F113" s="589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87" t="s">
        <v>53</v>
      </c>
      <c r="C126" s="588"/>
      <c r="D126" s="588"/>
      <c r="E126" s="588"/>
      <c r="F126" s="589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87" t="s">
        <v>53</v>
      </c>
      <c r="C139" s="588"/>
      <c r="D139" s="588"/>
      <c r="E139" s="588"/>
      <c r="F139" s="589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87" t="s">
        <v>53</v>
      </c>
      <c r="C152" s="588"/>
      <c r="D152" s="588"/>
      <c r="E152" s="588"/>
      <c r="F152" s="589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87" t="s">
        <v>53</v>
      </c>
      <c r="C165" s="588"/>
      <c r="D165" s="588"/>
      <c r="E165" s="588"/>
      <c r="F165" s="589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87" t="s">
        <v>53</v>
      </c>
      <c r="C178" s="588"/>
      <c r="D178" s="588"/>
      <c r="E178" s="588"/>
      <c r="F178" s="589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87" t="s">
        <v>53</v>
      </c>
      <c r="C191" s="588"/>
      <c r="D191" s="588"/>
      <c r="E191" s="588"/>
      <c r="F191" s="589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87" t="s">
        <v>53</v>
      </c>
      <c r="C204" s="588"/>
      <c r="D204" s="588"/>
      <c r="E204" s="588"/>
      <c r="F204" s="589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87" t="s">
        <v>53</v>
      </c>
      <c r="C217" s="588"/>
      <c r="D217" s="588"/>
      <c r="E217" s="588"/>
      <c r="F217" s="589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87" t="s">
        <v>50</v>
      </c>
      <c r="C230" s="588"/>
      <c r="D230" s="588"/>
      <c r="E230" s="588"/>
      <c r="F230" s="589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87" t="s">
        <v>50</v>
      </c>
      <c r="C243" s="588"/>
      <c r="D243" s="588"/>
      <c r="E243" s="588"/>
      <c r="F243" s="589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87" t="s">
        <v>50</v>
      </c>
      <c r="C256" s="588"/>
      <c r="D256" s="588"/>
      <c r="E256" s="588"/>
      <c r="F256" s="589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87" t="s">
        <v>50</v>
      </c>
      <c r="C269" s="588"/>
      <c r="D269" s="588"/>
      <c r="E269" s="588"/>
      <c r="F269" s="589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87" t="s">
        <v>50</v>
      </c>
      <c r="C282" s="588"/>
      <c r="D282" s="588"/>
      <c r="E282" s="588"/>
      <c r="F282" s="589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87" t="s">
        <v>50</v>
      </c>
      <c r="C295" s="588"/>
      <c r="D295" s="588"/>
      <c r="E295" s="588"/>
      <c r="F295" s="589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87" t="s">
        <v>50</v>
      </c>
      <c r="C310" s="588"/>
      <c r="D310" s="588"/>
      <c r="E310" s="588"/>
      <c r="F310" s="588"/>
      <c r="G310" s="589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84" t="s">
        <v>50</v>
      </c>
      <c r="C323" s="585"/>
      <c r="D323" s="585"/>
      <c r="E323" s="585"/>
      <c r="F323" s="585"/>
      <c r="G323" s="586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84" t="s">
        <v>50</v>
      </c>
      <c r="C336" s="585"/>
      <c r="D336" s="585"/>
      <c r="E336" s="585"/>
      <c r="F336" s="585"/>
      <c r="G336" s="586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84" t="s">
        <v>50</v>
      </c>
      <c r="C349" s="585"/>
      <c r="D349" s="585"/>
      <c r="E349" s="585"/>
      <c r="F349" s="585"/>
      <c r="G349" s="586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84" t="s">
        <v>50</v>
      </c>
      <c r="C362" s="585"/>
      <c r="D362" s="585"/>
      <c r="E362" s="585"/>
      <c r="F362" s="585"/>
      <c r="G362" s="586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84" t="s">
        <v>50</v>
      </c>
      <c r="C375" s="585"/>
      <c r="D375" s="585"/>
      <c r="E375" s="585"/>
      <c r="F375" s="585"/>
      <c r="G375" s="586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584" t="s">
        <v>50</v>
      </c>
      <c r="C388" s="585"/>
      <c r="D388" s="585"/>
      <c r="E388" s="585"/>
      <c r="F388" s="585"/>
      <c r="G388" s="586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584" t="s">
        <v>50</v>
      </c>
      <c r="C401" s="585"/>
      <c r="D401" s="585"/>
      <c r="E401" s="585"/>
      <c r="F401" s="585"/>
      <c r="G401" s="586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>
        <v>144</v>
      </c>
      <c r="C410" s="281">
        <v>143.5</v>
      </c>
      <c r="D410" s="281">
        <v>143.5</v>
      </c>
      <c r="E410" s="281">
        <v>145</v>
      </c>
      <c r="F410" s="281">
        <v>142.5</v>
      </c>
      <c r="G410" s="230">
        <v>142</v>
      </c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B410-B397</f>
        <v>0</v>
      </c>
      <c r="C411" s="337">
        <f t="shared" ref="C411:G411" si="81">C410-C397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  <row r="413" spans="1:11" ht="13.5" thickBot="1" x14ac:dyDescent="0.25"/>
    <row r="414" spans="1:11" ht="13.5" thickBot="1" x14ac:dyDescent="0.25">
      <c r="A414" s="285" t="s">
        <v>138</v>
      </c>
      <c r="B414" s="584" t="s">
        <v>50</v>
      </c>
      <c r="C414" s="585"/>
      <c r="D414" s="585"/>
      <c r="E414" s="585"/>
      <c r="F414" s="585"/>
      <c r="G414" s="586"/>
      <c r="H414" s="314" t="s">
        <v>0</v>
      </c>
      <c r="I414" s="517"/>
      <c r="J414" s="517"/>
      <c r="K414" s="517"/>
    </row>
    <row r="415" spans="1:11" x14ac:dyDescent="0.2">
      <c r="A415" s="469" t="s">
        <v>2</v>
      </c>
      <c r="B415" s="316">
        <v>1</v>
      </c>
      <c r="C415" s="236">
        <v>2</v>
      </c>
      <c r="D415" s="236">
        <v>3</v>
      </c>
      <c r="E415" s="236">
        <v>4</v>
      </c>
      <c r="F415" s="236">
        <v>5</v>
      </c>
      <c r="G415" s="495">
        <v>6</v>
      </c>
      <c r="H415" s="491">
        <v>80</v>
      </c>
      <c r="I415" s="517"/>
      <c r="J415" s="517"/>
      <c r="K415" s="517"/>
    </row>
    <row r="416" spans="1:11" x14ac:dyDescent="0.2">
      <c r="A416" s="470" t="s">
        <v>3</v>
      </c>
      <c r="B416" s="462">
        <v>4300</v>
      </c>
      <c r="C416" s="463">
        <v>4300</v>
      </c>
      <c r="D416" s="464">
        <v>4300</v>
      </c>
      <c r="E416" s="464">
        <v>4300</v>
      </c>
      <c r="F416" s="464">
        <v>4300</v>
      </c>
      <c r="G416" s="496">
        <v>4300</v>
      </c>
      <c r="H416" s="492">
        <v>4300</v>
      </c>
      <c r="I416" s="517"/>
      <c r="J416" s="517"/>
      <c r="K416" s="517"/>
    </row>
    <row r="417" spans="1:11" x14ac:dyDescent="0.2">
      <c r="A417" s="471" t="s">
        <v>6</v>
      </c>
      <c r="B417" s="321">
        <v>4511.875</v>
      </c>
      <c r="C417" s="322">
        <v>4522.3529411764703</v>
      </c>
      <c r="D417" s="322">
        <v>4348.666666666667</v>
      </c>
      <c r="E417" s="322">
        <v>4321.4285714285716</v>
      </c>
      <c r="F417" s="322">
        <v>4718.8235294117649</v>
      </c>
      <c r="G417" s="497">
        <v>4797.1428571428569</v>
      </c>
      <c r="H417" s="342">
        <v>4557.3255813953492</v>
      </c>
      <c r="I417" s="517"/>
      <c r="J417" s="517"/>
      <c r="K417" s="517"/>
    </row>
    <row r="418" spans="1:11" x14ac:dyDescent="0.2">
      <c r="A418" s="469" t="s">
        <v>7</v>
      </c>
      <c r="B418" s="323">
        <v>93.75</v>
      </c>
      <c r="C418" s="324">
        <v>94.117647058823536</v>
      </c>
      <c r="D418" s="325">
        <v>93.333333333333329</v>
      </c>
      <c r="E418" s="325">
        <v>28.571428571428573</v>
      </c>
      <c r="F418" s="325">
        <v>100</v>
      </c>
      <c r="G418" s="498">
        <v>92.857142857142861</v>
      </c>
      <c r="H418" s="493">
        <v>86.04651162790698</v>
      </c>
      <c r="I418" s="517"/>
      <c r="J418" s="517"/>
      <c r="K418" s="517"/>
    </row>
    <row r="419" spans="1:11" x14ac:dyDescent="0.2">
      <c r="A419" s="469" t="s">
        <v>8</v>
      </c>
      <c r="B419" s="263">
        <v>5.237409806784997E-2</v>
      </c>
      <c r="C419" s="264">
        <v>5.1532817448895422E-2</v>
      </c>
      <c r="D419" s="327">
        <v>4.9703507189602758E-2</v>
      </c>
      <c r="E419" s="327">
        <v>0.12644012300675256</v>
      </c>
      <c r="F419" s="327">
        <v>4.3943384382441143E-2</v>
      </c>
      <c r="G419" s="499">
        <v>5.060609940401764E-2</v>
      </c>
      <c r="H419" s="494">
        <v>6.901870938170282E-2</v>
      </c>
      <c r="I419" s="517"/>
      <c r="J419" s="517"/>
      <c r="K419" s="517"/>
    </row>
    <row r="420" spans="1:11" x14ac:dyDescent="0.2">
      <c r="A420" s="471" t="s">
        <v>1</v>
      </c>
      <c r="B420" s="266">
        <f t="shared" ref="B420:H420" si="82">B417/B416*100-100</f>
        <v>4.9273255813953512</v>
      </c>
      <c r="C420" s="267">
        <f t="shared" si="82"/>
        <v>5.1709986320109351</v>
      </c>
      <c r="D420" s="267">
        <f t="shared" si="82"/>
        <v>1.1317829457364326</v>
      </c>
      <c r="E420" s="267">
        <f t="shared" si="82"/>
        <v>0.49833887043189407</v>
      </c>
      <c r="F420" s="267">
        <f t="shared" si="82"/>
        <v>9.7400820793433525</v>
      </c>
      <c r="G420" s="268">
        <f t="shared" si="82"/>
        <v>11.561461794019934</v>
      </c>
      <c r="H420" s="345">
        <f t="shared" si="82"/>
        <v>5.9843158464034616</v>
      </c>
      <c r="I420" s="517"/>
      <c r="J420" s="517"/>
      <c r="K420" s="517"/>
    </row>
    <row r="421" spans="1:11" ht="13.5" thickBot="1" x14ac:dyDescent="0.25">
      <c r="A421" s="469" t="s">
        <v>27</v>
      </c>
      <c r="B421" s="500">
        <f t="shared" ref="B421:G421" si="83">B417-B404</f>
        <v>237.875</v>
      </c>
      <c r="C421" s="501">
        <f t="shared" si="83"/>
        <v>240.21008403361338</v>
      </c>
      <c r="D421" s="501">
        <f t="shared" si="83"/>
        <v>64.051282051282215</v>
      </c>
      <c r="E421" s="501">
        <f t="shared" si="83"/>
        <v>154.28571428571468</v>
      </c>
      <c r="F421" s="501">
        <f t="shared" si="83"/>
        <v>9.6568627450978965</v>
      </c>
      <c r="G421" s="502">
        <f t="shared" si="83"/>
        <v>-44.285714285714675</v>
      </c>
      <c r="H421" s="346">
        <f>H417-H404</f>
        <v>124.95058139534922</v>
      </c>
      <c r="I421" s="517"/>
      <c r="J421" s="517"/>
      <c r="K421" s="517"/>
    </row>
    <row r="422" spans="1:11" x14ac:dyDescent="0.2">
      <c r="A422" s="371" t="s">
        <v>52</v>
      </c>
      <c r="B422" s="486">
        <v>58</v>
      </c>
      <c r="C422" s="487">
        <v>57</v>
      </c>
      <c r="D422" s="487">
        <v>57</v>
      </c>
      <c r="E422" s="487">
        <v>15</v>
      </c>
      <c r="F422" s="487">
        <v>57</v>
      </c>
      <c r="G422" s="451">
        <v>56</v>
      </c>
      <c r="H422" s="482">
        <f>SUM(B422:G422)</f>
        <v>300</v>
      </c>
      <c r="I422" s="517" t="s">
        <v>56</v>
      </c>
      <c r="J422" s="331">
        <f>H409-H422</f>
        <v>0</v>
      </c>
      <c r="K422" s="332">
        <f>J422/H409</f>
        <v>0</v>
      </c>
    </row>
    <row r="423" spans="1:11" x14ac:dyDescent="0.2">
      <c r="A423" s="371" t="s">
        <v>28</v>
      </c>
      <c r="B423" s="229">
        <v>145</v>
      </c>
      <c r="C423" s="281">
        <v>144.5</v>
      </c>
      <c r="D423" s="281">
        <v>144.5</v>
      </c>
      <c r="E423" s="281">
        <v>146</v>
      </c>
      <c r="F423" s="281">
        <v>143.5</v>
      </c>
      <c r="G423" s="230">
        <v>143</v>
      </c>
      <c r="H423" s="339"/>
      <c r="I423" s="517" t="s">
        <v>57</v>
      </c>
      <c r="J423" s="517">
        <v>143.1</v>
      </c>
      <c r="K423" s="517"/>
    </row>
    <row r="424" spans="1:11" ht="13.5" thickBot="1" x14ac:dyDescent="0.25">
      <c r="A424" s="372" t="s">
        <v>26</v>
      </c>
      <c r="B424" s="336">
        <f>B423-B410</f>
        <v>1</v>
      </c>
      <c r="C424" s="337">
        <f t="shared" ref="C424:G424" si="84">C423-C410</f>
        <v>1</v>
      </c>
      <c r="D424" s="337">
        <f t="shared" si="84"/>
        <v>1</v>
      </c>
      <c r="E424" s="337">
        <f t="shared" si="84"/>
        <v>1</v>
      </c>
      <c r="F424" s="337">
        <f t="shared" si="84"/>
        <v>1</v>
      </c>
      <c r="G424" s="484">
        <f t="shared" si="84"/>
        <v>1</v>
      </c>
      <c r="H424" s="348"/>
      <c r="I424" s="517" t="s">
        <v>26</v>
      </c>
      <c r="J424" s="239">
        <f>J423-J410</f>
        <v>0</v>
      </c>
      <c r="K424" s="517"/>
    </row>
    <row r="426" spans="1:11" ht="13.5" thickBot="1" x14ac:dyDescent="0.25"/>
    <row r="427" spans="1:11" ht="13.5" thickBot="1" x14ac:dyDescent="0.25">
      <c r="A427" s="285" t="s">
        <v>139</v>
      </c>
      <c r="B427" s="584" t="s">
        <v>50</v>
      </c>
      <c r="C427" s="585"/>
      <c r="D427" s="585"/>
      <c r="E427" s="585"/>
      <c r="F427" s="585"/>
      <c r="G427" s="586"/>
      <c r="H427" s="314" t="s">
        <v>0</v>
      </c>
      <c r="I427" s="518"/>
      <c r="J427" s="518"/>
      <c r="K427" s="518"/>
    </row>
    <row r="428" spans="1:11" x14ac:dyDescent="0.2">
      <c r="A428" s="469" t="s">
        <v>2</v>
      </c>
      <c r="B428" s="316">
        <v>1</v>
      </c>
      <c r="C428" s="236">
        <v>2</v>
      </c>
      <c r="D428" s="236">
        <v>3</v>
      </c>
      <c r="E428" s="236">
        <v>4</v>
      </c>
      <c r="F428" s="236">
        <v>5</v>
      </c>
      <c r="G428" s="495">
        <v>6</v>
      </c>
      <c r="H428" s="491">
        <v>81</v>
      </c>
      <c r="I428" s="518"/>
      <c r="J428" s="518"/>
      <c r="K428" s="518"/>
    </row>
    <row r="429" spans="1:11" x14ac:dyDescent="0.2">
      <c r="A429" s="470" t="s">
        <v>3</v>
      </c>
      <c r="B429" s="462">
        <v>4320</v>
      </c>
      <c r="C429" s="463">
        <v>4320</v>
      </c>
      <c r="D429" s="464">
        <v>4320</v>
      </c>
      <c r="E429" s="464">
        <v>4320</v>
      </c>
      <c r="F429" s="464">
        <v>4320</v>
      </c>
      <c r="G429" s="496">
        <v>4320</v>
      </c>
      <c r="H429" s="492">
        <v>4320</v>
      </c>
      <c r="I429" s="518"/>
      <c r="J429" s="518"/>
      <c r="K429" s="518"/>
    </row>
    <row r="430" spans="1:11" x14ac:dyDescent="0.2">
      <c r="A430" s="471" t="s">
        <v>6</v>
      </c>
      <c r="B430" s="321">
        <v>4324.7058823529414</v>
      </c>
      <c r="C430" s="322">
        <v>4445.8823529411766</v>
      </c>
      <c r="D430" s="322">
        <v>4370</v>
      </c>
      <c r="E430" s="322">
        <v>4270</v>
      </c>
      <c r="F430" s="322">
        <v>4754.666666666667</v>
      </c>
      <c r="G430" s="497">
        <v>4859.2307692307695</v>
      </c>
      <c r="H430" s="342">
        <v>4520</v>
      </c>
      <c r="I430" s="518"/>
      <c r="J430" s="518"/>
      <c r="K430" s="518"/>
    </row>
    <row r="431" spans="1:11" x14ac:dyDescent="0.2">
      <c r="A431" s="469" t="s">
        <v>7</v>
      </c>
      <c r="B431" s="323">
        <v>100</v>
      </c>
      <c r="C431" s="324">
        <v>94.117647058823536</v>
      </c>
      <c r="D431" s="325">
        <v>78.571428571428569</v>
      </c>
      <c r="E431" s="325">
        <v>60</v>
      </c>
      <c r="F431" s="325">
        <v>100</v>
      </c>
      <c r="G431" s="498">
        <v>84.615384615384613</v>
      </c>
      <c r="H431" s="493">
        <v>75.308641975308646</v>
      </c>
      <c r="I431" s="518"/>
      <c r="J431" s="518"/>
      <c r="K431" s="518"/>
    </row>
    <row r="432" spans="1:11" x14ac:dyDescent="0.2">
      <c r="A432" s="469" t="s">
        <v>8</v>
      </c>
      <c r="B432" s="263">
        <v>5.7362913830126698E-2</v>
      </c>
      <c r="C432" s="264">
        <v>5.453681885558373E-2</v>
      </c>
      <c r="D432" s="327">
        <v>8.5380848169124723E-2</v>
      </c>
      <c r="E432" s="327">
        <v>8.917767102885138E-2</v>
      </c>
      <c r="F432" s="327">
        <v>4.5846904335383569E-2</v>
      </c>
      <c r="G432" s="499">
        <v>7.2375116867773634E-2</v>
      </c>
      <c r="H432" s="494">
        <v>8.0528812358222401E-2</v>
      </c>
      <c r="I432" s="518"/>
      <c r="J432" s="518"/>
      <c r="K432" s="518"/>
    </row>
    <row r="433" spans="1:11" x14ac:dyDescent="0.2">
      <c r="A433" s="471" t="s">
        <v>1</v>
      </c>
      <c r="B433" s="266">
        <f t="shared" ref="B433:H433" si="85">B430/B429*100-100</f>
        <v>0.1089324618736498</v>
      </c>
      <c r="C433" s="267">
        <f t="shared" si="85"/>
        <v>2.9139433551198266</v>
      </c>
      <c r="D433" s="267">
        <f t="shared" si="85"/>
        <v>1.157407407407419</v>
      </c>
      <c r="E433" s="267">
        <f t="shared" si="85"/>
        <v>-1.1574074074074048</v>
      </c>
      <c r="F433" s="267">
        <f t="shared" si="85"/>
        <v>10.061728395061749</v>
      </c>
      <c r="G433" s="268">
        <f t="shared" si="85"/>
        <v>12.48219373219375</v>
      </c>
      <c r="H433" s="345">
        <f t="shared" si="85"/>
        <v>4.6296296296296333</v>
      </c>
      <c r="I433" s="518"/>
      <c r="J433" s="518"/>
      <c r="K433" s="518"/>
    </row>
    <row r="434" spans="1:11" ht="13.5" thickBot="1" x14ac:dyDescent="0.25">
      <c r="A434" s="469" t="s">
        <v>27</v>
      </c>
      <c r="B434" s="500">
        <f t="shared" ref="B434:G434" si="86">B430-B417</f>
        <v>-187.16911764705856</v>
      </c>
      <c r="C434" s="501">
        <f t="shared" si="86"/>
        <v>-76.47058823529369</v>
      </c>
      <c r="D434" s="501">
        <f t="shared" si="86"/>
        <v>21.33333333333303</v>
      </c>
      <c r="E434" s="501">
        <f t="shared" si="86"/>
        <v>-51.428571428571558</v>
      </c>
      <c r="F434" s="501">
        <f t="shared" si="86"/>
        <v>35.843137254902103</v>
      </c>
      <c r="G434" s="502">
        <f t="shared" si="86"/>
        <v>62.087912087912628</v>
      </c>
      <c r="H434" s="346">
        <f>H430-H417</f>
        <v>-37.325581395349218</v>
      </c>
      <c r="I434" s="518"/>
      <c r="J434" s="518"/>
      <c r="K434" s="518"/>
    </row>
    <row r="435" spans="1:11" x14ac:dyDescent="0.2">
      <c r="A435" s="371" t="s">
        <v>52</v>
      </c>
      <c r="B435" s="486">
        <v>58</v>
      </c>
      <c r="C435" s="487">
        <v>57</v>
      </c>
      <c r="D435" s="487">
        <v>57</v>
      </c>
      <c r="E435" s="487">
        <v>15</v>
      </c>
      <c r="F435" s="487">
        <v>57</v>
      </c>
      <c r="G435" s="451">
        <v>56</v>
      </c>
      <c r="H435" s="482">
        <f>SUM(B435:G435)</f>
        <v>300</v>
      </c>
      <c r="I435" s="518" t="s">
        <v>56</v>
      </c>
      <c r="J435" s="331">
        <f>H422-H435</f>
        <v>0</v>
      </c>
      <c r="K435" s="332">
        <f>J435/H422</f>
        <v>0</v>
      </c>
    </row>
    <row r="436" spans="1:11" x14ac:dyDescent="0.2">
      <c r="A436" s="371" t="s">
        <v>28</v>
      </c>
      <c r="B436" s="229">
        <v>146.5</v>
      </c>
      <c r="C436" s="281">
        <v>146</v>
      </c>
      <c r="D436" s="281">
        <v>146</v>
      </c>
      <c r="E436" s="281">
        <v>147.5</v>
      </c>
      <c r="F436" s="281">
        <v>144</v>
      </c>
      <c r="G436" s="230">
        <v>143.5</v>
      </c>
      <c r="H436" s="339"/>
      <c r="I436" s="518" t="s">
        <v>57</v>
      </c>
      <c r="J436" s="518">
        <v>144.13999999999999</v>
      </c>
      <c r="K436" s="518"/>
    </row>
    <row r="437" spans="1:11" ht="13.5" thickBot="1" x14ac:dyDescent="0.25">
      <c r="A437" s="372" t="s">
        <v>26</v>
      </c>
      <c r="B437" s="336">
        <f>B436-B423</f>
        <v>1.5</v>
      </c>
      <c r="C437" s="337">
        <f t="shared" ref="C437:G437" si="87">C436-C423</f>
        <v>1.5</v>
      </c>
      <c r="D437" s="337">
        <f t="shared" si="87"/>
        <v>1.5</v>
      </c>
      <c r="E437" s="337">
        <f t="shared" si="87"/>
        <v>1.5</v>
      </c>
      <c r="F437" s="337">
        <f t="shared" si="87"/>
        <v>0.5</v>
      </c>
      <c r="G437" s="484">
        <f t="shared" si="87"/>
        <v>0.5</v>
      </c>
      <c r="H437" s="348"/>
      <c r="I437" s="518" t="s">
        <v>26</v>
      </c>
      <c r="J437" s="239">
        <f>J436-J423</f>
        <v>1.039999999999992</v>
      </c>
      <c r="K437" s="518"/>
    </row>
    <row r="439" spans="1:11" ht="13.5" thickBot="1" x14ac:dyDescent="0.25"/>
    <row r="440" spans="1:11" ht="13.5" thickBot="1" x14ac:dyDescent="0.25">
      <c r="A440" s="285" t="s">
        <v>140</v>
      </c>
      <c r="B440" s="584" t="s">
        <v>50</v>
      </c>
      <c r="C440" s="585"/>
      <c r="D440" s="585"/>
      <c r="E440" s="585"/>
      <c r="F440" s="585"/>
      <c r="G440" s="586"/>
      <c r="H440" s="314" t="s">
        <v>0</v>
      </c>
      <c r="I440" s="519"/>
      <c r="J440" s="519"/>
      <c r="K440" s="519"/>
    </row>
    <row r="441" spans="1:11" x14ac:dyDescent="0.2">
      <c r="A441" s="469" t="s">
        <v>2</v>
      </c>
      <c r="B441" s="316">
        <v>1</v>
      </c>
      <c r="C441" s="236">
        <v>2</v>
      </c>
      <c r="D441" s="236">
        <v>3</v>
      </c>
      <c r="E441" s="236">
        <v>4</v>
      </c>
      <c r="F441" s="236">
        <v>5</v>
      </c>
      <c r="G441" s="495">
        <v>6</v>
      </c>
      <c r="H441" s="491">
        <v>81</v>
      </c>
      <c r="I441" s="519"/>
      <c r="J441" s="519"/>
      <c r="K441" s="519"/>
    </row>
    <row r="442" spans="1:11" x14ac:dyDescent="0.2">
      <c r="A442" s="470" t="s">
        <v>3</v>
      </c>
      <c r="B442" s="462">
        <v>4340</v>
      </c>
      <c r="C442" s="463">
        <v>4340</v>
      </c>
      <c r="D442" s="464">
        <v>4340</v>
      </c>
      <c r="E442" s="464">
        <v>4340</v>
      </c>
      <c r="F442" s="464">
        <v>4340</v>
      </c>
      <c r="G442" s="496">
        <v>4340</v>
      </c>
      <c r="H442" s="492">
        <v>4340</v>
      </c>
      <c r="I442" s="519"/>
      <c r="J442" s="519"/>
      <c r="K442" s="519"/>
    </row>
    <row r="443" spans="1:11" x14ac:dyDescent="0.2">
      <c r="A443" s="471" t="s">
        <v>6</v>
      </c>
      <c r="B443" s="321">
        <v>4417.33</v>
      </c>
      <c r="C443" s="322">
        <v>4520.63</v>
      </c>
      <c r="D443" s="322">
        <v>4532.1400000000003</v>
      </c>
      <c r="E443" s="322">
        <v>4557.1400000000003</v>
      </c>
      <c r="F443" s="322">
        <v>4803.08</v>
      </c>
      <c r="G443" s="497">
        <v>4863.33</v>
      </c>
      <c r="H443" s="342">
        <v>4616.63</v>
      </c>
      <c r="I443" s="519"/>
      <c r="J443" s="519"/>
      <c r="K443" s="519"/>
    </row>
    <row r="444" spans="1:11" x14ac:dyDescent="0.2">
      <c r="A444" s="469" t="s">
        <v>7</v>
      </c>
      <c r="B444" s="323">
        <v>100</v>
      </c>
      <c r="C444" s="324">
        <v>100</v>
      </c>
      <c r="D444" s="325">
        <v>100</v>
      </c>
      <c r="E444" s="325">
        <v>100</v>
      </c>
      <c r="F444" s="325">
        <v>100</v>
      </c>
      <c r="G444" s="498">
        <v>100</v>
      </c>
      <c r="H444" s="493">
        <v>95</v>
      </c>
      <c r="I444" s="519"/>
      <c r="J444" s="519"/>
      <c r="K444" s="519"/>
    </row>
    <row r="445" spans="1:11" x14ac:dyDescent="0.2">
      <c r="A445" s="469" t="s">
        <v>8</v>
      </c>
      <c r="B445" s="263">
        <v>2.0799999999999999E-2</v>
      </c>
      <c r="C445" s="264">
        <v>5.0599999999999999E-2</v>
      </c>
      <c r="D445" s="327">
        <v>3.95E-2</v>
      </c>
      <c r="E445" s="327">
        <v>4.7300000000000002E-2</v>
      </c>
      <c r="F445" s="327">
        <v>4.1700000000000001E-2</v>
      </c>
      <c r="G445" s="499">
        <v>6.4000000000000001E-2</v>
      </c>
      <c r="H445" s="494">
        <v>5.8999999999999997E-2</v>
      </c>
      <c r="I445" s="519"/>
      <c r="J445" s="519"/>
      <c r="K445" s="519"/>
    </row>
    <row r="446" spans="1:11" x14ac:dyDescent="0.2">
      <c r="A446" s="471" t="s">
        <v>1</v>
      </c>
      <c r="B446" s="266">
        <f t="shared" ref="B446:H446" si="88">B443/B442*100-100</f>
        <v>1.7817972350230349</v>
      </c>
      <c r="C446" s="267">
        <f t="shared" si="88"/>
        <v>4.1619815668202875</v>
      </c>
      <c r="D446" s="267">
        <f t="shared" si="88"/>
        <v>4.4271889400921793</v>
      </c>
      <c r="E446" s="267">
        <f t="shared" si="88"/>
        <v>5.0032258064516242</v>
      </c>
      <c r="F446" s="267">
        <f t="shared" si="88"/>
        <v>10.670046082949298</v>
      </c>
      <c r="G446" s="268">
        <f t="shared" si="88"/>
        <v>12.058294930875576</v>
      </c>
      <c r="H446" s="345">
        <f t="shared" si="88"/>
        <v>6.373963133640558</v>
      </c>
      <c r="I446" s="519"/>
      <c r="J446" s="519"/>
      <c r="K446" s="519"/>
    </row>
    <row r="447" spans="1:11" ht="13.5" thickBot="1" x14ac:dyDescent="0.25">
      <c r="A447" s="469" t="s">
        <v>27</v>
      </c>
      <c r="B447" s="500">
        <f t="shared" ref="B447:G447" si="89">B443-B430</f>
        <v>92.624117647058483</v>
      </c>
      <c r="C447" s="501">
        <f t="shared" si="89"/>
        <v>74.747647058823532</v>
      </c>
      <c r="D447" s="501">
        <f t="shared" si="89"/>
        <v>162.14000000000033</v>
      </c>
      <c r="E447" s="501">
        <f t="shared" si="89"/>
        <v>287.14000000000033</v>
      </c>
      <c r="F447" s="501">
        <f t="shared" si="89"/>
        <v>48.413333333332957</v>
      </c>
      <c r="G447" s="502">
        <f t="shared" si="89"/>
        <v>4.0992307692304166</v>
      </c>
      <c r="H447" s="346">
        <f>H443-H430</f>
        <v>96.630000000000109</v>
      </c>
      <c r="I447" s="519"/>
      <c r="J447" s="519"/>
      <c r="K447" s="519"/>
    </row>
    <row r="448" spans="1:11" x14ac:dyDescent="0.2">
      <c r="A448" s="371" t="s">
        <v>52</v>
      </c>
      <c r="B448" s="486">
        <v>58</v>
      </c>
      <c r="C448" s="487">
        <v>57</v>
      </c>
      <c r="D448" s="487">
        <v>57</v>
      </c>
      <c r="E448" s="487">
        <v>15</v>
      </c>
      <c r="F448" s="487">
        <v>57</v>
      </c>
      <c r="G448" s="451">
        <v>56</v>
      </c>
      <c r="H448" s="482">
        <f>SUM(B448:G448)</f>
        <v>300</v>
      </c>
      <c r="I448" s="519" t="s">
        <v>56</v>
      </c>
      <c r="J448" s="331">
        <f>H435-H448</f>
        <v>0</v>
      </c>
      <c r="K448" s="332">
        <f>J448/H435</f>
        <v>0</v>
      </c>
    </row>
    <row r="449" spans="1:11" x14ac:dyDescent="0.2">
      <c r="A449" s="371" t="s">
        <v>28</v>
      </c>
      <c r="B449" s="229">
        <v>146.5</v>
      </c>
      <c r="C449" s="281">
        <v>146</v>
      </c>
      <c r="D449" s="281">
        <v>146</v>
      </c>
      <c r="E449" s="281">
        <v>147.5</v>
      </c>
      <c r="F449" s="281">
        <v>144</v>
      </c>
      <c r="G449" s="230">
        <v>143.5</v>
      </c>
      <c r="H449" s="339"/>
      <c r="I449" s="519" t="s">
        <v>57</v>
      </c>
      <c r="J449" s="519">
        <v>145.29</v>
      </c>
      <c r="K449" s="519"/>
    </row>
    <row r="450" spans="1:11" ht="13.5" thickBot="1" x14ac:dyDescent="0.25">
      <c r="A450" s="372" t="s">
        <v>26</v>
      </c>
      <c r="B450" s="336">
        <f>B449-B436</f>
        <v>0</v>
      </c>
      <c r="C450" s="337">
        <f t="shared" ref="C450:G450" si="90">C449-C436</f>
        <v>0</v>
      </c>
      <c r="D450" s="337">
        <f t="shared" si="90"/>
        <v>0</v>
      </c>
      <c r="E450" s="337">
        <f t="shared" si="90"/>
        <v>0</v>
      </c>
      <c r="F450" s="337">
        <f t="shared" si="90"/>
        <v>0</v>
      </c>
      <c r="G450" s="484">
        <f t="shared" si="90"/>
        <v>0</v>
      </c>
      <c r="H450" s="348"/>
      <c r="I450" s="519" t="s">
        <v>26</v>
      </c>
      <c r="J450" s="239">
        <f>J449-J436</f>
        <v>1.1500000000000057</v>
      </c>
      <c r="K450" s="519"/>
    </row>
    <row r="452" spans="1:11" ht="13.5" thickBot="1" x14ac:dyDescent="0.25"/>
    <row r="453" spans="1:11" ht="13.5" thickBot="1" x14ac:dyDescent="0.25">
      <c r="A453" s="285" t="s">
        <v>141</v>
      </c>
      <c r="B453" s="584" t="s">
        <v>50</v>
      </c>
      <c r="C453" s="585"/>
      <c r="D453" s="585"/>
      <c r="E453" s="585"/>
      <c r="F453" s="585"/>
      <c r="G453" s="586"/>
      <c r="H453" s="314" t="s">
        <v>0</v>
      </c>
      <c r="I453" s="520"/>
      <c r="J453" s="520"/>
      <c r="K453" s="520"/>
    </row>
    <row r="454" spans="1:11" x14ac:dyDescent="0.2">
      <c r="A454" s="469" t="s">
        <v>2</v>
      </c>
      <c r="B454" s="316">
        <v>1</v>
      </c>
      <c r="C454" s="236">
        <v>2</v>
      </c>
      <c r="D454" s="236">
        <v>3</v>
      </c>
      <c r="E454" s="236">
        <v>4</v>
      </c>
      <c r="F454" s="236">
        <v>5</v>
      </c>
      <c r="G454" s="495">
        <v>6</v>
      </c>
      <c r="H454" s="491">
        <v>86</v>
      </c>
      <c r="I454" s="520"/>
      <c r="J454" s="520"/>
      <c r="K454" s="520"/>
    </row>
    <row r="455" spans="1:11" x14ac:dyDescent="0.2">
      <c r="A455" s="470" t="s">
        <v>3</v>
      </c>
      <c r="B455" s="462">
        <v>4360</v>
      </c>
      <c r="C455" s="463">
        <v>4360</v>
      </c>
      <c r="D455" s="464">
        <v>4360</v>
      </c>
      <c r="E455" s="464">
        <v>4360</v>
      </c>
      <c r="F455" s="464">
        <v>4360</v>
      </c>
      <c r="G455" s="496">
        <v>4360</v>
      </c>
      <c r="H455" s="492">
        <v>4360</v>
      </c>
      <c r="I455" s="520"/>
      <c r="J455" s="520"/>
      <c r="K455" s="520"/>
    </row>
    <row r="456" spans="1:11" x14ac:dyDescent="0.2">
      <c r="A456" s="471" t="s">
        <v>6</v>
      </c>
      <c r="B456" s="321">
        <v>4445.333333333333</v>
      </c>
      <c r="C456" s="322">
        <v>4374.7058823529414</v>
      </c>
      <c r="D456" s="322">
        <v>4617.0588235294117</v>
      </c>
      <c r="E456" s="322">
        <v>4168.5714285714284</v>
      </c>
      <c r="F456" s="322">
        <v>4808.75</v>
      </c>
      <c r="G456" s="497">
        <v>4933.75</v>
      </c>
      <c r="H456" s="342">
        <v>4597.727272727273</v>
      </c>
      <c r="I456" s="520"/>
      <c r="J456" s="520"/>
      <c r="K456" s="520"/>
    </row>
    <row r="457" spans="1:11" x14ac:dyDescent="0.2">
      <c r="A457" s="469" t="s">
        <v>7</v>
      </c>
      <c r="B457" s="323">
        <v>100</v>
      </c>
      <c r="C457" s="324">
        <v>100</v>
      </c>
      <c r="D457" s="325">
        <v>100</v>
      </c>
      <c r="E457" s="325">
        <v>100</v>
      </c>
      <c r="F457" s="325">
        <v>100</v>
      </c>
      <c r="G457" s="498">
        <v>100</v>
      </c>
      <c r="H457" s="493">
        <v>88.63636363636364</v>
      </c>
      <c r="I457" s="520"/>
      <c r="J457" s="520"/>
      <c r="K457" s="520"/>
    </row>
    <row r="458" spans="1:11" x14ac:dyDescent="0.2">
      <c r="A458" s="469" t="s">
        <v>8</v>
      </c>
      <c r="B458" s="263">
        <v>3.9100491038939686E-2</v>
      </c>
      <c r="C458" s="264">
        <v>3.999494842070854E-2</v>
      </c>
      <c r="D458" s="327">
        <v>2.1566431941590049E-2</v>
      </c>
      <c r="E458" s="327">
        <v>4.3016760204285895E-2</v>
      </c>
      <c r="F458" s="327">
        <v>1.4159130575925471E-2</v>
      </c>
      <c r="G458" s="499">
        <v>4.0548991166849721E-2</v>
      </c>
      <c r="H458" s="494">
        <v>6.1737516508429756E-2</v>
      </c>
      <c r="I458" s="520"/>
      <c r="J458" s="520"/>
      <c r="K458" s="520"/>
    </row>
    <row r="459" spans="1:11" x14ac:dyDescent="0.2">
      <c r="A459" s="471" t="s">
        <v>1</v>
      </c>
      <c r="B459" s="266">
        <f t="shared" ref="B459:H459" si="91">B456/B455*100-100</f>
        <v>1.9571865443424912</v>
      </c>
      <c r="C459" s="267">
        <f t="shared" si="91"/>
        <v>0.33729087965461702</v>
      </c>
      <c r="D459" s="267">
        <f t="shared" si="91"/>
        <v>5.8958445763626486</v>
      </c>
      <c r="E459" s="267">
        <f t="shared" si="91"/>
        <v>-4.3905635648754924</v>
      </c>
      <c r="F459" s="267">
        <f t="shared" si="91"/>
        <v>10.292431192660544</v>
      </c>
      <c r="G459" s="268">
        <f t="shared" si="91"/>
        <v>13.159403669724767</v>
      </c>
      <c r="H459" s="345">
        <f t="shared" si="91"/>
        <v>5.4524603836530616</v>
      </c>
      <c r="I459" s="520"/>
      <c r="J459" s="520"/>
      <c r="K459" s="520"/>
    </row>
    <row r="460" spans="1:11" ht="13.5" thickBot="1" x14ac:dyDescent="0.25">
      <c r="A460" s="469" t="s">
        <v>27</v>
      </c>
      <c r="B460" s="500">
        <f t="shared" ref="B460:G460" si="92">B456-B443</f>
        <v>28.003333333333103</v>
      </c>
      <c r="C460" s="501">
        <f t="shared" si="92"/>
        <v>-145.92411764705867</v>
      </c>
      <c r="D460" s="501">
        <f t="shared" si="92"/>
        <v>84.918823529411384</v>
      </c>
      <c r="E460" s="501">
        <f t="shared" si="92"/>
        <v>-388.56857142857189</v>
      </c>
      <c r="F460" s="501">
        <f t="shared" si="92"/>
        <v>5.6700000000000728</v>
      </c>
      <c r="G460" s="502">
        <f t="shared" si="92"/>
        <v>70.420000000000073</v>
      </c>
      <c r="H460" s="346">
        <f>H456-H443</f>
        <v>-18.902727272727134</v>
      </c>
      <c r="I460" s="520"/>
      <c r="J460" s="520"/>
      <c r="K460" s="520"/>
    </row>
    <row r="461" spans="1:11" x14ac:dyDescent="0.2">
      <c r="A461" s="371" t="s">
        <v>52</v>
      </c>
      <c r="B461" s="486">
        <v>53</v>
      </c>
      <c r="C461" s="487">
        <v>53</v>
      </c>
      <c r="D461" s="487">
        <v>53</v>
      </c>
      <c r="E461" s="487">
        <v>13</v>
      </c>
      <c r="F461" s="487">
        <v>53</v>
      </c>
      <c r="G461" s="451">
        <v>52</v>
      </c>
      <c r="H461" s="482">
        <f>SUM(B461:G461)</f>
        <v>277</v>
      </c>
      <c r="I461" s="520" t="s">
        <v>56</v>
      </c>
      <c r="J461" s="331">
        <f>H448-H461</f>
        <v>23</v>
      </c>
      <c r="K461" s="332">
        <f>J461/H448</f>
        <v>7.6666666666666661E-2</v>
      </c>
    </row>
    <row r="462" spans="1:11" x14ac:dyDescent="0.2">
      <c r="A462" s="371" t="s">
        <v>28</v>
      </c>
      <c r="B462" s="229">
        <v>148.5</v>
      </c>
      <c r="C462" s="281">
        <v>148.5</v>
      </c>
      <c r="D462" s="281">
        <v>147.5</v>
      </c>
      <c r="E462" s="281">
        <v>149.5</v>
      </c>
      <c r="F462" s="281">
        <v>145</v>
      </c>
      <c r="G462" s="230">
        <v>144.5</v>
      </c>
      <c r="H462" s="339"/>
      <c r="I462" s="520" t="s">
        <v>57</v>
      </c>
      <c r="J462" s="520">
        <v>145.81</v>
      </c>
      <c r="K462" s="520"/>
    </row>
    <row r="463" spans="1:11" ht="13.5" thickBot="1" x14ac:dyDescent="0.25">
      <c r="A463" s="372" t="s">
        <v>26</v>
      </c>
      <c r="B463" s="336">
        <f>B462-B449</f>
        <v>2</v>
      </c>
      <c r="C463" s="337">
        <f t="shared" ref="C463:G463" si="93">C462-C449</f>
        <v>2.5</v>
      </c>
      <c r="D463" s="337">
        <f t="shared" si="93"/>
        <v>1.5</v>
      </c>
      <c r="E463" s="337">
        <f t="shared" si="93"/>
        <v>2</v>
      </c>
      <c r="F463" s="337">
        <f t="shared" si="93"/>
        <v>1</v>
      </c>
      <c r="G463" s="484">
        <f t="shared" si="93"/>
        <v>1</v>
      </c>
      <c r="H463" s="348"/>
      <c r="I463" s="520" t="s">
        <v>26</v>
      </c>
      <c r="J463" s="239">
        <f>J462-J449</f>
        <v>0.52000000000001023</v>
      </c>
      <c r="K463" s="520"/>
    </row>
    <row r="465" spans="1:11" ht="13.5" thickBot="1" x14ac:dyDescent="0.25"/>
    <row r="466" spans="1:11" s="521" customFormat="1" ht="13.5" thickBot="1" x14ac:dyDescent="0.25">
      <c r="A466" s="285" t="s">
        <v>142</v>
      </c>
      <c r="B466" s="584" t="s">
        <v>50</v>
      </c>
      <c r="C466" s="585"/>
      <c r="D466" s="585"/>
      <c r="E466" s="585"/>
      <c r="F466" s="585"/>
      <c r="G466" s="586"/>
      <c r="H466" s="314" t="s">
        <v>0</v>
      </c>
    </row>
    <row r="467" spans="1:11" s="521" customFormat="1" x14ac:dyDescent="0.2">
      <c r="A467" s="469" t="s">
        <v>2</v>
      </c>
      <c r="B467" s="316">
        <v>1</v>
      </c>
      <c r="C467" s="236">
        <v>2</v>
      </c>
      <c r="D467" s="236">
        <v>3</v>
      </c>
      <c r="E467" s="236">
        <v>4</v>
      </c>
      <c r="F467" s="236">
        <v>5</v>
      </c>
      <c r="G467" s="495">
        <v>6</v>
      </c>
      <c r="H467" s="491">
        <v>86</v>
      </c>
    </row>
    <row r="468" spans="1:11" s="521" customFormat="1" x14ac:dyDescent="0.2">
      <c r="A468" s="470" t="s">
        <v>3</v>
      </c>
      <c r="B468" s="462">
        <v>4380</v>
      </c>
      <c r="C468" s="463">
        <v>4380</v>
      </c>
      <c r="D468" s="464">
        <v>4380</v>
      </c>
      <c r="E468" s="464">
        <v>4380</v>
      </c>
      <c r="F468" s="464">
        <v>4380</v>
      </c>
      <c r="G468" s="496">
        <v>4380</v>
      </c>
      <c r="H468" s="492">
        <v>4380</v>
      </c>
    </row>
    <row r="469" spans="1:11" s="521" customFormat="1" x14ac:dyDescent="0.2">
      <c r="A469" s="471" t="s">
        <v>6</v>
      </c>
      <c r="B469" s="321">
        <v>4507.1400000000003</v>
      </c>
      <c r="C469" s="322">
        <v>4570</v>
      </c>
      <c r="D469" s="322">
        <v>4611.25</v>
      </c>
      <c r="E469" s="322">
        <v>4230</v>
      </c>
      <c r="F469" s="322">
        <v>4820</v>
      </c>
      <c r="G469" s="497">
        <v>4983.75</v>
      </c>
      <c r="H469" s="342">
        <v>4652.41</v>
      </c>
    </row>
    <row r="470" spans="1:11" s="521" customFormat="1" x14ac:dyDescent="0.2">
      <c r="A470" s="469" t="s">
        <v>7</v>
      </c>
      <c r="B470" s="323">
        <v>92.9</v>
      </c>
      <c r="C470" s="324">
        <v>100</v>
      </c>
      <c r="D470" s="325">
        <v>81.25</v>
      </c>
      <c r="E470" s="325">
        <v>88.89</v>
      </c>
      <c r="F470" s="325">
        <v>100</v>
      </c>
      <c r="G470" s="498">
        <v>100</v>
      </c>
      <c r="H470" s="493">
        <v>85.54</v>
      </c>
    </row>
    <row r="471" spans="1:11" s="521" customFormat="1" x14ac:dyDescent="0.2">
      <c r="A471" s="469" t="s">
        <v>8</v>
      </c>
      <c r="B471" s="263">
        <v>4.9399999999999999E-2</v>
      </c>
      <c r="C471" s="264">
        <v>4.0300000000000002E-2</v>
      </c>
      <c r="D471" s="327">
        <v>6.6299999999999998E-2</v>
      </c>
      <c r="E471" s="327">
        <v>6.2399999999999997E-2</v>
      </c>
      <c r="F471" s="327">
        <v>3.04E-2</v>
      </c>
      <c r="G471" s="499">
        <v>3.4000000000000002E-2</v>
      </c>
      <c r="H471" s="494">
        <v>6.7699999999999996E-2</v>
      </c>
    </row>
    <row r="472" spans="1:11" s="521" customFormat="1" x14ac:dyDescent="0.2">
      <c r="A472" s="471" t="s">
        <v>1</v>
      </c>
      <c r="B472" s="266">
        <f t="shared" ref="B472:H472" si="94">B469/B468*100-100</f>
        <v>2.9027397260274199</v>
      </c>
      <c r="C472" s="267">
        <f t="shared" si="94"/>
        <v>4.3378995433789953</v>
      </c>
      <c r="D472" s="267">
        <f t="shared" si="94"/>
        <v>5.2796803652967981</v>
      </c>
      <c r="E472" s="267">
        <f t="shared" si="94"/>
        <v>-3.4246575342465775</v>
      </c>
      <c r="F472" s="267">
        <f t="shared" si="94"/>
        <v>10.045662100456639</v>
      </c>
      <c r="G472" s="268">
        <f t="shared" si="94"/>
        <v>13.784246575342479</v>
      </c>
      <c r="H472" s="345">
        <f t="shared" si="94"/>
        <v>6.2194063926940686</v>
      </c>
    </row>
    <row r="473" spans="1:11" s="521" customFormat="1" ht="13.5" thickBot="1" x14ac:dyDescent="0.25">
      <c r="A473" s="469" t="s">
        <v>27</v>
      </c>
      <c r="B473" s="500">
        <f t="shared" ref="B473:G473" si="95">B469-B456</f>
        <v>61.806666666667297</v>
      </c>
      <c r="C473" s="501">
        <f t="shared" si="95"/>
        <v>195.29411764705856</v>
      </c>
      <c r="D473" s="501">
        <f t="shared" si="95"/>
        <v>-5.8088235294117112</v>
      </c>
      <c r="E473" s="501">
        <f t="shared" si="95"/>
        <v>61.428571428571558</v>
      </c>
      <c r="F473" s="501">
        <f t="shared" si="95"/>
        <v>11.25</v>
      </c>
      <c r="G473" s="502">
        <f t="shared" si="95"/>
        <v>50</v>
      </c>
      <c r="H473" s="346">
        <f>H469-H456</f>
        <v>54.682727272726879</v>
      </c>
    </row>
    <row r="474" spans="1:11" s="521" customFormat="1" x14ac:dyDescent="0.2">
      <c r="A474" s="371" t="s">
        <v>52</v>
      </c>
      <c r="B474" s="486">
        <v>53</v>
      </c>
      <c r="C474" s="487">
        <v>53</v>
      </c>
      <c r="D474" s="487">
        <v>53</v>
      </c>
      <c r="E474" s="487">
        <v>13</v>
      </c>
      <c r="F474" s="487">
        <v>53</v>
      </c>
      <c r="G474" s="451">
        <v>52</v>
      </c>
      <c r="H474" s="482">
        <f>SUM(B474:G474)</f>
        <v>277</v>
      </c>
      <c r="I474" s="521" t="s">
        <v>56</v>
      </c>
      <c r="J474" s="331">
        <f>H461-H474</f>
        <v>0</v>
      </c>
      <c r="K474" s="332">
        <f>J474/H461</f>
        <v>0</v>
      </c>
    </row>
    <row r="475" spans="1:11" s="521" customFormat="1" x14ac:dyDescent="0.2">
      <c r="A475" s="371" t="s">
        <v>28</v>
      </c>
      <c r="B475" s="229">
        <v>148.5</v>
      </c>
      <c r="C475" s="281">
        <v>148.5</v>
      </c>
      <c r="D475" s="281">
        <v>147.5</v>
      </c>
      <c r="E475" s="281">
        <v>149.5</v>
      </c>
      <c r="F475" s="281">
        <v>145</v>
      </c>
      <c r="G475" s="230">
        <v>144.5</v>
      </c>
      <c r="H475" s="339"/>
      <c r="I475" s="521" t="s">
        <v>57</v>
      </c>
      <c r="J475" s="521">
        <v>146.93</v>
      </c>
    </row>
    <row r="476" spans="1:11" s="521" customFormat="1" ht="13.5" thickBot="1" x14ac:dyDescent="0.25">
      <c r="A476" s="372" t="s">
        <v>26</v>
      </c>
      <c r="B476" s="336">
        <f>B475-B462</f>
        <v>0</v>
      </c>
      <c r="C476" s="337">
        <f t="shared" ref="C476:G476" si="96">C475-C462</f>
        <v>0</v>
      </c>
      <c r="D476" s="337">
        <f t="shared" si="96"/>
        <v>0</v>
      </c>
      <c r="E476" s="337">
        <f t="shared" si="96"/>
        <v>0</v>
      </c>
      <c r="F476" s="337">
        <f t="shared" si="96"/>
        <v>0</v>
      </c>
      <c r="G476" s="484">
        <f t="shared" si="96"/>
        <v>0</v>
      </c>
      <c r="H476" s="348"/>
      <c r="I476" s="521" t="s">
        <v>26</v>
      </c>
      <c r="J476" s="239">
        <f>J475-J462</f>
        <v>1.1200000000000045</v>
      </c>
    </row>
    <row r="478" spans="1:11" ht="13.5" thickBot="1" x14ac:dyDescent="0.25"/>
    <row r="479" spans="1:11" s="522" customFormat="1" ht="13.5" thickBot="1" x14ac:dyDescent="0.25">
      <c r="A479" s="285" t="s">
        <v>143</v>
      </c>
      <c r="B479" s="584" t="s">
        <v>50</v>
      </c>
      <c r="C479" s="585"/>
      <c r="D479" s="585"/>
      <c r="E479" s="585"/>
      <c r="F479" s="585"/>
      <c r="G479" s="586"/>
      <c r="H479" s="314" t="s">
        <v>0</v>
      </c>
    </row>
    <row r="480" spans="1:11" s="522" customFormat="1" x14ac:dyDescent="0.2">
      <c r="A480" s="469" t="s">
        <v>2</v>
      </c>
      <c r="B480" s="316">
        <v>1</v>
      </c>
      <c r="C480" s="236">
        <v>2</v>
      </c>
      <c r="D480" s="236">
        <v>3</v>
      </c>
      <c r="E480" s="236">
        <v>4</v>
      </c>
      <c r="F480" s="236">
        <v>5</v>
      </c>
      <c r="G480" s="495">
        <v>6</v>
      </c>
      <c r="H480" s="491">
        <v>86</v>
      </c>
    </row>
    <row r="481" spans="1:11" s="522" customFormat="1" x14ac:dyDescent="0.2">
      <c r="A481" s="470" t="s">
        <v>3</v>
      </c>
      <c r="B481" s="462">
        <v>4400</v>
      </c>
      <c r="C481" s="463">
        <v>4400</v>
      </c>
      <c r="D481" s="464">
        <v>4400</v>
      </c>
      <c r="E481" s="464">
        <v>4400</v>
      </c>
      <c r="F481" s="464">
        <v>4400</v>
      </c>
      <c r="G481" s="496">
        <v>4400</v>
      </c>
      <c r="H481" s="492">
        <v>4400</v>
      </c>
    </row>
    <row r="482" spans="1:11" s="522" customFormat="1" x14ac:dyDescent="0.2">
      <c r="A482" s="471" t="s">
        <v>6</v>
      </c>
      <c r="B482" s="321">
        <v>4729.38</v>
      </c>
      <c r="C482" s="322">
        <v>4840</v>
      </c>
      <c r="D482" s="322">
        <v>4957.5</v>
      </c>
      <c r="E482" s="322">
        <v>5221.43</v>
      </c>
      <c r="F482" s="322">
        <v>4967.1400000000003</v>
      </c>
      <c r="G482" s="497">
        <v>5010</v>
      </c>
      <c r="H482" s="342">
        <v>4924.6400000000003</v>
      </c>
    </row>
    <row r="483" spans="1:11" s="522" customFormat="1" x14ac:dyDescent="0.2">
      <c r="A483" s="469" t="s">
        <v>7</v>
      </c>
      <c r="B483" s="323">
        <v>93.8</v>
      </c>
      <c r="C483" s="324">
        <v>93.8</v>
      </c>
      <c r="D483" s="325">
        <v>100</v>
      </c>
      <c r="E483" s="325">
        <v>100</v>
      </c>
      <c r="F483" s="325">
        <v>100</v>
      </c>
      <c r="G483" s="498">
        <v>100</v>
      </c>
      <c r="H483" s="493">
        <v>95.24</v>
      </c>
    </row>
    <row r="484" spans="1:11" s="522" customFormat="1" x14ac:dyDescent="0.2">
      <c r="A484" s="469" t="s">
        <v>8</v>
      </c>
      <c r="B484" s="263">
        <v>4.4400000000000002E-2</v>
      </c>
      <c r="C484" s="264">
        <v>5.5800000000000002E-2</v>
      </c>
      <c r="D484" s="327">
        <v>4.2999999999999997E-2</v>
      </c>
      <c r="E484" s="327">
        <v>2.9700000000000001E-2</v>
      </c>
      <c r="F484" s="327">
        <v>3.6299999999999999E-2</v>
      </c>
      <c r="G484" s="499">
        <v>5.3600000000000002E-2</v>
      </c>
      <c r="H484" s="494">
        <v>5.33E-2</v>
      </c>
    </row>
    <row r="485" spans="1:11" s="522" customFormat="1" x14ac:dyDescent="0.2">
      <c r="A485" s="471" t="s">
        <v>1</v>
      </c>
      <c r="B485" s="266">
        <f t="shared" ref="B485:H485" si="97">B482/B481*100-100</f>
        <v>7.4859090909090895</v>
      </c>
      <c r="C485" s="267">
        <f t="shared" si="97"/>
        <v>10.000000000000014</v>
      </c>
      <c r="D485" s="267">
        <f t="shared" si="97"/>
        <v>12.670454545454547</v>
      </c>
      <c r="E485" s="267">
        <f t="shared" si="97"/>
        <v>18.668863636363639</v>
      </c>
      <c r="F485" s="267">
        <f t="shared" si="97"/>
        <v>12.889545454545456</v>
      </c>
      <c r="G485" s="268">
        <f t="shared" si="97"/>
        <v>13.863636363636374</v>
      </c>
      <c r="H485" s="345">
        <f t="shared" si="97"/>
        <v>11.923636363636376</v>
      </c>
    </row>
    <row r="486" spans="1:11" s="522" customFormat="1" ht="13.5" thickBot="1" x14ac:dyDescent="0.25">
      <c r="A486" s="469" t="s">
        <v>27</v>
      </c>
      <c r="B486" s="500">
        <f t="shared" ref="B486:G486" si="98">B482-B469</f>
        <v>222.23999999999978</v>
      </c>
      <c r="C486" s="501">
        <f t="shared" si="98"/>
        <v>270</v>
      </c>
      <c r="D486" s="501">
        <f t="shared" si="98"/>
        <v>346.25</v>
      </c>
      <c r="E486" s="501">
        <f t="shared" si="98"/>
        <v>991.43000000000029</v>
      </c>
      <c r="F486" s="501">
        <f t="shared" si="98"/>
        <v>147.14000000000033</v>
      </c>
      <c r="G486" s="502">
        <f t="shared" si="98"/>
        <v>26.25</v>
      </c>
      <c r="H486" s="346">
        <f>H482-H469</f>
        <v>272.23000000000047</v>
      </c>
    </row>
    <row r="487" spans="1:11" s="522" customFormat="1" x14ac:dyDescent="0.2">
      <c r="A487" s="371" t="s">
        <v>52</v>
      </c>
      <c r="B487" s="486">
        <v>53</v>
      </c>
      <c r="C487" s="487">
        <v>53</v>
      </c>
      <c r="D487" s="487">
        <v>53</v>
      </c>
      <c r="E487" s="487">
        <v>11</v>
      </c>
      <c r="F487" s="487">
        <v>53</v>
      </c>
      <c r="G487" s="451">
        <v>52</v>
      </c>
      <c r="H487" s="482">
        <f>SUM(B487:G487)</f>
        <v>275</v>
      </c>
      <c r="I487" s="522" t="s">
        <v>56</v>
      </c>
      <c r="J487" s="331">
        <f>H474-H487</f>
        <v>2</v>
      </c>
      <c r="K487" s="332">
        <f>J487/H474</f>
        <v>7.2202166064981952E-3</v>
      </c>
    </row>
    <row r="488" spans="1:11" s="522" customFormat="1" x14ac:dyDescent="0.2">
      <c r="A488" s="371" t="s">
        <v>28</v>
      </c>
      <c r="B488" s="229">
        <v>148.5</v>
      </c>
      <c r="C488" s="281">
        <v>148.5</v>
      </c>
      <c r="D488" s="281">
        <v>147.5</v>
      </c>
      <c r="E488" s="281">
        <v>149.5</v>
      </c>
      <c r="F488" s="281">
        <v>145</v>
      </c>
      <c r="G488" s="230">
        <v>144.5</v>
      </c>
      <c r="H488" s="339"/>
      <c r="I488" s="522" t="s">
        <v>57</v>
      </c>
      <c r="J488" s="522">
        <v>147.58000000000001</v>
      </c>
    </row>
    <row r="489" spans="1:11" s="522" customFormat="1" ht="13.5" thickBot="1" x14ac:dyDescent="0.25">
      <c r="A489" s="372" t="s">
        <v>26</v>
      </c>
      <c r="B489" s="336">
        <f>B488-B475</f>
        <v>0</v>
      </c>
      <c r="C489" s="337">
        <f t="shared" ref="C489:G489" si="99">C488-C475</f>
        <v>0</v>
      </c>
      <c r="D489" s="337">
        <f t="shared" si="99"/>
        <v>0</v>
      </c>
      <c r="E489" s="337">
        <f t="shared" si="99"/>
        <v>0</v>
      </c>
      <c r="F489" s="337">
        <f t="shared" si="99"/>
        <v>0</v>
      </c>
      <c r="G489" s="484">
        <f t="shared" si="99"/>
        <v>0</v>
      </c>
      <c r="H489" s="348"/>
      <c r="I489" s="522" t="s">
        <v>26</v>
      </c>
      <c r="J489" s="239">
        <f>J488-J475</f>
        <v>0.65000000000000568</v>
      </c>
    </row>
    <row r="491" spans="1:11" ht="13.5" thickBot="1" x14ac:dyDescent="0.25"/>
    <row r="492" spans="1:11" s="523" customFormat="1" ht="13.5" thickBot="1" x14ac:dyDescent="0.25">
      <c r="A492" s="285" t="s">
        <v>144</v>
      </c>
      <c r="B492" s="584" t="s">
        <v>50</v>
      </c>
      <c r="C492" s="585"/>
      <c r="D492" s="585"/>
      <c r="E492" s="585"/>
      <c r="F492" s="585"/>
      <c r="G492" s="586"/>
      <c r="H492" s="314" t="s">
        <v>0</v>
      </c>
    </row>
    <row r="493" spans="1:11" s="523" customFormat="1" x14ac:dyDescent="0.2">
      <c r="A493" s="469" t="s">
        <v>2</v>
      </c>
      <c r="B493" s="316">
        <v>1</v>
      </c>
      <c r="C493" s="236">
        <v>2</v>
      </c>
      <c r="D493" s="236">
        <v>3</v>
      </c>
      <c r="E493" s="236">
        <v>4</v>
      </c>
      <c r="F493" s="236">
        <v>5</v>
      </c>
      <c r="G493" s="495">
        <v>6</v>
      </c>
      <c r="H493" s="491">
        <v>86</v>
      </c>
    </row>
    <row r="494" spans="1:11" s="523" customFormat="1" x14ac:dyDescent="0.2">
      <c r="A494" s="470" t="s">
        <v>3</v>
      </c>
      <c r="B494" s="462">
        <v>4420</v>
      </c>
      <c r="C494" s="463">
        <v>4420</v>
      </c>
      <c r="D494" s="464">
        <v>4420</v>
      </c>
      <c r="E494" s="464">
        <v>4420</v>
      </c>
      <c r="F494" s="464">
        <v>4420</v>
      </c>
      <c r="G494" s="496">
        <v>4420</v>
      </c>
      <c r="H494" s="492">
        <v>4420</v>
      </c>
    </row>
    <row r="495" spans="1:11" s="523" customFormat="1" x14ac:dyDescent="0.2">
      <c r="A495" s="471" t="s">
        <v>6</v>
      </c>
      <c r="B495" s="321">
        <v>4617.7777777777774</v>
      </c>
      <c r="C495" s="322">
        <v>4610.625</v>
      </c>
      <c r="D495" s="322">
        <v>4812.666666666667</v>
      </c>
      <c r="E495" s="322">
        <v>4330</v>
      </c>
      <c r="F495" s="322">
        <v>4830</v>
      </c>
      <c r="G495" s="497">
        <v>4846.875</v>
      </c>
      <c r="H495" s="342">
        <v>4705.6321839080456</v>
      </c>
    </row>
    <row r="496" spans="1:11" s="523" customFormat="1" x14ac:dyDescent="0.2">
      <c r="A496" s="469" t="s">
        <v>7</v>
      </c>
      <c r="B496" s="323">
        <v>88.888888888888886</v>
      </c>
      <c r="C496" s="324">
        <v>100</v>
      </c>
      <c r="D496" s="325">
        <v>93.333333333333329</v>
      </c>
      <c r="E496" s="325">
        <v>100</v>
      </c>
      <c r="F496" s="325">
        <v>100</v>
      </c>
      <c r="G496" s="498">
        <v>93.75</v>
      </c>
      <c r="H496" s="493">
        <v>86.206896551724142</v>
      </c>
    </row>
    <row r="497" spans="1:11" s="523" customFormat="1" x14ac:dyDescent="0.2">
      <c r="A497" s="469" t="s">
        <v>8</v>
      </c>
      <c r="B497" s="263">
        <v>4.7530030572524903E-2</v>
      </c>
      <c r="C497" s="264">
        <v>5.0391826065796362E-2</v>
      </c>
      <c r="D497" s="327">
        <v>6.2770182586350226E-2</v>
      </c>
      <c r="E497" s="327">
        <v>4.833360170082298E-2</v>
      </c>
      <c r="F497" s="327">
        <v>3.668746407177919E-2</v>
      </c>
      <c r="G497" s="499">
        <v>6.0722688447010904E-2</v>
      </c>
      <c r="H497" s="494">
        <v>6.1377774602474948E-2</v>
      </c>
    </row>
    <row r="498" spans="1:11" s="523" customFormat="1" x14ac:dyDescent="0.2">
      <c r="A498" s="471" t="s">
        <v>1</v>
      </c>
      <c r="B498" s="266">
        <f t="shared" ref="B498:H498" si="100">B495/B494*100-100</f>
        <v>4.4746103569632822</v>
      </c>
      <c r="C498" s="267">
        <f t="shared" si="100"/>
        <v>4.3127828054298618</v>
      </c>
      <c r="D498" s="267">
        <f t="shared" si="100"/>
        <v>8.8838612368024314</v>
      </c>
      <c r="E498" s="267">
        <f t="shared" si="100"/>
        <v>-2.0361990950226243</v>
      </c>
      <c r="F498" s="267">
        <f t="shared" si="100"/>
        <v>9.2760180995474997</v>
      </c>
      <c r="G498" s="268">
        <f t="shared" si="100"/>
        <v>9.6578054298642542</v>
      </c>
      <c r="H498" s="345">
        <f t="shared" si="100"/>
        <v>6.4622666042544239</v>
      </c>
    </row>
    <row r="499" spans="1:11" s="523" customFormat="1" ht="13.5" thickBot="1" x14ac:dyDescent="0.25">
      <c r="A499" s="469" t="s">
        <v>27</v>
      </c>
      <c r="B499" s="500">
        <f t="shared" ref="B499:G499" si="101">B495-B482</f>
        <v>-111.60222222222274</v>
      </c>
      <c r="C499" s="501">
        <f t="shared" si="101"/>
        <v>-229.375</v>
      </c>
      <c r="D499" s="501">
        <f t="shared" si="101"/>
        <v>-144.83333333333303</v>
      </c>
      <c r="E499" s="501">
        <f t="shared" si="101"/>
        <v>-891.43000000000029</v>
      </c>
      <c r="F499" s="501">
        <f t="shared" si="101"/>
        <v>-137.14000000000033</v>
      </c>
      <c r="G499" s="502">
        <f t="shared" si="101"/>
        <v>-163.125</v>
      </c>
      <c r="H499" s="346">
        <f>H495-H482</f>
        <v>-219.00781609195474</v>
      </c>
    </row>
    <row r="500" spans="1:11" s="523" customFormat="1" x14ac:dyDescent="0.2">
      <c r="A500" s="371" t="s">
        <v>52</v>
      </c>
      <c r="B500" s="486">
        <v>53</v>
      </c>
      <c r="C500" s="487">
        <v>53</v>
      </c>
      <c r="D500" s="487">
        <v>53</v>
      </c>
      <c r="E500" s="487">
        <v>9</v>
      </c>
      <c r="F500" s="487">
        <v>53</v>
      </c>
      <c r="G500" s="451">
        <v>52</v>
      </c>
      <c r="H500" s="482">
        <f>SUM(B500:G500)</f>
        <v>273</v>
      </c>
      <c r="I500" s="523" t="s">
        <v>56</v>
      </c>
      <c r="J500" s="331">
        <f>H487-H500</f>
        <v>2</v>
      </c>
      <c r="K500" s="332">
        <f>J500/H487</f>
        <v>7.2727272727272727E-3</v>
      </c>
    </row>
    <row r="501" spans="1:11" s="523" customFormat="1" x14ac:dyDescent="0.2">
      <c r="A501" s="371" t="s">
        <v>28</v>
      </c>
      <c r="B501" s="229">
        <v>150</v>
      </c>
      <c r="C501" s="281">
        <v>150</v>
      </c>
      <c r="D501" s="281">
        <v>149</v>
      </c>
      <c r="E501" s="281">
        <v>151</v>
      </c>
      <c r="F501" s="281">
        <v>146.5</v>
      </c>
      <c r="G501" s="230">
        <v>146</v>
      </c>
      <c r="H501" s="339"/>
      <c r="I501" s="523" t="s">
        <v>57</v>
      </c>
      <c r="J501" s="523">
        <v>147.36000000000001</v>
      </c>
    </row>
    <row r="502" spans="1:11" s="523" customFormat="1" ht="13.5" thickBot="1" x14ac:dyDescent="0.25">
      <c r="A502" s="372" t="s">
        <v>26</v>
      </c>
      <c r="B502" s="336">
        <f>B501-B488</f>
        <v>1.5</v>
      </c>
      <c r="C502" s="337">
        <f t="shared" ref="C502:G502" si="102">C501-C488</f>
        <v>1.5</v>
      </c>
      <c r="D502" s="337">
        <f t="shared" si="102"/>
        <v>1.5</v>
      </c>
      <c r="E502" s="337">
        <f t="shared" si="102"/>
        <v>1.5</v>
      </c>
      <c r="F502" s="337">
        <f t="shared" si="102"/>
        <v>1.5</v>
      </c>
      <c r="G502" s="484">
        <f t="shared" si="102"/>
        <v>1.5</v>
      </c>
      <c r="H502" s="348"/>
      <c r="I502" s="523" t="s">
        <v>26</v>
      </c>
      <c r="J502" s="239">
        <f>J501-J488</f>
        <v>-0.21999999999999886</v>
      </c>
    </row>
    <row r="504" spans="1:11" ht="13.5" thickBot="1" x14ac:dyDescent="0.25"/>
    <row r="505" spans="1:11" ht="13.5" thickBot="1" x14ac:dyDescent="0.25">
      <c r="A505" s="285" t="s">
        <v>145</v>
      </c>
      <c r="B505" s="584" t="s">
        <v>50</v>
      </c>
      <c r="C505" s="585"/>
      <c r="D505" s="585"/>
      <c r="E505" s="585"/>
      <c r="F505" s="585"/>
      <c r="G505" s="586"/>
      <c r="H505" s="314" t="s">
        <v>0</v>
      </c>
      <c r="I505" s="524"/>
      <c r="J505" s="524"/>
      <c r="K505" s="524"/>
    </row>
    <row r="506" spans="1:11" x14ac:dyDescent="0.2">
      <c r="A506" s="469" t="s">
        <v>2</v>
      </c>
      <c r="B506" s="316">
        <v>1</v>
      </c>
      <c r="C506" s="236">
        <v>2</v>
      </c>
      <c r="D506" s="236">
        <v>3</v>
      </c>
      <c r="E506" s="236">
        <v>4</v>
      </c>
      <c r="F506" s="236">
        <v>5</v>
      </c>
      <c r="G506" s="495">
        <v>6</v>
      </c>
      <c r="H506" s="491">
        <v>86</v>
      </c>
      <c r="I506" s="524"/>
      <c r="J506" s="524"/>
      <c r="K506" s="524"/>
    </row>
    <row r="507" spans="1:11" x14ac:dyDescent="0.2">
      <c r="A507" s="470" t="s">
        <v>3</v>
      </c>
      <c r="B507" s="462">
        <v>4440</v>
      </c>
      <c r="C507" s="463">
        <v>4440</v>
      </c>
      <c r="D507" s="464">
        <v>4440</v>
      </c>
      <c r="E507" s="464">
        <v>4440</v>
      </c>
      <c r="F507" s="464">
        <v>4440</v>
      </c>
      <c r="G507" s="496">
        <v>4440</v>
      </c>
      <c r="H507" s="492">
        <v>4440</v>
      </c>
      <c r="I507" s="524"/>
      <c r="J507" s="524"/>
      <c r="K507" s="524"/>
    </row>
    <row r="508" spans="1:11" x14ac:dyDescent="0.2">
      <c r="A508" s="471" t="s">
        <v>6</v>
      </c>
      <c r="B508" s="321">
        <v>4739.090909090909</v>
      </c>
      <c r="C508" s="322">
        <v>4617.1428571428569</v>
      </c>
      <c r="D508" s="322">
        <v>4722.9411764705883</v>
      </c>
      <c r="E508" s="322">
        <v>4610</v>
      </c>
      <c r="F508" s="322">
        <v>4919.2857142857147</v>
      </c>
      <c r="G508" s="497">
        <v>5021.25</v>
      </c>
      <c r="H508" s="342">
        <v>4789.375</v>
      </c>
      <c r="I508" s="524"/>
      <c r="J508" s="524"/>
      <c r="K508" s="524"/>
    </row>
    <row r="509" spans="1:11" x14ac:dyDescent="0.2">
      <c r="A509" s="469" t="s">
        <v>7</v>
      </c>
      <c r="B509" s="323">
        <v>90.909090909090907</v>
      </c>
      <c r="C509" s="324">
        <v>85.714285714285708</v>
      </c>
      <c r="D509" s="325">
        <v>94.117647058823536</v>
      </c>
      <c r="E509" s="325">
        <v>100</v>
      </c>
      <c r="F509" s="325">
        <v>85.714285714285708</v>
      </c>
      <c r="G509" s="498">
        <v>100</v>
      </c>
      <c r="H509" s="493">
        <v>82.5</v>
      </c>
      <c r="I509" s="524"/>
      <c r="J509" s="524"/>
      <c r="K509" s="524"/>
    </row>
    <row r="510" spans="1:11" x14ac:dyDescent="0.2">
      <c r="A510" s="469" t="s">
        <v>8</v>
      </c>
      <c r="B510" s="263">
        <v>7.3336570941967771E-2</v>
      </c>
      <c r="C510" s="264">
        <v>6.2474721630508975E-2</v>
      </c>
      <c r="D510" s="327">
        <v>5.1382261676994251E-2</v>
      </c>
      <c r="E510" s="327">
        <v>4.5320135392139214E-2</v>
      </c>
      <c r="F510" s="327">
        <v>5.5853374395207246E-2</v>
      </c>
      <c r="G510" s="499">
        <v>5.6932659066111752E-2</v>
      </c>
      <c r="H510" s="494">
        <v>6.635817617438021E-2</v>
      </c>
      <c r="I510" s="524"/>
      <c r="J510" s="524"/>
      <c r="K510" s="524"/>
    </row>
    <row r="511" spans="1:11" x14ac:dyDescent="0.2">
      <c r="A511" s="471" t="s">
        <v>1</v>
      </c>
      <c r="B511" s="266">
        <f t="shared" ref="B511:H511" si="103">B508/B507*100-100</f>
        <v>6.7362817362817395</v>
      </c>
      <c r="C511" s="267">
        <f t="shared" si="103"/>
        <v>3.989703989703969</v>
      </c>
      <c r="D511" s="267">
        <f t="shared" si="103"/>
        <v>6.3725490196078454</v>
      </c>
      <c r="E511" s="267">
        <f t="shared" si="103"/>
        <v>3.8288288288288186</v>
      </c>
      <c r="F511" s="267">
        <f t="shared" si="103"/>
        <v>10.794723294723312</v>
      </c>
      <c r="G511" s="268">
        <f t="shared" si="103"/>
        <v>13.09121621621621</v>
      </c>
      <c r="H511" s="345">
        <f t="shared" si="103"/>
        <v>7.8688063063063112</v>
      </c>
      <c r="I511" s="524"/>
      <c r="J511" s="524"/>
      <c r="K511" s="524"/>
    </row>
    <row r="512" spans="1:11" ht="13.5" thickBot="1" x14ac:dyDescent="0.25">
      <c r="A512" s="469" t="s">
        <v>27</v>
      </c>
      <c r="B512" s="500">
        <f t="shared" ref="B512:G512" si="104">B508-B495</f>
        <v>121.31313131313163</v>
      </c>
      <c r="C512" s="501">
        <f t="shared" si="104"/>
        <v>6.517857142856883</v>
      </c>
      <c r="D512" s="501">
        <f t="shared" si="104"/>
        <v>-89.725490196078681</v>
      </c>
      <c r="E512" s="501">
        <f t="shared" si="104"/>
        <v>280</v>
      </c>
      <c r="F512" s="501">
        <f t="shared" si="104"/>
        <v>89.285714285714675</v>
      </c>
      <c r="G512" s="502">
        <f t="shared" si="104"/>
        <v>174.375</v>
      </c>
      <c r="H512" s="346">
        <f>H508-H495</f>
        <v>83.74281609195441</v>
      </c>
      <c r="I512" s="524"/>
      <c r="J512" s="524"/>
      <c r="K512" s="524"/>
    </row>
    <row r="513" spans="1:11" x14ac:dyDescent="0.2">
      <c r="A513" s="371" t="s">
        <v>52</v>
      </c>
      <c r="B513" s="486">
        <v>53</v>
      </c>
      <c r="C513" s="487">
        <v>52</v>
      </c>
      <c r="D513" s="487">
        <v>53</v>
      </c>
      <c r="E513" s="487">
        <v>8</v>
      </c>
      <c r="F513" s="487">
        <v>53</v>
      </c>
      <c r="G513" s="451">
        <v>52</v>
      </c>
      <c r="H513" s="482">
        <f>SUM(B513:G513)</f>
        <v>271</v>
      </c>
      <c r="I513" s="524" t="s">
        <v>56</v>
      </c>
      <c r="J513" s="331">
        <f>H500-H513</f>
        <v>2</v>
      </c>
      <c r="K513" s="332">
        <f>J513/H500</f>
        <v>7.326007326007326E-3</v>
      </c>
    </row>
    <row r="514" spans="1:11" x14ac:dyDescent="0.2">
      <c r="A514" s="371" t="s">
        <v>28</v>
      </c>
      <c r="B514" s="229">
        <v>150</v>
      </c>
      <c r="C514" s="281">
        <v>150</v>
      </c>
      <c r="D514" s="281">
        <v>149</v>
      </c>
      <c r="E514" s="281">
        <v>151</v>
      </c>
      <c r="F514" s="281">
        <v>146.5</v>
      </c>
      <c r="G514" s="230">
        <v>146</v>
      </c>
      <c r="H514" s="339"/>
      <c r="I514" s="524" t="s">
        <v>57</v>
      </c>
      <c r="J514" s="524">
        <v>149.02000000000001</v>
      </c>
      <c r="K514" s="524"/>
    </row>
    <row r="515" spans="1:11" ht="13.5" thickBot="1" x14ac:dyDescent="0.25">
      <c r="A515" s="372" t="s">
        <v>26</v>
      </c>
      <c r="B515" s="336">
        <f>B514-B501</f>
        <v>0</v>
      </c>
      <c r="C515" s="337">
        <f t="shared" ref="C515:G515" si="105">C514-C501</f>
        <v>0</v>
      </c>
      <c r="D515" s="337">
        <f t="shared" si="105"/>
        <v>0</v>
      </c>
      <c r="E515" s="337">
        <f t="shared" si="105"/>
        <v>0</v>
      </c>
      <c r="F515" s="337">
        <f t="shared" si="105"/>
        <v>0</v>
      </c>
      <c r="G515" s="484">
        <f t="shared" si="105"/>
        <v>0</v>
      </c>
      <c r="H515" s="348"/>
      <c r="I515" s="524" t="s">
        <v>26</v>
      </c>
      <c r="J515" s="239">
        <f>J514-J501</f>
        <v>1.6599999999999966</v>
      </c>
      <c r="K515" s="524"/>
    </row>
    <row r="517" spans="1:11" ht="13.5" thickBot="1" x14ac:dyDescent="0.25"/>
    <row r="518" spans="1:11" ht="13.5" thickBot="1" x14ac:dyDescent="0.25">
      <c r="A518" s="285" t="s">
        <v>146</v>
      </c>
      <c r="B518" s="584" t="s">
        <v>50</v>
      </c>
      <c r="C518" s="585"/>
      <c r="D518" s="585"/>
      <c r="E518" s="585"/>
      <c r="F518" s="585"/>
      <c r="G518" s="586"/>
      <c r="H518" s="314" t="s">
        <v>0</v>
      </c>
      <c r="I518" s="525"/>
      <c r="J518" s="525"/>
      <c r="K518" s="525"/>
    </row>
    <row r="519" spans="1:11" x14ac:dyDescent="0.2">
      <c r="A519" s="469" t="s">
        <v>2</v>
      </c>
      <c r="B519" s="316">
        <v>1</v>
      </c>
      <c r="C519" s="236">
        <v>2</v>
      </c>
      <c r="D519" s="236">
        <v>3</v>
      </c>
      <c r="E519" s="236">
        <v>4</v>
      </c>
      <c r="F519" s="236">
        <v>5</v>
      </c>
      <c r="G519" s="495">
        <v>6</v>
      </c>
      <c r="H519" s="491">
        <v>86</v>
      </c>
      <c r="I519" s="525"/>
      <c r="J519" s="525"/>
      <c r="K519" s="525"/>
    </row>
    <row r="520" spans="1:11" x14ac:dyDescent="0.2">
      <c r="A520" s="470" t="s">
        <v>3</v>
      </c>
      <c r="B520" s="462">
        <v>4460</v>
      </c>
      <c r="C520" s="463">
        <v>4460</v>
      </c>
      <c r="D520" s="464">
        <v>4460</v>
      </c>
      <c r="E520" s="464">
        <v>4460</v>
      </c>
      <c r="F520" s="464">
        <v>4460</v>
      </c>
      <c r="G520" s="496">
        <v>4460</v>
      </c>
      <c r="H520" s="492">
        <v>4460</v>
      </c>
      <c r="I520" s="525"/>
      <c r="J520" s="525"/>
      <c r="K520" s="525"/>
    </row>
    <row r="521" spans="1:11" x14ac:dyDescent="0.2">
      <c r="A521" s="471" t="s">
        <v>6</v>
      </c>
      <c r="B521" s="321">
        <v>4770</v>
      </c>
      <c r="C521" s="322">
        <v>4630.625</v>
      </c>
      <c r="D521" s="322">
        <v>4662.3076923076924</v>
      </c>
      <c r="E521" s="322">
        <v>4697.1428571428569</v>
      </c>
      <c r="F521" s="322">
        <v>5002.5</v>
      </c>
      <c r="G521" s="497">
        <v>5209.2857142857147</v>
      </c>
      <c r="H521" s="342">
        <v>4839.0361445783128</v>
      </c>
      <c r="I521" s="525"/>
      <c r="J521" s="525"/>
      <c r="K521" s="525"/>
    </row>
    <row r="522" spans="1:11" x14ac:dyDescent="0.2">
      <c r="A522" s="469" t="s">
        <v>7</v>
      </c>
      <c r="B522" s="323">
        <v>82.352941176470594</v>
      </c>
      <c r="C522" s="324">
        <v>93.75</v>
      </c>
      <c r="D522" s="325">
        <v>84.615384615384613</v>
      </c>
      <c r="E522" s="325">
        <v>85.714285714285708</v>
      </c>
      <c r="F522" s="325">
        <v>81.25</v>
      </c>
      <c r="G522" s="498">
        <v>92.857142857142861</v>
      </c>
      <c r="H522" s="493">
        <v>77.108433734939766</v>
      </c>
      <c r="I522" s="525"/>
      <c r="J522" s="525"/>
      <c r="K522" s="525"/>
    </row>
    <row r="523" spans="1:11" x14ac:dyDescent="0.2">
      <c r="A523" s="469" t="s">
        <v>8</v>
      </c>
      <c r="B523" s="263">
        <v>8.8772589743481262E-2</v>
      </c>
      <c r="C523" s="264">
        <v>5.6810919805507239E-2</v>
      </c>
      <c r="D523" s="327">
        <v>6.7644395786427683E-2</v>
      </c>
      <c r="E523" s="327">
        <v>6.6381177395434005E-2</v>
      </c>
      <c r="F523" s="327">
        <v>8.3586849993391957E-2</v>
      </c>
      <c r="G523" s="499">
        <v>4.5781942365779642E-2</v>
      </c>
      <c r="H523" s="494">
        <v>8.3010549065590397E-2</v>
      </c>
      <c r="I523" s="525"/>
      <c r="J523" s="525"/>
      <c r="K523" s="525"/>
    </row>
    <row r="524" spans="1:11" x14ac:dyDescent="0.2">
      <c r="A524" s="471" t="s">
        <v>1</v>
      </c>
      <c r="B524" s="266">
        <f t="shared" ref="B524:H524" si="106">B521/B520*100-100</f>
        <v>6.9506726457399139</v>
      </c>
      <c r="C524" s="267">
        <f t="shared" si="106"/>
        <v>3.8256726457399139</v>
      </c>
      <c r="D524" s="267">
        <f t="shared" si="106"/>
        <v>4.536046912728537</v>
      </c>
      <c r="E524" s="267">
        <f t="shared" si="106"/>
        <v>5.3171044202434246</v>
      </c>
      <c r="F524" s="267">
        <f t="shared" si="106"/>
        <v>12.163677130044846</v>
      </c>
      <c r="G524" s="268">
        <f t="shared" si="106"/>
        <v>16.800128122998089</v>
      </c>
      <c r="H524" s="345">
        <f t="shared" si="106"/>
        <v>8.4985682640877229</v>
      </c>
      <c r="I524" s="525"/>
      <c r="J524" s="525"/>
      <c r="K524" s="525"/>
    </row>
    <row r="525" spans="1:11" ht="13.5" thickBot="1" x14ac:dyDescent="0.25">
      <c r="A525" s="469" t="s">
        <v>27</v>
      </c>
      <c r="B525" s="500">
        <f t="shared" ref="B525:G525" si="107">B521-B508</f>
        <v>30.909090909090992</v>
      </c>
      <c r="C525" s="501">
        <f t="shared" si="107"/>
        <v>13.482142857143117</v>
      </c>
      <c r="D525" s="501">
        <f t="shared" si="107"/>
        <v>-60.633484162895911</v>
      </c>
      <c r="E525" s="501">
        <f t="shared" si="107"/>
        <v>87.142857142856883</v>
      </c>
      <c r="F525" s="501">
        <f t="shared" si="107"/>
        <v>83.214285714285325</v>
      </c>
      <c r="G525" s="502">
        <f t="shared" si="107"/>
        <v>188.03571428571468</v>
      </c>
      <c r="H525" s="346">
        <f>H521-H508</f>
        <v>49.661144578312815</v>
      </c>
      <c r="I525" s="525"/>
      <c r="J525" s="525"/>
      <c r="K525" s="525"/>
    </row>
    <row r="526" spans="1:11" x14ac:dyDescent="0.2">
      <c r="A526" s="371" t="s">
        <v>52</v>
      </c>
      <c r="B526" s="486">
        <v>53</v>
      </c>
      <c r="C526" s="487">
        <v>52</v>
      </c>
      <c r="D526" s="487">
        <v>53</v>
      </c>
      <c r="E526" s="487">
        <v>8</v>
      </c>
      <c r="F526" s="487">
        <v>53</v>
      </c>
      <c r="G526" s="451">
        <v>52</v>
      </c>
      <c r="H526" s="482">
        <f>SUM(B526:G526)</f>
        <v>271</v>
      </c>
      <c r="I526" s="525" t="s">
        <v>56</v>
      </c>
      <c r="J526" s="331">
        <f>H513-H526</f>
        <v>0</v>
      </c>
      <c r="K526" s="332">
        <f>J526/H513</f>
        <v>0</v>
      </c>
    </row>
    <row r="527" spans="1:11" x14ac:dyDescent="0.2">
      <c r="A527" s="371" t="s">
        <v>28</v>
      </c>
      <c r="B527" s="229">
        <v>150</v>
      </c>
      <c r="C527" s="281">
        <v>150</v>
      </c>
      <c r="D527" s="281">
        <v>149</v>
      </c>
      <c r="E527" s="281">
        <v>151</v>
      </c>
      <c r="F527" s="281">
        <v>146.5</v>
      </c>
      <c r="G527" s="230">
        <v>146</v>
      </c>
      <c r="H527" s="339"/>
      <c r="I527" s="525" t="s">
        <v>57</v>
      </c>
      <c r="J527" s="525">
        <v>148.38999999999999</v>
      </c>
      <c r="K527" s="525"/>
    </row>
    <row r="528" spans="1:11" ht="13.5" thickBot="1" x14ac:dyDescent="0.25">
      <c r="A528" s="372" t="s">
        <v>26</v>
      </c>
      <c r="B528" s="336">
        <f>B527-B514</f>
        <v>0</v>
      </c>
      <c r="C528" s="337">
        <f t="shared" ref="C528:G528" si="108">C527-C514</f>
        <v>0</v>
      </c>
      <c r="D528" s="337">
        <f t="shared" si="108"/>
        <v>0</v>
      </c>
      <c r="E528" s="337">
        <f t="shared" si="108"/>
        <v>0</v>
      </c>
      <c r="F528" s="337">
        <f t="shared" si="108"/>
        <v>0</v>
      </c>
      <c r="G528" s="484">
        <f t="shared" si="108"/>
        <v>0</v>
      </c>
      <c r="H528" s="348"/>
      <c r="I528" s="525" t="s">
        <v>26</v>
      </c>
      <c r="J528" s="239">
        <f>J527-J514</f>
        <v>-0.63000000000002387</v>
      </c>
      <c r="K528" s="525"/>
    </row>
    <row r="530" spans="1:11" ht="13.5" thickBot="1" x14ac:dyDescent="0.25"/>
    <row r="531" spans="1:11" ht="13.5" thickBot="1" x14ac:dyDescent="0.25">
      <c r="A531" s="285" t="s">
        <v>147</v>
      </c>
      <c r="B531" s="584" t="s">
        <v>50</v>
      </c>
      <c r="C531" s="585"/>
      <c r="D531" s="585"/>
      <c r="E531" s="585"/>
      <c r="F531" s="585"/>
      <c r="G531" s="586"/>
      <c r="H531" s="314" t="s">
        <v>0</v>
      </c>
      <c r="I531" s="526"/>
      <c r="J531" s="526"/>
      <c r="K531" s="526"/>
    </row>
    <row r="532" spans="1:11" x14ac:dyDescent="0.2">
      <c r="A532" s="469" t="s">
        <v>2</v>
      </c>
      <c r="B532" s="316">
        <v>1</v>
      </c>
      <c r="C532" s="236">
        <v>2</v>
      </c>
      <c r="D532" s="236">
        <v>3</v>
      </c>
      <c r="E532" s="236">
        <v>4</v>
      </c>
      <c r="F532" s="236">
        <v>5</v>
      </c>
      <c r="G532" s="495">
        <v>6</v>
      </c>
      <c r="H532" s="491">
        <v>86</v>
      </c>
      <c r="I532" s="526"/>
      <c r="J532" s="526"/>
      <c r="K532" s="526"/>
    </row>
    <row r="533" spans="1:11" x14ac:dyDescent="0.2">
      <c r="A533" s="470" t="s">
        <v>3</v>
      </c>
      <c r="B533" s="462">
        <v>4480</v>
      </c>
      <c r="C533" s="463">
        <v>4480</v>
      </c>
      <c r="D533" s="464">
        <v>4480</v>
      </c>
      <c r="E533" s="464">
        <v>4480</v>
      </c>
      <c r="F533" s="464">
        <v>4480</v>
      </c>
      <c r="G533" s="496">
        <v>4480</v>
      </c>
      <c r="H533" s="492">
        <v>4480</v>
      </c>
      <c r="I533" s="526"/>
      <c r="J533" s="526"/>
      <c r="K533" s="526"/>
    </row>
    <row r="534" spans="1:11" x14ac:dyDescent="0.2">
      <c r="A534" s="471" t="s">
        <v>6</v>
      </c>
      <c r="B534" s="321">
        <v>4726.67</v>
      </c>
      <c r="C534" s="322">
        <v>4777.33</v>
      </c>
      <c r="D534" s="322">
        <v>4957.0600000000004</v>
      </c>
      <c r="E534" s="322">
        <v>4766.67</v>
      </c>
      <c r="F534" s="322">
        <v>5014.67</v>
      </c>
      <c r="G534" s="497">
        <v>4952.5</v>
      </c>
      <c r="H534" s="342">
        <v>4879.6400000000003</v>
      </c>
      <c r="I534" s="526"/>
      <c r="J534" s="526"/>
      <c r="K534" s="526"/>
    </row>
    <row r="535" spans="1:11" x14ac:dyDescent="0.2">
      <c r="A535" s="469" t="s">
        <v>7</v>
      </c>
      <c r="B535" s="323">
        <v>80</v>
      </c>
      <c r="C535" s="324">
        <v>93.3</v>
      </c>
      <c r="D535" s="325">
        <v>94.12</v>
      </c>
      <c r="E535" s="325">
        <v>83.33</v>
      </c>
      <c r="F535" s="325">
        <v>73.33</v>
      </c>
      <c r="G535" s="498">
        <v>75</v>
      </c>
      <c r="H535" s="493">
        <v>80.95</v>
      </c>
      <c r="I535" s="526"/>
      <c r="J535" s="526"/>
      <c r="K535" s="526"/>
    </row>
    <row r="536" spans="1:11" x14ac:dyDescent="0.2">
      <c r="A536" s="469" t="s">
        <v>8</v>
      </c>
      <c r="B536" s="263">
        <v>7.9299999999999995E-2</v>
      </c>
      <c r="C536" s="264">
        <v>6.0199999999999997E-2</v>
      </c>
      <c r="D536" s="327">
        <v>5.33E-2</v>
      </c>
      <c r="E536" s="327">
        <v>7.5300000000000006E-2</v>
      </c>
      <c r="F536" s="327">
        <v>7.51E-2</v>
      </c>
      <c r="G536" s="499">
        <v>8.0199999999999994E-2</v>
      </c>
      <c r="H536" s="494">
        <v>7.4200000000000002E-2</v>
      </c>
      <c r="I536" s="526"/>
      <c r="J536" s="526"/>
      <c r="K536" s="526"/>
    </row>
    <row r="537" spans="1:11" x14ac:dyDescent="0.2">
      <c r="A537" s="471" t="s">
        <v>1</v>
      </c>
      <c r="B537" s="266">
        <f t="shared" ref="B537:H537" si="109">B534/B533*100-100</f>
        <v>5.5060267857142833</v>
      </c>
      <c r="C537" s="267">
        <f t="shared" si="109"/>
        <v>6.6368303571428697</v>
      </c>
      <c r="D537" s="267">
        <f t="shared" si="109"/>
        <v>10.648660714285711</v>
      </c>
      <c r="E537" s="267">
        <f t="shared" si="109"/>
        <v>6.3988839285714221</v>
      </c>
      <c r="F537" s="267">
        <f t="shared" si="109"/>
        <v>11.934598214285714</v>
      </c>
      <c r="G537" s="268">
        <f t="shared" si="109"/>
        <v>10.546875</v>
      </c>
      <c r="H537" s="345">
        <f t="shared" si="109"/>
        <v>8.9205357142857338</v>
      </c>
      <c r="I537" s="526"/>
      <c r="J537" s="526"/>
      <c r="K537" s="526"/>
    </row>
    <row r="538" spans="1:11" ht="13.5" thickBot="1" x14ac:dyDescent="0.25">
      <c r="A538" s="469" t="s">
        <v>27</v>
      </c>
      <c r="B538" s="500">
        <f t="shared" ref="B538:G538" si="110">B534-B521</f>
        <v>-43.329999999999927</v>
      </c>
      <c r="C538" s="501">
        <f t="shared" si="110"/>
        <v>146.70499999999993</v>
      </c>
      <c r="D538" s="501">
        <f t="shared" si="110"/>
        <v>294.75230769230802</v>
      </c>
      <c r="E538" s="501">
        <f t="shared" si="110"/>
        <v>69.52714285714319</v>
      </c>
      <c r="F538" s="501">
        <f t="shared" si="110"/>
        <v>12.170000000000073</v>
      </c>
      <c r="G538" s="502">
        <f t="shared" si="110"/>
        <v>-256.78571428571468</v>
      </c>
      <c r="H538" s="346">
        <f>H534-H521</f>
        <v>40.603855421687513</v>
      </c>
      <c r="I538" s="526"/>
      <c r="J538" s="526"/>
      <c r="K538" s="526"/>
    </row>
    <row r="539" spans="1:11" x14ac:dyDescent="0.2">
      <c r="A539" s="371" t="s">
        <v>52</v>
      </c>
      <c r="B539" s="486">
        <v>53</v>
      </c>
      <c r="C539" s="487">
        <v>52</v>
      </c>
      <c r="D539" s="487">
        <v>53</v>
      </c>
      <c r="E539" s="487">
        <v>6</v>
      </c>
      <c r="F539" s="487">
        <v>53</v>
      </c>
      <c r="G539" s="451">
        <v>52</v>
      </c>
      <c r="H539" s="482">
        <f>SUM(B539:G539)</f>
        <v>269</v>
      </c>
      <c r="I539" s="526" t="s">
        <v>56</v>
      </c>
      <c r="J539" s="331">
        <f>H526-H539</f>
        <v>2</v>
      </c>
      <c r="K539" s="332">
        <f>J539/H526</f>
        <v>7.3800738007380072E-3</v>
      </c>
    </row>
    <row r="540" spans="1:11" x14ac:dyDescent="0.2">
      <c r="A540" s="371" t="s">
        <v>28</v>
      </c>
      <c r="B540" s="229">
        <v>151.5</v>
      </c>
      <c r="C540" s="281">
        <v>151</v>
      </c>
      <c r="D540" s="281">
        <v>150</v>
      </c>
      <c r="E540" s="281">
        <v>152</v>
      </c>
      <c r="F540" s="281">
        <v>147.5</v>
      </c>
      <c r="G540" s="230">
        <v>147.5</v>
      </c>
      <c r="H540" s="339"/>
      <c r="I540" s="526" t="s">
        <v>57</v>
      </c>
      <c r="J540" s="526">
        <v>149.18</v>
      </c>
      <c r="K540" s="526"/>
    </row>
    <row r="541" spans="1:11" ht="13.5" thickBot="1" x14ac:dyDescent="0.25">
      <c r="A541" s="372" t="s">
        <v>26</v>
      </c>
      <c r="B541" s="336">
        <f>B540-B527</f>
        <v>1.5</v>
      </c>
      <c r="C541" s="337">
        <f t="shared" ref="C541:G541" si="111">C540-C527</f>
        <v>1</v>
      </c>
      <c r="D541" s="337">
        <f t="shared" si="111"/>
        <v>1</v>
      </c>
      <c r="E541" s="337">
        <f t="shared" si="111"/>
        <v>1</v>
      </c>
      <c r="F541" s="337">
        <f t="shared" si="111"/>
        <v>1</v>
      </c>
      <c r="G541" s="484">
        <f t="shared" si="111"/>
        <v>1.5</v>
      </c>
      <c r="H541" s="348"/>
      <c r="I541" s="526" t="s">
        <v>26</v>
      </c>
      <c r="J541" s="239">
        <f>J540-J527</f>
        <v>0.79000000000002046</v>
      </c>
      <c r="K541" s="526"/>
    </row>
    <row r="543" spans="1:11" ht="13.5" thickBot="1" x14ac:dyDescent="0.25"/>
    <row r="544" spans="1:11" s="527" customFormat="1" ht="13.5" thickBot="1" x14ac:dyDescent="0.25">
      <c r="A544" s="285" t="s">
        <v>148</v>
      </c>
      <c r="B544" s="584" t="s">
        <v>50</v>
      </c>
      <c r="C544" s="585"/>
      <c r="D544" s="585"/>
      <c r="E544" s="585"/>
      <c r="F544" s="585"/>
      <c r="G544" s="586"/>
      <c r="H544" s="314" t="s">
        <v>0</v>
      </c>
    </row>
    <row r="545" spans="1:11" s="527" customFormat="1" x14ac:dyDescent="0.2">
      <c r="A545" s="469" t="s">
        <v>2</v>
      </c>
      <c r="B545" s="316">
        <v>1</v>
      </c>
      <c r="C545" s="236">
        <v>2</v>
      </c>
      <c r="D545" s="236">
        <v>3</v>
      </c>
      <c r="E545" s="236">
        <v>4</v>
      </c>
      <c r="F545" s="236">
        <v>5</v>
      </c>
      <c r="G545" s="495">
        <v>6</v>
      </c>
      <c r="H545" s="491">
        <v>86</v>
      </c>
    </row>
    <row r="546" spans="1:11" s="527" customFormat="1" x14ac:dyDescent="0.2">
      <c r="A546" s="470" t="s">
        <v>3</v>
      </c>
      <c r="B546" s="462">
        <v>4500</v>
      </c>
      <c r="C546" s="463">
        <v>4500</v>
      </c>
      <c r="D546" s="464">
        <v>4500</v>
      </c>
      <c r="E546" s="464">
        <v>4500</v>
      </c>
      <c r="F546" s="464">
        <v>4500</v>
      </c>
      <c r="G546" s="496">
        <v>4500</v>
      </c>
      <c r="H546" s="492">
        <v>4500</v>
      </c>
    </row>
    <row r="547" spans="1:11" s="527" customFormat="1" x14ac:dyDescent="0.2">
      <c r="A547" s="471" t="s">
        <v>6</v>
      </c>
      <c r="B547" s="321">
        <v>4774.38</v>
      </c>
      <c r="C547" s="322">
        <v>4869.38</v>
      </c>
      <c r="D547" s="322">
        <v>4865</v>
      </c>
      <c r="E547" s="322">
        <v>4826.67</v>
      </c>
      <c r="F547" s="322">
        <v>4949.38</v>
      </c>
      <c r="G547" s="497">
        <v>4834.38</v>
      </c>
      <c r="H547" s="342">
        <v>4856.07</v>
      </c>
    </row>
    <row r="548" spans="1:11" s="527" customFormat="1" x14ac:dyDescent="0.2">
      <c r="A548" s="469" t="s">
        <v>7</v>
      </c>
      <c r="B548" s="323">
        <v>68.8</v>
      </c>
      <c r="C548" s="324">
        <v>100</v>
      </c>
      <c r="D548" s="325">
        <v>92.86</v>
      </c>
      <c r="E548" s="325">
        <v>83.33</v>
      </c>
      <c r="F548" s="325">
        <v>87.5</v>
      </c>
      <c r="G548" s="498">
        <v>81.25</v>
      </c>
      <c r="H548" s="493">
        <v>84.52</v>
      </c>
    </row>
    <row r="549" spans="1:11" s="527" customFormat="1" x14ac:dyDescent="0.2">
      <c r="A549" s="469" t="s">
        <v>8</v>
      </c>
      <c r="B549" s="263">
        <v>9.7500000000000003E-2</v>
      </c>
      <c r="C549" s="264">
        <v>0.06</v>
      </c>
      <c r="D549" s="327">
        <v>5.0599999999999999E-2</v>
      </c>
      <c r="E549" s="327">
        <v>8.7999999999999995E-2</v>
      </c>
      <c r="F549" s="327">
        <v>5.74E-2</v>
      </c>
      <c r="G549" s="499">
        <v>8.9200000000000002E-2</v>
      </c>
      <c r="H549" s="494">
        <v>7.5499999999999998E-2</v>
      </c>
    </row>
    <row r="550" spans="1:11" s="527" customFormat="1" x14ac:dyDescent="0.2">
      <c r="A550" s="471" t="s">
        <v>1</v>
      </c>
      <c r="B550" s="266">
        <f t="shared" ref="B550:H550" si="112">B547/B546*100-100</f>
        <v>6.0973333333333386</v>
      </c>
      <c r="C550" s="267">
        <f t="shared" si="112"/>
        <v>8.2084444444444387</v>
      </c>
      <c r="D550" s="267">
        <f t="shared" si="112"/>
        <v>8.1111111111111143</v>
      </c>
      <c r="E550" s="267">
        <f t="shared" si="112"/>
        <v>7.2593333333333305</v>
      </c>
      <c r="F550" s="267">
        <f t="shared" si="112"/>
        <v>9.9862222222222243</v>
      </c>
      <c r="G550" s="268">
        <f t="shared" si="112"/>
        <v>7.4306666666666672</v>
      </c>
      <c r="H550" s="345">
        <f t="shared" si="112"/>
        <v>7.9126666666666523</v>
      </c>
    </row>
    <row r="551" spans="1:11" s="527" customFormat="1" ht="13.5" thickBot="1" x14ac:dyDescent="0.25">
      <c r="A551" s="469" t="s">
        <v>27</v>
      </c>
      <c r="B551" s="500">
        <f t="shared" ref="B551:G551" si="113">B547-B534</f>
        <v>47.710000000000036</v>
      </c>
      <c r="C551" s="501">
        <f t="shared" si="113"/>
        <v>92.050000000000182</v>
      </c>
      <c r="D551" s="501">
        <f t="shared" si="113"/>
        <v>-92.0600000000004</v>
      </c>
      <c r="E551" s="501">
        <f t="shared" si="113"/>
        <v>60</v>
      </c>
      <c r="F551" s="501">
        <f t="shared" si="113"/>
        <v>-65.289999999999964</v>
      </c>
      <c r="G551" s="502">
        <f t="shared" si="113"/>
        <v>-118.11999999999989</v>
      </c>
      <c r="H551" s="346">
        <f>H547-H534</f>
        <v>-23.570000000000618</v>
      </c>
    </row>
    <row r="552" spans="1:11" s="527" customFormat="1" x14ac:dyDescent="0.2">
      <c r="A552" s="371" t="s">
        <v>52</v>
      </c>
      <c r="B552" s="486">
        <v>53</v>
      </c>
      <c r="C552" s="487">
        <v>52</v>
      </c>
      <c r="D552" s="487">
        <v>53</v>
      </c>
      <c r="E552" s="487">
        <v>5</v>
      </c>
      <c r="F552" s="487">
        <v>53</v>
      </c>
      <c r="G552" s="451">
        <v>52</v>
      </c>
      <c r="H552" s="482">
        <f>SUM(B552:G552)</f>
        <v>268</v>
      </c>
      <c r="I552" s="527" t="s">
        <v>56</v>
      </c>
      <c r="J552" s="331">
        <f>H539-H552</f>
        <v>1</v>
      </c>
      <c r="K552" s="332">
        <f>J552/H539</f>
        <v>3.7174721189591076E-3</v>
      </c>
    </row>
    <row r="553" spans="1:11" s="527" customFormat="1" x14ac:dyDescent="0.2">
      <c r="A553" s="371" t="s">
        <v>28</v>
      </c>
      <c r="B553" s="229">
        <v>151.5</v>
      </c>
      <c r="C553" s="281">
        <v>151</v>
      </c>
      <c r="D553" s="281">
        <v>150</v>
      </c>
      <c r="E553" s="281">
        <v>152</v>
      </c>
      <c r="F553" s="281">
        <v>147.5</v>
      </c>
      <c r="G553" s="230">
        <v>147.5</v>
      </c>
      <c r="H553" s="339"/>
      <c r="I553" s="527" t="s">
        <v>57</v>
      </c>
      <c r="J553" s="527">
        <v>149.94999999999999</v>
      </c>
    </row>
    <row r="554" spans="1:11" s="527" customFormat="1" ht="13.5" thickBot="1" x14ac:dyDescent="0.25">
      <c r="A554" s="372" t="s">
        <v>26</v>
      </c>
      <c r="B554" s="336">
        <f>B553-B540</f>
        <v>0</v>
      </c>
      <c r="C554" s="337">
        <f t="shared" ref="C554:G554" si="114">C553-C540</f>
        <v>0</v>
      </c>
      <c r="D554" s="337">
        <f t="shared" si="114"/>
        <v>0</v>
      </c>
      <c r="E554" s="337">
        <f t="shared" si="114"/>
        <v>0</v>
      </c>
      <c r="F554" s="337">
        <f t="shared" si="114"/>
        <v>0</v>
      </c>
      <c r="G554" s="484">
        <f t="shared" si="114"/>
        <v>0</v>
      </c>
      <c r="H554" s="348"/>
      <c r="I554" s="527" t="s">
        <v>26</v>
      </c>
      <c r="J554" s="239">
        <f>J553-J540</f>
        <v>0.76999999999998181</v>
      </c>
    </row>
    <row r="556" spans="1:11" ht="13.5" thickBot="1" x14ac:dyDescent="0.25"/>
    <row r="557" spans="1:11" s="528" customFormat="1" ht="13.5" thickBot="1" x14ac:dyDescent="0.25">
      <c r="A557" s="285" t="s">
        <v>149</v>
      </c>
      <c r="B557" s="584" t="s">
        <v>50</v>
      </c>
      <c r="C557" s="585"/>
      <c r="D557" s="585"/>
      <c r="E557" s="585"/>
      <c r="F557" s="585"/>
      <c r="G557" s="586"/>
      <c r="H557" s="314" t="s">
        <v>0</v>
      </c>
    </row>
    <row r="558" spans="1:11" s="528" customFormat="1" x14ac:dyDescent="0.2">
      <c r="A558" s="469" t="s">
        <v>2</v>
      </c>
      <c r="B558" s="316">
        <v>1</v>
      </c>
      <c r="C558" s="236">
        <v>2</v>
      </c>
      <c r="D558" s="236">
        <v>3</v>
      </c>
      <c r="E558" s="236">
        <v>4</v>
      </c>
      <c r="F558" s="236">
        <v>5</v>
      </c>
      <c r="G558" s="495">
        <v>6</v>
      </c>
      <c r="H558" s="491">
        <v>86</v>
      </c>
    </row>
    <row r="559" spans="1:11" s="528" customFormat="1" x14ac:dyDescent="0.2">
      <c r="A559" s="470" t="s">
        <v>3</v>
      </c>
      <c r="B559" s="462">
        <v>4520</v>
      </c>
      <c r="C559" s="463">
        <v>4520</v>
      </c>
      <c r="D559" s="464">
        <v>4520</v>
      </c>
      <c r="E559" s="464">
        <v>4520</v>
      </c>
      <c r="F559" s="464">
        <v>4520</v>
      </c>
      <c r="G559" s="496">
        <v>4520</v>
      </c>
      <c r="H559" s="492">
        <v>4520</v>
      </c>
    </row>
    <row r="560" spans="1:11" s="528" customFormat="1" x14ac:dyDescent="0.2">
      <c r="A560" s="471" t="s">
        <v>6</v>
      </c>
      <c r="B560" s="321">
        <v>4831.18</v>
      </c>
      <c r="C560" s="322">
        <v>4952.63</v>
      </c>
      <c r="D560" s="322">
        <v>4963.33</v>
      </c>
      <c r="E560" s="322">
        <v>4725</v>
      </c>
      <c r="F560" s="322">
        <v>4994.71</v>
      </c>
      <c r="G560" s="497">
        <v>4921.18</v>
      </c>
      <c r="H560" s="342">
        <v>4918.68</v>
      </c>
    </row>
    <row r="561" spans="1:11" s="528" customFormat="1" x14ac:dyDescent="0.2">
      <c r="A561" s="469" t="s">
        <v>7</v>
      </c>
      <c r="B561" s="323">
        <v>88.2</v>
      </c>
      <c r="C561" s="324">
        <v>89.5</v>
      </c>
      <c r="D561" s="325">
        <v>80</v>
      </c>
      <c r="E561" s="325">
        <v>50</v>
      </c>
      <c r="F561" s="325">
        <v>76.47</v>
      </c>
      <c r="G561" s="498">
        <v>64.709999999999994</v>
      </c>
      <c r="H561" s="493">
        <v>80.22</v>
      </c>
    </row>
    <row r="562" spans="1:11" s="528" customFormat="1" x14ac:dyDescent="0.2">
      <c r="A562" s="469" t="s">
        <v>8</v>
      </c>
      <c r="B562" s="263">
        <v>6.3399999999999998E-2</v>
      </c>
      <c r="C562" s="264">
        <v>6.9699999999999998E-2</v>
      </c>
      <c r="D562" s="327">
        <v>7.2099999999999997E-2</v>
      </c>
      <c r="E562" s="327">
        <v>8.8099999999999998E-2</v>
      </c>
      <c r="F562" s="327">
        <v>6.6699999999999995E-2</v>
      </c>
      <c r="G562" s="499">
        <v>8.8499999999999995E-2</v>
      </c>
      <c r="H562" s="494">
        <v>7.5200000000000003E-2</v>
      </c>
    </row>
    <row r="563" spans="1:11" s="528" customFormat="1" x14ac:dyDescent="0.2">
      <c r="A563" s="471" t="s">
        <v>1</v>
      </c>
      <c r="B563" s="266">
        <f t="shared" ref="B563:H563" si="115">B560/B559*100-100</f>
        <v>6.8845132743362853</v>
      </c>
      <c r="C563" s="267">
        <f t="shared" si="115"/>
        <v>9.5714601769911525</v>
      </c>
      <c r="D563" s="267">
        <f t="shared" si="115"/>
        <v>9.8081858407079778</v>
      </c>
      <c r="E563" s="267">
        <f t="shared" si="115"/>
        <v>4.5353982300885036</v>
      </c>
      <c r="F563" s="267">
        <f t="shared" si="115"/>
        <v>10.50243362831857</v>
      </c>
      <c r="G563" s="268">
        <f t="shared" si="115"/>
        <v>8.8756637168141594</v>
      </c>
      <c r="H563" s="345">
        <f t="shared" si="115"/>
        <v>8.820353982300901</v>
      </c>
    </row>
    <row r="564" spans="1:11" s="528" customFormat="1" ht="13.5" thickBot="1" x14ac:dyDescent="0.25">
      <c r="A564" s="469" t="s">
        <v>27</v>
      </c>
      <c r="B564" s="500">
        <f t="shared" ref="B564:G564" si="116">B560-B547</f>
        <v>56.800000000000182</v>
      </c>
      <c r="C564" s="501">
        <f t="shared" si="116"/>
        <v>83.25</v>
      </c>
      <c r="D564" s="501">
        <f t="shared" si="116"/>
        <v>98.329999999999927</v>
      </c>
      <c r="E564" s="501">
        <f t="shared" si="116"/>
        <v>-101.67000000000007</v>
      </c>
      <c r="F564" s="501">
        <f t="shared" si="116"/>
        <v>45.329999999999927</v>
      </c>
      <c r="G564" s="502">
        <f t="shared" si="116"/>
        <v>86.800000000000182</v>
      </c>
      <c r="H564" s="346">
        <f>H560-H547</f>
        <v>62.610000000000582</v>
      </c>
    </row>
    <row r="565" spans="1:11" s="528" customFormat="1" x14ac:dyDescent="0.2">
      <c r="A565" s="371" t="s">
        <v>52</v>
      </c>
      <c r="B565" s="486">
        <v>53</v>
      </c>
      <c r="C565" s="487">
        <v>52</v>
      </c>
      <c r="D565" s="487">
        <v>53</v>
      </c>
      <c r="E565" s="487">
        <v>5</v>
      </c>
      <c r="F565" s="487">
        <v>53</v>
      </c>
      <c r="G565" s="451">
        <v>52</v>
      </c>
      <c r="H565" s="482">
        <f>SUM(B565:G565)</f>
        <v>268</v>
      </c>
      <c r="I565" s="528" t="s">
        <v>56</v>
      </c>
      <c r="J565" s="331">
        <f>H552-H565</f>
        <v>0</v>
      </c>
      <c r="K565" s="332">
        <f>J565/H552</f>
        <v>0</v>
      </c>
    </row>
    <row r="566" spans="1:11" s="528" customFormat="1" x14ac:dyDescent="0.2">
      <c r="A566" s="371" t="s">
        <v>28</v>
      </c>
      <c r="B566" s="229">
        <v>151.5</v>
      </c>
      <c r="C566" s="281">
        <v>151</v>
      </c>
      <c r="D566" s="281">
        <v>150</v>
      </c>
      <c r="E566" s="281">
        <v>152</v>
      </c>
      <c r="F566" s="281">
        <v>147.5</v>
      </c>
      <c r="G566" s="230">
        <v>147.5</v>
      </c>
      <c r="H566" s="339"/>
      <c r="I566" s="528" t="s">
        <v>57</v>
      </c>
      <c r="J566" s="528">
        <v>149.63</v>
      </c>
    </row>
    <row r="567" spans="1:11" s="528" customFormat="1" ht="13.5" thickBot="1" x14ac:dyDescent="0.25">
      <c r="A567" s="372" t="s">
        <v>26</v>
      </c>
      <c r="B567" s="336">
        <f>B566-B553</f>
        <v>0</v>
      </c>
      <c r="C567" s="337">
        <f t="shared" ref="C567:G567" si="117">C566-C553</f>
        <v>0</v>
      </c>
      <c r="D567" s="337">
        <f t="shared" si="117"/>
        <v>0</v>
      </c>
      <c r="E567" s="337">
        <f t="shared" si="117"/>
        <v>0</v>
      </c>
      <c r="F567" s="337">
        <f t="shared" si="117"/>
        <v>0</v>
      </c>
      <c r="G567" s="484">
        <f t="shared" si="117"/>
        <v>0</v>
      </c>
      <c r="H567" s="348"/>
      <c r="I567" s="528" t="s">
        <v>26</v>
      </c>
      <c r="J567" s="239">
        <f>J566-J553</f>
        <v>-0.31999999999999318</v>
      </c>
    </row>
    <row r="569" spans="1:11" ht="13.5" thickBot="1" x14ac:dyDescent="0.25">
      <c r="B569" s="280">
        <v>149.9</v>
      </c>
      <c r="C569" s="530">
        <v>149.9</v>
      </c>
      <c r="D569" s="530">
        <v>149.9</v>
      </c>
      <c r="E569" s="530">
        <v>149.9</v>
      </c>
      <c r="F569" s="530">
        <v>149.9</v>
      </c>
      <c r="G569" s="530">
        <v>149.9</v>
      </c>
    </row>
    <row r="570" spans="1:11" ht="13.5" thickBot="1" x14ac:dyDescent="0.25">
      <c r="A570" s="285" t="s">
        <v>150</v>
      </c>
      <c r="B570" s="584" t="s">
        <v>50</v>
      </c>
      <c r="C570" s="585"/>
      <c r="D570" s="585"/>
      <c r="E570" s="585"/>
      <c r="F570" s="585"/>
      <c r="G570" s="586"/>
      <c r="H570" s="314" t="s">
        <v>0</v>
      </c>
      <c r="I570" s="529"/>
      <c r="J570" s="529"/>
      <c r="K570" s="529"/>
    </row>
    <row r="571" spans="1:11" x14ac:dyDescent="0.2">
      <c r="A571" s="469" t="s">
        <v>2</v>
      </c>
      <c r="B571" s="316">
        <v>1</v>
      </c>
      <c r="C571" s="236">
        <v>2</v>
      </c>
      <c r="D571" s="236">
        <v>3</v>
      </c>
      <c r="E571" s="236">
        <v>4</v>
      </c>
      <c r="F571" s="236">
        <v>5</v>
      </c>
      <c r="G571" s="495">
        <v>6</v>
      </c>
      <c r="H571" s="491">
        <v>86</v>
      </c>
      <c r="I571" s="529"/>
      <c r="J571" s="529"/>
      <c r="K571" s="529"/>
    </row>
    <row r="572" spans="1:11" x14ac:dyDescent="0.2">
      <c r="A572" s="470" t="s">
        <v>3</v>
      </c>
      <c r="B572" s="462">
        <v>4540</v>
      </c>
      <c r="C572" s="463">
        <v>4540</v>
      </c>
      <c r="D572" s="464">
        <v>4540</v>
      </c>
      <c r="E572" s="464">
        <v>4540</v>
      </c>
      <c r="F572" s="464">
        <v>4540</v>
      </c>
      <c r="G572" s="496">
        <v>4540</v>
      </c>
      <c r="H572" s="492">
        <v>4540</v>
      </c>
      <c r="I572" s="529"/>
      <c r="J572" s="529"/>
      <c r="K572" s="529"/>
    </row>
    <row r="573" spans="1:11" x14ac:dyDescent="0.2">
      <c r="A573" s="471" t="s">
        <v>6</v>
      </c>
      <c r="B573" s="321">
        <v>4544</v>
      </c>
      <c r="C573" s="322">
        <v>4740</v>
      </c>
      <c r="D573" s="322">
        <v>4944.375</v>
      </c>
      <c r="E573" s="322">
        <v>4466</v>
      </c>
      <c r="F573" s="322">
        <v>5290.666666666667</v>
      </c>
      <c r="G573" s="497">
        <v>5548</v>
      </c>
      <c r="H573" s="342">
        <v>4987.9487179487178</v>
      </c>
      <c r="I573" s="529"/>
      <c r="J573" s="529"/>
      <c r="K573" s="529"/>
    </row>
    <row r="574" spans="1:11" x14ac:dyDescent="0.2">
      <c r="A574" s="469" t="s">
        <v>7</v>
      </c>
      <c r="B574" s="323">
        <v>100</v>
      </c>
      <c r="C574" s="324">
        <v>75</v>
      </c>
      <c r="D574" s="325">
        <v>93.75</v>
      </c>
      <c r="E574" s="325">
        <v>100</v>
      </c>
      <c r="F574" s="325">
        <v>100</v>
      </c>
      <c r="G574" s="498">
        <v>100</v>
      </c>
      <c r="H574" s="493">
        <v>69.230769230769226</v>
      </c>
      <c r="I574" s="529"/>
      <c r="J574" s="529"/>
      <c r="K574" s="529"/>
    </row>
    <row r="575" spans="1:11" x14ac:dyDescent="0.2">
      <c r="A575" s="469" t="s">
        <v>8</v>
      </c>
      <c r="B575" s="263">
        <v>3.5392360022842649E-2</v>
      </c>
      <c r="C575" s="264">
        <v>8.1531282105230363E-2</v>
      </c>
      <c r="D575" s="327">
        <v>4.3869896438359132E-2</v>
      </c>
      <c r="E575" s="327">
        <v>5.6212676343979237E-2</v>
      </c>
      <c r="F575" s="327">
        <v>3.6854720146099321E-2</v>
      </c>
      <c r="G575" s="499">
        <v>4.6938546021689946E-2</v>
      </c>
      <c r="H575" s="494">
        <v>9.0805760110699865E-2</v>
      </c>
      <c r="I575" s="529"/>
      <c r="J575" s="529"/>
      <c r="K575" s="529"/>
    </row>
    <row r="576" spans="1:11" x14ac:dyDescent="0.2">
      <c r="A576" s="471" t="s">
        <v>1</v>
      </c>
      <c r="B576" s="266">
        <f t="shared" ref="B576:H576" si="118">B573/B572*100-100</f>
        <v>8.8105726872257151E-2</v>
      </c>
      <c r="C576" s="267">
        <f t="shared" si="118"/>
        <v>4.4052863436123175</v>
      </c>
      <c r="D576" s="267">
        <f t="shared" si="118"/>
        <v>8.9069383259911916</v>
      </c>
      <c r="E576" s="267">
        <f t="shared" si="118"/>
        <v>-1.6299559471365654</v>
      </c>
      <c r="F576" s="267">
        <f t="shared" si="118"/>
        <v>16.534508076358307</v>
      </c>
      <c r="G576" s="268">
        <f t="shared" si="118"/>
        <v>22.202643171806159</v>
      </c>
      <c r="H576" s="345">
        <f t="shared" si="118"/>
        <v>9.8667118490906915</v>
      </c>
      <c r="I576" s="529"/>
      <c r="J576" s="529"/>
      <c r="K576" s="529"/>
    </row>
    <row r="577" spans="1:12" ht="13.5" thickBot="1" x14ac:dyDescent="0.25">
      <c r="A577" s="469" t="s">
        <v>27</v>
      </c>
      <c r="B577" s="500">
        <f t="shared" ref="B577:G577" si="119">B573-B560</f>
        <v>-287.18000000000029</v>
      </c>
      <c r="C577" s="501">
        <f t="shared" si="119"/>
        <v>-212.63000000000011</v>
      </c>
      <c r="D577" s="501">
        <f t="shared" si="119"/>
        <v>-18.954999999999927</v>
      </c>
      <c r="E577" s="501">
        <f t="shared" si="119"/>
        <v>-259</v>
      </c>
      <c r="F577" s="501">
        <f t="shared" si="119"/>
        <v>295.95666666666693</v>
      </c>
      <c r="G577" s="502">
        <f t="shared" si="119"/>
        <v>626.81999999999971</v>
      </c>
      <c r="H577" s="346">
        <f>H573-H560</f>
        <v>69.268717948717494</v>
      </c>
      <c r="I577" s="529"/>
      <c r="J577" s="529"/>
      <c r="K577" s="529"/>
    </row>
    <row r="578" spans="1:12" x14ac:dyDescent="0.2">
      <c r="A578" s="371" t="s">
        <v>52</v>
      </c>
      <c r="B578" s="486">
        <v>52</v>
      </c>
      <c r="C578" s="487">
        <v>51</v>
      </c>
      <c r="D578" s="487">
        <v>51</v>
      </c>
      <c r="E578" s="487">
        <v>9</v>
      </c>
      <c r="F578" s="487">
        <v>52</v>
      </c>
      <c r="G578" s="451">
        <v>51</v>
      </c>
      <c r="H578" s="482">
        <f>SUM(B578:G578)</f>
        <v>266</v>
      </c>
      <c r="I578" s="529" t="s">
        <v>56</v>
      </c>
      <c r="J578" s="331">
        <f>H565-H578</f>
        <v>2</v>
      </c>
      <c r="K578" s="332">
        <f>J578/H565</f>
        <v>7.462686567164179E-3</v>
      </c>
      <c r="L578" s="414" t="s">
        <v>151</v>
      </c>
    </row>
    <row r="579" spans="1:12" x14ac:dyDescent="0.2">
      <c r="A579" s="371" t="s">
        <v>28</v>
      </c>
      <c r="B579" s="229">
        <v>154</v>
      </c>
      <c r="C579" s="281">
        <v>152.5</v>
      </c>
      <c r="D579" s="281">
        <v>151</v>
      </c>
      <c r="E579" s="281">
        <v>154</v>
      </c>
      <c r="F579" s="281">
        <v>149</v>
      </c>
      <c r="G579" s="230">
        <v>148.5</v>
      </c>
      <c r="H579" s="339"/>
      <c r="I579" s="529" t="s">
        <v>57</v>
      </c>
      <c r="J579" s="529">
        <v>150.11000000000001</v>
      </c>
      <c r="K579" s="529"/>
    </row>
    <row r="580" spans="1:12" ht="13.5" thickBot="1" x14ac:dyDescent="0.25">
      <c r="A580" s="372" t="s">
        <v>26</v>
      </c>
      <c r="B580" s="336">
        <f>B579-B569</f>
        <v>4.0999999999999943</v>
      </c>
      <c r="C580" s="337">
        <f t="shared" ref="C580:G580" si="120">C579-C569</f>
        <v>2.5999999999999943</v>
      </c>
      <c r="D580" s="337">
        <f t="shared" si="120"/>
        <v>1.0999999999999943</v>
      </c>
      <c r="E580" s="337">
        <f t="shared" si="120"/>
        <v>4.0999999999999943</v>
      </c>
      <c r="F580" s="337">
        <f t="shared" si="120"/>
        <v>-0.90000000000000568</v>
      </c>
      <c r="G580" s="484">
        <f t="shared" si="120"/>
        <v>-1.4000000000000057</v>
      </c>
      <c r="H580" s="348"/>
      <c r="I580" s="529" t="s">
        <v>26</v>
      </c>
      <c r="J580" s="239">
        <f>J579-J566</f>
        <v>0.48000000000001819</v>
      </c>
      <c r="K580" s="529"/>
    </row>
    <row r="582" spans="1:12" ht="13.5" thickBot="1" x14ac:dyDescent="0.25"/>
    <row r="583" spans="1:12" ht="13.5" thickBot="1" x14ac:dyDescent="0.25">
      <c r="A583" s="285" t="s">
        <v>152</v>
      </c>
      <c r="B583" s="584" t="s">
        <v>50</v>
      </c>
      <c r="C583" s="585"/>
      <c r="D583" s="585"/>
      <c r="E583" s="585"/>
      <c r="F583" s="585"/>
      <c r="G583" s="586"/>
      <c r="H583" s="314" t="s">
        <v>0</v>
      </c>
      <c r="I583" s="531"/>
      <c r="J583" s="531"/>
      <c r="K583" s="531"/>
    </row>
    <row r="584" spans="1:12" x14ac:dyDescent="0.2">
      <c r="A584" s="469" t="s">
        <v>2</v>
      </c>
      <c r="B584" s="316">
        <v>1</v>
      </c>
      <c r="C584" s="236">
        <v>2</v>
      </c>
      <c r="D584" s="236">
        <v>3</v>
      </c>
      <c r="E584" s="236">
        <v>4</v>
      </c>
      <c r="F584" s="236">
        <v>5</v>
      </c>
      <c r="G584" s="495">
        <v>6</v>
      </c>
      <c r="H584" s="491">
        <v>86</v>
      </c>
      <c r="I584" s="531"/>
      <c r="J584" s="531"/>
      <c r="K584" s="531"/>
    </row>
    <row r="585" spans="1:12" x14ac:dyDescent="0.2">
      <c r="A585" s="470" t="s">
        <v>3</v>
      </c>
      <c r="B585" s="462">
        <v>4560</v>
      </c>
      <c r="C585" s="463">
        <v>4560</v>
      </c>
      <c r="D585" s="464">
        <v>4560</v>
      </c>
      <c r="E585" s="464">
        <v>4560</v>
      </c>
      <c r="F585" s="464">
        <v>4560</v>
      </c>
      <c r="G585" s="496">
        <v>4560</v>
      </c>
      <c r="H585" s="492">
        <v>4560</v>
      </c>
      <c r="I585" s="531"/>
      <c r="J585" s="531"/>
      <c r="K585" s="531"/>
    </row>
    <row r="586" spans="1:12" x14ac:dyDescent="0.2">
      <c r="A586" s="471" t="s">
        <v>6</v>
      </c>
      <c r="B586" s="321">
        <v>4452</v>
      </c>
      <c r="C586" s="322">
        <v>4485</v>
      </c>
      <c r="D586" s="322">
        <v>5040</v>
      </c>
      <c r="E586" s="322">
        <v>4643</v>
      </c>
      <c r="F586" s="322">
        <v>5152</v>
      </c>
      <c r="G586" s="497">
        <v>5289</v>
      </c>
      <c r="H586" s="342">
        <v>4931</v>
      </c>
      <c r="I586" s="531"/>
      <c r="J586" s="531"/>
      <c r="K586" s="531"/>
    </row>
    <row r="587" spans="1:12" x14ac:dyDescent="0.2">
      <c r="A587" s="469" t="s">
        <v>7</v>
      </c>
      <c r="B587" s="323">
        <v>87.5</v>
      </c>
      <c r="C587" s="324">
        <v>87.5</v>
      </c>
      <c r="D587" s="325">
        <v>100</v>
      </c>
      <c r="E587" s="325">
        <v>57.1</v>
      </c>
      <c r="F587" s="325">
        <v>93.8</v>
      </c>
      <c r="G587" s="498">
        <v>87.5</v>
      </c>
      <c r="H587" s="493">
        <v>74.7</v>
      </c>
      <c r="I587" s="531"/>
      <c r="J587" s="531"/>
      <c r="K587" s="531"/>
    </row>
    <row r="588" spans="1:12" x14ac:dyDescent="0.2">
      <c r="A588" s="469" t="s">
        <v>8</v>
      </c>
      <c r="B588" s="263">
        <v>6.8000000000000005E-2</v>
      </c>
      <c r="C588" s="264">
        <v>5.8000000000000003E-2</v>
      </c>
      <c r="D588" s="327">
        <v>4.5999999999999999E-2</v>
      </c>
      <c r="E588" s="327">
        <v>0.11700000000000001</v>
      </c>
      <c r="F588" s="327">
        <v>4.8000000000000001E-2</v>
      </c>
      <c r="G588" s="499">
        <v>0.09</v>
      </c>
      <c r="H588" s="494">
        <v>0.09</v>
      </c>
      <c r="I588" s="531"/>
      <c r="J588" s="531"/>
      <c r="K588" s="531"/>
    </row>
    <row r="589" spans="1:12" x14ac:dyDescent="0.2">
      <c r="A589" s="471" t="s">
        <v>1</v>
      </c>
      <c r="B589" s="266">
        <f t="shared" ref="B589:H589" si="121">B586/B585*100-100</f>
        <v>-2.3684210526315752</v>
      </c>
      <c r="C589" s="267">
        <f t="shared" si="121"/>
        <v>-1.6447368421052602</v>
      </c>
      <c r="D589" s="267">
        <f t="shared" si="121"/>
        <v>10.526315789473699</v>
      </c>
      <c r="E589" s="267">
        <f t="shared" si="121"/>
        <v>1.8201754385964932</v>
      </c>
      <c r="F589" s="267">
        <f t="shared" si="121"/>
        <v>12.982456140350877</v>
      </c>
      <c r="G589" s="268">
        <f t="shared" si="121"/>
        <v>15.98684210526315</v>
      </c>
      <c r="H589" s="345">
        <f t="shared" si="121"/>
        <v>8.1359649122806985</v>
      </c>
      <c r="I589" s="531"/>
      <c r="J589" s="531"/>
      <c r="K589" s="531"/>
    </row>
    <row r="590" spans="1:12" ht="13.5" thickBot="1" x14ac:dyDescent="0.25">
      <c r="A590" s="469" t="s">
        <v>27</v>
      </c>
      <c r="B590" s="500">
        <f t="shared" ref="B590:G590" si="122">B586-B573</f>
        <v>-92</v>
      </c>
      <c r="C590" s="501">
        <f t="shared" si="122"/>
        <v>-255</v>
      </c>
      <c r="D590" s="501">
        <f t="shared" si="122"/>
        <v>95.625</v>
      </c>
      <c r="E590" s="501">
        <f t="shared" si="122"/>
        <v>177</v>
      </c>
      <c r="F590" s="501">
        <f t="shared" si="122"/>
        <v>-138.66666666666697</v>
      </c>
      <c r="G590" s="502">
        <f t="shared" si="122"/>
        <v>-259</v>
      </c>
      <c r="H590" s="346">
        <f>H586-H573</f>
        <v>-56.948717948717785</v>
      </c>
      <c r="I590" s="531"/>
      <c r="J590" s="531"/>
      <c r="K590" s="531"/>
    </row>
    <row r="591" spans="1:12" x14ac:dyDescent="0.2">
      <c r="A591" s="371" t="s">
        <v>52</v>
      </c>
      <c r="B591" s="486">
        <v>49</v>
      </c>
      <c r="C591" s="487">
        <v>49</v>
      </c>
      <c r="D591" s="487">
        <v>49</v>
      </c>
      <c r="E591" s="487">
        <v>8</v>
      </c>
      <c r="F591" s="487">
        <v>50</v>
      </c>
      <c r="G591" s="451">
        <v>49</v>
      </c>
      <c r="H591" s="482">
        <f>SUM(B591:G591)</f>
        <v>254</v>
      </c>
      <c r="I591" s="531" t="s">
        <v>56</v>
      </c>
      <c r="J591" s="331">
        <f>H578-H591</f>
        <v>12</v>
      </c>
      <c r="K591" s="332">
        <f>J591/H578</f>
        <v>4.5112781954887216E-2</v>
      </c>
      <c r="L591" s="414" t="s">
        <v>153</v>
      </c>
    </row>
    <row r="592" spans="1:12" x14ac:dyDescent="0.2">
      <c r="A592" s="371" t="s">
        <v>28</v>
      </c>
      <c r="B592" s="229">
        <v>154</v>
      </c>
      <c r="C592" s="281">
        <v>152.5</v>
      </c>
      <c r="D592" s="281">
        <v>151</v>
      </c>
      <c r="E592" s="281">
        <v>154</v>
      </c>
      <c r="F592" s="281">
        <v>149</v>
      </c>
      <c r="G592" s="230">
        <v>148.5</v>
      </c>
      <c r="H592" s="339"/>
      <c r="I592" s="531" t="s">
        <v>57</v>
      </c>
      <c r="J592" s="228">
        <v>151.07</v>
      </c>
      <c r="K592" s="531"/>
    </row>
    <row r="593" spans="1:11" ht="13.5" thickBot="1" x14ac:dyDescent="0.25">
      <c r="A593" s="372" t="s">
        <v>26</v>
      </c>
      <c r="B593" s="336">
        <f>B592-B579</f>
        <v>0</v>
      </c>
      <c r="C593" s="337">
        <f t="shared" ref="C593:G593" si="123">C592-C579</f>
        <v>0</v>
      </c>
      <c r="D593" s="337">
        <f t="shared" si="123"/>
        <v>0</v>
      </c>
      <c r="E593" s="337">
        <f t="shared" si="123"/>
        <v>0</v>
      </c>
      <c r="F593" s="337">
        <f t="shared" si="123"/>
        <v>0</v>
      </c>
      <c r="G593" s="484">
        <f t="shared" si="123"/>
        <v>0</v>
      </c>
      <c r="H593" s="348"/>
      <c r="I593" s="531" t="s">
        <v>26</v>
      </c>
      <c r="J593" s="239">
        <f>J592-J579</f>
        <v>0.95999999999997954</v>
      </c>
      <c r="K593" s="531"/>
    </row>
    <row r="595" spans="1:11" ht="13.5" thickBot="1" x14ac:dyDescent="0.25"/>
    <row r="596" spans="1:11" ht="13.5" thickBot="1" x14ac:dyDescent="0.25">
      <c r="A596" s="285" t="s">
        <v>154</v>
      </c>
      <c r="B596" s="584" t="s">
        <v>50</v>
      </c>
      <c r="C596" s="585"/>
      <c r="D596" s="585"/>
      <c r="E596" s="585"/>
      <c r="F596" s="585"/>
      <c r="G596" s="586"/>
      <c r="H596" s="314" t="s">
        <v>0</v>
      </c>
      <c r="I596" s="532"/>
      <c r="J596" s="532"/>
      <c r="K596" s="532"/>
    </row>
    <row r="597" spans="1:11" x14ac:dyDescent="0.2">
      <c r="A597" s="469" t="s">
        <v>2</v>
      </c>
      <c r="B597" s="316">
        <v>1</v>
      </c>
      <c r="C597" s="236">
        <v>2</v>
      </c>
      <c r="D597" s="236">
        <v>3</v>
      </c>
      <c r="E597" s="236">
        <v>4</v>
      </c>
      <c r="F597" s="236">
        <v>5</v>
      </c>
      <c r="G597" s="495">
        <v>6</v>
      </c>
      <c r="H597" s="491">
        <v>86</v>
      </c>
      <c r="I597" s="532"/>
      <c r="J597" s="532"/>
      <c r="K597" s="532"/>
    </row>
    <row r="598" spans="1:11" x14ac:dyDescent="0.2">
      <c r="A598" s="470" t="s">
        <v>3</v>
      </c>
      <c r="B598" s="462">
        <v>4580</v>
      </c>
      <c r="C598" s="463">
        <v>4580</v>
      </c>
      <c r="D598" s="464">
        <v>4580</v>
      </c>
      <c r="E598" s="464">
        <v>4580</v>
      </c>
      <c r="F598" s="464">
        <v>4580</v>
      </c>
      <c r="G598" s="496">
        <v>4580</v>
      </c>
      <c r="H598" s="492">
        <v>4580</v>
      </c>
      <c r="I598" s="532"/>
      <c r="J598" s="532"/>
      <c r="K598" s="532"/>
    </row>
    <row r="599" spans="1:11" x14ac:dyDescent="0.2">
      <c r="A599" s="471" t="s">
        <v>6</v>
      </c>
      <c r="B599" s="321">
        <v>4621</v>
      </c>
      <c r="C599" s="322">
        <v>4872</v>
      </c>
      <c r="D599" s="322">
        <v>5035</v>
      </c>
      <c r="E599" s="322">
        <v>4556</v>
      </c>
      <c r="F599" s="322">
        <v>5144</v>
      </c>
      <c r="G599" s="497">
        <v>5409</v>
      </c>
      <c r="H599" s="342">
        <v>4987</v>
      </c>
      <c r="I599" s="532"/>
      <c r="J599" s="532"/>
      <c r="K599" s="532"/>
    </row>
    <row r="600" spans="1:11" x14ac:dyDescent="0.2">
      <c r="A600" s="469" t="s">
        <v>7</v>
      </c>
      <c r="B600" s="323">
        <v>86.7</v>
      </c>
      <c r="C600" s="324">
        <v>93.3</v>
      </c>
      <c r="D600" s="325">
        <v>100</v>
      </c>
      <c r="E600" s="325">
        <v>60</v>
      </c>
      <c r="F600" s="325">
        <v>100</v>
      </c>
      <c r="G600" s="498">
        <v>100</v>
      </c>
      <c r="H600" s="493">
        <v>78.8</v>
      </c>
      <c r="I600" s="532"/>
      <c r="J600" s="532"/>
      <c r="K600" s="532"/>
    </row>
    <row r="601" spans="1:11" x14ac:dyDescent="0.2">
      <c r="A601" s="469" t="s">
        <v>8</v>
      </c>
      <c r="B601" s="263">
        <v>6.7000000000000004E-2</v>
      </c>
      <c r="C601" s="264">
        <v>7.0999999999999994E-2</v>
      </c>
      <c r="D601" s="327">
        <v>5.3999999999999999E-2</v>
      </c>
      <c r="E601" s="327">
        <v>0.123</v>
      </c>
      <c r="F601" s="327">
        <v>4.5999999999999999E-2</v>
      </c>
      <c r="G601" s="499">
        <v>0.05</v>
      </c>
      <c r="H601" s="494">
        <v>8.2000000000000003E-2</v>
      </c>
      <c r="I601" s="532"/>
      <c r="J601" s="532"/>
      <c r="K601" s="532"/>
    </row>
    <row r="602" spans="1:11" x14ac:dyDescent="0.2">
      <c r="A602" s="471" t="s">
        <v>1</v>
      </c>
      <c r="B602" s="266">
        <f t="shared" ref="B602:H602" si="124">B599/B598*100-100</f>
        <v>0.89519650655020655</v>
      </c>
      <c r="C602" s="267">
        <f t="shared" si="124"/>
        <v>6.3755458515283721</v>
      </c>
      <c r="D602" s="267">
        <f t="shared" si="124"/>
        <v>9.9344978165938755</v>
      </c>
      <c r="E602" s="267">
        <f t="shared" si="124"/>
        <v>-0.52401746724891041</v>
      </c>
      <c r="F602" s="267">
        <f t="shared" si="124"/>
        <v>12.314410480349338</v>
      </c>
      <c r="G602" s="268">
        <f t="shared" si="124"/>
        <v>18.100436681222703</v>
      </c>
      <c r="H602" s="345">
        <f t="shared" si="124"/>
        <v>8.8864628820960689</v>
      </c>
      <c r="I602" s="532"/>
      <c r="J602" s="532"/>
      <c r="K602" s="532"/>
    </row>
    <row r="603" spans="1:11" ht="13.5" thickBot="1" x14ac:dyDescent="0.25">
      <c r="A603" s="469" t="s">
        <v>27</v>
      </c>
      <c r="B603" s="500">
        <f t="shared" ref="B603:G603" si="125">B599-B586</f>
        <v>169</v>
      </c>
      <c r="C603" s="501">
        <f t="shared" si="125"/>
        <v>387</v>
      </c>
      <c r="D603" s="501">
        <f t="shared" si="125"/>
        <v>-5</v>
      </c>
      <c r="E603" s="501">
        <f t="shared" si="125"/>
        <v>-87</v>
      </c>
      <c r="F603" s="501">
        <f t="shared" si="125"/>
        <v>-8</v>
      </c>
      <c r="G603" s="502">
        <f t="shared" si="125"/>
        <v>120</v>
      </c>
      <c r="H603" s="346">
        <f>H599-H586</f>
        <v>56</v>
      </c>
      <c r="I603" s="532"/>
      <c r="J603" s="532"/>
      <c r="K603" s="532"/>
    </row>
    <row r="604" spans="1:11" x14ac:dyDescent="0.2">
      <c r="A604" s="371" t="s">
        <v>52</v>
      </c>
      <c r="B604" s="486">
        <v>49</v>
      </c>
      <c r="C604" s="487">
        <v>49</v>
      </c>
      <c r="D604" s="487">
        <v>49</v>
      </c>
      <c r="E604" s="487">
        <v>7</v>
      </c>
      <c r="F604" s="487">
        <v>50</v>
      </c>
      <c r="G604" s="451">
        <v>49</v>
      </c>
      <c r="H604" s="482">
        <f>SUM(B604:G604)</f>
        <v>253</v>
      </c>
      <c r="I604" s="532" t="s">
        <v>56</v>
      </c>
      <c r="J604" s="331">
        <f>H591-H604</f>
        <v>1</v>
      </c>
      <c r="K604" s="332">
        <f>J604/H591</f>
        <v>3.937007874015748E-3</v>
      </c>
    </row>
    <row r="605" spans="1:11" x14ac:dyDescent="0.2">
      <c r="A605" s="371" t="s">
        <v>28</v>
      </c>
      <c r="B605" s="229">
        <v>154</v>
      </c>
      <c r="C605" s="281">
        <v>152.5</v>
      </c>
      <c r="D605" s="281">
        <v>151</v>
      </c>
      <c r="E605" s="281">
        <v>154</v>
      </c>
      <c r="F605" s="281">
        <v>149</v>
      </c>
      <c r="G605" s="230">
        <v>148.5</v>
      </c>
      <c r="H605" s="339"/>
      <c r="I605" s="532" t="s">
        <v>57</v>
      </c>
      <c r="J605" s="228">
        <v>151.21</v>
      </c>
      <c r="K605" s="532"/>
    </row>
    <row r="606" spans="1:11" ht="13.5" thickBot="1" x14ac:dyDescent="0.25">
      <c r="A606" s="372" t="s">
        <v>26</v>
      </c>
      <c r="B606" s="336">
        <f>B605-B592</f>
        <v>0</v>
      </c>
      <c r="C606" s="337">
        <f t="shared" ref="C606:G606" si="126">C605-C592</f>
        <v>0</v>
      </c>
      <c r="D606" s="337">
        <f t="shared" si="126"/>
        <v>0</v>
      </c>
      <c r="E606" s="337">
        <f t="shared" si="126"/>
        <v>0</v>
      </c>
      <c r="F606" s="337">
        <f t="shared" si="126"/>
        <v>0</v>
      </c>
      <c r="G606" s="484">
        <f t="shared" si="126"/>
        <v>0</v>
      </c>
      <c r="H606" s="348"/>
      <c r="I606" s="532" t="s">
        <v>26</v>
      </c>
      <c r="J606" s="239">
        <f>J605-J592</f>
        <v>0.14000000000001478</v>
      </c>
      <c r="K606" s="532"/>
    </row>
    <row r="608" spans="1:11" ht="13.5" thickBot="1" x14ac:dyDescent="0.25"/>
    <row r="609" spans="1:11" ht="13.5" thickBot="1" x14ac:dyDescent="0.25">
      <c r="A609" s="285" t="s">
        <v>155</v>
      </c>
      <c r="B609" s="584" t="s">
        <v>50</v>
      </c>
      <c r="C609" s="585"/>
      <c r="D609" s="585"/>
      <c r="E609" s="585"/>
      <c r="F609" s="585"/>
      <c r="G609" s="586"/>
      <c r="H609" s="314" t="s">
        <v>0</v>
      </c>
      <c r="I609" s="533"/>
      <c r="J609" s="533"/>
      <c r="K609" s="533"/>
    </row>
    <row r="610" spans="1:11" x14ac:dyDescent="0.2">
      <c r="A610" s="469" t="s">
        <v>2</v>
      </c>
      <c r="B610" s="316">
        <v>1</v>
      </c>
      <c r="C610" s="236">
        <v>2</v>
      </c>
      <c r="D610" s="236">
        <v>3</v>
      </c>
      <c r="E610" s="236">
        <v>4</v>
      </c>
      <c r="F610" s="236">
        <v>5</v>
      </c>
      <c r="G610" s="495">
        <v>6</v>
      </c>
      <c r="H610" s="491">
        <v>86</v>
      </c>
      <c r="I610" s="533"/>
      <c r="J610" s="533"/>
      <c r="K610" s="533"/>
    </row>
    <row r="611" spans="1:11" x14ac:dyDescent="0.2">
      <c r="A611" s="470" t="s">
        <v>3</v>
      </c>
      <c r="B611" s="462">
        <v>4600</v>
      </c>
      <c r="C611" s="463">
        <v>4600</v>
      </c>
      <c r="D611" s="464">
        <v>4600</v>
      </c>
      <c r="E611" s="464">
        <v>4600</v>
      </c>
      <c r="F611" s="464">
        <v>4600</v>
      </c>
      <c r="G611" s="496">
        <v>4600</v>
      </c>
      <c r="H611" s="492">
        <v>4600</v>
      </c>
      <c r="I611" s="533"/>
      <c r="J611" s="533"/>
      <c r="K611" s="533"/>
    </row>
    <row r="612" spans="1:11" x14ac:dyDescent="0.2">
      <c r="A612" s="471" t="s">
        <v>6</v>
      </c>
      <c r="B612" s="321">
        <v>4509</v>
      </c>
      <c r="C612" s="322">
        <v>4617</v>
      </c>
      <c r="D612" s="322">
        <v>4924</v>
      </c>
      <c r="E612" s="322">
        <v>4682</v>
      </c>
      <c r="F612" s="322">
        <v>5132</v>
      </c>
      <c r="G612" s="497">
        <v>5403</v>
      </c>
      <c r="H612" s="342">
        <v>4905</v>
      </c>
      <c r="I612" s="533"/>
      <c r="J612" s="533"/>
      <c r="K612" s="533"/>
    </row>
    <row r="613" spans="1:11" x14ac:dyDescent="0.2">
      <c r="A613" s="469" t="s">
        <v>7</v>
      </c>
      <c r="B613" s="323">
        <v>66.7</v>
      </c>
      <c r="C613" s="324">
        <v>73.3</v>
      </c>
      <c r="D613" s="325">
        <v>100</v>
      </c>
      <c r="E613" s="325">
        <v>50</v>
      </c>
      <c r="F613" s="325">
        <v>100</v>
      </c>
      <c r="G613" s="498">
        <v>86.7</v>
      </c>
      <c r="H613" s="493">
        <v>69.599999999999994</v>
      </c>
      <c r="I613" s="533"/>
      <c r="J613" s="533"/>
      <c r="K613" s="533"/>
    </row>
    <row r="614" spans="1:11" x14ac:dyDescent="0.2">
      <c r="A614" s="469" t="s">
        <v>8</v>
      </c>
      <c r="B614" s="263">
        <v>8.5999999999999993E-2</v>
      </c>
      <c r="C614" s="264">
        <v>9.8000000000000004E-2</v>
      </c>
      <c r="D614" s="327">
        <v>4.1000000000000002E-2</v>
      </c>
      <c r="E614" s="327">
        <v>0.17299999999999999</v>
      </c>
      <c r="F614" s="327">
        <v>4.9000000000000002E-2</v>
      </c>
      <c r="G614" s="499">
        <v>7.0000000000000007E-2</v>
      </c>
      <c r="H614" s="494">
        <v>0.1</v>
      </c>
      <c r="I614" s="533"/>
      <c r="J614" s="533"/>
      <c r="K614" s="533"/>
    </row>
    <row r="615" spans="1:11" x14ac:dyDescent="0.2">
      <c r="A615" s="471" t="s">
        <v>1</v>
      </c>
      <c r="B615" s="266">
        <f t="shared" ref="B615:H615" si="127">B612/B611*100-100</f>
        <v>-1.9782608695652186</v>
      </c>
      <c r="C615" s="267">
        <f t="shared" si="127"/>
        <v>0.36956521739131176</v>
      </c>
      <c r="D615" s="267">
        <f t="shared" si="127"/>
        <v>7.043478260869577</v>
      </c>
      <c r="E615" s="267">
        <f t="shared" si="127"/>
        <v>1.7826086956521721</v>
      </c>
      <c r="F615" s="267">
        <f t="shared" si="127"/>
        <v>11.565217391304344</v>
      </c>
      <c r="G615" s="268">
        <f t="shared" si="127"/>
        <v>17.456521739130437</v>
      </c>
      <c r="H615" s="345">
        <f t="shared" si="127"/>
        <v>6.6304347826087024</v>
      </c>
      <c r="I615" s="533"/>
      <c r="J615" s="533"/>
      <c r="K615" s="533"/>
    </row>
    <row r="616" spans="1:11" ht="13.5" thickBot="1" x14ac:dyDescent="0.25">
      <c r="A616" s="469" t="s">
        <v>27</v>
      </c>
      <c r="B616" s="500">
        <f t="shared" ref="B616:G616" si="128">B612-B599</f>
        <v>-112</v>
      </c>
      <c r="C616" s="501">
        <f t="shared" si="128"/>
        <v>-255</v>
      </c>
      <c r="D616" s="501">
        <f t="shared" si="128"/>
        <v>-111</v>
      </c>
      <c r="E616" s="501">
        <f t="shared" si="128"/>
        <v>126</v>
      </c>
      <c r="F616" s="501">
        <f t="shared" si="128"/>
        <v>-12</v>
      </c>
      <c r="G616" s="502">
        <f t="shared" si="128"/>
        <v>-6</v>
      </c>
      <c r="H616" s="346">
        <f>H612-H599</f>
        <v>-82</v>
      </c>
      <c r="I616" s="533"/>
      <c r="J616" s="533"/>
      <c r="K616" s="533"/>
    </row>
    <row r="617" spans="1:11" x14ac:dyDescent="0.2">
      <c r="A617" s="371" t="s">
        <v>52</v>
      </c>
      <c r="B617" s="486">
        <v>49</v>
      </c>
      <c r="C617" s="487">
        <v>49</v>
      </c>
      <c r="D617" s="487">
        <v>49</v>
      </c>
      <c r="E617" s="487">
        <v>6</v>
      </c>
      <c r="F617" s="487">
        <v>50</v>
      </c>
      <c r="G617" s="451">
        <v>49</v>
      </c>
      <c r="H617" s="482">
        <f>SUM(B617:G617)</f>
        <v>252</v>
      </c>
      <c r="I617" s="533" t="s">
        <v>56</v>
      </c>
      <c r="J617" s="331">
        <f>H604-H617</f>
        <v>1</v>
      </c>
      <c r="K617" s="332">
        <f>J617/H604</f>
        <v>3.952569169960474E-3</v>
      </c>
    </row>
    <row r="618" spans="1:11" x14ac:dyDescent="0.2">
      <c r="A618" s="371" t="s">
        <v>28</v>
      </c>
      <c r="B618" s="229">
        <v>156</v>
      </c>
      <c r="C618" s="281">
        <f t="shared" ref="C618:E618" si="129">C605+2</f>
        <v>154.5</v>
      </c>
      <c r="D618" s="281">
        <v>152.5</v>
      </c>
      <c r="E618" s="281">
        <f t="shared" si="129"/>
        <v>156</v>
      </c>
      <c r="F618" s="281">
        <v>150</v>
      </c>
      <c r="G618" s="230">
        <v>149.5</v>
      </c>
      <c r="H618" s="339"/>
      <c r="I618" s="533" t="s">
        <v>57</v>
      </c>
      <c r="J618" s="228">
        <v>151.93</v>
      </c>
      <c r="K618" s="533"/>
    </row>
    <row r="619" spans="1:11" ht="13.5" thickBot="1" x14ac:dyDescent="0.25">
      <c r="A619" s="372" t="s">
        <v>26</v>
      </c>
      <c r="B619" s="336">
        <f>B618-B605</f>
        <v>2</v>
      </c>
      <c r="C619" s="337">
        <f t="shared" ref="C619:G619" si="130">C618-C605</f>
        <v>2</v>
      </c>
      <c r="D619" s="337">
        <f t="shared" si="130"/>
        <v>1.5</v>
      </c>
      <c r="E619" s="337">
        <f t="shared" si="130"/>
        <v>2</v>
      </c>
      <c r="F619" s="337">
        <f t="shared" si="130"/>
        <v>1</v>
      </c>
      <c r="G619" s="484">
        <f t="shared" si="130"/>
        <v>1</v>
      </c>
      <c r="H619" s="348"/>
      <c r="I619" s="533" t="s">
        <v>26</v>
      </c>
      <c r="J619" s="239">
        <f>J618-J605</f>
        <v>0.71999999999999886</v>
      </c>
      <c r="K619" s="533"/>
    </row>
    <row r="621" spans="1:11" ht="13.5" thickBot="1" x14ac:dyDescent="0.25"/>
    <row r="622" spans="1:11" ht="13.5" thickBot="1" x14ac:dyDescent="0.25">
      <c r="A622" s="285" t="s">
        <v>156</v>
      </c>
      <c r="B622" s="584" t="s">
        <v>50</v>
      </c>
      <c r="C622" s="585"/>
      <c r="D622" s="585"/>
      <c r="E622" s="585"/>
      <c r="F622" s="585"/>
      <c r="G622" s="586"/>
      <c r="H622" s="314" t="s">
        <v>0</v>
      </c>
      <c r="I622" s="534"/>
      <c r="J622" s="534"/>
      <c r="K622" s="534"/>
    </row>
    <row r="623" spans="1:11" x14ac:dyDescent="0.2">
      <c r="A623" s="469" t="s">
        <v>2</v>
      </c>
      <c r="B623" s="316">
        <v>1</v>
      </c>
      <c r="C623" s="236">
        <v>2</v>
      </c>
      <c r="D623" s="236">
        <v>3</v>
      </c>
      <c r="E623" s="236">
        <v>4</v>
      </c>
      <c r="F623" s="236">
        <v>5</v>
      </c>
      <c r="G623" s="495">
        <v>6</v>
      </c>
      <c r="H623" s="491">
        <v>86</v>
      </c>
      <c r="I623" s="534"/>
      <c r="J623" s="534"/>
      <c r="K623" s="534"/>
    </row>
    <row r="624" spans="1:11" x14ac:dyDescent="0.2">
      <c r="A624" s="470" t="s">
        <v>3</v>
      </c>
      <c r="B624" s="462">
        <v>4620</v>
      </c>
      <c r="C624" s="463">
        <v>4620</v>
      </c>
      <c r="D624" s="464">
        <v>4620</v>
      </c>
      <c r="E624" s="464">
        <v>4620</v>
      </c>
      <c r="F624" s="464">
        <v>4620</v>
      </c>
      <c r="G624" s="496">
        <v>4620</v>
      </c>
      <c r="H624" s="492">
        <v>4620</v>
      </c>
      <c r="I624" s="534"/>
      <c r="J624" s="534"/>
      <c r="K624" s="534"/>
    </row>
    <row r="625" spans="1:11" x14ac:dyDescent="0.2">
      <c r="A625" s="471" t="s">
        <v>6</v>
      </c>
      <c r="B625" s="321">
        <v>4551</v>
      </c>
      <c r="C625" s="322">
        <v>4725</v>
      </c>
      <c r="D625" s="322">
        <v>4911</v>
      </c>
      <c r="E625" s="322">
        <v>4103</v>
      </c>
      <c r="F625" s="322">
        <v>4953</v>
      </c>
      <c r="G625" s="497">
        <v>5203</v>
      </c>
      <c r="H625" s="342">
        <v>4821</v>
      </c>
      <c r="I625" s="534"/>
      <c r="J625" s="534"/>
      <c r="K625" s="534"/>
    </row>
    <row r="626" spans="1:11" x14ac:dyDescent="0.2">
      <c r="A626" s="469" t="s">
        <v>7</v>
      </c>
      <c r="B626" s="323">
        <v>73.3</v>
      </c>
      <c r="C626" s="324">
        <v>66.7</v>
      </c>
      <c r="D626" s="325">
        <v>93.3</v>
      </c>
      <c r="E626" s="325">
        <v>60</v>
      </c>
      <c r="F626" s="325">
        <v>93.3</v>
      </c>
      <c r="G626" s="498">
        <v>80</v>
      </c>
      <c r="H626" s="493">
        <v>76.2</v>
      </c>
      <c r="I626" s="534"/>
      <c r="J626" s="534"/>
      <c r="K626" s="534"/>
    </row>
    <row r="627" spans="1:11" x14ac:dyDescent="0.2">
      <c r="A627" s="469" t="s">
        <v>8</v>
      </c>
      <c r="B627" s="263">
        <v>8.5000000000000006E-2</v>
      </c>
      <c r="C627" s="264">
        <v>9.6000000000000002E-2</v>
      </c>
      <c r="D627" s="327">
        <v>6.2E-2</v>
      </c>
      <c r="E627" s="327">
        <v>0.15</v>
      </c>
      <c r="F627" s="327">
        <v>7.5999999999999998E-2</v>
      </c>
      <c r="G627" s="499">
        <v>8.7999999999999995E-2</v>
      </c>
      <c r="H627" s="494">
        <v>0.10199999999999999</v>
      </c>
      <c r="I627" s="534"/>
      <c r="J627" s="534"/>
      <c r="K627" s="534"/>
    </row>
    <row r="628" spans="1:11" x14ac:dyDescent="0.2">
      <c r="A628" s="471" t="s">
        <v>1</v>
      </c>
      <c r="B628" s="266">
        <f t="shared" ref="B628:H628" si="131">B625/B624*100-100</f>
        <v>-1.4935064935064872</v>
      </c>
      <c r="C628" s="267">
        <f t="shared" si="131"/>
        <v>2.2727272727272663</v>
      </c>
      <c r="D628" s="267">
        <f t="shared" si="131"/>
        <v>6.2987012987012889</v>
      </c>
      <c r="E628" s="267">
        <f t="shared" si="131"/>
        <v>-11.19047619047619</v>
      </c>
      <c r="F628" s="267">
        <f t="shared" si="131"/>
        <v>7.2077922077922238</v>
      </c>
      <c r="G628" s="268">
        <f t="shared" si="131"/>
        <v>12.61904761904762</v>
      </c>
      <c r="H628" s="345">
        <f t="shared" si="131"/>
        <v>4.3506493506493484</v>
      </c>
      <c r="I628" s="534"/>
      <c r="J628" s="534"/>
      <c r="K628" s="534"/>
    </row>
    <row r="629" spans="1:11" ht="13.5" thickBot="1" x14ac:dyDescent="0.25">
      <c r="A629" s="469" t="s">
        <v>27</v>
      </c>
      <c r="B629" s="500">
        <f t="shared" ref="B629:G629" si="132">B625-B612</f>
        <v>42</v>
      </c>
      <c r="C629" s="501">
        <f t="shared" si="132"/>
        <v>108</v>
      </c>
      <c r="D629" s="501">
        <f t="shared" si="132"/>
        <v>-13</v>
      </c>
      <c r="E629" s="501">
        <f t="shared" si="132"/>
        <v>-579</v>
      </c>
      <c r="F629" s="501">
        <f t="shared" si="132"/>
        <v>-179</v>
      </c>
      <c r="G629" s="502">
        <f t="shared" si="132"/>
        <v>-200</v>
      </c>
      <c r="H629" s="346">
        <f>H625-H612</f>
        <v>-84</v>
      </c>
      <c r="I629" s="534"/>
      <c r="J629" s="534"/>
      <c r="K629" s="534"/>
    </row>
    <row r="630" spans="1:11" x14ac:dyDescent="0.2">
      <c r="A630" s="371" t="s">
        <v>52</v>
      </c>
      <c r="B630" s="486">
        <v>48</v>
      </c>
      <c r="C630" s="487">
        <v>49</v>
      </c>
      <c r="D630" s="487">
        <v>49</v>
      </c>
      <c r="E630" s="487">
        <v>6</v>
      </c>
      <c r="F630" s="487">
        <v>50</v>
      </c>
      <c r="G630" s="451">
        <v>49</v>
      </c>
      <c r="H630" s="482">
        <f>SUM(B630:G630)</f>
        <v>251</v>
      </c>
      <c r="I630" s="534" t="s">
        <v>56</v>
      </c>
      <c r="J630" s="331">
        <f>H617-H630</f>
        <v>1</v>
      </c>
      <c r="K630" s="332">
        <f>J630/H617</f>
        <v>3.968253968253968E-3</v>
      </c>
    </row>
    <row r="631" spans="1:11" x14ac:dyDescent="0.2">
      <c r="A631" s="371" t="s">
        <v>28</v>
      </c>
      <c r="B631" s="229">
        <v>156</v>
      </c>
      <c r="C631" s="281">
        <f t="shared" ref="C631:E631" si="133">C618+2</f>
        <v>156.5</v>
      </c>
      <c r="D631" s="281">
        <v>152.5</v>
      </c>
      <c r="E631" s="281">
        <f t="shared" si="133"/>
        <v>158</v>
      </c>
      <c r="F631" s="281">
        <v>150</v>
      </c>
      <c r="G631" s="230">
        <v>149.5</v>
      </c>
      <c r="H631" s="339"/>
      <c r="I631" s="534" t="s">
        <v>57</v>
      </c>
      <c r="J631" s="228">
        <v>152.87</v>
      </c>
      <c r="K631" s="534"/>
    </row>
    <row r="632" spans="1:11" ht="13.5" thickBot="1" x14ac:dyDescent="0.25">
      <c r="A632" s="372" t="s">
        <v>26</v>
      </c>
      <c r="B632" s="336">
        <f>B631-B618</f>
        <v>0</v>
      </c>
      <c r="C632" s="337">
        <f t="shared" ref="C632:G632" si="134">C631-C618</f>
        <v>2</v>
      </c>
      <c r="D632" s="337">
        <f t="shared" si="134"/>
        <v>0</v>
      </c>
      <c r="E632" s="337">
        <f t="shared" si="134"/>
        <v>2</v>
      </c>
      <c r="F632" s="337">
        <f t="shared" si="134"/>
        <v>0</v>
      </c>
      <c r="G632" s="484">
        <f t="shared" si="134"/>
        <v>0</v>
      </c>
      <c r="H632" s="348"/>
      <c r="I632" s="534" t="s">
        <v>26</v>
      </c>
      <c r="J632" s="239">
        <f>J631-J618</f>
        <v>0.93999999999999773</v>
      </c>
      <c r="K632" s="534"/>
    </row>
    <row r="634" spans="1:11" ht="13.5" thickBot="1" x14ac:dyDescent="0.25"/>
    <row r="635" spans="1:11" ht="13.5" thickBot="1" x14ac:dyDescent="0.25">
      <c r="A635" s="285" t="s">
        <v>157</v>
      </c>
      <c r="B635" s="584" t="s">
        <v>50</v>
      </c>
      <c r="C635" s="585"/>
      <c r="D635" s="585"/>
      <c r="E635" s="585"/>
      <c r="F635" s="585"/>
      <c r="G635" s="586"/>
      <c r="H635" s="314" t="s">
        <v>0</v>
      </c>
      <c r="I635" s="535"/>
      <c r="J635" s="535"/>
      <c r="K635" s="535"/>
    </row>
    <row r="636" spans="1:11" x14ac:dyDescent="0.2">
      <c r="A636" s="469" t="s">
        <v>2</v>
      </c>
      <c r="B636" s="316">
        <v>1</v>
      </c>
      <c r="C636" s="236">
        <v>2</v>
      </c>
      <c r="D636" s="236">
        <v>3</v>
      </c>
      <c r="E636" s="236">
        <v>4</v>
      </c>
      <c r="F636" s="236">
        <v>5</v>
      </c>
      <c r="G636" s="495">
        <v>6</v>
      </c>
      <c r="H636" s="491">
        <v>80</v>
      </c>
      <c r="I636" s="535"/>
      <c r="J636" s="535"/>
      <c r="K636" s="535"/>
    </row>
    <row r="637" spans="1:11" x14ac:dyDescent="0.2">
      <c r="A637" s="470" t="s">
        <v>3</v>
      </c>
      <c r="B637" s="462">
        <v>4640</v>
      </c>
      <c r="C637" s="463">
        <v>4640</v>
      </c>
      <c r="D637" s="464">
        <v>4640</v>
      </c>
      <c r="E637" s="464">
        <v>4640</v>
      </c>
      <c r="F637" s="464">
        <v>4640</v>
      </c>
      <c r="G637" s="496">
        <v>4640</v>
      </c>
      <c r="H637" s="492">
        <v>4640</v>
      </c>
      <c r="I637" s="535"/>
      <c r="J637" s="535"/>
      <c r="K637" s="535"/>
    </row>
    <row r="638" spans="1:11" x14ac:dyDescent="0.2">
      <c r="A638" s="471" t="s">
        <v>6</v>
      </c>
      <c r="B638" s="321">
        <v>4812</v>
      </c>
      <c r="C638" s="322">
        <v>4922</v>
      </c>
      <c r="D638" s="322">
        <v>4944</v>
      </c>
      <c r="E638" s="322">
        <v>4103</v>
      </c>
      <c r="F638" s="322">
        <v>5073</v>
      </c>
      <c r="G638" s="497">
        <v>5501</v>
      </c>
      <c r="H638" s="342">
        <v>4991</v>
      </c>
      <c r="I638" s="535"/>
      <c r="J638" s="535"/>
      <c r="K638" s="535"/>
    </row>
    <row r="639" spans="1:11" x14ac:dyDescent="0.2">
      <c r="A639" s="469" t="s">
        <v>7</v>
      </c>
      <c r="B639" s="323">
        <v>80</v>
      </c>
      <c r="C639" s="324">
        <v>80</v>
      </c>
      <c r="D639" s="325">
        <v>80</v>
      </c>
      <c r="E639" s="325">
        <v>60</v>
      </c>
      <c r="F639" s="325">
        <v>100</v>
      </c>
      <c r="G639" s="498">
        <v>80</v>
      </c>
      <c r="H639" s="493">
        <v>73.8</v>
      </c>
      <c r="I639" s="535"/>
      <c r="J639" s="535"/>
      <c r="K639" s="535"/>
    </row>
    <row r="640" spans="1:11" x14ac:dyDescent="0.2">
      <c r="A640" s="469" t="s">
        <v>8</v>
      </c>
      <c r="B640" s="263">
        <v>8.5000000000000006E-2</v>
      </c>
      <c r="C640" s="264">
        <v>0.08</v>
      </c>
      <c r="D640" s="327">
        <v>7.0999999999999994E-2</v>
      </c>
      <c r="E640" s="327">
        <v>0.14799999999999999</v>
      </c>
      <c r="F640" s="327">
        <v>5.1999999999999998E-2</v>
      </c>
      <c r="G640" s="499">
        <v>8.2000000000000003E-2</v>
      </c>
      <c r="H640" s="494">
        <v>0.10100000000000001</v>
      </c>
      <c r="I640" s="535"/>
      <c r="J640" s="535"/>
      <c r="K640" s="535"/>
    </row>
    <row r="641" spans="1:12" x14ac:dyDescent="0.2">
      <c r="A641" s="471" t="s">
        <v>1</v>
      </c>
      <c r="B641" s="266">
        <f t="shared" ref="B641:H641" si="135">B638/B637*100-100</f>
        <v>3.7068965517241423</v>
      </c>
      <c r="C641" s="267">
        <f t="shared" si="135"/>
        <v>6.0775862068965552</v>
      </c>
      <c r="D641" s="267">
        <f t="shared" si="135"/>
        <v>6.551724137931032</v>
      </c>
      <c r="E641" s="267">
        <f t="shared" si="135"/>
        <v>-11.573275862068968</v>
      </c>
      <c r="F641" s="267">
        <f t="shared" si="135"/>
        <v>9.3318965517241281</v>
      </c>
      <c r="G641" s="268">
        <f t="shared" si="135"/>
        <v>18.556034482758619</v>
      </c>
      <c r="H641" s="345">
        <f t="shared" si="135"/>
        <v>7.5646551724138078</v>
      </c>
      <c r="I641" s="535"/>
      <c r="J641" s="535"/>
      <c r="K641" s="535"/>
    </row>
    <row r="642" spans="1:12" ht="13.5" thickBot="1" x14ac:dyDescent="0.25">
      <c r="A642" s="469" t="s">
        <v>27</v>
      </c>
      <c r="B642" s="500">
        <f t="shared" ref="B642:G642" si="136">B638-B625</f>
        <v>261</v>
      </c>
      <c r="C642" s="501">
        <f t="shared" si="136"/>
        <v>197</v>
      </c>
      <c r="D642" s="501">
        <f t="shared" si="136"/>
        <v>33</v>
      </c>
      <c r="E642" s="501">
        <f t="shared" si="136"/>
        <v>0</v>
      </c>
      <c r="F642" s="501">
        <f t="shared" si="136"/>
        <v>120</v>
      </c>
      <c r="G642" s="502">
        <f t="shared" si="136"/>
        <v>298</v>
      </c>
      <c r="H642" s="346">
        <f>H638-H625</f>
        <v>170</v>
      </c>
      <c r="I642" s="535"/>
      <c r="J642" s="535"/>
      <c r="K642" s="535"/>
    </row>
    <row r="643" spans="1:12" x14ac:dyDescent="0.2">
      <c r="A643" s="371" t="s">
        <v>52</v>
      </c>
      <c r="B643" s="486">
        <v>48</v>
      </c>
      <c r="C643" s="487">
        <v>49</v>
      </c>
      <c r="D643" s="487">
        <v>49</v>
      </c>
      <c r="E643" s="487">
        <v>6</v>
      </c>
      <c r="F643" s="487">
        <v>50</v>
      </c>
      <c r="G643" s="451">
        <v>49</v>
      </c>
      <c r="H643" s="482">
        <f>SUM(B643:G643)</f>
        <v>251</v>
      </c>
      <c r="I643" s="535" t="s">
        <v>56</v>
      </c>
      <c r="J643" s="331">
        <f>H630-H643</f>
        <v>0</v>
      </c>
      <c r="K643" s="332">
        <f>J643/H630</f>
        <v>0</v>
      </c>
    </row>
    <row r="644" spans="1:12" x14ac:dyDescent="0.2">
      <c r="A644" s="371" t="s">
        <v>28</v>
      </c>
      <c r="B644" s="229">
        <v>156</v>
      </c>
      <c r="C644" s="281">
        <v>156.5</v>
      </c>
      <c r="D644" s="281">
        <v>152.5</v>
      </c>
      <c r="E644" s="281">
        <v>158</v>
      </c>
      <c r="F644" s="281">
        <v>150</v>
      </c>
      <c r="G644" s="230">
        <v>149.5</v>
      </c>
      <c r="H644" s="339"/>
      <c r="I644" s="535" t="s">
        <v>57</v>
      </c>
      <c r="J644" s="228">
        <v>152.59</v>
      </c>
      <c r="K644" s="535"/>
    </row>
    <row r="645" spans="1:12" ht="13.5" thickBot="1" x14ac:dyDescent="0.25">
      <c r="A645" s="372" t="s">
        <v>26</v>
      </c>
      <c r="B645" s="336">
        <f>B644-B631</f>
        <v>0</v>
      </c>
      <c r="C645" s="337">
        <f t="shared" ref="C645:G645" si="137">C644-C631</f>
        <v>0</v>
      </c>
      <c r="D645" s="337">
        <f t="shared" si="137"/>
        <v>0</v>
      </c>
      <c r="E645" s="337">
        <f t="shared" si="137"/>
        <v>0</v>
      </c>
      <c r="F645" s="337">
        <f t="shared" si="137"/>
        <v>0</v>
      </c>
      <c r="G645" s="484">
        <f t="shared" si="137"/>
        <v>0</v>
      </c>
      <c r="H645" s="348"/>
      <c r="I645" s="535" t="s">
        <v>26</v>
      </c>
      <c r="J645" s="239">
        <f>J644-J631</f>
        <v>-0.28000000000000114</v>
      </c>
      <c r="K645" s="535"/>
    </row>
    <row r="647" spans="1:12" ht="13.5" thickBot="1" x14ac:dyDescent="0.25"/>
    <row r="648" spans="1:12" s="536" customFormat="1" ht="13.5" thickBot="1" x14ac:dyDescent="0.25">
      <c r="A648" s="285" t="s">
        <v>158</v>
      </c>
      <c r="B648" s="584" t="s">
        <v>50</v>
      </c>
      <c r="C648" s="585"/>
      <c r="D648" s="585"/>
      <c r="E648" s="585"/>
      <c r="F648" s="585"/>
      <c r="G648" s="586"/>
      <c r="H648" s="314" t="s">
        <v>0</v>
      </c>
    </row>
    <row r="649" spans="1:12" s="536" customFormat="1" x14ac:dyDescent="0.2">
      <c r="A649" s="469" t="s">
        <v>2</v>
      </c>
      <c r="B649" s="316">
        <v>1</v>
      </c>
      <c r="C649" s="236">
        <v>2</v>
      </c>
      <c r="D649" s="236">
        <v>3</v>
      </c>
      <c r="E649" s="236">
        <v>4</v>
      </c>
      <c r="F649" s="236">
        <v>5</v>
      </c>
      <c r="G649" s="495">
        <v>6</v>
      </c>
      <c r="H649" s="491">
        <v>80</v>
      </c>
    </row>
    <row r="650" spans="1:12" s="536" customFormat="1" x14ac:dyDescent="0.2">
      <c r="A650" s="470" t="s">
        <v>3</v>
      </c>
      <c r="B650" s="462">
        <v>4660</v>
      </c>
      <c r="C650" s="463">
        <v>4660</v>
      </c>
      <c r="D650" s="464">
        <v>4660</v>
      </c>
      <c r="E650" s="464">
        <v>4660</v>
      </c>
      <c r="F650" s="464">
        <v>4660</v>
      </c>
      <c r="G650" s="496">
        <v>4660</v>
      </c>
      <c r="H650" s="492">
        <v>4660</v>
      </c>
    </row>
    <row r="651" spans="1:12" s="536" customFormat="1" x14ac:dyDescent="0.2">
      <c r="A651" s="471" t="s">
        <v>6</v>
      </c>
      <c r="B651" s="321">
        <v>4501</v>
      </c>
      <c r="C651" s="322">
        <v>4874</v>
      </c>
      <c r="D651" s="322">
        <v>5014</v>
      </c>
      <c r="E651" s="322">
        <v>4321</v>
      </c>
      <c r="F651" s="322">
        <v>5035</v>
      </c>
      <c r="G651" s="497">
        <v>5360</v>
      </c>
      <c r="H651" s="342">
        <v>4925</v>
      </c>
    </row>
    <row r="652" spans="1:12" s="536" customFormat="1" x14ac:dyDescent="0.2">
      <c r="A652" s="469" t="s">
        <v>7</v>
      </c>
      <c r="B652" s="323">
        <v>66.7</v>
      </c>
      <c r="C652" s="324">
        <v>60</v>
      </c>
      <c r="D652" s="325">
        <v>93.3</v>
      </c>
      <c r="E652" s="325">
        <v>50</v>
      </c>
      <c r="F652" s="325">
        <v>66.7</v>
      </c>
      <c r="G652" s="498">
        <v>80</v>
      </c>
      <c r="H652" s="493">
        <v>57</v>
      </c>
    </row>
    <row r="653" spans="1:12" s="536" customFormat="1" x14ac:dyDescent="0.2">
      <c r="A653" s="469" t="s">
        <v>8</v>
      </c>
      <c r="B653" s="263">
        <v>0.128</v>
      </c>
      <c r="C653" s="264">
        <v>0.114</v>
      </c>
      <c r="D653" s="327">
        <v>6.5000000000000002E-2</v>
      </c>
      <c r="E653" s="327">
        <v>0.11600000000000001</v>
      </c>
      <c r="F653" s="327">
        <v>8.4000000000000005E-2</v>
      </c>
      <c r="G653" s="499">
        <v>7.4999999999999997E-2</v>
      </c>
      <c r="H653" s="494">
        <v>0.111</v>
      </c>
    </row>
    <row r="654" spans="1:12" s="536" customFormat="1" x14ac:dyDescent="0.2">
      <c r="A654" s="471" t="s">
        <v>1</v>
      </c>
      <c r="B654" s="266">
        <f t="shared" ref="B654:H654" si="138">B651/B650*100-100</f>
        <v>-3.4120171673819755</v>
      </c>
      <c r="C654" s="267">
        <f t="shared" si="138"/>
        <v>4.5922746781115791</v>
      </c>
      <c r="D654" s="267">
        <f t="shared" si="138"/>
        <v>7.5965665236051478</v>
      </c>
      <c r="E654" s="267">
        <f t="shared" si="138"/>
        <v>-7.2746781115879884</v>
      </c>
      <c r="F654" s="267">
        <f t="shared" si="138"/>
        <v>8.0472103004291853</v>
      </c>
      <c r="G654" s="268">
        <f t="shared" si="138"/>
        <v>15.021459227467801</v>
      </c>
      <c r="H654" s="345">
        <f t="shared" si="138"/>
        <v>5.6866952789699639</v>
      </c>
    </row>
    <row r="655" spans="1:12" s="536" customFormat="1" ht="13.5" thickBot="1" x14ac:dyDescent="0.25">
      <c r="A655" s="469" t="s">
        <v>27</v>
      </c>
      <c r="B655" s="500">
        <f t="shared" ref="B655:G655" si="139">B651-B638</f>
        <v>-311</v>
      </c>
      <c r="C655" s="501">
        <f t="shared" si="139"/>
        <v>-48</v>
      </c>
      <c r="D655" s="501">
        <f t="shared" si="139"/>
        <v>70</v>
      </c>
      <c r="E655" s="501">
        <f t="shared" si="139"/>
        <v>218</v>
      </c>
      <c r="F655" s="501">
        <f t="shared" si="139"/>
        <v>-38</v>
      </c>
      <c r="G655" s="502">
        <f t="shared" si="139"/>
        <v>-141</v>
      </c>
      <c r="H655" s="346">
        <f>H651-H638</f>
        <v>-66</v>
      </c>
    </row>
    <row r="656" spans="1:12" s="536" customFormat="1" x14ac:dyDescent="0.2">
      <c r="A656" s="371" t="s">
        <v>52</v>
      </c>
      <c r="B656" s="486">
        <v>48</v>
      </c>
      <c r="C656" s="487">
        <v>49</v>
      </c>
      <c r="D656" s="487">
        <v>49</v>
      </c>
      <c r="E656" s="487">
        <v>5</v>
      </c>
      <c r="F656" s="487">
        <v>50</v>
      </c>
      <c r="G656" s="451">
        <v>49</v>
      </c>
      <c r="H656" s="482">
        <f>SUM(B656:G656)</f>
        <v>250</v>
      </c>
      <c r="I656" s="536" t="s">
        <v>56</v>
      </c>
      <c r="J656" s="331">
        <f>H643-H656</f>
        <v>1</v>
      </c>
      <c r="K656" s="332">
        <f>J656/H643</f>
        <v>3.9840637450199202E-3</v>
      </c>
      <c r="L656" s="366" t="s">
        <v>159</v>
      </c>
    </row>
    <row r="657" spans="1:11" s="536" customFormat="1" x14ac:dyDescent="0.2">
      <c r="A657" s="371" t="s">
        <v>28</v>
      </c>
      <c r="B657" s="229">
        <v>158.5</v>
      </c>
      <c r="C657" s="281">
        <v>158</v>
      </c>
      <c r="D657" s="281">
        <v>154</v>
      </c>
      <c r="E657" s="281">
        <v>160</v>
      </c>
      <c r="F657" s="281">
        <v>151.5</v>
      </c>
      <c r="G657" s="230">
        <v>151.5</v>
      </c>
      <c r="H657" s="339"/>
      <c r="I657" s="536" t="s">
        <v>57</v>
      </c>
      <c r="J657" s="228">
        <v>153.19999999999999</v>
      </c>
    </row>
    <row r="658" spans="1:11" s="536" customFormat="1" ht="13.5" thickBot="1" x14ac:dyDescent="0.25">
      <c r="A658" s="372" t="s">
        <v>26</v>
      </c>
      <c r="B658" s="336">
        <f>B657-B644</f>
        <v>2.5</v>
      </c>
      <c r="C658" s="337">
        <f t="shared" ref="C658:G658" si="140">C657-C644</f>
        <v>1.5</v>
      </c>
      <c r="D658" s="337">
        <f t="shared" si="140"/>
        <v>1.5</v>
      </c>
      <c r="E658" s="337">
        <f t="shared" si="140"/>
        <v>2</v>
      </c>
      <c r="F658" s="337">
        <f t="shared" si="140"/>
        <v>1.5</v>
      </c>
      <c r="G658" s="484">
        <f t="shared" si="140"/>
        <v>2</v>
      </c>
      <c r="H658" s="348"/>
      <c r="I658" s="536" t="s">
        <v>26</v>
      </c>
      <c r="J658" s="239">
        <f>J657-J644</f>
        <v>0.60999999999998522</v>
      </c>
    </row>
    <row r="660" spans="1:11" ht="13.5" thickBot="1" x14ac:dyDescent="0.25"/>
    <row r="661" spans="1:11" ht="13.5" thickBot="1" x14ac:dyDescent="0.25">
      <c r="A661" s="285" t="s">
        <v>160</v>
      </c>
      <c r="B661" s="584" t="s">
        <v>50</v>
      </c>
      <c r="C661" s="585"/>
      <c r="D661" s="585"/>
      <c r="E661" s="585"/>
      <c r="F661" s="585"/>
      <c r="G661" s="586"/>
      <c r="H661" s="314" t="s">
        <v>0</v>
      </c>
      <c r="I661" s="537"/>
      <c r="J661" s="537"/>
      <c r="K661" s="537"/>
    </row>
    <row r="662" spans="1:11" x14ac:dyDescent="0.2">
      <c r="A662" s="469" t="s">
        <v>2</v>
      </c>
      <c r="B662" s="316">
        <v>1</v>
      </c>
      <c r="C662" s="236">
        <v>2</v>
      </c>
      <c r="D662" s="236">
        <v>3</v>
      </c>
      <c r="E662" s="236">
        <v>4</v>
      </c>
      <c r="F662" s="236">
        <v>5</v>
      </c>
      <c r="G662" s="495">
        <v>6</v>
      </c>
      <c r="H662" s="491">
        <v>80</v>
      </c>
      <c r="I662" s="537"/>
      <c r="J662" s="537"/>
      <c r="K662" s="537"/>
    </row>
    <row r="663" spans="1:11" x14ac:dyDescent="0.2">
      <c r="A663" s="470" t="s">
        <v>3</v>
      </c>
      <c r="B663" s="462">
        <v>4680</v>
      </c>
      <c r="C663" s="463">
        <v>4680</v>
      </c>
      <c r="D663" s="464">
        <v>4680</v>
      </c>
      <c r="E663" s="464">
        <v>4680</v>
      </c>
      <c r="F663" s="464">
        <v>4680</v>
      </c>
      <c r="G663" s="496">
        <v>4680</v>
      </c>
      <c r="H663" s="492">
        <v>4680</v>
      </c>
      <c r="I663" s="537"/>
      <c r="J663" s="537"/>
      <c r="K663" s="537"/>
    </row>
    <row r="664" spans="1:11" x14ac:dyDescent="0.2">
      <c r="A664" s="471" t="s">
        <v>6</v>
      </c>
      <c r="B664" s="321">
        <v>4577</v>
      </c>
      <c r="C664" s="322">
        <v>5040</v>
      </c>
      <c r="D664" s="322">
        <v>4838</v>
      </c>
      <c r="E664" s="322">
        <v>4729</v>
      </c>
      <c r="F664" s="322">
        <v>4893</v>
      </c>
      <c r="G664" s="497">
        <v>5200</v>
      </c>
      <c r="H664" s="342">
        <v>4898</v>
      </c>
      <c r="I664" s="537"/>
      <c r="J664" s="537"/>
      <c r="K664" s="537"/>
    </row>
    <row r="665" spans="1:11" x14ac:dyDescent="0.2">
      <c r="A665" s="469" t="s">
        <v>7</v>
      </c>
      <c r="B665" s="323">
        <v>73.3</v>
      </c>
      <c r="C665" s="324">
        <v>86.7</v>
      </c>
      <c r="D665" s="325">
        <v>86.7</v>
      </c>
      <c r="E665" s="325">
        <v>80</v>
      </c>
      <c r="F665" s="325">
        <v>100</v>
      </c>
      <c r="G665" s="498">
        <v>73.3</v>
      </c>
      <c r="H665" s="493">
        <v>78.8</v>
      </c>
      <c r="I665" s="537"/>
      <c r="J665" s="537"/>
      <c r="K665" s="537"/>
    </row>
    <row r="666" spans="1:11" x14ac:dyDescent="0.2">
      <c r="A666" s="469" t="s">
        <v>8</v>
      </c>
      <c r="B666" s="263">
        <v>0.08</v>
      </c>
      <c r="C666" s="264">
        <v>6.2E-2</v>
      </c>
      <c r="D666" s="327">
        <v>8.5999999999999993E-2</v>
      </c>
      <c r="E666" s="327">
        <v>8.2000000000000003E-2</v>
      </c>
      <c r="F666" s="327">
        <v>5.3999999999999999E-2</v>
      </c>
      <c r="G666" s="499">
        <v>9.4E-2</v>
      </c>
      <c r="H666" s="494">
        <v>8.5999999999999993E-2</v>
      </c>
      <c r="I666" s="537"/>
      <c r="J666" s="537"/>
      <c r="K666" s="537"/>
    </row>
    <row r="667" spans="1:11" x14ac:dyDescent="0.2">
      <c r="A667" s="471" t="s">
        <v>1</v>
      </c>
      <c r="B667" s="266">
        <f t="shared" ref="B667:H667" si="141">B664/B663*100-100</f>
        <v>-2.2008547008547055</v>
      </c>
      <c r="C667" s="267">
        <f t="shared" si="141"/>
        <v>7.6923076923076934</v>
      </c>
      <c r="D667" s="267">
        <f t="shared" si="141"/>
        <v>3.3760683760683889</v>
      </c>
      <c r="E667" s="267">
        <f t="shared" si="141"/>
        <v>1.0470085470085451</v>
      </c>
      <c r="F667" s="267">
        <f t="shared" si="141"/>
        <v>4.5512820512820582</v>
      </c>
      <c r="G667" s="268">
        <f t="shared" si="141"/>
        <v>11.111111111111114</v>
      </c>
      <c r="H667" s="345">
        <f t="shared" si="141"/>
        <v>4.6581196581196593</v>
      </c>
      <c r="I667" s="537"/>
      <c r="J667" s="537"/>
      <c r="K667" s="537"/>
    </row>
    <row r="668" spans="1:11" ht="13.5" thickBot="1" x14ac:dyDescent="0.25">
      <c r="A668" s="469" t="s">
        <v>27</v>
      </c>
      <c r="B668" s="500">
        <f t="shared" ref="B668:G668" si="142">B664-B651</f>
        <v>76</v>
      </c>
      <c r="C668" s="501">
        <f t="shared" si="142"/>
        <v>166</v>
      </c>
      <c r="D668" s="501">
        <f t="shared" si="142"/>
        <v>-176</v>
      </c>
      <c r="E668" s="501">
        <f t="shared" si="142"/>
        <v>408</v>
      </c>
      <c r="F668" s="501">
        <f t="shared" si="142"/>
        <v>-142</v>
      </c>
      <c r="G668" s="502">
        <f t="shared" si="142"/>
        <v>-160</v>
      </c>
      <c r="H668" s="346">
        <f>H664-H651</f>
        <v>-27</v>
      </c>
      <c r="I668" s="537"/>
      <c r="J668" s="537"/>
      <c r="K668" s="537"/>
    </row>
    <row r="669" spans="1:11" x14ac:dyDescent="0.2">
      <c r="A669" s="371" t="s">
        <v>52</v>
      </c>
      <c r="B669" s="486">
        <v>47</v>
      </c>
      <c r="C669" s="487">
        <v>49</v>
      </c>
      <c r="D669" s="487">
        <v>49</v>
      </c>
      <c r="E669" s="487">
        <v>5</v>
      </c>
      <c r="F669" s="487">
        <v>50</v>
      </c>
      <c r="G669" s="451">
        <v>49</v>
      </c>
      <c r="H669" s="482">
        <f>SUM(B669:G669)</f>
        <v>249</v>
      </c>
      <c r="I669" s="537" t="s">
        <v>56</v>
      </c>
      <c r="J669" s="331">
        <f>H656-H669</f>
        <v>1</v>
      </c>
      <c r="K669" s="332">
        <f>J669/H656</f>
        <v>4.0000000000000001E-3</v>
      </c>
    </row>
    <row r="670" spans="1:11" x14ac:dyDescent="0.2">
      <c r="A670" s="371" t="s">
        <v>28</v>
      </c>
      <c r="B670" s="229">
        <v>158.5</v>
      </c>
      <c r="C670" s="281">
        <v>158</v>
      </c>
      <c r="D670" s="281">
        <v>154</v>
      </c>
      <c r="E670" s="281">
        <v>160</v>
      </c>
      <c r="F670" s="281">
        <v>151.5</v>
      </c>
      <c r="G670" s="230">
        <v>151.5</v>
      </c>
      <c r="H670" s="339"/>
      <c r="I670" s="537" t="s">
        <v>57</v>
      </c>
      <c r="J670" s="228">
        <v>154.96</v>
      </c>
      <c r="K670" s="537"/>
    </row>
    <row r="671" spans="1:11" ht="13.5" thickBot="1" x14ac:dyDescent="0.25">
      <c r="A671" s="372" t="s">
        <v>26</v>
      </c>
      <c r="B671" s="336">
        <f>B670-B657</f>
        <v>0</v>
      </c>
      <c r="C671" s="337">
        <f t="shared" ref="C671:G671" si="143">C670-C657</f>
        <v>0</v>
      </c>
      <c r="D671" s="337">
        <f t="shared" si="143"/>
        <v>0</v>
      </c>
      <c r="E671" s="337">
        <f t="shared" si="143"/>
        <v>0</v>
      </c>
      <c r="F671" s="337">
        <f t="shared" si="143"/>
        <v>0</v>
      </c>
      <c r="G671" s="484">
        <f t="shared" si="143"/>
        <v>0</v>
      </c>
      <c r="H671" s="348"/>
      <c r="I671" s="537" t="s">
        <v>26</v>
      </c>
      <c r="J671" s="239">
        <f>J670-J657</f>
        <v>1.7600000000000193</v>
      </c>
      <c r="K671" s="537"/>
    </row>
    <row r="673" spans="1:11" ht="13.5" thickBot="1" x14ac:dyDescent="0.25"/>
    <row r="674" spans="1:11" ht="13.5" thickBot="1" x14ac:dyDescent="0.25">
      <c r="A674" s="285" t="s">
        <v>161</v>
      </c>
      <c r="B674" s="584" t="s">
        <v>50</v>
      </c>
      <c r="C674" s="585"/>
      <c r="D674" s="585"/>
      <c r="E674" s="585"/>
      <c r="F674" s="585"/>
      <c r="G674" s="586"/>
      <c r="H674" s="314" t="s">
        <v>0</v>
      </c>
      <c r="I674" s="538"/>
      <c r="J674" s="538"/>
      <c r="K674" s="538"/>
    </row>
    <row r="675" spans="1:11" x14ac:dyDescent="0.2">
      <c r="A675" s="469" t="s">
        <v>2</v>
      </c>
      <c r="B675" s="316">
        <v>1</v>
      </c>
      <c r="C675" s="236">
        <v>2</v>
      </c>
      <c r="D675" s="236">
        <v>3</v>
      </c>
      <c r="E675" s="236">
        <v>4</v>
      </c>
      <c r="F675" s="236">
        <v>5</v>
      </c>
      <c r="G675" s="495">
        <v>6</v>
      </c>
      <c r="H675" s="491">
        <v>80</v>
      </c>
      <c r="I675" s="538"/>
      <c r="J675" s="538"/>
      <c r="K675" s="538"/>
    </row>
    <row r="676" spans="1:11" x14ac:dyDescent="0.2">
      <c r="A676" s="470" t="s">
        <v>3</v>
      </c>
      <c r="B676" s="462">
        <v>4700</v>
      </c>
      <c r="C676" s="463">
        <v>4700</v>
      </c>
      <c r="D676" s="462">
        <v>4700</v>
      </c>
      <c r="E676" s="463">
        <v>4700</v>
      </c>
      <c r="F676" s="462">
        <v>4700</v>
      </c>
      <c r="G676" s="463">
        <v>4700</v>
      </c>
      <c r="H676" s="462">
        <v>4700</v>
      </c>
      <c r="I676" s="538"/>
      <c r="J676" s="538"/>
      <c r="K676" s="538"/>
    </row>
    <row r="677" spans="1:11" x14ac:dyDescent="0.2">
      <c r="A677" s="471" t="s">
        <v>6</v>
      </c>
      <c r="B677" s="321">
        <v>4614</v>
      </c>
      <c r="C677" s="322">
        <v>5134</v>
      </c>
      <c r="D677" s="322">
        <v>5002</v>
      </c>
      <c r="E677" s="322">
        <v>4817</v>
      </c>
      <c r="F677" s="322">
        <v>4968</v>
      </c>
      <c r="G677" s="497">
        <v>5134</v>
      </c>
      <c r="H677" s="342">
        <v>4963</v>
      </c>
      <c r="I677" s="538"/>
      <c r="J677" s="538"/>
      <c r="K677" s="538"/>
    </row>
    <row r="678" spans="1:11" x14ac:dyDescent="0.2">
      <c r="A678" s="469" t="s">
        <v>7</v>
      </c>
      <c r="B678" s="323">
        <v>86.7</v>
      </c>
      <c r="C678" s="324">
        <v>86.7</v>
      </c>
      <c r="D678" s="325">
        <v>80</v>
      </c>
      <c r="E678" s="325">
        <v>75</v>
      </c>
      <c r="F678" s="325">
        <v>73.3</v>
      </c>
      <c r="G678" s="498">
        <v>80</v>
      </c>
      <c r="H678" s="493">
        <v>74.7</v>
      </c>
      <c r="I678" s="538"/>
      <c r="J678" s="538"/>
      <c r="K678" s="538"/>
    </row>
    <row r="679" spans="1:11" x14ac:dyDescent="0.2">
      <c r="A679" s="469" t="s">
        <v>8</v>
      </c>
      <c r="B679" s="263">
        <v>7.9000000000000001E-2</v>
      </c>
      <c r="C679" s="264">
        <v>6.0999999999999999E-2</v>
      </c>
      <c r="D679" s="327">
        <v>8.4000000000000005E-2</v>
      </c>
      <c r="E679" s="327">
        <v>0.113</v>
      </c>
      <c r="F679" s="327">
        <v>9.7000000000000003E-2</v>
      </c>
      <c r="G679" s="499">
        <v>9.0999999999999998E-2</v>
      </c>
      <c r="H679" s="494">
        <v>0.09</v>
      </c>
      <c r="I679" s="538"/>
      <c r="J679" s="538"/>
      <c r="K679" s="538"/>
    </row>
    <row r="680" spans="1:11" x14ac:dyDescent="0.2">
      <c r="A680" s="471" t="s">
        <v>1</v>
      </c>
      <c r="B680" s="266">
        <f t="shared" ref="B680:H680" si="144">B677/B676*100-100</f>
        <v>-1.8297872340425556</v>
      </c>
      <c r="C680" s="267">
        <f t="shared" si="144"/>
        <v>9.234042553191486</v>
      </c>
      <c r="D680" s="267">
        <f t="shared" si="144"/>
        <v>6.425531914893611</v>
      </c>
      <c r="E680" s="267">
        <f t="shared" si="144"/>
        <v>2.4893617021276526</v>
      </c>
      <c r="F680" s="267">
        <f t="shared" si="144"/>
        <v>5.7021276595744723</v>
      </c>
      <c r="G680" s="268">
        <f t="shared" si="144"/>
        <v>9.234042553191486</v>
      </c>
      <c r="H680" s="345">
        <f t="shared" si="144"/>
        <v>5.5957446808510696</v>
      </c>
      <c r="I680" s="538"/>
      <c r="J680" s="538"/>
      <c r="K680" s="538"/>
    </row>
    <row r="681" spans="1:11" ht="13.5" thickBot="1" x14ac:dyDescent="0.25">
      <c r="A681" s="469" t="s">
        <v>27</v>
      </c>
      <c r="B681" s="500">
        <f t="shared" ref="B681:G681" si="145">B677-B664</f>
        <v>37</v>
      </c>
      <c r="C681" s="501">
        <f t="shared" si="145"/>
        <v>94</v>
      </c>
      <c r="D681" s="501">
        <f t="shared" si="145"/>
        <v>164</v>
      </c>
      <c r="E681" s="501">
        <f t="shared" si="145"/>
        <v>88</v>
      </c>
      <c r="F681" s="501">
        <f t="shared" si="145"/>
        <v>75</v>
      </c>
      <c r="G681" s="502">
        <f t="shared" si="145"/>
        <v>-66</v>
      </c>
      <c r="H681" s="346">
        <f>H677-H664</f>
        <v>65</v>
      </c>
      <c r="I681" s="538"/>
      <c r="J681" s="538"/>
      <c r="K681" s="538"/>
    </row>
    <row r="682" spans="1:11" x14ac:dyDescent="0.2">
      <c r="A682" s="371" t="s">
        <v>52</v>
      </c>
      <c r="B682" s="486">
        <v>47</v>
      </c>
      <c r="C682" s="487">
        <v>49</v>
      </c>
      <c r="D682" s="487">
        <v>48</v>
      </c>
      <c r="E682" s="487">
        <v>4</v>
      </c>
      <c r="F682" s="487">
        <v>50</v>
      </c>
      <c r="G682" s="451">
        <v>49</v>
      </c>
      <c r="H682" s="482">
        <f>SUM(B682:G682)</f>
        <v>247</v>
      </c>
      <c r="I682" s="538" t="s">
        <v>56</v>
      </c>
      <c r="J682" s="331">
        <f>H669-H682</f>
        <v>2</v>
      </c>
      <c r="K682" s="332">
        <f>J682/H669</f>
        <v>8.0321285140562242E-3</v>
      </c>
    </row>
    <row r="683" spans="1:11" x14ac:dyDescent="0.2">
      <c r="A683" s="371" t="s">
        <v>28</v>
      </c>
      <c r="B683" s="229">
        <v>158.5</v>
      </c>
      <c r="C683" s="281">
        <v>158</v>
      </c>
      <c r="D683" s="281">
        <v>154</v>
      </c>
      <c r="E683" s="281">
        <v>160</v>
      </c>
      <c r="F683" s="281">
        <v>151.5</v>
      </c>
      <c r="G683" s="230">
        <v>151.5</v>
      </c>
      <c r="H683" s="339"/>
      <c r="I683" s="538" t="s">
        <v>57</v>
      </c>
      <c r="J683" s="228">
        <v>155.24</v>
      </c>
      <c r="K683" s="538"/>
    </row>
    <row r="684" spans="1:11" ht="13.5" thickBot="1" x14ac:dyDescent="0.25">
      <c r="A684" s="372" t="s">
        <v>26</v>
      </c>
      <c r="B684" s="336">
        <f>B683-B670</f>
        <v>0</v>
      </c>
      <c r="C684" s="337">
        <f t="shared" ref="C684:G684" si="146">C683-C670</f>
        <v>0</v>
      </c>
      <c r="D684" s="337">
        <f t="shared" si="146"/>
        <v>0</v>
      </c>
      <c r="E684" s="337">
        <f t="shared" si="146"/>
        <v>0</v>
      </c>
      <c r="F684" s="337">
        <f t="shared" si="146"/>
        <v>0</v>
      </c>
      <c r="G684" s="484">
        <f t="shared" si="146"/>
        <v>0</v>
      </c>
      <c r="H684" s="348"/>
      <c r="I684" s="538" t="s">
        <v>26</v>
      </c>
      <c r="J684" s="239">
        <f>J683-J670</f>
        <v>0.28000000000000114</v>
      </c>
      <c r="K684" s="538"/>
    </row>
    <row r="686" spans="1:11" ht="13.5" thickBot="1" x14ac:dyDescent="0.25"/>
    <row r="687" spans="1:11" ht="13.5" thickBot="1" x14ac:dyDescent="0.25">
      <c r="A687" s="285" t="s">
        <v>163</v>
      </c>
      <c r="B687" s="584" t="s">
        <v>50</v>
      </c>
      <c r="C687" s="585"/>
      <c r="D687" s="585"/>
      <c r="E687" s="585"/>
      <c r="F687" s="585"/>
      <c r="G687" s="586"/>
      <c r="H687" s="314" t="s">
        <v>0</v>
      </c>
      <c r="I687" s="540"/>
      <c r="J687" s="540"/>
      <c r="K687" s="540"/>
    </row>
    <row r="688" spans="1:11" x14ac:dyDescent="0.2">
      <c r="A688" s="469" t="s">
        <v>2</v>
      </c>
      <c r="B688" s="316">
        <v>1</v>
      </c>
      <c r="C688" s="236">
        <v>2</v>
      </c>
      <c r="D688" s="236">
        <v>3</v>
      </c>
      <c r="E688" s="236">
        <v>4</v>
      </c>
      <c r="F688" s="236">
        <v>5</v>
      </c>
      <c r="G688" s="495">
        <v>6</v>
      </c>
      <c r="H688" s="491">
        <v>78</v>
      </c>
      <c r="I688" s="540"/>
      <c r="J688" s="540"/>
      <c r="K688" s="540"/>
    </row>
    <row r="689" spans="1:11" x14ac:dyDescent="0.2">
      <c r="A689" s="470" t="s">
        <v>3</v>
      </c>
      <c r="B689" s="462">
        <v>4720</v>
      </c>
      <c r="C689" s="463">
        <v>4720</v>
      </c>
      <c r="D689" s="462">
        <v>4720</v>
      </c>
      <c r="E689" s="463">
        <v>4720</v>
      </c>
      <c r="F689" s="462">
        <v>4720</v>
      </c>
      <c r="G689" s="463">
        <v>4720</v>
      </c>
      <c r="H689" s="462">
        <v>4720</v>
      </c>
      <c r="I689" s="540"/>
      <c r="J689" s="540"/>
      <c r="K689" s="540"/>
    </row>
    <row r="690" spans="1:11" x14ac:dyDescent="0.2">
      <c r="A690" s="471" t="s">
        <v>6</v>
      </c>
      <c r="B690" s="321">
        <v>4826</v>
      </c>
      <c r="C690" s="322">
        <v>5152</v>
      </c>
      <c r="D690" s="322">
        <v>5051</v>
      </c>
      <c r="E690" s="322">
        <v>4830</v>
      </c>
      <c r="F690" s="322">
        <v>4980</v>
      </c>
      <c r="G690" s="497">
        <v>5317</v>
      </c>
      <c r="H690" s="342">
        <v>5056</v>
      </c>
      <c r="I690" s="540"/>
      <c r="J690" s="540"/>
      <c r="K690" s="540"/>
    </row>
    <row r="691" spans="1:11" x14ac:dyDescent="0.2">
      <c r="A691" s="469" t="s">
        <v>7</v>
      </c>
      <c r="B691" s="323">
        <v>60</v>
      </c>
      <c r="C691" s="324">
        <v>86.7</v>
      </c>
      <c r="D691" s="325">
        <v>86.7</v>
      </c>
      <c r="E691" s="325">
        <v>66.7</v>
      </c>
      <c r="F691" s="325">
        <v>73.3</v>
      </c>
      <c r="G691" s="498">
        <v>66.7</v>
      </c>
      <c r="H691" s="493">
        <v>70.5</v>
      </c>
      <c r="I691" s="540"/>
      <c r="J691" s="540"/>
      <c r="K691" s="540"/>
    </row>
    <row r="692" spans="1:11" x14ac:dyDescent="0.2">
      <c r="A692" s="469" t="s">
        <v>8</v>
      </c>
      <c r="B692" s="263">
        <v>0.127</v>
      </c>
      <c r="C692" s="264">
        <v>6.4000000000000001E-2</v>
      </c>
      <c r="D692" s="327">
        <v>0.06</v>
      </c>
      <c r="E692" s="327">
        <v>0.13200000000000001</v>
      </c>
      <c r="F692" s="327">
        <v>9.8000000000000004E-2</v>
      </c>
      <c r="G692" s="499">
        <v>8.7999999999999995E-2</v>
      </c>
      <c r="H692" s="494">
        <v>9.4E-2</v>
      </c>
      <c r="I692" s="540"/>
      <c r="J692" s="540"/>
      <c r="K692" s="540"/>
    </row>
    <row r="693" spans="1:11" x14ac:dyDescent="0.2">
      <c r="A693" s="471" t="s">
        <v>1</v>
      </c>
      <c r="B693" s="266">
        <f t="shared" ref="B693:H693" si="147">B690/B689*100-100</f>
        <v>2.2457627118644012</v>
      </c>
      <c r="C693" s="267">
        <f t="shared" si="147"/>
        <v>9.1525423728813422</v>
      </c>
      <c r="D693" s="267">
        <f t="shared" si="147"/>
        <v>7.0127118644067679</v>
      </c>
      <c r="E693" s="267">
        <f t="shared" si="147"/>
        <v>2.330508474576277</v>
      </c>
      <c r="F693" s="267">
        <f t="shared" si="147"/>
        <v>5.5084745762711975</v>
      </c>
      <c r="G693" s="268">
        <f t="shared" si="147"/>
        <v>12.648305084745772</v>
      </c>
      <c r="H693" s="345">
        <f t="shared" si="147"/>
        <v>7.118644067796609</v>
      </c>
      <c r="I693" s="540"/>
      <c r="J693" s="540"/>
      <c r="K693" s="540"/>
    </row>
    <row r="694" spans="1:11" ht="13.5" thickBot="1" x14ac:dyDescent="0.25">
      <c r="A694" s="469" t="s">
        <v>27</v>
      </c>
      <c r="B694" s="500">
        <f t="shared" ref="B694:G694" si="148">B690-B677</f>
        <v>212</v>
      </c>
      <c r="C694" s="501">
        <f t="shared" si="148"/>
        <v>18</v>
      </c>
      <c r="D694" s="501">
        <f t="shared" si="148"/>
        <v>49</v>
      </c>
      <c r="E694" s="501">
        <f t="shared" si="148"/>
        <v>13</v>
      </c>
      <c r="F694" s="501">
        <f t="shared" si="148"/>
        <v>12</v>
      </c>
      <c r="G694" s="502">
        <f t="shared" si="148"/>
        <v>183</v>
      </c>
      <c r="H694" s="346">
        <f>H690-H677</f>
        <v>93</v>
      </c>
      <c r="I694" s="540"/>
      <c r="J694" s="540"/>
      <c r="K694" s="540"/>
    </row>
    <row r="695" spans="1:11" x14ac:dyDescent="0.2">
      <c r="A695" s="371" t="s">
        <v>52</v>
      </c>
      <c r="B695" s="486">
        <v>47</v>
      </c>
      <c r="C695" s="487">
        <v>49</v>
      </c>
      <c r="D695" s="487">
        <v>48</v>
      </c>
      <c r="E695" s="487">
        <v>3</v>
      </c>
      <c r="F695" s="487">
        <v>50</v>
      </c>
      <c r="G695" s="451">
        <v>49</v>
      </c>
      <c r="H695" s="482">
        <f>SUM(B695:G695)</f>
        <v>246</v>
      </c>
      <c r="I695" s="540" t="s">
        <v>56</v>
      </c>
      <c r="J695" s="331">
        <f>H682-H695</f>
        <v>1</v>
      </c>
      <c r="K695" s="332">
        <f>J695/H682</f>
        <v>4.048582995951417E-3</v>
      </c>
    </row>
    <row r="696" spans="1:11" x14ac:dyDescent="0.2">
      <c r="A696" s="371" t="s">
        <v>28</v>
      </c>
      <c r="B696" s="229">
        <v>159.5</v>
      </c>
      <c r="C696" s="281">
        <v>159</v>
      </c>
      <c r="D696" s="281">
        <v>155</v>
      </c>
      <c r="E696" s="281">
        <v>160.5</v>
      </c>
      <c r="F696" s="281">
        <v>152.5</v>
      </c>
      <c r="G696" s="230">
        <v>152.5</v>
      </c>
      <c r="H696" s="339"/>
      <c r="I696" s="540" t="s">
        <v>57</v>
      </c>
      <c r="J696" s="228">
        <v>156.21</v>
      </c>
      <c r="K696" s="540"/>
    </row>
    <row r="697" spans="1:11" ht="13.5" thickBot="1" x14ac:dyDescent="0.25">
      <c r="A697" s="372" t="s">
        <v>26</v>
      </c>
      <c r="B697" s="336">
        <f>B696-B683</f>
        <v>1</v>
      </c>
      <c r="C697" s="337">
        <f t="shared" ref="C697:G697" si="149">C696-C683</f>
        <v>1</v>
      </c>
      <c r="D697" s="337">
        <f t="shared" si="149"/>
        <v>1</v>
      </c>
      <c r="E697" s="337">
        <f t="shared" si="149"/>
        <v>0.5</v>
      </c>
      <c r="F697" s="337">
        <f t="shared" si="149"/>
        <v>1</v>
      </c>
      <c r="G697" s="484">
        <f t="shared" si="149"/>
        <v>1</v>
      </c>
      <c r="H697" s="348"/>
      <c r="I697" s="540" t="s">
        <v>26</v>
      </c>
      <c r="J697" s="239">
        <f>J696-J683</f>
        <v>0.96999999999999886</v>
      </c>
      <c r="K697" s="540"/>
    </row>
    <row r="699" spans="1:11" ht="13.5" thickBot="1" x14ac:dyDescent="0.25"/>
    <row r="700" spans="1:11" ht="13.5" thickBot="1" x14ac:dyDescent="0.25">
      <c r="A700" s="285" t="s">
        <v>164</v>
      </c>
      <c r="B700" s="584" t="s">
        <v>50</v>
      </c>
      <c r="C700" s="585"/>
      <c r="D700" s="585"/>
      <c r="E700" s="585"/>
      <c r="F700" s="585"/>
      <c r="G700" s="586"/>
      <c r="H700" s="314" t="s">
        <v>0</v>
      </c>
      <c r="I700" s="541"/>
      <c r="J700" s="541"/>
      <c r="K700" s="541"/>
    </row>
    <row r="701" spans="1:11" x14ac:dyDescent="0.2">
      <c r="A701" s="469" t="s">
        <v>2</v>
      </c>
      <c r="B701" s="316">
        <v>1</v>
      </c>
      <c r="C701" s="236">
        <v>2</v>
      </c>
      <c r="D701" s="236">
        <v>3</v>
      </c>
      <c r="E701" s="236">
        <v>4</v>
      </c>
      <c r="F701" s="236">
        <v>5</v>
      </c>
      <c r="G701" s="495">
        <v>6</v>
      </c>
      <c r="H701" s="491">
        <v>78</v>
      </c>
      <c r="I701" s="541"/>
      <c r="J701" s="541"/>
      <c r="K701" s="541"/>
    </row>
    <row r="702" spans="1:11" x14ac:dyDescent="0.2">
      <c r="A702" s="470" t="s">
        <v>3</v>
      </c>
      <c r="B702" s="462">
        <v>4740</v>
      </c>
      <c r="C702" s="463">
        <v>4740</v>
      </c>
      <c r="D702" s="462">
        <v>4740</v>
      </c>
      <c r="E702" s="463">
        <v>4740</v>
      </c>
      <c r="F702" s="462">
        <v>4740</v>
      </c>
      <c r="G702" s="463">
        <v>4740</v>
      </c>
      <c r="H702" s="462">
        <v>4740</v>
      </c>
      <c r="I702" s="541"/>
      <c r="J702" s="541"/>
      <c r="K702" s="541"/>
    </row>
    <row r="703" spans="1:11" x14ac:dyDescent="0.2">
      <c r="A703" s="471" t="s">
        <v>6</v>
      </c>
      <c r="B703" s="321">
        <v>4788</v>
      </c>
      <c r="C703" s="322">
        <v>5049</v>
      </c>
      <c r="D703" s="322">
        <v>5167</v>
      </c>
      <c r="E703" s="322">
        <v>4908</v>
      </c>
      <c r="F703" s="322">
        <v>4816</v>
      </c>
      <c r="G703" s="497">
        <v>5324</v>
      </c>
      <c r="H703" s="342">
        <v>5024</v>
      </c>
      <c r="I703" s="541"/>
      <c r="J703" s="541"/>
      <c r="K703" s="541"/>
    </row>
    <row r="704" spans="1:11" x14ac:dyDescent="0.2">
      <c r="A704" s="469" t="s">
        <v>7</v>
      </c>
      <c r="B704" s="323">
        <v>73.3</v>
      </c>
      <c r="C704" s="324">
        <v>53.3</v>
      </c>
      <c r="D704" s="325">
        <v>93.3</v>
      </c>
      <c r="E704" s="325">
        <v>66.7</v>
      </c>
      <c r="F704" s="325">
        <v>86.7</v>
      </c>
      <c r="G704" s="498">
        <v>53.3</v>
      </c>
      <c r="H704" s="493">
        <v>69.2</v>
      </c>
      <c r="I704" s="541"/>
      <c r="J704" s="541"/>
      <c r="K704" s="541"/>
    </row>
    <row r="705" spans="1:11" x14ac:dyDescent="0.2">
      <c r="A705" s="469" t="s">
        <v>8</v>
      </c>
      <c r="B705" s="263">
        <v>0.107</v>
      </c>
      <c r="C705" s="264">
        <v>0.11700000000000001</v>
      </c>
      <c r="D705" s="327">
        <v>0.06</v>
      </c>
      <c r="E705" s="327">
        <v>0.13900000000000001</v>
      </c>
      <c r="F705" s="327">
        <v>6.8000000000000005E-2</v>
      </c>
      <c r="G705" s="499">
        <v>0.10299999999999999</v>
      </c>
      <c r="H705" s="494">
        <v>0.10100000000000001</v>
      </c>
      <c r="I705" s="541"/>
      <c r="J705" s="541"/>
      <c r="K705" s="541"/>
    </row>
    <row r="706" spans="1:11" x14ac:dyDescent="0.2">
      <c r="A706" s="471" t="s">
        <v>1</v>
      </c>
      <c r="B706" s="266">
        <f t="shared" ref="B706:H706" si="150">B703/B702*100-100</f>
        <v>1.0126582278481067</v>
      </c>
      <c r="C706" s="267">
        <f t="shared" si="150"/>
        <v>6.5189873417721458</v>
      </c>
      <c r="D706" s="267">
        <f t="shared" si="150"/>
        <v>9.0084388185654092</v>
      </c>
      <c r="E706" s="267">
        <f t="shared" si="150"/>
        <v>3.5443037974683449</v>
      </c>
      <c r="F706" s="267">
        <f t="shared" si="150"/>
        <v>1.6033755274261523</v>
      </c>
      <c r="G706" s="268">
        <f t="shared" si="150"/>
        <v>12.320675105485222</v>
      </c>
      <c r="H706" s="345">
        <f t="shared" si="150"/>
        <v>5.991561181434605</v>
      </c>
      <c r="I706" s="541"/>
      <c r="J706" s="541"/>
      <c r="K706" s="541"/>
    </row>
    <row r="707" spans="1:11" ht="13.5" thickBot="1" x14ac:dyDescent="0.25">
      <c r="A707" s="469" t="s">
        <v>27</v>
      </c>
      <c r="B707" s="500">
        <f t="shared" ref="B707:G707" si="151">B703-B690</f>
        <v>-38</v>
      </c>
      <c r="C707" s="501">
        <f t="shared" si="151"/>
        <v>-103</v>
      </c>
      <c r="D707" s="501">
        <f t="shared" si="151"/>
        <v>116</v>
      </c>
      <c r="E707" s="501">
        <f t="shared" si="151"/>
        <v>78</v>
      </c>
      <c r="F707" s="501">
        <f t="shared" si="151"/>
        <v>-164</v>
      </c>
      <c r="G707" s="502">
        <f t="shared" si="151"/>
        <v>7</v>
      </c>
      <c r="H707" s="346">
        <f>H703-H690</f>
        <v>-32</v>
      </c>
      <c r="I707" s="541"/>
      <c r="J707" s="541"/>
      <c r="K707" s="541"/>
    </row>
    <row r="708" spans="1:11" x14ac:dyDescent="0.2">
      <c r="A708" s="371" t="s">
        <v>52</v>
      </c>
      <c r="B708" s="486">
        <v>47</v>
      </c>
      <c r="C708" s="487">
        <v>49</v>
      </c>
      <c r="D708" s="487">
        <v>48</v>
      </c>
      <c r="E708" s="487">
        <v>3</v>
      </c>
      <c r="F708" s="487">
        <v>50</v>
      </c>
      <c r="G708" s="451">
        <v>49</v>
      </c>
      <c r="H708" s="482">
        <f>SUM(B708:G708)</f>
        <v>246</v>
      </c>
      <c r="I708" s="541" t="s">
        <v>56</v>
      </c>
      <c r="J708" s="331">
        <f>H695-H708</f>
        <v>0</v>
      </c>
      <c r="K708" s="332">
        <f>J708/H695</f>
        <v>0</v>
      </c>
    </row>
    <row r="709" spans="1:11" x14ac:dyDescent="0.2">
      <c r="A709" s="371" t="s">
        <v>28</v>
      </c>
      <c r="B709" s="229">
        <v>159.5</v>
      </c>
      <c r="C709" s="281">
        <v>159</v>
      </c>
      <c r="D709" s="281">
        <v>155</v>
      </c>
      <c r="E709" s="281">
        <v>160.5</v>
      </c>
      <c r="F709" s="281">
        <v>152.5</v>
      </c>
      <c r="G709" s="230">
        <v>152.5</v>
      </c>
      <c r="H709" s="339"/>
      <c r="I709" s="541" t="s">
        <v>57</v>
      </c>
      <c r="J709" s="228">
        <v>155.52000000000001</v>
      </c>
      <c r="K709" s="541"/>
    </row>
    <row r="710" spans="1:11" ht="13.5" thickBot="1" x14ac:dyDescent="0.25">
      <c r="A710" s="372" t="s">
        <v>26</v>
      </c>
      <c r="B710" s="336">
        <f>B709-B696</f>
        <v>0</v>
      </c>
      <c r="C710" s="337">
        <f t="shared" ref="C710:G710" si="152">C709-C696</f>
        <v>0</v>
      </c>
      <c r="D710" s="337">
        <f t="shared" si="152"/>
        <v>0</v>
      </c>
      <c r="E710" s="337">
        <f t="shared" si="152"/>
        <v>0</v>
      </c>
      <c r="F710" s="337">
        <f t="shared" si="152"/>
        <v>0</v>
      </c>
      <c r="G710" s="484">
        <f t="shared" si="152"/>
        <v>0</v>
      </c>
      <c r="H710" s="348"/>
      <c r="I710" s="541" t="s">
        <v>26</v>
      </c>
      <c r="J710" s="239">
        <f>J709-J696</f>
        <v>-0.68999999999999773</v>
      </c>
      <c r="K710" s="541"/>
    </row>
    <row r="711" spans="1:11" ht="13.5" thickBot="1" x14ac:dyDescent="0.25"/>
    <row r="712" spans="1:11" ht="13.5" thickBot="1" x14ac:dyDescent="0.25">
      <c r="A712" s="285" t="s">
        <v>166</v>
      </c>
      <c r="B712" s="584" t="s">
        <v>50</v>
      </c>
      <c r="C712" s="585"/>
      <c r="D712" s="585"/>
      <c r="E712" s="585"/>
      <c r="F712" s="585"/>
      <c r="G712" s="586"/>
      <c r="H712" s="314" t="s">
        <v>0</v>
      </c>
      <c r="I712" s="543"/>
      <c r="J712" s="543"/>
      <c r="K712" s="543"/>
    </row>
    <row r="713" spans="1:11" x14ac:dyDescent="0.2">
      <c r="A713" s="469" t="s">
        <v>2</v>
      </c>
      <c r="B713" s="316">
        <v>1</v>
      </c>
      <c r="C713" s="236">
        <v>2</v>
      </c>
      <c r="D713" s="236">
        <v>3</v>
      </c>
      <c r="E713" s="236">
        <v>4</v>
      </c>
      <c r="F713" s="236">
        <v>5</v>
      </c>
      <c r="G713" s="495">
        <v>6</v>
      </c>
      <c r="H713" s="491">
        <v>78</v>
      </c>
      <c r="I713" s="543"/>
      <c r="J713" s="543"/>
      <c r="K713" s="543"/>
    </row>
    <row r="714" spans="1:11" x14ac:dyDescent="0.2">
      <c r="A714" s="470" t="s">
        <v>3</v>
      </c>
      <c r="B714" s="462">
        <v>4760</v>
      </c>
      <c r="C714" s="463">
        <v>4760</v>
      </c>
      <c r="D714" s="462">
        <v>4760</v>
      </c>
      <c r="E714" s="463">
        <v>4760</v>
      </c>
      <c r="F714" s="462">
        <v>4760</v>
      </c>
      <c r="G714" s="463">
        <v>4760</v>
      </c>
      <c r="H714" s="462">
        <v>4760</v>
      </c>
      <c r="I714" s="543"/>
      <c r="J714" s="543"/>
      <c r="K714" s="543"/>
    </row>
    <row r="715" spans="1:11" x14ac:dyDescent="0.2">
      <c r="A715" s="471" t="s">
        <v>6</v>
      </c>
      <c r="B715" s="321">
        <v>4658</v>
      </c>
      <c r="C715" s="322">
        <v>5064</v>
      </c>
      <c r="D715" s="322">
        <v>5053</v>
      </c>
      <c r="E715" s="322">
        <v>4114</v>
      </c>
      <c r="F715" s="322">
        <v>5399</v>
      </c>
      <c r="G715" s="497">
        <v>5421</v>
      </c>
      <c r="H715" s="342">
        <v>5080</v>
      </c>
      <c r="I715" s="543"/>
      <c r="J715" s="543"/>
      <c r="K715" s="543"/>
    </row>
    <row r="716" spans="1:11" x14ac:dyDescent="0.2">
      <c r="A716" s="469" t="s">
        <v>7</v>
      </c>
      <c r="B716" s="323">
        <v>80.3</v>
      </c>
      <c r="C716" s="324">
        <v>100</v>
      </c>
      <c r="D716" s="325">
        <v>100</v>
      </c>
      <c r="E716" s="325">
        <v>100</v>
      </c>
      <c r="F716" s="325">
        <v>93.3</v>
      </c>
      <c r="G716" s="498">
        <v>100</v>
      </c>
      <c r="H716" s="493">
        <v>80.8</v>
      </c>
      <c r="I716" s="543"/>
      <c r="J716" s="543"/>
      <c r="K716" s="543"/>
    </row>
    <row r="717" spans="1:11" x14ac:dyDescent="0.2">
      <c r="A717" s="469" t="s">
        <v>8</v>
      </c>
      <c r="B717" s="263">
        <v>5.6000000000000001E-2</v>
      </c>
      <c r="C717" s="264">
        <v>3.9E-2</v>
      </c>
      <c r="D717" s="327">
        <v>3.2000000000000001E-2</v>
      </c>
      <c r="E717" s="327">
        <v>1.4999999999999999E-2</v>
      </c>
      <c r="F717" s="327">
        <v>4.8000000000000001E-2</v>
      </c>
      <c r="G717" s="499">
        <v>4.5999999999999999E-2</v>
      </c>
      <c r="H717" s="494">
        <v>7.9000000000000001E-2</v>
      </c>
      <c r="I717" s="543"/>
      <c r="J717" s="543"/>
      <c r="K717" s="543"/>
    </row>
    <row r="718" spans="1:11" x14ac:dyDescent="0.2">
      <c r="A718" s="471" t="s">
        <v>1</v>
      </c>
      <c r="B718" s="266">
        <f t="shared" ref="B718:H718" si="153">B715/B714*100-100</f>
        <v>-2.142857142857153</v>
      </c>
      <c r="C718" s="267">
        <f t="shared" si="153"/>
        <v>6.3865546218487452</v>
      </c>
      <c r="D718" s="267">
        <f t="shared" si="153"/>
        <v>6.1554621848739544</v>
      </c>
      <c r="E718" s="267">
        <f t="shared" si="153"/>
        <v>-13.571428571428569</v>
      </c>
      <c r="F718" s="267">
        <f t="shared" si="153"/>
        <v>13.424369747899163</v>
      </c>
      <c r="G718" s="268">
        <f t="shared" si="153"/>
        <v>13.886554621848731</v>
      </c>
      <c r="H718" s="345">
        <f t="shared" si="153"/>
        <v>6.7226890756302566</v>
      </c>
      <c r="I718" s="543"/>
      <c r="J718" s="543"/>
      <c r="K718" s="543"/>
    </row>
    <row r="719" spans="1:11" ht="13.5" thickBot="1" x14ac:dyDescent="0.25">
      <c r="A719" s="469" t="s">
        <v>27</v>
      </c>
      <c r="B719" s="500">
        <f t="shared" ref="B719:H719" si="154">B715-B703</f>
        <v>-130</v>
      </c>
      <c r="C719" s="501">
        <f t="shared" si="154"/>
        <v>15</v>
      </c>
      <c r="D719" s="501">
        <f t="shared" si="154"/>
        <v>-114</v>
      </c>
      <c r="E719" s="501">
        <f t="shared" si="154"/>
        <v>-794</v>
      </c>
      <c r="F719" s="501">
        <f t="shared" si="154"/>
        <v>583</v>
      </c>
      <c r="G719" s="502">
        <f t="shared" si="154"/>
        <v>97</v>
      </c>
      <c r="H719" s="346">
        <f t="shared" si="154"/>
        <v>56</v>
      </c>
      <c r="I719" s="543"/>
      <c r="J719" s="543"/>
      <c r="K719" s="543"/>
    </row>
    <row r="720" spans="1:11" x14ac:dyDescent="0.2">
      <c r="A720" s="371" t="s">
        <v>52</v>
      </c>
      <c r="B720" s="486">
        <v>47</v>
      </c>
      <c r="C720" s="487">
        <v>46</v>
      </c>
      <c r="D720" s="487">
        <v>48</v>
      </c>
      <c r="E720" s="487">
        <v>4</v>
      </c>
      <c r="F720" s="487">
        <v>50</v>
      </c>
      <c r="G720" s="451">
        <v>48</v>
      </c>
      <c r="H720" s="482">
        <f>SUM(B720:G720)</f>
        <v>243</v>
      </c>
      <c r="I720" s="543" t="s">
        <v>56</v>
      </c>
      <c r="J720" s="331">
        <f>H708-H720</f>
        <v>3</v>
      </c>
      <c r="K720" s="332">
        <f>J720/H708</f>
        <v>1.2195121951219513E-2</v>
      </c>
    </row>
    <row r="721" spans="1:11" x14ac:dyDescent="0.2">
      <c r="A721" s="371" t="s">
        <v>28</v>
      </c>
      <c r="B721" s="229">
        <v>159.5</v>
      </c>
      <c r="C721" s="281">
        <v>159</v>
      </c>
      <c r="D721" s="281">
        <v>155</v>
      </c>
      <c r="E721" s="281">
        <v>160.5</v>
      </c>
      <c r="F721" s="281">
        <v>152.5</v>
      </c>
      <c r="G721" s="230">
        <v>152.5</v>
      </c>
      <c r="H721" s="339"/>
      <c r="I721" s="543" t="s">
        <v>57</v>
      </c>
      <c r="J721" s="228">
        <v>157.08000000000001</v>
      </c>
      <c r="K721" s="543"/>
    </row>
    <row r="722" spans="1:11" ht="13.5" thickBot="1" x14ac:dyDescent="0.25">
      <c r="A722" s="372" t="s">
        <v>26</v>
      </c>
      <c r="B722" s="336">
        <f t="shared" ref="B722:G722" si="155">B721-B709</f>
        <v>0</v>
      </c>
      <c r="C722" s="337">
        <f t="shared" si="155"/>
        <v>0</v>
      </c>
      <c r="D722" s="337">
        <f t="shared" si="155"/>
        <v>0</v>
      </c>
      <c r="E722" s="337">
        <f t="shared" si="155"/>
        <v>0</v>
      </c>
      <c r="F722" s="337">
        <f t="shared" si="155"/>
        <v>0</v>
      </c>
      <c r="G722" s="484">
        <f t="shared" si="155"/>
        <v>0</v>
      </c>
      <c r="H722" s="348"/>
      <c r="I722" s="543" t="s">
        <v>26</v>
      </c>
      <c r="J722" s="239">
        <f>J721-J709</f>
        <v>1.5600000000000023</v>
      </c>
      <c r="K722" s="543"/>
    </row>
    <row r="723" spans="1:11" ht="13.5" thickBot="1" x14ac:dyDescent="0.25"/>
    <row r="724" spans="1:11" ht="13.5" thickBot="1" x14ac:dyDescent="0.25">
      <c r="A724" s="285" t="s">
        <v>167</v>
      </c>
      <c r="B724" s="584" t="s">
        <v>50</v>
      </c>
      <c r="C724" s="585"/>
      <c r="D724" s="585"/>
      <c r="E724" s="585"/>
      <c r="F724" s="585"/>
      <c r="G724" s="586"/>
      <c r="H724" s="314" t="s">
        <v>0</v>
      </c>
      <c r="I724" s="544"/>
      <c r="J724" s="544"/>
      <c r="K724" s="544"/>
    </row>
    <row r="725" spans="1:11" x14ac:dyDescent="0.2">
      <c r="A725" s="469" t="s">
        <v>2</v>
      </c>
      <c r="B725" s="316">
        <v>1</v>
      </c>
      <c r="C725" s="236">
        <v>2</v>
      </c>
      <c r="D725" s="236">
        <v>3</v>
      </c>
      <c r="E725" s="236">
        <v>4</v>
      </c>
      <c r="F725" s="236">
        <v>5</v>
      </c>
      <c r="G725" s="495">
        <v>6</v>
      </c>
      <c r="H725" s="491">
        <v>84</v>
      </c>
      <c r="I725" s="544"/>
      <c r="J725" s="544"/>
      <c r="K725" s="544"/>
    </row>
    <row r="726" spans="1:11" x14ac:dyDescent="0.2">
      <c r="A726" s="470" t="s">
        <v>3</v>
      </c>
      <c r="B726" s="462">
        <v>4780</v>
      </c>
      <c r="C726" s="463">
        <v>4780</v>
      </c>
      <c r="D726" s="463">
        <v>4780</v>
      </c>
      <c r="E726" s="463">
        <v>4780</v>
      </c>
      <c r="F726" s="463">
        <v>4780</v>
      </c>
      <c r="G726" s="548">
        <v>4780</v>
      </c>
      <c r="H726" s="547">
        <v>4780</v>
      </c>
      <c r="I726" s="544"/>
      <c r="J726" s="544"/>
      <c r="K726" s="544"/>
    </row>
    <row r="727" spans="1:11" x14ac:dyDescent="0.2">
      <c r="A727" s="471" t="s">
        <v>6</v>
      </c>
      <c r="B727" s="321">
        <v>4831.5384615384619</v>
      </c>
      <c r="C727" s="322">
        <v>5005.333333333333</v>
      </c>
      <c r="D727" s="322">
        <v>4856.666666666667</v>
      </c>
      <c r="E727" s="322">
        <v>4310</v>
      </c>
      <c r="F727" s="322">
        <v>5155.333333333333</v>
      </c>
      <c r="G727" s="497">
        <v>5193.8888888888887</v>
      </c>
      <c r="H727" s="342">
        <v>4972.3809523809523</v>
      </c>
      <c r="I727" s="544"/>
      <c r="J727" s="544"/>
      <c r="K727" s="544"/>
    </row>
    <row r="728" spans="1:11" x14ac:dyDescent="0.2">
      <c r="A728" s="469" t="s">
        <v>7</v>
      </c>
      <c r="B728" s="323">
        <v>92.307692307692307</v>
      </c>
      <c r="C728" s="324">
        <v>100</v>
      </c>
      <c r="D728" s="325">
        <v>88.888888888888886</v>
      </c>
      <c r="E728" s="325">
        <v>100</v>
      </c>
      <c r="F728" s="325">
        <v>93.333333333333329</v>
      </c>
      <c r="G728" s="498">
        <v>94.444444444444443</v>
      </c>
      <c r="H728" s="493">
        <v>85.714285714285708</v>
      </c>
      <c r="I728" s="544"/>
      <c r="J728" s="544"/>
      <c r="K728" s="544"/>
    </row>
    <row r="729" spans="1:11" x14ac:dyDescent="0.2">
      <c r="A729" s="469" t="s">
        <v>8</v>
      </c>
      <c r="B729" s="263">
        <v>6.2213150198368324E-2</v>
      </c>
      <c r="C729" s="264">
        <v>5.0809629980775033E-2</v>
      </c>
      <c r="D729" s="327">
        <v>5.6426312722215731E-2</v>
      </c>
      <c r="E729" s="327">
        <v>4.6403712296983757E-3</v>
      </c>
      <c r="F729" s="327">
        <v>4.5407384140394629E-2</v>
      </c>
      <c r="G729" s="499">
        <v>4.4381010182975203E-2</v>
      </c>
      <c r="H729" s="494">
        <v>6.717254465220357E-2</v>
      </c>
      <c r="I729" s="544"/>
      <c r="J729" s="544"/>
      <c r="K729" s="544"/>
    </row>
    <row r="730" spans="1:11" x14ac:dyDescent="0.2">
      <c r="A730" s="471" t="s">
        <v>1</v>
      </c>
      <c r="B730" s="266">
        <f t="shared" ref="B730:H730" si="156">B727/B726*100-100</f>
        <v>1.0782104924364404</v>
      </c>
      <c r="C730" s="267">
        <f t="shared" si="156"/>
        <v>4.714086471408649</v>
      </c>
      <c r="D730" s="267">
        <f t="shared" si="156"/>
        <v>1.603905160390525</v>
      </c>
      <c r="E730" s="267">
        <f t="shared" si="156"/>
        <v>-9.8326359832636001</v>
      </c>
      <c r="F730" s="267">
        <f t="shared" si="156"/>
        <v>7.8521617852161683</v>
      </c>
      <c r="G730" s="268">
        <f t="shared" si="156"/>
        <v>8.6587633658763394</v>
      </c>
      <c r="H730" s="345">
        <f t="shared" si="156"/>
        <v>4.0247061167563203</v>
      </c>
      <c r="I730" s="544"/>
      <c r="J730" s="544"/>
      <c r="K730" s="544"/>
    </row>
    <row r="731" spans="1:11" ht="13.5" thickBot="1" x14ac:dyDescent="0.25">
      <c r="A731" s="469" t="s">
        <v>27</v>
      </c>
      <c r="B731" s="500">
        <f t="shared" ref="B731:H731" si="157">B727-B715</f>
        <v>173.53846153846189</v>
      </c>
      <c r="C731" s="501">
        <f t="shared" si="157"/>
        <v>-58.66666666666697</v>
      </c>
      <c r="D731" s="501">
        <f t="shared" si="157"/>
        <v>-196.33333333333303</v>
      </c>
      <c r="E731" s="501">
        <f t="shared" si="157"/>
        <v>196</v>
      </c>
      <c r="F731" s="501">
        <f t="shared" si="157"/>
        <v>-243.66666666666697</v>
      </c>
      <c r="G731" s="502">
        <f t="shared" si="157"/>
        <v>-227.11111111111131</v>
      </c>
      <c r="H731" s="346">
        <f t="shared" si="157"/>
        <v>-107.61904761904771</v>
      </c>
      <c r="I731" s="544"/>
      <c r="J731" s="544"/>
      <c r="K731" s="544"/>
    </row>
    <row r="732" spans="1:11" x14ac:dyDescent="0.2">
      <c r="A732" s="371" t="s">
        <v>52</v>
      </c>
      <c r="B732" s="486">
        <v>47</v>
      </c>
      <c r="C732" s="487">
        <v>46</v>
      </c>
      <c r="D732" s="487">
        <v>48</v>
      </c>
      <c r="E732" s="487">
        <v>4</v>
      </c>
      <c r="F732" s="487">
        <v>50</v>
      </c>
      <c r="G732" s="451">
        <v>47</v>
      </c>
      <c r="H732" s="482">
        <f>SUM(B732:G732)</f>
        <v>242</v>
      </c>
      <c r="I732" s="544" t="s">
        <v>56</v>
      </c>
      <c r="J732" s="331">
        <f>H720-H732</f>
        <v>1</v>
      </c>
      <c r="K732" s="332">
        <f>J732/H720</f>
        <v>4.11522633744856E-3</v>
      </c>
    </row>
    <row r="733" spans="1:11" x14ac:dyDescent="0.2">
      <c r="A733" s="371" t="s">
        <v>28</v>
      </c>
      <c r="B733" s="229">
        <v>161</v>
      </c>
      <c r="C733" s="281">
        <v>160.5</v>
      </c>
      <c r="D733" s="281">
        <v>156.5</v>
      </c>
      <c r="E733" s="281">
        <v>161.5</v>
      </c>
      <c r="F733" s="281">
        <v>154</v>
      </c>
      <c r="G733" s="230">
        <v>154</v>
      </c>
      <c r="H733" s="339"/>
      <c r="I733" s="544" t="s">
        <v>57</v>
      </c>
      <c r="J733" s="228">
        <v>155.91999999999999</v>
      </c>
      <c r="K733" s="544"/>
    </row>
    <row r="734" spans="1:11" ht="13.5" thickBot="1" x14ac:dyDescent="0.25">
      <c r="A734" s="372" t="s">
        <v>26</v>
      </c>
      <c r="B734" s="336">
        <f t="shared" ref="B734:G734" si="158">B733-B721</f>
        <v>1.5</v>
      </c>
      <c r="C734" s="337">
        <f t="shared" si="158"/>
        <v>1.5</v>
      </c>
      <c r="D734" s="337">
        <f t="shared" si="158"/>
        <v>1.5</v>
      </c>
      <c r="E734" s="337">
        <f t="shared" si="158"/>
        <v>1</v>
      </c>
      <c r="F734" s="337">
        <f t="shared" si="158"/>
        <v>1.5</v>
      </c>
      <c r="G734" s="484">
        <f t="shared" si="158"/>
        <v>1.5</v>
      </c>
      <c r="H734" s="348"/>
      <c r="I734" s="544" t="s">
        <v>26</v>
      </c>
      <c r="J734" s="239">
        <f>J733-J721</f>
        <v>-1.160000000000025</v>
      </c>
      <c r="K734" s="544"/>
    </row>
    <row r="736" spans="1:11" ht="13.5" thickBot="1" x14ac:dyDescent="0.25"/>
    <row r="737" spans="1:14" ht="13.5" thickBot="1" x14ac:dyDescent="0.25">
      <c r="A737" s="285" t="s">
        <v>168</v>
      </c>
      <c r="B737" s="584" t="s">
        <v>50</v>
      </c>
      <c r="C737" s="585"/>
      <c r="D737" s="585"/>
      <c r="E737" s="585"/>
      <c r="F737" s="585"/>
      <c r="G737" s="586"/>
      <c r="H737" s="314" t="s">
        <v>0</v>
      </c>
      <c r="I737" s="545"/>
      <c r="J737" s="545"/>
      <c r="K737" s="545"/>
    </row>
    <row r="738" spans="1:14" x14ac:dyDescent="0.2">
      <c r="A738" s="469" t="s">
        <v>2</v>
      </c>
      <c r="B738" s="316">
        <v>1</v>
      </c>
      <c r="C738" s="236">
        <v>2</v>
      </c>
      <c r="D738" s="236">
        <v>3</v>
      </c>
      <c r="E738" s="236">
        <v>4</v>
      </c>
      <c r="F738" s="236">
        <v>5</v>
      </c>
      <c r="G738" s="495">
        <v>6</v>
      </c>
      <c r="H738" s="491">
        <v>79</v>
      </c>
      <c r="I738" s="545"/>
      <c r="J738" s="545"/>
      <c r="K738" s="545"/>
    </row>
    <row r="739" spans="1:14" x14ac:dyDescent="0.2">
      <c r="A739" s="470" t="s">
        <v>3</v>
      </c>
      <c r="B739" s="462">
        <v>4840</v>
      </c>
      <c r="C739" s="463">
        <v>4840</v>
      </c>
      <c r="D739" s="462">
        <v>4840</v>
      </c>
      <c r="E739" s="463">
        <v>4840</v>
      </c>
      <c r="F739" s="462">
        <v>4840</v>
      </c>
      <c r="G739" s="463">
        <v>4840</v>
      </c>
      <c r="H739" s="462">
        <v>4840</v>
      </c>
      <c r="I739" s="545"/>
      <c r="J739" s="545"/>
      <c r="K739" s="545"/>
    </row>
    <row r="740" spans="1:14" x14ac:dyDescent="0.2">
      <c r="A740" s="471" t="s">
        <v>6</v>
      </c>
      <c r="B740" s="321">
        <v>4845</v>
      </c>
      <c r="C740" s="322">
        <v>5046</v>
      </c>
      <c r="D740" s="322">
        <v>5185</v>
      </c>
      <c r="E740" s="322">
        <v>4353</v>
      </c>
      <c r="F740" s="322">
        <v>5351</v>
      </c>
      <c r="G740" s="497">
        <v>5782</v>
      </c>
      <c r="H740" s="342">
        <v>5206</v>
      </c>
      <c r="I740" s="545"/>
      <c r="J740" s="545"/>
      <c r="K740" s="545"/>
    </row>
    <row r="741" spans="1:14" x14ac:dyDescent="0.2">
      <c r="A741" s="469" t="s">
        <v>7</v>
      </c>
      <c r="B741" s="323">
        <v>80</v>
      </c>
      <c r="C741" s="324">
        <v>93.8</v>
      </c>
      <c r="D741" s="325">
        <v>100</v>
      </c>
      <c r="E741" s="325">
        <v>33.299999999999997</v>
      </c>
      <c r="F741" s="325">
        <v>100</v>
      </c>
      <c r="G741" s="498">
        <v>86.7</v>
      </c>
      <c r="H741" s="493">
        <v>78.5</v>
      </c>
      <c r="I741" s="545"/>
      <c r="J741" s="545"/>
      <c r="K741" s="545"/>
    </row>
    <row r="742" spans="1:14" x14ac:dyDescent="0.2">
      <c r="A742" s="469" t="s">
        <v>8</v>
      </c>
      <c r="B742" s="263">
        <v>7.0999999999999994E-2</v>
      </c>
      <c r="C742" s="264">
        <v>0.06</v>
      </c>
      <c r="D742" s="327">
        <v>4.1000000000000002E-2</v>
      </c>
      <c r="E742" s="327">
        <v>0.24399999999999999</v>
      </c>
      <c r="F742" s="327">
        <v>2.5999999999999999E-2</v>
      </c>
      <c r="G742" s="499">
        <v>7.8E-2</v>
      </c>
      <c r="H742" s="494">
        <v>9.4E-2</v>
      </c>
      <c r="I742" s="545"/>
      <c r="J742" s="545"/>
      <c r="K742" s="545"/>
    </row>
    <row r="743" spans="1:14" x14ac:dyDescent="0.2">
      <c r="A743" s="471" t="s">
        <v>1</v>
      </c>
      <c r="B743" s="266">
        <f t="shared" ref="B743:F743" si="159">B740/B739*100-100</f>
        <v>0.10330578512396471</v>
      </c>
      <c r="C743" s="267">
        <f t="shared" si="159"/>
        <v>4.2561983471074427</v>
      </c>
      <c r="D743" s="267">
        <f t="shared" si="159"/>
        <v>7.1280991735537214</v>
      </c>
      <c r="E743" s="267">
        <f t="shared" si="159"/>
        <v>-10.06198347107437</v>
      </c>
      <c r="F743" s="267">
        <f t="shared" si="159"/>
        <v>10.557851239669418</v>
      </c>
      <c r="G743" s="268">
        <f t="shared" ref="G743:H743" si="160">G740/G739*100-100</f>
        <v>19.462809917355358</v>
      </c>
      <c r="H743" s="345">
        <f t="shared" si="160"/>
        <v>7.5619834710743703</v>
      </c>
      <c r="I743" s="545"/>
      <c r="J743" s="545"/>
      <c r="K743" s="545"/>
    </row>
    <row r="744" spans="1:14" ht="13.5" thickBot="1" x14ac:dyDescent="0.25">
      <c r="A744" s="469" t="s">
        <v>27</v>
      </c>
      <c r="B744" s="500">
        <f t="shared" ref="B744:F744" si="161">B740-B727</f>
        <v>13.461538461538112</v>
      </c>
      <c r="C744" s="501">
        <f t="shared" si="161"/>
        <v>40.66666666666697</v>
      </c>
      <c r="D744" s="501">
        <f t="shared" si="161"/>
        <v>328.33333333333303</v>
      </c>
      <c r="E744" s="501">
        <f t="shared" si="161"/>
        <v>43</v>
      </c>
      <c r="F744" s="501">
        <f t="shared" si="161"/>
        <v>195.66666666666697</v>
      </c>
      <c r="G744" s="502">
        <f>G740-G727</f>
        <v>588.11111111111131</v>
      </c>
      <c r="H744" s="346">
        <f>H740-H727</f>
        <v>233.61904761904771</v>
      </c>
      <c r="I744" s="545"/>
      <c r="J744" s="545"/>
      <c r="K744" s="545"/>
    </row>
    <row r="745" spans="1:14" x14ac:dyDescent="0.2">
      <c r="A745" s="371" t="s">
        <v>52</v>
      </c>
      <c r="B745" s="486">
        <v>46</v>
      </c>
      <c r="C745" s="487">
        <v>45</v>
      </c>
      <c r="D745" s="487">
        <v>46</v>
      </c>
      <c r="E745" s="487">
        <v>2</v>
      </c>
      <c r="F745" s="487">
        <v>48</v>
      </c>
      <c r="G745" s="451">
        <v>45</v>
      </c>
      <c r="H745" s="482">
        <f>SUM(B745:G745)</f>
        <v>232</v>
      </c>
      <c r="I745" s="545" t="s">
        <v>56</v>
      </c>
      <c r="J745" s="331">
        <f>H732-H745</f>
        <v>10</v>
      </c>
      <c r="K745" s="332">
        <f>J745/H732</f>
        <v>4.1322314049586778E-2</v>
      </c>
      <c r="L745" s="597" t="s">
        <v>170</v>
      </c>
      <c r="M745" s="597"/>
      <c r="N745" s="597"/>
    </row>
    <row r="746" spans="1:14" x14ac:dyDescent="0.2">
      <c r="A746" s="371" t="s">
        <v>28</v>
      </c>
      <c r="B746" s="229">
        <v>161</v>
      </c>
      <c r="C746" s="281">
        <v>160.5</v>
      </c>
      <c r="D746" s="281">
        <v>156.5</v>
      </c>
      <c r="E746" s="281">
        <v>161.5</v>
      </c>
      <c r="F746" s="281">
        <v>154</v>
      </c>
      <c r="G746" s="230">
        <v>154</v>
      </c>
      <c r="H746" s="339"/>
      <c r="I746" s="545" t="s">
        <v>57</v>
      </c>
      <c r="J746" s="228">
        <v>156.47</v>
      </c>
      <c r="K746" s="545"/>
    </row>
    <row r="747" spans="1:14" ht="13.5" thickBot="1" x14ac:dyDescent="0.25">
      <c r="A747" s="372" t="s">
        <v>26</v>
      </c>
      <c r="B747" s="336">
        <f t="shared" ref="B747" si="162">B746-B734</f>
        <v>159.5</v>
      </c>
      <c r="C747" s="337">
        <f t="shared" ref="C747" si="163">C746-C734</f>
        <v>159</v>
      </c>
      <c r="D747" s="337">
        <f t="shared" ref="D747" si="164">D746-D734</f>
        <v>155</v>
      </c>
      <c r="E747" s="337">
        <f t="shared" ref="E747" si="165">E746-E734</f>
        <v>160.5</v>
      </c>
      <c r="F747" s="337">
        <f t="shared" ref="F747" si="166">F746-F734</f>
        <v>152.5</v>
      </c>
      <c r="G747" s="484">
        <f t="shared" ref="G747" si="167">G746-G734</f>
        <v>152.5</v>
      </c>
      <c r="H747" s="348"/>
      <c r="I747" s="545" t="s">
        <v>26</v>
      </c>
      <c r="J747" s="239">
        <f>J746-J733</f>
        <v>0.55000000000001137</v>
      </c>
      <c r="K747" s="545"/>
    </row>
    <row r="749" spans="1:14" ht="13.5" thickBot="1" x14ac:dyDescent="0.25"/>
    <row r="750" spans="1:14" ht="13.5" thickBot="1" x14ac:dyDescent="0.25">
      <c r="A750" s="285" t="s">
        <v>171</v>
      </c>
      <c r="B750" s="584" t="s">
        <v>50</v>
      </c>
      <c r="C750" s="585"/>
      <c r="D750" s="585"/>
      <c r="E750" s="585"/>
      <c r="F750" s="585"/>
      <c r="G750" s="586"/>
      <c r="H750" s="314" t="s">
        <v>0</v>
      </c>
      <c r="I750" s="546"/>
      <c r="J750" s="546"/>
      <c r="K750" s="546"/>
    </row>
    <row r="751" spans="1:14" x14ac:dyDescent="0.2">
      <c r="A751" s="469" t="s">
        <v>2</v>
      </c>
      <c r="B751" s="316">
        <v>1</v>
      </c>
      <c r="C751" s="236">
        <v>2</v>
      </c>
      <c r="D751" s="236">
        <v>3</v>
      </c>
      <c r="E751" s="236">
        <v>4</v>
      </c>
      <c r="F751" s="236">
        <v>5</v>
      </c>
      <c r="G751" s="495">
        <v>6</v>
      </c>
      <c r="H751" s="491">
        <v>79</v>
      </c>
      <c r="I751" s="546"/>
      <c r="J751" s="546"/>
      <c r="K751" s="546"/>
    </row>
    <row r="752" spans="1:14" x14ac:dyDescent="0.2">
      <c r="A752" s="470" t="s">
        <v>3</v>
      </c>
      <c r="B752" s="462">
        <v>4820</v>
      </c>
      <c r="C752" s="462">
        <v>4820</v>
      </c>
      <c r="D752" s="462">
        <v>4820</v>
      </c>
      <c r="E752" s="462">
        <v>4820</v>
      </c>
      <c r="F752" s="462">
        <v>4820</v>
      </c>
      <c r="G752" s="462">
        <v>4820</v>
      </c>
      <c r="H752" s="462">
        <v>4820</v>
      </c>
      <c r="I752" s="546"/>
      <c r="J752" s="546"/>
      <c r="K752" s="546"/>
    </row>
    <row r="753" spans="1:11" x14ac:dyDescent="0.2">
      <c r="A753" s="471" t="s">
        <v>6</v>
      </c>
      <c r="B753" s="321">
        <v>4856</v>
      </c>
      <c r="C753" s="322">
        <v>5093</v>
      </c>
      <c r="D753" s="322">
        <v>5118</v>
      </c>
      <c r="E753" s="322">
        <v>4517</v>
      </c>
      <c r="F753" s="322">
        <v>5273</v>
      </c>
      <c r="G753" s="497">
        <v>5452</v>
      </c>
      <c r="H753" s="342">
        <v>5142</v>
      </c>
      <c r="I753" s="546"/>
      <c r="J753" s="546"/>
      <c r="K753" s="546"/>
    </row>
    <row r="754" spans="1:11" x14ac:dyDescent="0.2">
      <c r="A754" s="469" t="s">
        <v>7</v>
      </c>
      <c r="B754" s="323">
        <v>86.7</v>
      </c>
      <c r="C754" s="324">
        <v>100</v>
      </c>
      <c r="D754" s="325">
        <v>100</v>
      </c>
      <c r="E754" s="325">
        <v>0</v>
      </c>
      <c r="F754" s="325">
        <v>100</v>
      </c>
      <c r="G754" s="498">
        <v>80</v>
      </c>
      <c r="H754" s="493">
        <v>83.1</v>
      </c>
      <c r="I754" s="546"/>
      <c r="J754" s="546"/>
      <c r="K754" s="546"/>
    </row>
    <row r="755" spans="1:11" x14ac:dyDescent="0.2">
      <c r="A755" s="469" t="s">
        <v>8</v>
      </c>
      <c r="B755" s="263">
        <v>6.5000000000000002E-2</v>
      </c>
      <c r="C755" s="264">
        <v>0.05</v>
      </c>
      <c r="D755" s="327">
        <v>4.2000000000000003E-2</v>
      </c>
      <c r="E755" s="327">
        <v>0.32300000000000001</v>
      </c>
      <c r="F755" s="327">
        <v>3.4000000000000002E-2</v>
      </c>
      <c r="G755" s="499">
        <v>8.2000000000000003E-2</v>
      </c>
      <c r="H755" s="494">
        <v>7.6999999999999999E-2</v>
      </c>
      <c r="I755" s="546"/>
      <c r="J755" s="546"/>
      <c r="K755" s="546"/>
    </row>
    <row r="756" spans="1:11" x14ac:dyDescent="0.2">
      <c r="A756" s="471" t="s">
        <v>1</v>
      </c>
      <c r="B756" s="266">
        <f t="shared" ref="B756:H756" si="168">B753/B752*100-100</f>
        <v>0.7468879668049766</v>
      </c>
      <c r="C756" s="267">
        <f t="shared" si="168"/>
        <v>5.663900414937757</v>
      </c>
      <c r="D756" s="267">
        <f t="shared" si="168"/>
        <v>6.1825726141078832</v>
      </c>
      <c r="E756" s="267">
        <f t="shared" si="168"/>
        <v>-6.2863070539419112</v>
      </c>
      <c r="F756" s="267">
        <f t="shared" si="168"/>
        <v>9.3983402489626684</v>
      </c>
      <c r="G756" s="268">
        <f t="shared" si="168"/>
        <v>13.112033195020743</v>
      </c>
      <c r="H756" s="345">
        <f t="shared" si="168"/>
        <v>6.6804979253112009</v>
      </c>
      <c r="I756" s="546"/>
      <c r="J756" s="546"/>
      <c r="K756" s="546"/>
    </row>
    <row r="757" spans="1:11" ht="13.5" thickBot="1" x14ac:dyDescent="0.25">
      <c r="A757" s="469" t="s">
        <v>27</v>
      </c>
      <c r="B757" s="500">
        <f t="shared" ref="B757:F757" si="169">B753-B740</f>
        <v>11</v>
      </c>
      <c r="C757" s="501">
        <f t="shared" si="169"/>
        <v>47</v>
      </c>
      <c r="D757" s="501">
        <f t="shared" si="169"/>
        <v>-67</v>
      </c>
      <c r="E757" s="501">
        <f t="shared" si="169"/>
        <v>164</v>
      </c>
      <c r="F757" s="501">
        <f t="shared" si="169"/>
        <v>-78</v>
      </c>
      <c r="G757" s="502">
        <f>G753-G740</f>
        <v>-330</v>
      </c>
      <c r="H757" s="346">
        <f>H753-H740</f>
        <v>-64</v>
      </c>
      <c r="I757" s="546"/>
      <c r="J757" s="546"/>
      <c r="K757" s="546"/>
    </row>
    <row r="758" spans="1:11" ht="15.75" thickBot="1" x14ac:dyDescent="0.25">
      <c r="A758" s="371" t="s">
        <v>52</v>
      </c>
      <c r="B758" s="550">
        <f>[1]LM!$F$371</f>
        <v>46</v>
      </c>
      <c r="C758" s="551">
        <f>[1]LM!$R$371</f>
        <v>45</v>
      </c>
      <c r="D758" s="551">
        <f>[1]LM!$AD$371</f>
        <v>45</v>
      </c>
      <c r="E758" s="551">
        <f>[1]LM!$AP$371</f>
        <v>2</v>
      </c>
      <c r="F758" s="551">
        <f>[1]LM!$BB$371</f>
        <v>47</v>
      </c>
      <c r="G758" s="552">
        <f>[1]LM!$BN$371</f>
        <v>44</v>
      </c>
      <c r="H758" s="482">
        <f>SUM(B758:G758)</f>
        <v>229</v>
      </c>
      <c r="I758" s="546" t="s">
        <v>56</v>
      </c>
      <c r="J758" s="331">
        <f>H745-H758</f>
        <v>3</v>
      </c>
      <c r="K758" s="332">
        <f>J758/H745</f>
        <v>1.2931034482758621E-2</v>
      </c>
    </row>
    <row r="759" spans="1:11" x14ac:dyDescent="0.2">
      <c r="A759" s="371" t="s">
        <v>28</v>
      </c>
      <c r="B759" s="229">
        <v>161</v>
      </c>
      <c r="C759" s="281">
        <v>160.5</v>
      </c>
      <c r="D759" s="281">
        <v>156.5</v>
      </c>
      <c r="E759" s="281">
        <v>161.5</v>
      </c>
      <c r="F759" s="281">
        <v>154</v>
      </c>
      <c r="G759" s="230">
        <v>154</v>
      </c>
      <c r="H759" s="339"/>
      <c r="I759" s="546" t="s">
        <v>57</v>
      </c>
      <c r="J759" s="228">
        <v>157.27000000000001</v>
      </c>
      <c r="K759" s="546"/>
    </row>
    <row r="760" spans="1:11" ht="13.5" thickBot="1" x14ac:dyDescent="0.25">
      <c r="A760" s="372" t="s">
        <v>26</v>
      </c>
      <c r="B760" s="336">
        <f t="shared" ref="B760:G760" si="170">B759-B747</f>
        <v>1.5</v>
      </c>
      <c r="C760" s="337">
        <f t="shared" si="170"/>
        <v>1.5</v>
      </c>
      <c r="D760" s="337">
        <f t="shared" si="170"/>
        <v>1.5</v>
      </c>
      <c r="E760" s="337">
        <f t="shared" si="170"/>
        <v>1</v>
      </c>
      <c r="F760" s="337">
        <f t="shared" si="170"/>
        <v>1.5</v>
      </c>
      <c r="G760" s="484">
        <f t="shared" si="170"/>
        <v>1.5</v>
      </c>
      <c r="H760" s="348"/>
      <c r="I760" s="546" t="s">
        <v>26</v>
      </c>
      <c r="J760" s="239">
        <f>J759-J746</f>
        <v>0.80000000000001137</v>
      </c>
      <c r="K760" s="546"/>
    </row>
    <row r="762" spans="1:11" ht="13.5" thickBot="1" x14ac:dyDescent="0.25"/>
    <row r="763" spans="1:11" ht="13.5" thickBot="1" x14ac:dyDescent="0.25">
      <c r="A763" s="285" t="s">
        <v>172</v>
      </c>
      <c r="B763" s="584" t="s">
        <v>50</v>
      </c>
      <c r="C763" s="585"/>
      <c r="D763" s="585"/>
      <c r="E763" s="585"/>
      <c r="F763" s="585"/>
      <c r="G763" s="586"/>
      <c r="H763" s="314" t="s">
        <v>0</v>
      </c>
      <c r="I763" s="553"/>
      <c r="J763" s="553"/>
      <c r="K763" s="553"/>
    </row>
    <row r="764" spans="1:11" x14ac:dyDescent="0.2">
      <c r="A764" s="469" t="s">
        <v>2</v>
      </c>
      <c r="B764" s="316">
        <v>1</v>
      </c>
      <c r="C764" s="236">
        <v>2</v>
      </c>
      <c r="D764" s="236">
        <v>3</v>
      </c>
      <c r="E764" s="236">
        <v>4</v>
      </c>
      <c r="F764" s="236">
        <v>5</v>
      </c>
      <c r="G764" s="495">
        <v>6</v>
      </c>
      <c r="H764" s="491">
        <v>79</v>
      </c>
      <c r="I764" s="553"/>
      <c r="J764" s="553"/>
      <c r="K764" s="553"/>
    </row>
    <row r="765" spans="1:11" x14ac:dyDescent="0.2">
      <c r="A765" s="470" t="s">
        <v>3</v>
      </c>
      <c r="B765" s="462">
        <v>4840</v>
      </c>
      <c r="C765" s="462">
        <v>4840</v>
      </c>
      <c r="D765" s="462">
        <v>4840</v>
      </c>
      <c r="E765" s="462">
        <v>4840</v>
      </c>
      <c r="F765" s="462">
        <v>4840</v>
      </c>
      <c r="G765" s="462">
        <v>4840</v>
      </c>
      <c r="H765" s="462">
        <v>4840</v>
      </c>
      <c r="I765" s="553"/>
      <c r="J765" s="553"/>
      <c r="K765" s="553"/>
    </row>
    <row r="766" spans="1:11" x14ac:dyDescent="0.2">
      <c r="A766" s="471" t="s">
        <v>6</v>
      </c>
      <c r="B766" s="321">
        <v>4868</v>
      </c>
      <c r="C766" s="322">
        <v>5239.333333333333</v>
      </c>
      <c r="D766" s="322">
        <v>4921.666666666667</v>
      </c>
      <c r="E766" s="322">
        <v>4790</v>
      </c>
      <c r="F766" s="322">
        <v>5292.1428571428569</v>
      </c>
      <c r="G766" s="497">
        <v>5452.8571428571431</v>
      </c>
      <c r="H766" s="342">
        <v>5130.8974358974401</v>
      </c>
      <c r="I766" s="553"/>
      <c r="J766" s="553"/>
      <c r="K766" s="553"/>
    </row>
    <row r="767" spans="1:11" x14ac:dyDescent="0.2">
      <c r="A767" s="469" t="s">
        <v>7</v>
      </c>
      <c r="B767" s="323">
        <v>86.666666666666671</v>
      </c>
      <c r="C767" s="324">
        <v>93.333333333333329</v>
      </c>
      <c r="D767" s="325">
        <v>83.333333333333329</v>
      </c>
      <c r="E767" s="325">
        <v>0</v>
      </c>
      <c r="F767" s="325">
        <v>100</v>
      </c>
      <c r="G767" s="498">
        <v>100</v>
      </c>
      <c r="H767" s="493">
        <v>87.179487179487197</v>
      </c>
      <c r="I767" s="553"/>
      <c r="J767" s="553"/>
      <c r="K767" s="553"/>
    </row>
    <row r="768" spans="1:11" x14ac:dyDescent="0.2">
      <c r="A768" s="469" t="s">
        <v>8</v>
      </c>
      <c r="B768" s="263">
        <v>7.393407973181261E-2</v>
      </c>
      <c r="C768" s="264">
        <v>4.5751475156110409E-2</v>
      </c>
      <c r="D768" s="327">
        <v>6.8893622307038688E-2</v>
      </c>
      <c r="E768" s="327">
        <v>0.1649269311064718</v>
      </c>
      <c r="F768" s="327">
        <v>3.7522175537230043E-2</v>
      </c>
      <c r="G768" s="499">
        <v>3.6844191111277957E-2</v>
      </c>
      <c r="H768" s="494">
        <v>7.4144044962641861E-2</v>
      </c>
      <c r="I768" s="553"/>
      <c r="J768" s="553"/>
      <c r="K768" s="553"/>
    </row>
    <row r="769" spans="1:11" x14ac:dyDescent="0.2">
      <c r="A769" s="471" t="s">
        <v>1</v>
      </c>
      <c r="B769" s="266">
        <f t="shared" ref="B769:H769" si="171">B766/B765*100-100</f>
        <v>0.57851239669422228</v>
      </c>
      <c r="C769" s="267">
        <f t="shared" si="171"/>
        <v>8.250688705234154</v>
      </c>
      <c r="D769" s="267">
        <f t="shared" si="171"/>
        <v>1.6873278236914757</v>
      </c>
      <c r="E769" s="267">
        <f t="shared" si="171"/>
        <v>-1.0330578512396755</v>
      </c>
      <c r="F769" s="267">
        <f t="shared" si="171"/>
        <v>9.3417945690673037</v>
      </c>
      <c r="G769" s="268">
        <f t="shared" si="171"/>
        <v>12.662337662337663</v>
      </c>
      <c r="H769" s="345">
        <f t="shared" si="171"/>
        <v>6.0102776011867718</v>
      </c>
      <c r="I769" s="553"/>
      <c r="J769" s="553"/>
      <c r="K769" s="553"/>
    </row>
    <row r="770" spans="1:11" ht="13.5" thickBot="1" x14ac:dyDescent="0.25">
      <c r="A770" s="469" t="s">
        <v>27</v>
      </c>
      <c r="B770" s="500">
        <f t="shared" ref="B770:F770" si="172">B766-B753</f>
        <v>12</v>
      </c>
      <c r="C770" s="501">
        <f t="shared" si="172"/>
        <v>146.33333333333303</v>
      </c>
      <c r="D770" s="501">
        <f t="shared" si="172"/>
        <v>-196.33333333333303</v>
      </c>
      <c r="E770" s="501">
        <f t="shared" si="172"/>
        <v>273</v>
      </c>
      <c r="F770" s="501">
        <f t="shared" si="172"/>
        <v>19.142857142856883</v>
      </c>
      <c r="G770" s="502">
        <f>G766-G753</f>
        <v>0.857142857143117</v>
      </c>
      <c r="H770" s="346">
        <f>H766-H753</f>
        <v>-11.102564102559882</v>
      </c>
      <c r="I770" s="553"/>
      <c r="J770" s="553"/>
      <c r="K770" s="553"/>
    </row>
    <row r="771" spans="1:11" ht="15.75" thickBot="1" x14ac:dyDescent="0.25">
      <c r="A771" s="371" t="s">
        <v>52</v>
      </c>
      <c r="B771" s="550">
        <f>[1]LM!$F$371</f>
        <v>46</v>
      </c>
      <c r="C771" s="551">
        <f>[1]LM!$R$371</f>
        <v>45</v>
      </c>
      <c r="D771" s="551">
        <f>[1]LM!$AD$371</f>
        <v>45</v>
      </c>
      <c r="E771" s="551">
        <f>[1]LM!$AP$371</f>
        <v>2</v>
      </c>
      <c r="F771" s="551">
        <f>[1]LM!$BB$371</f>
        <v>47</v>
      </c>
      <c r="G771" s="552">
        <f>[1]LM!$BN$371</f>
        <v>44</v>
      </c>
      <c r="H771" s="482">
        <f>SUM(B771:G771)</f>
        <v>229</v>
      </c>
      <c r="I771" s="553" t="s">
        <v>56</v>
      </c>
      <c r="J771" s="331">
        <f>H758-H771</f>
        <v>0</v>
      </c>
      <c r="K771" s="332">
        <f>J771/H758</f>
        <v>0</v>
      </c>
    </row>
    <row r="772" spans="1:11" x14ac:dyDescent="0.2">
      <c r="A772" s="371" t="s">
        <v>28</v>
      </c>
      <c r="B772" s="229">
        <v>161</v>
      </c>
      <c r="C772" s="281">
        <v>160.5</v>
      </c>
      <c r="D772" s="281">
        <v>156.5</v>
      </c>
      <c r="E772" s="281">
        <v>161.5</v>
      </c>
      <c r="F772" s="281">
        <v>154</v>
      </c>
      <c r="G772" s="230">
        <v>154</v>
      </c>
      <c r="H772" s="339"/>
      <c r="I772" s="553" t="s">
        <v>57</v>
      </c>
      <c r="J772" s="228">
        <v>157.19999999999999</v>
      </c>
      <c r="K772" s="553"/>
    </row>
    <row r="773" spans="1:11" ht="13.5" thickBot="1" x14ac:dyDescent="0.25">
      <c r="A773" s="372" t="s">
        <v>26</v>
      </c>
      <c r="B773" s="336">
        <f t="shared" ref="B773:G773" si="173">B772-B760</f>
        <v>159.5</v>
      </c>
      <c r="C773" s="337">
        <f t="shared" si="173"/>
        <v>159</v>
      </c>
      <c r="D773" s="337">
        <f t="shared" si="173"/>
        <v>155</v>
      </c>
      <c r="E773" s="337">
        <f t="shared" si="173"/>
        <v>160.5</v>
      </c>
      <c r="F773" s="337">
        <f t="shared" si="173"/>
        <v>152.5</v>
      </c>
      <c r="G773" s="484">
        <f t="shared" si="173"/>
        <v>152.5</v>
      </c>
      <c r="H773" s="348"/>
      <c r="I773" s="553" t="s">
        <v>26</v>
      </c>
      <c r="J773" s="239">
        <f>J772-J759</f>
        <v>-7.00000000000216E-2</v>
      </c>
      <c r="K773" s="553"/>
    </row>
    <row r="775" spans="1:11" ht="13.5" thickBot="1" x14ac:dyDescent="0.25"/>
    <row r="776" spans="1:11" ht="13.5" thickBot="1" x14ac:dyDescent="0.25">
      <c r="A776" s="285" t="s">
        <v>173</v>
      </c>
      <c r="B776" s="584" t="s">
        <v>50</v>
      </c>
      <c r="C776" s="585"/>
      <c r="D776" s="585"/>
      <c r="E776" s="585"/>
      <c r="F776" s="585"/>
      <c r="G776" s="586"/>
      <c r="H776" s="314" t="s">
        <v>0</v>
      </c>
      <c r="I776" s="554"/>
      <c r="J776" s="554"/>
      <c r="K776" s="554"/>
    </row>
    <row r="777" spans="1:11" x14ac:dyDescent="0.2">
      <c r="A777" s="469" t="s">
        <v>2</v>
      </c>
      <c r="B777" s="316">
        <v>1</v>
      </c>
      <c r="C777" s="236">
        <v>2</v>
      </c>
      <c r="D777" s="236">
        <v>3</v>
      </c>
      <c r="E777" s="236">
        <v>4</v>
      </c>
      <c r="F777" s="236">
        <v>5</v>
      </c>
      <c r="G777" s="495">
        <v>6</v>
      </c>
      <c r="H777" s="491">
        <v>77</v>
      </c>
      <c r="I777" s="554"/>
      <c r="J777" s="554"/>
      <c r="K777" s="554"/>
    </row>
    <row r="778" spans="1:11" x14ac:dyDescent="0.2">
      <c r="A778" s="470" t="s">
        <v>3</v>
      </c>
      <c r="B778" s="462">
        <v>4860</v>
      </c>
      <c r="C778" s="463">
        <v>4860</v>
      </c>
      <c r="D778" s="463">
        <v>4860</v>
      </c>
      <c r="E778" s="463">
        <v>4860</v>
      </c>
      <c r="F778" s="463">
        <v>4860</v>
      </c>
      <c r="G778" s="548">
        <v>4860</v>
      </c>
      <c r="H778" s="547">
        <v>4860</v>
      </c>
      <c r="I778" s="554"/>
      <c r="J778" s="554"/>
      <c r="K778" s="554"/>
    </row>
    <row r="779" spans="1:11" x14ac:dyDescent="0.2">
      <c r="A779" s="471" t="s">
        <v>6</v>
      </c>
      <c r="B779" s="321">
        <v>5044</v>
      </c>
      <c r="C779" s="322">
        <v>5208</v>
      </c>
      <c r="D779" s="322">
        <v>5224</v>
      </c>
      <c r="E779" s="322">
        <v>5464</v>
      </c>
      <c r="F779" s="322">
        <v>5234</v>
      </c>
      <c r="G779" s="497">
        <v>5535</v>
      </c>
      <c r="H779" s="342">
        <v>5255</v>
      </c>
      <c r="I779" s="554"/>
      <c r="J779" s="554"/>
      <c r="K779" s="554"/>
    </row>
    <row r="780" spans="1:11" x14ac:dyDescent="0.2">
      <c r="A780" s="469" t="s">
        <v>7</v>
      </c>
      <c r="B780" s="323">
        <v>73.3</v>
      </c>
      <c r="C780" s="324">
        <v>93.3</v>
      </c>
      <c r="D780" s="325">
        <v>93.3</v>
      </c>
      <c r="E780" s="325">
        <v>100</v>
      </c>
      <c r="F780" s="325">
        <v>86.7</v>
      </c>
      <c r="G780" s="498">
        <v>60</v>
      </c>
      <c r="H780" s="493">
        <v>87</v>
      </c>
      <c r="I780" s="554"/>
      <c r="J780" s="554"/>
      <c r="K780" s="554"/>
    </row>
    <row r="781" spans="1:11" x14ac:dyDescent="0.2">
      <c r="A781" s="469" t="s">
        <v>8</v>
      </c>
      <c r="B781" s="263">
        <v>7.1999999999999995E-2</v>
      </c>
      <c r="C781" s="264">
        <v>0.06</v>
      </c>
      <c r="D781" s="327">
        <v>6.0999999999999999E-2</v>
      </c>
      <c r="E781" s="327">
        <v>3.9E-2</v>
      </c>
      <c r="F781" s="327">
        <v>5.8000000000000003E-2</v>
      </c>
      <c r="G781" s="499">
        <v>0.08</v>
      </c>
      <c r="H781" s="494">
        <v>7.0999999999999994E-2</v>
      </c>
      <c r="I781" s="554"/>
      <c r="J781" s="554"/>
      <c r="K781" s="554"/>
    </row>
    <row r="782" spans="1:11" x14ac:dyDescent="0.2">
      <c r="A782" s="471" t="s">
        <v>1</v>
      </c>
      <c r="B782" s="266">
        <f t="shared" ref="B782:H782" si="174">B779/B778*100-100</f>
        <v>3.7860082304526799</v>
      </c>
      <c r="C782" s="267">
        <f t="shared" si="174"/>
        <v>7.1604938271604794</v>
      </c>
      <c r="D782" s="267">
        <f t="shared" si="174"/>
        <v>7.4897119341563752</v>
      </c>
      <c r="E782" s="267">
        <f t="shared" si="174"/>
        <v>12.42798353909464</v>
      </c>
      <c r="F782" s="267">
        <f t="shared" si="174"/>
        <v>7.6954732510288153</v>
      </c>
      <c r="G782" s="268">
        <f t="shared" si="174"/>
        <v>13.888888888888886</v>
      </c>
      <c r="H782" s="345">
        <f t="shared" si="174"/>
        <v>8.1275720164609027</v>
      </c>
      <c r="I782" s="554"/>
      <c r="J782" s="554"/>
      <c r="K782" s="554"/>
    </row>
    <row r="783" spans="1:11" ht="13.5" thickBot="1" x14ac:dyDescent="0.25">
      <c r="A783" s="469" t="s">
        <v>27</v>
      </c>
      <c r="B783" s="500">
        <f t="shared" ref="B783:F783" si="175">B779-B766</f>
        <v>176</v>
      </c>
      <c r="C783" s="501">
        <f t="shared" si="175"/>
        <v>-31.33333333333303</v>
      </c>
      <c r="D783" s="501">
        <f t="shared" si="175"/>
        <v>302.33333333333303</v>
      </c>
      <c r="E783" s="501">
        <f t="shared" si="175"/>
        <v>674</v>
      </c>
      <c r="F783" s="501">
        <f t="shared" si="175"/>
        <v>-58.142857142856883</v>
      </c>
      <c r="G783" s="502">
        <f>G779-G766</f>
        <v>82.142857142856883</v>
      </c>
      <c r="H783" s="346">
        <f>H779-H766</f>
        <v>124.10256410255988</v>
      </c>
      <c r="I783" s="554"/>
      <c r="J783" s="554"/>
      <c r="K783" s="554"/>
    </row>
    <row r="784" spans="1:11" ht="15" x14ac:dyDescent="0.2">
      <c r="A784" s="371" t="s">
        <v>52</v>
      </c>
      <c r="B784" s="555">
        <v>46</v>
      </c>
      <c r="C784" s="556">
        <v>45</v>
      </c>
      <c r="D784" s="556">
        <v>46</v>
      </c>
      <c r="E784" s="556">
        <v>2</v>
      </c>
      <c r="F784" s="556">
        <v>47</v>
      </c>
      <c r="G784" s="557">
        <v>45</v>
      </c>
      <c r="H784" s="482">
        <f>SUM(B784:G784)</f>
        <v>231</v>
      </c>
      <c r="I784" s="554" t="s">
        <v>56</v>
      </c>
      <c r="J784" s="331">
        <f>H771-H784</f>
        <v>-2</v>
      </c>
      <c r="K784" s="332">
        <f>J784/H771</f>
        <v>-8.7336244541484712E-3</v>
      </c>
    </row>
    <row r="785" spans="1:11" x14ac:dyDescent="0.2">
      <c r="A785" s="371" t="s">
        <v>28</v>
      </c>
      <c r="B785" s="229">
        <v>161</v>
      </c>
      <c r="C785" s="281">
        <v>160.5</v>
      </c>
      <c r="D785" s="281">
        <v>156.5</v>
      </c>
      <c r="E785" s="281">
        <v>161.5</v>
      </c>
      <c r="F785" s="281">
        <v>154</v>
      </c>
      <c r="G785" s="230">
        <v>154</v>
      </c>
      <c r="H785" s="339"/>
      <c r="I785" s="554" t="s">
        <v>57</v>
      </c>
      <c r="J785" s="228">
        <v>157.51</v>
      </c>
      <c r="K785" s="554"/>
    </row>
    <row r="786" spans="1:11" ht="13.5" thickBot="1" x14ac:dyDescent="0.25">
      <c r="A786" s="372" t="s">
        <v>26</v>
      </c>
      <c r="B786" s="336">
        <f t="shared" ref="B786:G786" si="176">B785-B773</f>
        <v>1.5</v>
      </c>
      <c r="C786" s="337">
        <f t="shared" si="176"/>
        <v>1.5</v>
      </c>
      <c r="D786" s="337">
        <f t="shared" si="176"/>
        <v>1.5</v>
      </c>
      <c r="E786" s="337">
        <f t="shared" si="176"/>
        <v>1</v>
      </c>
      <c r="F786" s="337">
        <f t="shared" si="176"/>
        <v>1.5</v>
      </c>
      <c r="G786" s="484">
        <f t="shared" si="176"/>
        <v>1.5</v>
      </c>
      <c r="H786" s="348"/>
      <c r="I786" s="554" t="s">
        <v>26</v>
      </c>
      <c r="J786" s="239">
        <f>J785-J772</f>
        <v>0.31000000000000227</v>
      </c>
      <c r="K786" s="554"/>
    </row>
    <row r="788" spans="1:11" ht="13.5" thickBot="1" x14ac:dyDescent="0.25"/>
    <row r="789" spans="1:11" ht="13.5" thickBot="1" x14ac:dyDescent="0.25">
      <c r="A789" s="285" t="s">
        <v>174</v>
      </c>
      <c r="B789" s="584" t="s">
        <v>50</v>
      </c>
      <c r="C789" s="585"/>
      <c r="D789" s="585"/>
      <c r="E789" s="585"/>
      <c r="F789" s="585"/>
      <c r="G789" s="586"/>
      <c r="H789" s="314" t="s">
        <v>0</v>
      </c>
      <c r="I789" s="558"/>
      <c r="J789" s="558"/>
      <c r="K789" s="558"/>
    </row>
    <row r="790" spans="1:11" x14ac:dyDescent="0.2">
      <c r="A790" s="469" t="s">
        <v>2</v>
      </c>
      <c r="B790" s="316">
        <v>1</v>
      </c>
      <c r="C790" s="236">
        <v>2</v>
      </c>
      <c r="D790" s="236">
        <v>3</v>
      </c>
      <c r="E790" s="236">
        <v>4</v>
      </c>
      <c r="F790" s="236">
        <v>5</v>
      </c>
      <c r="G790" s="495">
        <v>6</v>
      </c>
      <c r="H790" s="491">
        <v>77</v>
      </c>
      <c r="I790" s="558"/>
      <c r="J790" s="558"/>
      <c r="K790" s="558"/>
    </row>
    <row r="791" spans="1:11" x14ac:dyDescent="0.2">
      <c r="A791" s="470" t="s">
        <v>3</v>
      </c>
      <c r="B791" s="462">
        <v>4880</v>
      </c>
      <c r="C791" s="463">
        <v>4880</v>
      </c>
      <c r="D791" s="463">
        <v>4880</v>
      </c>
      <c r="E791" s="463">
        <v>4880</v>
      </c>
      <c r="F791" s="463">
        <v>4880</v>
      </c>
      <c r="G791" s="548">
        <v>4880</v>
      </c>
      <c r="H791" s="547">
        <v>4880</v>
      </c>
      <c r="I791" s="558"/>
      <c r="J791" s="558"/>
      <c r="K791" s="558"/>
    </row>
    <row r="792" spans="1:11" x14ac:dyDescent="0.2">
      <c r="A792" s="471" t="s">
        <v>6</v>
      </c>
      <c r="B792" s="321">
        <v>5044</v>
      </c>
      <c r="C792" s="322">
        <v>5292</v>
      </c>
      <c r="D792" s="322">
        <v>5336</v>
      </c>
      <c r="E792" s="322">
        <v>5364</v>
      </c>
      <c r="F792" s="322">
        <v>5286</v>
      </c>
      <c r="G792" s="497">
        <v>5580</v>
      </c>
      <c r="H792" s="342">
        <v>5309</v>
      </c>
      <c r="I792" s="558"/>
      <c r="J792" s="558"/>
      <c r="K792" s="558"/>
    </row>
    <row r="793" spans="1:11" x14ac:dyDescent="0.2">
      <c r="A793" s="469" t="s">
        <v>7</v>
      </c>
      <c r="B793" s="323">
        <v>80</v>
      </c>
      <c r="C793" s="324">
        <v>93.3</v>
      </c>
      <c r="D793" s="325">
        <v>93.3</v>
      </c>
      <c r="E793" s="325">
        <v>100</v>
      </c>
      <c r="F793" s="325">
        <v>66.7</v>
      </c>
      <c r="G793" s="498">
        <v>93.3</v>
      </c>
      <c r="H793" s="493">
        <v>83.1</v>
      </c>
      <c r="I793" s="558"/>
      <c r="J793" s="558"/>
      <c r="K793" s="558"/>
    </row>
    <row r="794" spans="1:11" x14ac:dyDescent="0.2">
      <c r="A794" s="469" t="s">
        <v>8</v>
      </c>
      <c r="B794" s="263">
        <v>8.5000000000000006E-2</v>
      </c>
      <c r="C794" s="264">
        <v>5.8000000000000003E-2</v>
      </c>
      <c r="D794" s="327">
        <v>5.2999999999999999E-2</v>
      </c>
      <c r="E794" s="327">
        <v>4.9000000000000002E-2</v>
      </c>
      <c r="F794" s="327">
        <v>9.8000000000000004E-2</v>
      </c>
      <c r="G794" s="499">
        <v>0.06</v>
      </c>
      <c r="H794" s="494">
        <v>7.6999999999999999E-2</v>
      </c>
      <c r="I794" s="558"/>
      <c r="J794" s="558"/>
      <c r="K794" s="558"/>
    </row>
    <row r="795" spans="1:11" x14ac:dyDescent="0.2">
      <c r="A795" s="471" t="s">
        <v>1</v>
      </c>
      <c r="B795" s="266">
        <f t="shared" ref="B795:H795" si="177">B792/B791*100-100</f>
        <v>3.3606557377049171</v>
      </c>
      <c r="C795" s="267">
        <f t="shared" si="177"/>
        <v>8.4426229508196826</v>
      </c>
      <c r="D795" s="267">
        <f t="shared" si="177"/>
        <v>9.3442622950819612</v>
      </c>
      <c r="E795" s="267">
        <f t="shared" si="177"/>
        <v>9.9180327868852487</v>
      </c>
      <c r="F795" s="267">
        <f t="shared" si="177"/>
        <v>8.3196721311475414</v>
      </c>
      <c r="G795" s="268">
        <f t="shared" si="177"/>
        <v>14.344262295081961</v>
      </c>
      <c r="H795" s="345">
        <f t="shared" si="177"/>
        <v>8.7909836065573614</v>
      </c>
      <c r="I795" s="558"/>
      <c r="J795" s="558"/>
      <c r="K795" s="558"/>
    </row>
    <row r="796" spans="1:11" ht="13.5" thickBot="1" x14ac:dyDescent="0.25">
      <c r="A796" s="469" t="s">
        <v>27</v>
      </c>
      <c r="B796" s="500">
        <f t="shared" ref="B796:F796" si="178">B792-B779</f>
        <v>0</v>
      </c>
      <c r="C796" s="501">
        <f t="shared" si="178"/>
        <v>84</v>
      </c>
      <c r="D796" s="501">
        <f t="shared" si="178"/>
        <v>112</v>
      </c>
      <c r="E796" s="501">
        <f t="shared" si="178"/>
        <v>-100</v>
      </c>
      <c r="F796" s="501">
        <f t="shared" si="178"/>
        <v>52</v>
      </c>
      <c r="G796" s="502">
        <f>G792-G779</f>
        <v>45</v>
      </c>
      <c r="H796" s="346">
        <f>H792-H779</f>
        <v>54</v>
      </c>
      <c r="I796" s="558"/>
      <c r="J796" s="558"/>
      <c r="K796" s="558"/>
    </row>
    <row r="797" spans="1:11" ht="15" x14ac:dyDescent="0.2">
      <c r="A797" s="371" t="s">
        <v>52</v>
      </c>
      <c r="B797" s="555">
        <v>46</v>
      </c>
      <c r="C797" s="556">
        <v>45</v>
      </c>
      <c r="D797" s="556">
        <v>45</v>
      </c>
      <c r="E797" s="556">
        <v>2</v>
      </c>
      <c r="F797" s="556">
        <v>47</v>
      </c>
      <c r="G797" s="557">
        <v>44</v>
      </c>
      <c r="H797" s="482">
        <f>SUM(B797:G797)</f>
        <v>229</v>
      </c>
      <c r="I797" s="558" t="s">
        <v>56</v>
      </c>
      <c r="J797" s="331">
        <f>H784-H797</f>
        <v>2</v>
      </c>
      <c r="K797" s="332">
        <f>J797/H784</f>
        <v>8.658008658008658E-3</v>
      </c>
    </row>
    <row r="798" spans="1:11" x14ac:dyDescent="0.2">
      <c r="A798" s="371" t="s">
        <v>28</v>
      </c>
      <c r="B798" s="229">
        <v>161</v>
      </c>
      <c r="C798" s="281">
        <v>160.5</v>
      </c>
      <c r="D798" s="281">
        <v>156.5</v>
      </c>
      <c r="E798" s="281">
        <v>161.5</v>
      </c>
      <c r="F798" s="281">
        <v>154</v>
      </c>
      <c r="G798" s="230">
        <v>154</v>
      </c>
      <c r="H798" s="339"/>
      <c r="I798" s="558" t="s">
        <v>57</v>
      </c>
      <c r="J798" s="228">
        <v>158.08000000000001</v>
      </c>
      <c r="K798" s="558"/>
    </row>
    <row r="799" spans="1:11" ht="13.5" thickBot="1" x14ac:dyDescent="0.25">
      <c r="A799" s="372" t="s">
        <v>26</v>
      </c>
      <c r="B799" s="336">
        <f t="shared" ref="B799:G799" si="179">B798-B786</f>
        <v>159.5</v>
      </c>
      <c r="C799" s="337">
        <f t="shared" si="179"/>
        <v>159</v>
      </c>
      <c r="D799" s="337">
        <f t="shared" si="179"/>
        <v>155</v>
      </c>
      <c r="E799" s="337">
        <f t="shared" si="179"/>
        <v>160.5</v>
      </c>
      <c r="F799" s="337">
        <f t="shared" si="179"/>
        <v>152.5</v>
      </c>
      <c r="G799" s="484">
        <f t="shared" si="179"/>
        <v>152.5</v>
      </c>
      <c r="H799" s="348"/>
      <c r="I799" s="558" t="s">
        <v>26</v>
      </c>
      <c r="J799" s="239">
        <f>J798-J785</f>
        <v>0.5700000000000216</v>
      </c>
      <c r="K799" s="558"/>
    </row>
    <row r="801" spans="1:11" ht="13.5" thickBot="1" x14ac:dyDescent="0.25"/>
    <row r="802" spans="1:11" ht="13.5" thickBot="1" x14ac:dyDescent="0.25">
      <c r="A802" s="285" t="s">
        <v>175</v>
      </c>
      <c r="B802" s="584" t="s">
        <v>50</v>
      </c>
      <c r="C802" s="585"/>
      <c r="D802" s="585"/>
      <c r="E802" s="585"/>
      <c r="F802" s="585"/>
      <c r="G802" s="586"/>
      <c r="H802" s="314" t="s">
        <v>0</v>
      </c>
      <c r="I802" s="578"/>
      <c r="J802" s="578"/>
      <c r="K802" s="578"/>
    </row>
    <row r="803" spans="1:11" x14ac:dyDescent="0.2">
      <c r="A803" s="469" t="s">
        <v>2</v>
      </c>
      <c r="B803" s="316">
        <v>1</v>
      </c>
      <c r="C803" s="236">
        <v>2</v>
      </c>
      <c r="D803" s="236">
        <v>3</v>
      </c>
      <c r="E803" s="236">
        <v>4</v>
      </c>
      <c r="F803" s="236">
        <v>5</v>
      </c>
      <c r="G803" s="495">
        <v>6</v>
      </c>
      <c r="H803" s="491">
        <v>77</v>
      </c>
      <c r="I803" s="578"/>
      <c r="J803" s="578"/>
      <c r="K803" s="578"/>
    </row>
    <row r="804" spans="1:11" x14ac:dyDescent="0.2">
      <c r="A804" s="470" t="s">
        <v>3</v>
      </c>
      <c r="B804" s="462">
        <v>4900</v>
      </c>
      <c r="C804" s="463">
        <v>4900</v>
      </c>
      <c r="D804" s="463">
        <v>4900</v>
      </c>
      <c r="E804" s="463">
        <v>4900</v>
      </c>
      <c r="F804" s="463">
        <v>4900</v>
      </c>
      <c r="G804" s="548">
        <v>4900</v>
      </c>
      <c r="H804" s="547">
        <v>4900</v>
      </c>
      <c r="I804" s="578"/>
      <c r="J804" s="578"/>
      <c r="K804" s="578"/>
    </row>
    <row r="805" spans="1:11" x14ac:dyDescent="0.2">
      <c r="A805" s="471" t="s">
        <v>6</v>
      </c>
      <c r="B805" s="321">
        <v>5192</v>
      </c>
      <c r="C805" s="322">
        <v>5385</v>
      </c>
      <c r="D805" s="322">
        <v>5194</v>
      </c>
      <c r="E805" s="322">
        <v>5314</v>
      </c>
      <c r="F805" s="322">
        <v>5445</v>
      </c>
      <c r="G805" s="497">
        <v>5481</v>
      </c>
      <c r="H805" s="342">
        <v>5339</v>
      </c>
      <c r="I805" s="578"/>
      <c r="J805" s="578"/>
      <c r="K805" s="578"/>
    </row>
    <row r="806" spans="1:11" x14ac:dyDescent="0.2">
      <c r="A806" s="469" t="s">
        <v>7</v>
      </c>
      <c r="B806" s="323">
        <v>86.7</v>
      </c>
      <c r="C806" s="324">
        <v>93.3</v>
      </c>
      <c r="D806" s="325">
        <v>73.3</v>
      </c>
      <c r="E806" s="325">
        <v>100</v>
      </c>
      <c r="F806" s="325">
        <v>100</v>
      </c>
      <c r="G806" s="498">
        <v>80</v>
      </c>
      <c r="H806" s="493">
        <v>85.7</v>
      </c>
      <c r="I806" s="578"/>
      <c r="J806" s="578"/>
      <c r="K806" s="578"/>
    </row>
    <row r="807" spans="1:11" x14ac:dyDescent="0.2">
      <c r="A807" s="469" t="s">
        <v>8</v>
      </c>
      <c r="B807" s="263">
        <v>7.0000000000000007E-2</v>
      </c>
      <c r="C807" s="264">
        <v>5.0999999999999997E-2</v>
      </c>
      <c r="D807" s="327">
        <v>9.7000000000000003E-2</v>
      </c>
      <c r="E807" s="327">
        <v>9.0999999999999998E-2</v>
      </c>
      <c r="F807" s="327">
        <v>4.2999999999999997E-2</v>
      </c>
      <c r="G807" s="499">
        <v>0.10199999999999999</v>
      </c>
      <c r="H807" s="494">
        <v>7.6999999999999999E-2</v>
      </c>
      <c r="I807" s="578"/>
      <c r="J807" s="578"/>
      <c r="K807" s="578"/>
    </row>
    <row r="808" spans="1:11" x14ac:dyDescent="0.2">
      <c r="A808" s="471" t="s">
        <v>1</v>
      </c>
      <c r="B808" s="266">
        <f t="shared" ref="B808:H808" si="180">B805/B804*100-100</f>
        <v>5.959183673469397</v>
      </c>
      <c r="C808" s="267">
        <f t="shared" si="180"/>
        <v>9.8979591836734642</v>
      </c>
      <c r="D808" s="267">
        <f t="shared" si="180"/>
        <v>6</v>
      </c>
      <c r="E808" s="267">
        <f t="shared" si="180"/>
        <v>8.4489795918367179</v>
      </c>
      <c r="F808" s="267">
        <f t="shared" si="180"/>
        <v>11.122448979591823</v>
      </c>
      <c r="G808" s="268">
        <f t="shared" si="180"/>
        <v>11.857142857142861</v>
      </c>
      <c r="H808" s="345">
        <f t="shared" si="180"/>
        <v>8.959183673469397</v>
      </c>
      <c r="I808" s="578"/>
      <c r="J808" s="578"/>
      <c r="K808" s="578"/>
    </row>
    <row r="809" spans="1:11" ht="13.5" thickBot="1" x14ac:dyDescent="0.25">
      <c r="A809" s="469" t="s">
        <v>27</v>
      </c>
      <c r="B809" s="500">
        <f t="shared" ref="B809:F809" si="181">B805-B792</f>
        <v>148</v>
      </c>
      <c r="C809" s="501">
        <f t="shared" si="181"/>
        <v>93</v>
      </c>
      <c r="D809" s="501">
        <f t="shared" si="181"/>
        <v>-142</v>
      </c>
      <c r="E809" s="501">
        <f t="shared" si="181"/>
        <v>-50</v>
      </c>
      <c r="F809" s="501">
        <f t="shared" si="181"/>
        <v>159</v>
      </c>
      <c r="G809" s="502">
        <f>G805-G792</f>
        <v>-99</v>
      </c>
      <c r="H809" s="346">
        <f>H805-H792</f>
        <v>30</v>
      </c>
      <c r="I809" s="578"/>
      <c r="J809" s="578"/>
      <c r="K809" s="578"/>
    </row>
    <row r="810" spans="1:11" ht="15" x14ac:dyDescent="0.2">
      <c r="A810" s="371" t="s">
        <v>52</v>
      </c>
      <c r="B810" s="555">
        <v>46</v>
      </c>
      <c r="C810" s="556">
        <v>45</v>
      </c>
      <c r="D810" s="556">
        <v>45</v>
      </c>
      <c r="E810" s="556">
        <v>2</v>
      </c>
      <c r="F810" s="556">
        <v>47</v>
      </c>
      <c r="G810" s="557">
        <v>44</v>
      </c>
      <c r="H810" s="482">
        <f>SUM(B810:G810)</f>
        <v>229</v>
      </c>
      <c r="I810" s="578" t="s">
        <v>56</v>
      </c>
      <c r="J810" s="331">
        <f>H797-H810</f>
        <v>0</v>
      </c>
      <c r="K810" s="332">
        <f>J810/H797</f>
        <v>0</v>
      </c>
    </row>
    <row r="811" spans="1:11" x14ac:dyDescent="0.2">
      <c r="A811" s="371" t="s">
        <v>28</v>
      </c>
      <c r="B811" s="229"/>
      <c r="C811" s="281"/>
      <c r="D811" s="281"/>
      <c r="E811" s="281"/>
      <c r="F811" s="281"/>
      <c r="G811" s="230"/>
      <c r="H811" s="339"/>
      <c r="I811" s="578" t="s">
        <v>57</v>
      </c>
      <c r="J811" s="228">
        <v>157.33000000000001</v>
      </c>
      <c r="K811" s="578"/>
    </row>
    <row r="812" spans="1:11" ht="13.5" thickBot="1" x14ac:dyDescent="0.25">
      <c r="A812" s="372" t="s">
        <v>26</v>
      </c>
      <c r="B812" s="336">
        <f t="shared" ref="B812:G812" si="182">B811-B799</f>
        <v>-159.5</v>
      </c>
      <c r="C812" s="337">
        <f t="shared" si="182"/>
        <v>-159</v>
      </c>
      <c r="D812" s="337">
        <f t="shared" si="182"/>
        <v>-155</v>
      </c>
      <c r="E812" s="337">
        <f t="shared" si="182"/>
        <v>-160.5</v>
      </c>
      <c r="F812" s="337">
        <f t="shared" si="182"/>
        <v>-152.5</v>
      </c>
      <c r="G812" s="484">
        <f t="shared" si="182"/>
        <v>-152.5</v>
      </c>
      <c r="H812" s="348"/>
      <c r="I812" s="578" t="s">
        <v>26</v>
      </c>
      <c r="J812" s="239">
        <f>J811-J798</f>
        <v>-0.75</v>
      </c>
      <c r="K812" s="578"/>
    </row>
  </sheetData>
  <mergeCells count="63">
    <mergeCell ref="B802:G802"/>
    <mergeCell ref="B789:G789"/>
    <mergeCell ref="B310:G310"/>
    <mergeCell ref="B269:F269"/>
    <mergeCell ref="B362:G362"/>
    <mergeCell ref="B323:G323"/>
    <mergeCell ref="B336:G336"/>
    <mergeCell ref="B349:G349"/>
    <mergeCell ref="B531:G531"/>
    <mergeCell ref="B763:G763"/>
    <mergeCell ref="B712:G712"/>
    <mergeCell ref="B750:G750"/>
    <mergeCell ref="B737:G737"/>
    <mergeCell ref="B479:G479"/>
    <mergeCell ref="B414:G414"/>
    <mergeCell ref="B440:G440"/>
    <mergeCell ref="B401:G401"/>
    <mergeCell ref="B388:G388"/>
    <mergeCell ref="B375:G375"/>
    <mergeCell ref="B178:F178"/>
    <mergeCell ref="B256:F256"/>
    <mergeCell ref="B204:F204"/>
    <mergeCell ref="B295:F295"/>
    <mergeCell ref="B217:F217"/>
    <mergeCell ref="B9:F9"/>
    <mergeCell ref="B22:F22"/>
    <mergeCell ref="B35:F35"/>
    <mergeCell ref="B48:F48"/>
    <mergeCell ref="B61:F61"/>
    <mergeCell ref="B230:F230"/>
    <mergeCell ref="B282:F282"/>
    <mergeCell ref="B191:F191"/>
    <mergeCell ref="B74:F74"/>
    <mergeCell ref="B152:F152"/>
    <mergeCell ref="B139:F139"/>
    <mergeCell ref="B126:F126"/>
    <mergeCell ref="B113:F113"/>
    <mergeCell ref="B100:F100"/>
    <mergeCell ref="B87:F87"/>
    <mergeCell ref="B165:F165"/>
    <mergeCell ref="B243:F243"/>
    <mergeCell ref="B453:G453"/>
    <mergeCell ref="B427:G427"/>
    <mergeCell ref="B700:G700"/>
    <mergeCell ref="B687:G687"/>
    <mergeCell ref="B557:G557"/>
    <mergeCell ref="B466:G466"/>
    <mergeCell ref="L745:N745"/>
    <mergeCell ref="B724:G724"/>
    <mergeCell ref="B674:G674"/>
    <mergeCell ref="B492:G492"/>
    <mergeCell ref="B776:G776"/>
    <mergeCell ref="B622:G622"/>
    <mergeCell ref="B609:G609"/>
    <mergeCell ref="B661:G661"/>
    <mergeCell ref="B648:G648"/>
    <mergeCell ref="B635:G635"/>
    <mergeCell ref="B518:G518"/>
    <mergeCell ref="B505:G505"/>
    <mergeCell ref="B596:G596"/>
    <mergeCell ref="B583:G583"/>
    <mergeCell ref="B570:G570"/>
    <mergeCell ref="B544:G5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79" t="s">
        <v>18</v>
      </c>
      <c r="C4" s="580"/>
      <c r="D4" s="580"/>
      <c r="E4" s="580"/>
      <c r="F4" s="580"/>
      <c r="G4" s="580"/>
      <c r="H4" s="580"/>
      <c r="I4" s="580"/>
      <c r="J4" s="581"/>
      <c r="K4" s="579" t="s">
        <v>21</v>
      </c>
      <c r="L4" s="580"/>
      <c r="M4" s="580"/>
      <c r="N4" s="580"/>
      <c r="O4" s="580"/>
      <c r="P4" s="580"/>
      <c r="Q4" s="580"/>
      <c r="R4" s="580"/>
      <c r="S4" s="580"/>
      <c r="T4" s="580"/>
      <c r="U4" s="580"/>
      <c r="V4" s="580"/>
      <c r="W4" s="58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79" t="s">
        <v>23</v>
      </c>
      <c r="C17" s="580"/>
      <c r="D17" s="580"/>
      <c r="E17" s="580"/>
      <c r="F17" s="58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79" t="s">
        <v>18</v>
      </c>
      <c r="C4" s="580"/>
      <c r="D4" s="580"/>
      <c r="E4" s="580"/>
      <c r="F4" s="580"/>
      <c r="G4" s="580"/>
      <c r="H4" s="580"/>
      <c r="I4" s="580"/>
      <c r="J4" s="581"/>
      <c r="K4" s="579" t="s">
        <v>21</v>
      </c>
      <c r="L4" s="580"/>
      <c r="M4" s="580"/>
      <c r="N4" s="580"/>
      <c r="O4" s="580"/>
      <c r="P4" s="580"/>
      <c r="Q4" s="580"/>
      <c r="R4" s="580"/>
      <c r="S4" s="580"/>
      <c r="T4" s="580"/>
      <c r="U4" s="580"/>
      <c r="V4" s="580"/>
      <c r="W4" s="58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79" t="s">
        <v>23</v>
      </c>
      <c r="C17" s="580"/>
      <c r="D17" s="580"/>
      <c r="E17" s="580"/>
      <c r="F17" s="58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79" t="s">
        <v>18</v>
      </c>
      <c r="C4" s="580"/>
      <c r="D4" s="580"/>
      <c r="E4" s="580"/>
      <c r="F4" s="580"/>
      <c r="G4" s="580"/>
      <c r="H4" s="580"/>
      <c r="I4" s="580"/>
      <c r="J4" s="581"/>
      <c r="K4" s="579" t="s">
        <v>21</v>
      </c>
      <c r="L4" s="580"/>
      <c r="M4" s="580"/>
      <c r="N4" s="580"/>
      <c r="O4" s="580"/>
      <c r="P4" s="580"/>
      <c r="Q4" s="580"/>
      <c r="R4" s="580"/>
      <c r="S4" s="580"/>
      <c r="T4" s="580"/>
      <c r="U4" s="580"/>
      <c r="V4" s="580"/>
      <c r="W4" s="58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79" t="s">
        <v>23</v>
      </c>
      <c r="C17" s="580"/>
      <c r="D17" s="580"/>
      <c r="E17" s="580"/>
      <c r="F17" s="58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82" t="s">
        <v>42</v>
      </c>
      <c r="B1" s="582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82" t="s">
        <v>42</v>
      </c>
      <c r="B1" s="582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83" t="s">
        <v>42</v>
      </c>
      <c r="B1" s="583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82" t="s">
        <v>42</v>
      </c>
      <c r="B1" s="582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C700"/>
  <sheetViews>
    <sheetView showGridLines="0" topLeftCell="A675" zoomScale="73" zoomScaleNormal="73" workbookViewId="0">
      <selection activeCell="T696" sqref="T696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93"/>
      <c r="G2" s="593"/>
      <c r="H2" s="593"/>
      <c r="I2" s="593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87" t="s">
        <v>53</v>
      </c>
      <c r="C9" s="588"/>
      <c r="D9" s="588"/>
      <c r="E9" s="588"/>
      <c r="F9" s="588"/>
      <c r="G9" s="588"/>
      <c r="H9" s="588"/>
      <c r="I9" s="588"/>
      <c r="J9" s="588"/>
      <c r="K9" s="588"/>
      <c r="L9" s="588"/>
      <c r="M9" s="589"/>
      <c r="N9" s="587" t="s">
        <v>63</v>
      </c>
      <c r="O9" s="588"/>
      <c r="P9" s="588"/>
      <c r="Q9" s="588"/>
      <c r="R9" s="588"/>
      <c r="S9" s="588"/>
      <c r="T9" s="588"/>
      <c r="U9" s="589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87" t="s">
        <v>53</v>
      </c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9"/>
      <c r="N23" s="587" t="s">
        <v>63</v>
      </c>
      <c r="O23" s="588"/>
      <c r="P23" s="588"/>
      <c r="Q23" s="588"/>
      <c r="R23" s="588"/>
      <c r="S23" s="588"/>
      <c r="T23" s="588"/>
      <c r="U23" s="589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87" t="s">
        <v>53</v>
      </c>
      <c r="C37" s="588"/>
      <c r="D37" s="588"/>
      <c r="E37" s="588"/>
      <c r="F37" s="588"/>
      <c r="G37" s="588"/>
      <c r="H37" s="588"/>
      <c r="I37" s="588"/>
      <c r="J37" s="588"/>
      <c r="K37" s="588"/>
      <c r="L37" s="588"/>
      <c r="M37" s="589"/>
      <c r="N37" s="587" t="s">
        <v>63</v>
      </c>
      <c r="O37" s="588"/>
      <c r="P37" s="588"/>
      <c r="Q37" s="588"/>
      <c r="R37" s="588"/>
      <c r="S37" s="588"/>
      <c r="T37" s="588"/>
      <c r="U37" s="589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87" t="s">
        <v>53</v>
      </c>
      <c r="C53" s="588"/>
      <c r="D53" s="588"/>
      <c r="E53" s="588"/>
      <c r="F53" s="588"/>
      <c r="G53" s="588"/>
      <c r="H53" s="588"/>
      <c r="I53" s="588"/>
      <c r="J53" s="588"/>
      <c r="K53" s="588"/>
      <c r="L53" s="589"/>
      <c r="M53" s="587" t="s">
        <v>63</v>
      </c>
      <c r="N53" s="588"/>
      <c r="O53" s="588"/>
      <c r="P53" s="588"/>
      <c r="Q53" s="588"/>
      <c r="R53" s="588"/>
      <c r="S53" s="588"/>
      <c r="T53" s="588"/>
      <c r="U53" s="588"/>
      <c r="V53" s="588"/>
      <c r="W53" s="589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87" t="s">
        <v>53</v>
      </c>
      <c r="C67" s="588"/>
      <c r="D67" s="588"/>
      <c r="E67" s="588"/>
      <c r="F67" s="588"/>
      <c r="G67" s="588"/>
      <c r="H67" s="588"/>
      <c r="I67" s="588"/>
      <c r="J67" s="588"/>
      <c r="K67" s="588"/>
      <c r="L67" s="589"/>
      <c r="M67" s="587" t="s">
        <v>63</v>
      </c>
      <c r="N67" s="588"/>
      <c r="O67" s="588"/>
      <c r="P67" s="588"/>
      <c r="Q67" s="588"/>
      <c r="R67" s="588"/>
      <c r="S67" s="588"/>
      <c r="T67" s="588"/>
      <c r="U67" s="588"/>
      <c r="V67" s="588"/>
      <c r="W67" s="589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87" t="s">
        <v>53</v>
      </c>
      <c r="C81" s="588"/>
      <c r="D81" s="588"/>
      <c r="E81" s="588"/>
      <c r="F81" s="588"/>
      <c r="G81" s="588"/>
      <c r="H81" s="588"/>
      <c r="I81" s="588"/>
      <c r="J81" s="588"/>
      <c r="K81" s="588"/>
      <c r="L81" s="589"/>
      <c r="M81" s="587" t="s">
        <v>63</v>
      </c>
      <c r="N81" s="588"/>
      <c r="O81" s="588"/>
      <c r="P81" s="588"/>
      <c r="Q81" s="588"/>
      <c r="R81" s="588"/>
      <c r="S81" s="588"/>
      <c r="T81" s="588"/>
      <c r="U81" s="588"/>
      <c r="V81" s="588"/>
      <c r="W81" s="589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87" t="s">
        <v>53</v>
      </c>
      <c r="C95" s="588"/>
      <c r="D95" s="588"/>
      <c r="E95" s="588"/>
      <c r="F95" s="588"/>
      <c r="G95" s="588"/>
      <c r="H95" s="588"/>
      <c r="I95" s="588"/>
      <c r="J95" s="588"/>
      <c r="K95" s="588"/>
      <c r="L95" s="589"/>
      <c r="M95" s="587" t="s">
        <v>63</v>
      </c>
      <c r="N95" s="588"/>
      <c r="O95" s="588"/>
      <c r="P95" s="588"/>
      <c r="Q95" s="588"/>
      <c r="R95" s="588"/>
      <c r="S95" s="588"/>
      <c r="T95" s="588"/>
      <c r="U95" s="588"/>
      <c r="V95" s="588"/>
      <c r="W95" s="589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87" t="s">
        <v>53</v>
      </c>
      <c r="C109" s="588"/>
      <c r="D109" s="588"/>
      <c r="E109" s="588"/>
      <c r="F109" s="588"/>
      <c r="G109" s="588"/>
      <c r="H109" s="588"/>
      <c r="I109" s="588"/>
      <c r="J109" s="588"/>
      <c r="K109" s="588"/>
      <c r="L109" s="589"/>
      <c r="M109" s="587" t="s">
        <v>63</v>
      </c>
      <c r="N109" s="588"/>
      <c r="O109" s="588"/>
      <c r="P109" s="588"/>
      <c r="Q109" s="588"/>
      <c r="R109" s="588"/>
      <c r="S109" s="588"/>
      <c r="T109" s="588"/>
      <c r="U109" s="588"/>
      <c r="V109" s="588"/>
      <c r="W109" s="589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87" t="s">
        <v>53</v>
      </c>
      <c r="C123" s="588"/>
      <c r="D123" s="588"/>
      <c r="E123" s="588"/>
      <c r="F123" s="588"/>
      <c r="G123" s="588"/>
      <c r="H123" s="588"/>
      <c r="I123" s="588"/>
      <c r="J123" s="594" t="s">
        <v>72</v>
      </c>
      <c r="K123" s="595"/>
      <c r="L123" s="595"/>
      <c r="M123" s="596"/>
      <c r="N123" s="587" t="s">
        <v>63</v>
      </c>
      <c r="O123" s="588"/>
      <c r="P123" s="588"/>
      <c r="Q123" s="588"/>
      <c r="R123" s="588"/>
      <c r="S123" s="588"/>
      <c r="T123" s="588"/>
      <c r="U123" s="588"/>
      <c r="V123" s="588"/>
      <c r="W123" s="589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87" t="s">
        <v>53</v>
      </c>
      <c r="C137" s="588"/>
      <c r="D137" s="588"/>
      <c r="E137" s="588"/>
      <c r="F137" s="588"/>
      <c r="G137" s="588"/>
      <c r="H137" s="588"/>
      <c r="I137" s="588"/>
      <c r="J137" s="590" t="s">
        <v>72</v>
      </c>
      <c r="K137" s="591"/>
      <c r="L137" s="591"/>
      <c r="M137" s="592"/>
      <c r="N137" s="588" t="s">
        <v>63</v>
      </c>
      <c r="O137" s="588"/>
      <c r="P137" s="588"/>
      <c r="Q137" s="588"/>
      <c r="R137" s="588"/>
      <c r="S137" s="588"/>
      <c r="T137" s="588"/>
      <c r="U137" s="588"/>
      <c r="V137" s="588"/>
      <c r="W137" s="589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87" t="s">
        <v>53</v>
      </c>
      <c r="C151" s="588"/>
      <c r="D151" s="588"/>
      <c r="E151" s="588"/>
      <c r="F151" s="588"/>
      <c r="G151" s="588"/>
      <c r="H151" s="588"/>
      <c r="I151" s="588"/>
      <c r="J151" s="590" t="s">
        <v>72</v>
      </c>
      <c r="K151" s="591"/>
      <c r="L151" s="591"/>
      <c r="M151" s="592"/>
      <c r="N151" s="588" t="s">
        <v>63</v>
      </c>
      <c r="O151" s="588"/>
      <c r="P151" s="588"/>
      <c r="Q151" s="588"/>
      <c r="R151" s="588"/>
      <c r="S151" s="588"/>
      <c r="T151" s="588"/>
      <c r="U151" s="588"/>
      <c r="V151" s="588"/>
      <c r="W151" s="589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87" t="s">
        <v>53</v>
      </c>
      <c r="C165" s="588"/>
      <c r="D165" s="588"/>
      <c r="E165" s="588"/>
      <c r="F165" s="588"/>
      <c r="G165" s="588"/>
      <c r="H165" s="588"/>
      <c r="I165" s="588"/>
      <c r="J165" s="590" t="s">
        <v>72</v>
      </c>
      <c r="K165" s="591"/>
      <c r="L165" s="591"/>
      <c r="M165" s="592"/>
      <c r="N165" s="588" t="s">
        <v>63</v>
      </c>
      <c r="O165" s="588"/>
      <c r="P165" s="588"/>
      <c r="Q165" s="588"/>
      <c r="R165" s="588"/>
      <c r="S165" s="588"/>
      <c r="T165" s="588"/>
      <c r="U165" s="588"/>
      <c r="V165" s="588"/>
      <c r="W165" s="589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87" t="s">
        <v>53</v>
      </c>
      <c r="C181" s="588"/>
      <c r="D181" s="588"/>
      <c r="E181" s="588"/>
      <c r="F181" s="588"/>
      <c r="G181" s="588"/>
      <c r="H181" s="588"/>
      <c r="I181" s="588"/>
      <c r="J181" s="590" t="s">
        <v>72</v>
      </c>
      <c r="K181" s="591"/>
      <c r="L181" s="591"/>
      <c r="M181" s="592"/>
      <c r="N181" s="587" t="s">
        <v>63</v>
      </c>
      <c r="O181" s="588"/>
      <c r="P181" s="588"/>
      <c r="Q181" s="588"/>
      <c r="R181" s="588"/>
      <c r="S181" s="588"/>
      <c r="T181" s="588"/>
      <c r="U181" s="588"/>
      <c r="V181" s="588"/>
      <c r="W181" s="588"/>
      <c r="X181" s="589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87" t="s">
        <v>53</v>
      </c>
      <c r="C195" s="588"/>
      <c r="D195" s="588"/>
      <c r="E195" s="588"/>
      <c r="F195" s="588"/>
      <c r="G195" s="588"/>
      <c r="H195" s="588"/>
      <c r="I195" s="588"/>
      <c r="J195" s="590" t="s">
        <v>72</v>
      </c>
      <c r="K195" s="591"/>
      <c r="L195" s="591"/>
      <c r="M195" s="592"/>
      <c r="N195" s="587" t="s">
        <v>63</v>
      </c>
      <c r="O195" s="588"/>
      <c r="P195" s="588"/>
      <c r="Q195" s="588"/>
      <c r="R195" s="588"/>
      <c r="S195" s="588"/>
      <c r="T195" s="588"/>
      <c r="U195" s="588"/>
      <c r="V195" s="588"/>
      <c r="W195" s="588"/>
      <c r="X195" s="589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87" t="s">
        <v>53</v>
      </c>
      <c r="C209" s="588"/>
      <c r="D209" s="588"/>
      <c r="E209" s="588"/>
      <c r="F209" s="588"/>
      <c r="G209" s="588"/>
      <c r="H209" s="588"/>
      <c r="I209" s="588"/>
      <c r="J209" s="590" t="s">
        <v>72</v>
      </c>
      <c r="K209" s="591"/>
      <c r="L209" s="591"/>
      <c r="M209" s="592"/>
      <c r="N209" s="587" t="s">
        <v>63</v>
      </c>
      <c r="O209" s="588"/>
      <c r="P209" s="588"/>
      <c r="Q209" s="588"/>
      <c r="R209" s="588"/>
      <c r="S209" s="588"/>
      <c r="T209" s="588"/>
      <c r="U209" s="588"/>
      <c r="V209" s="588"/>
      <c r="W209" s="588"/>
      <c r="X209" s="589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87" t="s">
        <v>53</v>
      </c>
      <c r="C223" s="588"/>
      <c r="D223" s="588"/>
      <c r="E223" s="588"/>
      <c r="F223" s="588"/>
      <c r="G223" s="588"/>
      <c r="H223" s="588"/>
      <c r="I223" s="588"/>
      <c r="J223" s="590" t="s">
        <v>72</v>
      </c>
      <c r="K223" s="591"/>
      <c r="L223" s="591"/>
      <c r="M223" s="592"/>
      <c r="N223" s="587" t="s">
        <v>63</v>
      </c>
      <c r="O223" s="588"/>
      <c r="P223" s="588"/>
      <c r="Q223" s="588"/>
      <c r="R223" s="588"/>
      <c r="S223" s="588"/>
      <c r="T223" s="588"/>
      <c r="U223" s="588"/>
      <c r="V223" s="588"/>
      <c r="W223" s="588"/>
      <c r="X223" s="589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87" t="s">
        <v>53</v>
      </c>
      <c r="C237" s="588"/>
      <c r="D237" s="588"/>
      <c r="E237" s="588"/>
      <c r="F237" s="588"/>
      <c r="G237" s="588"/>
      <c r="H237" s="588"/>
      <c r="I237" s="588"/>
      <c r="J237" s="590" t="s">
        <v>72</v>
      </c>
      <c r="K237" s="591"/>
      <c r="L237" s="591"/>
      <c r="M237" s="592"/>
      <c r="N237" s="587" t="s">
        <v>63</v>
      </c>
      <c r="O237" s="588"/>
      <c r="P237" s="588"/>
      <c r="Q237" s="588"/>
      <c r="R237" s="588"/>
      <c r="S237" s="588"/>
      <c r="T237" s="588"/>
      <c r="U237" s="588"/>
      <c r="V237" s="588"/>
      <c r="W237" s="588"/>
      <c r="X237" s="589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87" t="s">
        <v>53</v>
      </c>
      <c r="C251" s="588"/>
      <c r="D251" s="588"/>
      <c r="E251" s="588"/>
      <c r="F251" s="588"/>
      <c r="G251" s="588"/>
      <c r="H251" s="588"/>
      <c r="I251" s="588"/>
      <c r="J251" s="590" t="s">
        <v>72</v>
      </c>
      <c r="K251" s="591"/>
      <c r="L251" s="591"/>
      <c r="M251" s="592"/>
      <c r="N251" s="587" t="s">
        <v>63</v>
      </c>
      <c r="O251" s="588"/>
      <c r="P251" s="588"/>
      <c r="Q251" s="588"/>
      <c r="R251" s="588"/>
      <c r="S251" s="588"/>
      <c r="T251" s="588"/>
      <c r="U251" s="588"/>
      <c r="V251" s="588"/>
      <c r="W251" s="588"/>
      <c r="X251" s="589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87" t="s">
        <v>53</v>
      </c>
      <c r="C266" s="588"/>
      <c r="D266" s="588"/>
      <c r="E266" s="588"/>
      <c r="F266" s="588"/>
      <c r="G266" s="588"/>
      <c r="H266" s="588"/>
      <c r="I266" s="588"/>
      <c r="J266" s="590" t="s">
        <v>72</v>
      </c>
      <c r="K266" s="591"/>
      <c r="L266" s="591"/>
      <c r="M266" s="592"/>
      <c r="N266" s="587" t="s">
        <v>63</v>
      </c>
      <c r="O266" s="588"/>
      <c r="P266" s="588"/>
      <c r="Q266" s="588"/>
      <c r="R266" s="588"/>
      <c r="S266" s="588"/>
      <c r="T266" s="588"/>
      <c r="U266" s="588"/>
      <c r="V266" s="588"/>
      <c r="W266" s="588"/>
      <c r="X266" s="589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87" t="s">
        <v>53</v>
      </c>
      <c r="C280" s="588"/>
      <c r="D280" s="588"/>
      <c r="E280" s="588"/>
      <c r="F280" s="588"/>
      <c r="G280" s="588"/>
      <c r="H280" s="588"/>
      <c r="I280" s="588"/>
      <c r="J280" s="590" t="s">
        <v>72</v>
      </c>
      <c r="K280" s="591"/>
      <c r="L280" s="591"/>
      <c r="M280" s="592"/>
      <c r="N280" s="587" t="s">
        <v>63</v>
      </c>
      <c r="O280" s="588"/>
      <c r="P280" s="588"/>
      <c r="Q280" s="588"/>
      <c r="R280" s="588"/>
      <c r="S280" s="588"/>
      <c r="T280" s="588"/>
      <c r="U280" s="588"/>
      <c r="V280" s="588"/>
      <c r="W280" s="588"/>
      <c r="X280" s="589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87" t="s">
        <v>53</v>
      </c>
      <c r="C294" s="588"/>
      <c r="D294" s="588"/>
      <c r="E294" s="588"/>
      <c r="F294" s="588"/>
      <c r="G294" s="588"/>
      <c r="H294" s="588"/>
      <c r="I294" s="588"/>
      <c r="J294" s="590" t="s">
        <v>72</v>
      </c>
      <c r="K294" s="591"/>
      <c r="L294" s="591"/>
      <c r="M294" s="592"/>
      <c r="N294" s="587" t="s">
        <v>63</v>
      </c>
      <c r="O294" s="588"/>
      <c r="P294" s="588"/>
      <c r="Q294" s="588"/>
      <c r="R294" s="588"/>
      <c r="S294" s="588"/>
      <c r="T294" s="588"/>
      <c r="U294" s="588"/>
      <c r="V294" s="588"/>
      <c r="W294" s="588"/>
      <c r="X294" s="589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87" t="s">
        <v>53</v>
      </c>
      <c r="C308" s="588"/>
      <c r="D308" s="588"/>
      <c r="E308" s="588"/>
      <c r="F308" s="588"/>
      <c r="G308" s="588"/>
      <c r="H308" s="588"/>
      <c r="I308" s="588"/>
      <c r="J308" s="590" t="s">
        <v>72</v>
      </c>
      <c r="K308" s="591"/>
      <c r="L308" s="591"/>
      <c r="M308" s="592"/>
      <c r="N308" s="587" t="s">
        <v>63</v>
      </c>
      <c r="O308" s="588"/>
      <c r="P308" s="588"/>
      <c r="Q308" s="588"/>
      <c r="R308" s="588"/>
      <c r="S308" s="588"/>
      <c r="T308" s="588"/>
      <c r="U308" s="588"/>
      <c r="V308" s="588"/>
      <c r="W308" s="588"/>
      <c r="X308" s="589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87" t="s">
        <v>53</v>
      </c>
      <c r="C324" s="588"/>
      <c r="D324" s="588"/>
      <c r="E324" s="588"/>
      <c r="F324" s="588"/>
      <c r="G324" s="589"/>
      <c r="H324" s="587" t="s">
        <v>72</v>
      </c>
      <c r="I324" s="588"/>
      <c r="J324" s="588"/>
      <c r="K324" s="588"/>
      <c r="L324" s="588"/>
      <c r="M324" s="589"/>
      <c r="N324" s="587" t="s">
        <v>63</v>
      </c>
      <c r="O324" s="588"/>
      <c r="P324" s="588"/>
      <c r="Q324" s="588"/>
      <c r="R324" s="588"/>
      <c r="S324" s="589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87" t="s">
        <v>53</v>
      </c>
      <c r="C338" s="588"/>
      <c r="D338" s="588"/>
      <c r="E338" s="588"/>
      <c r="F338" s="588"/>
      <c r="G338" s="589"/>
      <c r="H338" s="587" t="s">
        <v>72</v>
      </c>
      <c r="I338" s="588"/>
      <c r="J338" s="588"/>
      <c r="K338" s="588"/>
      <c r="L338" s="588"/>
      <c r="M338" s="589"/>
      <c r="N338" s="587" t="s">
        <v>63</v>
      </c>
      <c r="O338" s="588"/>
      <c r="P338" s="588"/>
      <c r="Q338" s="588"/>
      <c r="R338" s="588"/>
      <c r="S338" s="589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84" t="s">
        <v>53</v>
      </c>
      <c r="C352" s="585"/>
      <c r="D352" s="585"/>
      <c r="E352" s="585"/>
      <c r="F352" s="585"/>
      <c r="G352" s="586"/>
      <c r="H352" s="584" t="s">
        <v>72</v>
      </c>
      <c r="I352" s="585"/>
      <c r="J352" s="585"/>
      <c r="K352" s="585"/>
      <c r="L352" s="585"/>
      <c r="M352" s="586"/>
      <c r="N352" s="584" t="s">
        <v>63</v>
      </c>
      <c r="O352" s="585"/>
      <c r="P352" s="585"/>
      <c r="Q352" s="585"/>
      <c r="R352" s="585"/>
      <c r="S352" s="586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87" t="s">
        <v>53</v>
      </c>
      <c r="C365" s="588"/>
      <c r="D365" s="588"/>
      <c r="E365" s="588"/>
      <c r="F365" s="588"/>
      <c r="G365" s="589"/>
      <c r="H365" s="587" t="s">
        <v>72</v>
      </c>
      <c r="I365" s="588"/>
      <c r="J365" s="588"/>
      <c r="K365" s="588"/>
      <c r="L365" s="588"/>
      <c r="M365" s="589"/>
      <c r="N365" s="587" t="s">
        <v>63</v>
      </c>
      <c r="O365" s="588"/>
      <c r="P365" s="588"/>
      <c r="Q365" s="588"/>
      <c r="R365" s="588"/>
      <c r="S365" s="589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87" t="s">
        <v>53</v>
      </c>
      <c r="C378" s="588"/>
      <c r="D378" s="588"/>
      <c r="E378" s="588"/>
      <c r="F378" s="588"/>
      <c r="G378" s="589"/>
      <c r="H378" s="587" t="s">
        <v>72</v>
      </c>
      <c r="I378" s="588"/>
      <c r="J378" s="588"/>
      <c r="K378" s="588"/>
      <c r="L378" s="588"/>
      <c r="M378" s="589"/>
      <c r="N378" s="587" t="s">
        <v>63</v>
      </c>
      <c r="O378" s="588"/>
      <c r="P378" s="588"/>
      <c r="Q378" s="588"/>
      <c r="R378" s="588"/>
      <c r="S378" s="589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87" t="s">
        <v>53</v>
      </c>
      <c r="C391" s="588"/>
      <c r="D391" s="588"/>
      <c r="E391" s="588"/>
      <c r="F391" s="588"/>
      <c r="G391" s="589"/>
      <c r="H391" s="587" t="s">
        <v>72</v>
      </c>
      <c r="I391" s="588"/>
      <c r="J391" s="588"/>
      <c r="K391" s="588"/>
      <c r="L391" s="588"/>
      <c r="M391" s="589"/>
      <c r="N391" s="587" t="s">
        <v>63</v>
      </c>
      <c r="O391" s="588"/>
      <c r="P391" s="588"/>
      <c r="Q391" s="588"/>
      <c r="R391" s="588"/>
      <c r="S391" s="589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87" t="s">
        <v>53</v>
      </c>
      <c r="C404" s="588"/>
      <c r="D404" s="588"/>
      <c r="E404" s="588"/>
      <c r="F404" s="588"/>
      <c r="G404" s="589"/>
      <c r="H404" s="587" t="s">
        <v>72</v>
      </c>
      <c r="I404" s="588"/>
      <c r="J404" s="588"/>
      <c r="K404" s="588"/>
      <c r="L404" s="588"/>
      <c r="M404" s="589"/>
      <c r="N404" s="587" t="s">
        <v>63</v>
      </c>
      <c r="O404" s="588"/>
      <c r="P404" s="588"/>
      <c r="Q404" s="588"/>
      <c r="R404" s="588"/>
      <c r="S404" s="589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587" t="s">
        <v>53</v>
      </c>
      <c r="C417" s="588"/>
      <c r="D417" s="588"/>
      <c r="E417" s="588"/>
      <c r="F417" s="588"/>
      <c r="G417" s="589"/>
      <c r="H417" s="587" t="s">
        <v>72</v>
      </c>
      <c r="I417" s="588"/>
      <c r="J417" s="588"/>
      <c r="K417" s="588"/>
      <c r="L417" s="588"/>
      <c r="M417" s="589"/>
      <c r="N417" s="587" t="s">
        <v>63</v>
      </c>
      <c r="O417" s="588"/>
      <c r="P417" s="588"/>
      <c r="Q417" s="588"/>
      <c r="R417" s="588"/>
      <c r="S417" s="589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587" t="s">
        <v>53</v>
      </c>
      <c r="C430" s="588"/>
      <c r="D430" s="588"/>
      <c r="E430" s="588"/>
      <c r="F430" s="588"/>
      <c r="G430" s="589"/>
      <c r="H430" s="587" t="s">
        <v>72</v>
      </c>
      <c r="I430" s="588"/>
      <c r="J430" s="588"/>
      <c r="K430" s="588"/>
      <c r="L430" s="588"/>
      <c r="M430" s="589"/>
      <c r="N430" s="587" t="s">
        <v>63</v>
      </c>
      <c r="O430" s="588"/>
      <c r="P430" s="588"/>
      <c r="Q430" s="588"/>
      <c r="R430" s="588"/>
      <c r="S430" s="589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f>SUM(B438:S438)</f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  <row r="442" spans="1:23" ht="13.5" thickBot="1" x14ac:dyDescent="0.25"/>
    <row r="443" spans="1:23" ht="13.5" thickBot="1" x14ac:dyDescent="0.25">
      <c r="A443" s="468" t="s">
        <v>138</v>
      </c>
      <c r="B443" s="587" t="s">
        <v>53</v>
      </c>
      <c r="C443" s="588"/>
      <c r="D443" s="588"/>
      <c r="E443" s="588"/>
      <c r="F443" s="588"/>
      <c r="G443" s="589"/>
      <c r="H443" s="587" t="s">
        <v>72</v>
      </c>
      <c r="I443" s="588"/>
      <c r="J443" s="588"/>
      <c r="K443" s="588"/>
      <c r="L443" s="588"/>
      <c r="M443" s="589"/>
      <c r="N443" s="587" t="s">
        <v>63</v>
      </c>
      <c r="O443" s="588"/>
      <c r="P443" s="588"/>
      <c r="Q443" s="588"/>
      <c r="R443" s="588"/>
      <c r="S443" s="589"/>
      <c r="T443" s="338" t="s">
        <v>55</v>
      </c>
      <c r="U443" s="517"/>
      <c r="V443" s="517"/>
      <c r="W443" s="517"/>
    </row>
    <row r="444" spans="1:23" x14ac:dyDescent="0.2">
      <c r="A444" s="469" t="s">
        <v>54</v>
      </c>
      <c r="B444" s="448">
        <v>1</v>
      </c>
      <c r="C444" s="449">
        <v>2</v>
      </c>
      <c r="D444" s="449">
        <v>3</v>
      </c>
      <c r="E444" s="449">
        <v>4</v>
      </c>
      <c r="F444" s="449">
        <v>5</v>
      </c>
      <c r="G444" s="450">
        <v>6</v>
      </c>
      <c r="H444" s="448">
        <v>7</v>
      </c>
      <c r="I444" s="449">
        <v>8</v>
      </c>
      <c r="J444" s="449">
        <v>9</v>
      </c>
      <c r="K444" s="449">
        <v>10</v>
      </c>
      <c r="L444" s="449">
        <v>11</v>
      </c>
      <c r="M444" s="451">
        <v>12</v>
      </c>
      <c r="N444" s="448">
        <v>13</v>
      </c>
      <c r="O444" s="449">
        <v>14</v>
      </c>
      <c r="P444" s="449">
        <v>15</v>
      </c>
      <c r="Q444" s="449">
        <v>16</v>
      </c>
      <c r="R444" s="449">
        <v>17</v>
      </c>
      <c r="S444" s="451">
        <v>18</v>
      </c>
      <c r="T444" s="459">
        <v>720</v>
      </c>
      <c r="U444" s="517"/>
      <c r="V444" s="517"/>
      <c r="W444" s="517"/>
    </row>
    <row r="445" spans="1:23" x14ac:dyDescent="0.2">
      <c r="A445" s="470" t="s">
        <v>3</v>
      </c>
      <c r="B445" s="473">
        <v>3888</v>
      </c>
      <c r="C445" s="254">
        <v>3888</v>
      </c>
      <c r="D445" s="254">
        <v>3888</v>
      </c>
      <c r="E445" s="254">
        <v>3888</v>
      </c>
      <c r="F445" s="254">
        <v>3888</v>
      </c>
      <c r="G445" s="404">
        <v>3888</v>
      </c>
      <c r="H445" s="253">
        <v>3888</v>
      </c>
      <c r="I445" s="254">
        <v>3888</v>
      </c>
      <c r="J445" s="254">
        <v>3888</v>
      </c>
      <c r="K445" s="254">
        <v>3888</v>
      </c>
      <c r="L445" s="254">
        <v>3888</v>
      </c>
      <c r="M445" s="255">
        <v>3888</v>
      </c>
      <c r="N445" s="253">
        <v>3888</v>
      </c>
      <c r="O445" s="254">
        <v>3888</v>
      </c>
      <c r="P445" s="254">
        <v>3888</v>
      </c>
      <c r="Q445" s="254">
        <v>3888</v>
      </c>
      <c r="R445" s="254">
        <v>3888</v>
      </c>
      <c r="S445" s="255">
        <v>3888</v>
      </c>
      <c r="T445" s="341">
        <v>3888</v>
      </c>
      <c r="U445" s="517"/>
      <c r="V445" s="517"/>
      <c r="W445" s="517"/>
    </row>
    <row r="446" spans="1:23" x14ac:dyDescent="0.2">
      <c r="A446" s="471" t="s">
        <v>6</v>
      </c>
      <c r="B446" s="256">
        <v>4101.25</v>
      </c>
      <c r="C446" s="257">
        <v>4108.4615384615381</v>
      </c>
      <c r="D446" s="257">
        <v>4103.5897435897432</v>
      </c>
      <c r="E446" s="257">
        <v>4022.7777777777778</v>
      </c>
      <c r="F446" s="257">
        <v>4043.6842105263158</v>
      </c>
      <c r="G446" s="296">
        <v>4182.105263157895</v>
      </c>
      <c r="H446" s="256">
        <v>4123.0769230769229</v>
      </c>
      <c r="I446" s="257">
        <v>4158.2142857142853</v>
      </c>
      <c r="J446" s="257">
        <v>4123.7254901960787</v>
      </c>
      <c r="K446" s="257">
        <v>4124.5161290322585</v>
      </c>
      <c r="L446" s="257">
        <v>4232.4444444444443</v>
      </c>
      <c r="M446" s="258">
        <v>4295.2941176470586</v>
      </c>
      <c r="N446" s="256">
        <v>4127.0370370370374</v>
      </c>
      <c r="O446" s="257">
        <v>4213.5714285714284</v>
      </c>
      <c r="P446" s="257">
        <v>4130.3773584905657</v>
      </c>
      <c r="Q446" s="257">
        <v>4073.75</v>
      </c>
      <c r="R446" s="257">
        <v>4113.8</v>
      </c>
      <c r="S446" s="258">
        <v>4133.090909090909</v>
      </c>
      <c r="T446" s="342">
        <v>4142.7468354430375</v>
      </c>
      <c r="U446" s="517"/>
      <c r="V446" s="517"/>
      <c r="W446" s="517"/>
    </row>
    <row r="447" spans="1:23" x14ac:dyDescent="0.2">
      <c r="A447" s="469" t="s">
        <v>7</v>
      </c>
      <c r="B447" s="260">
        <v>70</v>
      </c>
      <c r="C447" s="261">
        <v>87.179487179487182</v>
      </c>
      <c r="D447" s="261">
        <v>79.487179487179489</v>
      </c>
      <c r="E447" s="261">
        <v>88.888888888888886</v>
      </c>
      <c r="F447" s="261">
        <v>81.578947368421055</v>
      </c>
      <c r="G447" s="509">
        <v>78.94736842105263</v>
      </c>
      <c r="H447" s="260">
        <v>84.615384615384613</v>
      </c>
      <c r="I447" s="261">
        <v>85.714285714285708</v>
      </c>
      <c r="J447" s="261">
        <v>76.470588235294116</v>
      </c>
      <c r="K447" s="261">
        <v>93.548387096774192</v>
      </c>
      <c r="L447" s="261">
        <v>84.444444444444443</v>
      </c>
      <c r="M447" s="262">
        <v>76.470588235294116</v>
      </c>
      <c r="N447" s="260">
        <v>90.740740740740748</v>
      </c>
      <c r="O447" s="261">
        <v>82.142857142857139</v>
      </c>
      <c r="P447" s="261">
        <v>88.679245283018872</v>
      </c>
      <c r="Q447" s="261">
        <v>87.5</v>
      </c>
      <c r="R447" s="261">
        <v>74</v>
      </c>
      <c r="S447" s="262">
        <v>72.727272727272734</v>
      </c>
      <c r="T447" s="343">
        <v>81.518987341772146</v>
      </c>
      <c r="U447" s="517"/>
      <c r="V447" s="227"/>
      <c r="W447" s="517"/>
    </row>
    <row r="448" spans="1:23" x14ac:dyDescent="0.2">
      <c r="A448" s="469" t="s">
        <v>8</v>
      </c>
      <c r="B448" s="263">
        <v>9.1206357097777066E-2</v>
      </c>
      <c r="C448" s="264">
        <v>7.3877382633603758E-2</v>
      </c>
      <c r="D448" s="264">
        <v>7.673946692575416E-2</v>
      </c>
      <c r="E448" s="264">
        <v>7.3764433331021576E-2</v>
      </c>
      <c r="F448" s="264">
        <v>7.2187437645541377E-2</v>
      </c>
      <c r="G448" s="302">
        <v>8.0691603699947559E-2</v>
      </c>
      <c r="H448" s="263">
        <v>6.6465059568632121E-2</v>
      </c>
      <c r="I448" s="264">
        <v>7.7927110798400326E-2</v>
      </c>
      <c r="J448" s="264">
        <v>9.3281355793811652E-2</v>
      </c>
      <c r="K448" s="264">
        <v>7.2219972630676935E-2</v>
      </c>
      <c r="L448" s="264">
        <v>6.6494451085025941E-2</v>
      </c>
      <c r="M448" s="265">
        <v>7.8558481193367682E-2</v>
      </c>
      <c r="N448" s="263">
        <v>5.7388307641581211E-2</v>
      </c>
      <c r="O448" s="264">
        <v>7.1904770468757914E-2</v>
      </c>
      <c r="P448" s="264">
        <v>7.3776208676680444E-2</v>
      </c>
      <c r="Q448" s="264">
        <v>7.2118888713659957E-2</v>
      </c>
      <c r="R448" s="264">
        <v>9.0288559974143742E-2</v>
      </c>
      <c r="S448" s="265">
        <v>8.0340902396828826E-2</v>
      </c>
      <c r="T448" s="344">
        <v>7.8112113504686845E-2</v>
      </c>
      <c r="U448" s="517"/>
      <c r="V448" s="227"/>
      <c r="W448" s="517"/>
    </row>
    <row r="449" spans="1:23" x14ac:dyDescent="0.2">
      <c r="A449" s="471" t="s">
        <v>1</v>
      </c>
      <c r="B449" s="266">
        <f>B446/H445*100-100</f>
        <v>5.4848251028806629</v>
      </c>
      <c r="C449" s="267">
        <f t="shared" ref="C449:E449" si="178">C446/C445*100-100</f>
        <v>5.6703070591959346</v>
      </c>
      <c r="D449" s="267">
        <f t="shared" si="178"/>
        <v>5.545003693151827</v>
      </c>
      <c r="E449" s="267">
        <f t="shared" si="178"/>
        <v>3.4665066300868688</v>
      </c>
      <c r="F449" s="267">
        <f>F446/F445*100-100</f>
        <v>4.0042235217673863</v>
      </c>
      <c r="G449" s="405">
        <f t="shared" ref="G449:L449" si="179">G446/G445*100-100</f>
        <v>7.564435780810058</v>
      </c>
      <c r="H449" s="266">
        <f t="shared" si="179"/>
        <v>6.0462171573282717</v>
      </c>
      <c r="I449" s="267">
        <f t="shared" si="179"/>
        <v>6.9499559082892404</v>
      </c>
      <c r="J449" s="267">
        <f t="shared" si="179"/>
        <v>6.0628984103929753</v>
      </c>
      <c r="K449" s="267">
        <f t="shared" si="179"/>
        <v>6.0832337714058298</v>
      </c>
      <c r="L449" s="267">
        <f t="shared" si="179"/>
        <v>8.8591678097850775</v>
      </c>
      <c r="M449" s="268">
        <f>M446/M445*100-100</f>
        <v>10.475671750181533</v>
      </c>
      <c r="N449" s="266">
        <f t="shared" ref="N449:T449" si="180">N446/N445*100-100</f>
        <v>6.1480719402530184</v>
      </c>
      <c r="O449" s="267">
        <f t="shared" si="180"/>
        <v>8.3737507348618436</v>
      </c>
      <c r="P449" s="267">
        <f t="shared" si="180"/>
        <v>6.233985557884921</v>
      </c>
      <c r="Q449" s="267">
        <f t="shared" si="180"/>
        <v>4.7775205761316784</v>
      </c>
      <c r="R449" s="267">
        <f t="shared" si="180"/>
        <v>5.8076131687242878</v>
      </c>
      <c r="S449" s="268">
        <f t="shared" si="180"/>
        <v>6.3037785260007411</v>
      </c>
      <c r="T449" s="345">
        <f t="shared" si="180"/>
        <v>6.5521305412303832</v>
      </c>
      <c r="U449" s="517"/>
      <c r="V449" s="227"/>
      <c r="W449" s="517"/>
    </row>
    <row r="450" spans="1:23" ht="13.5" thickBot="1" x14ac:dyDescent="0.25">
      <c r="A450" s="472" t="s">
        <v>27</v>
      </c>
      <c r="B450" s="474">
        <f t="shared" ref="B450:T450" si="181">B446-B433</f>
        <v>50.535714285714221</v>
      </c>
      <c r="C450" s="475">
        <f t="shared" si="181"/>
        <v>136.75941080196344</v>
      </c>
      <c r="D450" s="475">
        <f t="shared" si="181"/>
        <v>39.14529914529885</v>
      </c>
      <c r="E450" s="475">
        <f t="shared" si="181"/>
        <v>237.77777777777783</v>
      </c>
      <c r="F450" s="475">
        <f t="shared" si="181"/>
        <v>33.684210526315837</v>
      </c>
      <c r="G450" s="476">
        <f t="shared" si="181"/>
        <v>126.79914070891527</v>
      </c>
      <c r="H450" s="474">
        <f t="shared" si="181"/>
        <v>109.81605351170538</v>
      </c>
      <c r="I450" s="475">
        <f t="shared" si="181"/>
        <v>248.21428571428532</v>
      </c>
      <c r="J450" s="475">
        <f t="shared" si="181"/>
        <v>68.115734098517805</v>
      </c>
      <c r="K450" s="475">
        <f t="shared" si="181"/>
        <v>-111.36622390891807</v>
      </c>
      <c r="L450" s="475">
        <f t="shared" si="181"/>
        <v>136.22222222222172</v>
      </c>
      <c r="M450" s="477">
        <f t="shared" si="181"/>
        <v>205.08578431372507</v>
      </c>
      <c r="N450" s="474">
        <f t="shared" si="181"/>
        <v>141.12794612794642</v>
      </c>
      <c r="O450" s="475">
        <f t="shared" si="181"/>
        <v>220.74534161490692</v>
      </c>
      <c r="P450" s="475">
        <f t="shared" si="181"/>
        <v>90.989603388524756</v>
      </c>
      <c r="Q450" s="475">
        <f t="shared" si="181"/>
        <v>-156.25</v>
      </c>
      <c r="R450" s="475">
        <f t="shared" si="181"/>
        <v>121.80000000000018</v>
      </c>
      <c r="S450" s="477">
        <f t="shared" si="181"/>
        <v>-32.866537717601204</v>
      </c>
      <c r="T450" s="478">
        <f t="shared" si="181"/>
        <v>104.48294655414884</v>
      </c>
      <c r="U450" s="517"/>
      <c r="V450" s="227"/>
      <c r="W450" s="517"/>
    </row>
    <row r="451" spans="1:23" x14ac:dyDescent="0.2">
      <c r="A451" s="370" t="s">
        <v>51</v>
      </c>
      <c r="B451" s="274">
        <v>760</v>
      </c>
      <c r="C451" s="275">
        <v>754</v>
      </c>
      <c r="D451" s="275">
        <v>752</v>
      </c>
      <c r="E451" s="275">
        <v>178</v>
      </c>
      <c r="F451" s="275">
        <v>762</v>
      </c>
      <c r="G451" s="407">
        <v>756</v>
      </c>
      <c r="H451" s="274">
        <v>749</v>
      </c>
      <c r="I451" s="275">
        <v>752</v>
      </c>
      <c r="J451" s="275">
        <v>742</v>
      </c>
      <c r="K451" s="275">
        <v>159</v>
      </c>
      <c r="L451" s="275">
        <v>754</v>
      </c>
      <c r="M451" s="276">
        <v>755</v>
      </c>
      <c r="N451" s="274">
        <v>759</v>
      </c>
      <c r="O451" s="275">
        <v>764</v>
      </c>
      <c r="P451" s="275">
        <v>757</v>
      </c>
      <c r="Q451" s="275">
        <v>167</v>
      </c>
      <c r="R451" s="275">
        <v>757</v>
      </c>
      <c r="S451" s="276">
        <v>752</v>
      </c>
      <c r="T451" s="347">
        <f>SUM(B451:S451)</f>
        <v>11829</v>
      </c>
      <c r="U451" s="227" t="s">
        <v>56</v>
      </c>
      <c r="V451" s="278">
        <f>T438-T451</f>
        <v>27</v>
      </c>
      <c r="W451" s="279">
        <f>V451/T438</f>
        <v>2.2773279352226719E-3</v>
      </c>
    </row>
    <row r="452" spans="1:23" x14ac:dyDescent="0.2">
      <c r="A452" s="371" t="s">
        <v>28</v>
      </c>
      <c r="B452" s="323"/>
      <c r="C452" s="240"/>
      <c r="D452" s="240"/>
      <c r="E452" s="240"/>
      <c r="F452" s="240"/>
      <c r="G452" s="408"/>
      <c r="H452" s="242"/>
      <c r="I452" s="240"/>
      <c r="J452" s="240"/>
      <c r="K452" s="240"/>
      <c r="L452" s="240"/>
      <c r="M452" s="243"/>
      <c r="N452" s="242"/>
      <c r="O452" s="240"/>
      <c r="P452" s="240"/>
      <c r="Q452" s="240"/>
      <c r="R452" s="240"/>
      <c r="S452" s="243"/>
      <c r="T452" s="339"/>
      <c r="U452" s="227" t="s">
        <v>57</v>
      </c>
      <c r="V452" s="362">
        <v>162.29</v>
      </c>
      <c r="W452" s="517"/>
    </row>
    <row r="453" spans="1:23" ht="13.5" thickBot="1" x14ac:dyDescent="0.25">
      <c r="A453" s="372" t="s">
        <v>26</v>
      </c>
      <c r="B453" s="410">
        <f t="shared" ref="B453:S453" si="182">B452-B439</f>
        <v>0</v>
      </c>
      <c r="C453" s="415">
        <f t="shared" si="182"/>
        <v>0</v>
      </c>
      <c r="D453" s="415">
        <f t="shared" si="182"/>
        <v>0</v>
      </c>
      <c r="E453" s="415">
        <f t="shared" si="182"/>
        <v>0</v>
      </c>
      <c r="F453" s="415">
        <f t="shared" si="182"/>
        <v>0</v>
      </c>
      <c r="G453" s="416">
        <f t="shared" si="182"/>
        <v>0</v>
      </c>
      <c r="H453" s="410">
        <f t="shared" si="182"/>
        <v>0</v>
      </c>
      <c r="I453" s="415">
        <f t="shared" si="182"/>
        <v>0</v>
      </c>
      <c r="J453" s="415">
        <f t="shared" si="182"/>
        <v>0</v>
      </c>
      <c r="K453" s="415">
        <f t="shared" si="182"/>
        <v>0</v>
      </c>
      <c r="L453" s="415">
        <f t="shared" si="182"/>
        <v>0</v>
      </c>
      <c r="M453" s="417">
        <f t="shared" si="182"/>
        <v>0</v>
      </c>
      <c r="N453" s="410">
        <f t="shared" si="182"/>
        <v>0</v>
      </c>
      <c r="O453" s="415">
        <f t="shared" si="182"/>
        <v>0</v>
      </c>
      <c r="P453" s="415">
        <f t="shared" si="182"/>
        <v>0</v>
      </c>
      <c r="Q453" s="415">
        <f t="shared" si="182"/>
        <v>0</v>
      </c>
      <c r="R453" s="415">
        <f t="shared" si="182"/>
        <v>0</v>
      </c>
      <c r="S453" s="417">
        <f t="shared" si="182"/>
        <v>0</v>
      </c>
      <c r="T453" s="348"/>
      <c r="U453" s="227" t="s">
        <v>26</v>
      </c>
      <c r="V453" s="227">
        <f>V452-V439</f>
        <v>-7.00000000000216E-2</v>
      </c>
      <c r="W453" s="517"/>
    </row>
    <row r="455" spans="1:23" ht="13.5" thickBot="1" x14ac:dyDescent="0.25"/>
    <row r="456" spans="1:23" ht="13.5" thickBot="1" x14ac:dyDescent="0.25">
      <c r="A456" s="468" t="s">
        <v>139</v>
      </c>
      <c r="B456" s="587" t="s">
        <v>53</v>
      </c>
      <c r="C456" s="588"/>
      <c r="D456" s="588"/>
      <c r="E456" s="588"/>
      <c r="F456" s="588"/>
      <c r="G456" s="589"/>
      <c r="H456" s="587" t="s">
        <v>72</v>
      </c>
      <c r="I456" s="588"/>
      <c r="J456" s="588"/>
      <c r="K456" s="588"/>
      <c r="L456" s="588"/>
      <c r="M456" s="589"/>
      <c r="N456" s="587" t="s">
        <v>63</v>
      </c>
      <c r="O456" s="588"/>
      <c r="P456" s="588"/>
      <c r="Q456" s="588"/>
      <c r="R456" s="588"/>
      <c r="S456" s="589"/>
      <c r="T456" s="338" t="s">
        <v>55</v>
      </c>
      <c r="U456" s="518"/>
      <c r="V456" s="518"/>
      <c r="W456" s="518"/>
    </row>
    <row r="457" spans="1:23" x14ac:dyDescent="0.2">
      <c r="A457" s="469" t="s">
        <v>54</v>
      </c>
      <c r="B457" s="448">
        <v>1</v>
      </c>
      <c r="C457" s="449">
        <v>2</v>
      </c>
      <c r="D457" s="449">
        <v>3</v>
      </c>
      <c r="E457" s="449">
        <v>4</v>
      </c>
      <c r="F457" s="449">
        <v>5</v>
      </c>
      <c r="G457" s="450">
        <v>6</v>
      </c>
      <c r="H457" s="448">
        <v>7</v>
      </c>
      <c r="I457" s="449">
        <v>8</v>
      </c>
      <c r="J457" s="449">
        <v>9</v>
      </c>
      <c r="K457" s="449">
        <v>10</v>
      </c>
      <c r="L457" s="449">
        <v>11</v>
      </c>
      <c r="M457" s="451">
        <v>12</v>
      </c>
      <c r="N457" s="448">
        <v>13</v>
      </c>
      <c r="O457" s="449">
        <v>14</v>
      </c>
      <c r="P457" s="449">
        <v>15</v>
      </c>
      <c r="Q457" s="449">
        <v>16</v>
      </c>
      <c r="R457" s="449">
        <v>17</v>
      </c>
      <c r="S457" s="451">
        <v>18</v>
      </c>
      <c r="T457" s="459">
        <v>843</v>
      </c>
      <c r="U457" s="518"/>
      <c r="V457" s="518"/>
      <c r="W457" s="518"/>
    </row>
    <row r="458" spans="1:23" x14ac:dyDescent="0.2">
      <c r="A458" s="470" t="s">
        <v>3</v>
      </c>
      <c r="B458" s="473">
        <v>3906</v>
      </c>
      <c r="C458" s="254">
        <v>3906</v>
      </c>
      <c r="D458" s="254">
        <v>3906</v>
      </c>
      <c r="E458" s="254">
        <v>3906</v>
      </c>
      <c r="F458" s="254">
        <v>3906</v>
      </c>
      <c r="G458" s="404">
        <v>3906</v>
      </c>
      <c r="H458" s="253">
        <v>3906</v>
      </c>
      <c r="I458" s="254">
        <v>3906</v>
      </c>
      <c r="J458" s="254">
        <v>3906</v>
      </c>
      <c r="K458" s="254">
        <v>3906</v>
      </c>
      <c r="L458" s="254">
        <v>3906</v>
      </c>
      <c r="M458" s="255">
        <v>3906</v>
      </c>
      <c r="N458" s="253">
        <v>3906</v>
      </c>
      <c r="O458" s="254">
        <v>3906</v>
      </c>
      <c r="P458" s="254">
        <v>3906</v>
      </c>
      <c r="Q458" s="254">
        <v>3906</v>
      </c>
      <c r="R458" s="254">
        <v>3906</v>
      </c>
      <c r="S458" s="255">
        <v>3906</v>
      </c>
      <c r="T458" s="341">
        <v>3906</v>
      </c>
      <c r="U458" s="518"/>
      <c r="V458" s="518"/>
      <c r="W458" s="518"/>
    </row>
    <row r="459" spans="1:23" x14ac:dyDescent="0.2">
      <c r="A459" s="471" t="s">
        <v>6</v>
      </c>
      <c r="B459" s="256">
        <v>4154.782608695652</v>
      </c>
      <c r="C459" s="257">
        <v>4099.7872340425529</v>
      </c>
      <c r="D459" s="257">
        <v>4200.8928571428569</v>
      </c>
      <c r="E459" s="257">
        <v>3884.705882352941</v>
      </c>
      <c r="F459" s="257">
        <v>4154.6808510638302</v>
      </c>
      <c r="G459" s="296">
        <v>4048.9583333333335</v>
      </c>
      <c r="H459" s="256">
        <v>4177.7777777777774</v>
      </c>
      <c r="I459" s="257">
        <v>4172.6530612244896</v>
      </c>
      <c r="J459" s="257">
        <v>4239.583333333333</v>
      </c>
      <c r="K459" s="257">
        <v>4325.2941176470586</v>
      </c>
      <c r="L459" s="257">
        <v>4124</v>
      </c>
      <c r="M459" s="258">
        <v>4143.333333333333</v>
      </c>
      <c r="N459" s="256">
        <v>4141.40625</v>
      </c>
      <c r="O459" s="257">
        <v>4184.8214285714284</v>
      </c>
      <c r="P459" s="257">
        <v>4057.5471698113206</v>
      </c>
      <c r="Q459" s="257">
        <v>4052.8571428571427</v>
      </c>
      <c r="R459" s="257">
        <v>4171.458333333333</v>
      </c>
      <c r="S459" s="258">
        <v>4232.9629629629626</v>
      </c>
      <c r="T459" s="342">
        <v>4149.9288256227755</v>
      </c>
      <c r="U459" s="518"/>
      <c r="V459" s="518"/>
      <c r="W459" s="518"/>
    </row>
    <row r="460" spans="1:23" x14ac:dyDescent="0.2">
      <c r="A460" s="469" t="s">
        <v>7</v>
      </c>
      <c r="B460" s="260">
        <v>76.811594202898547</v>
      </c>
      <c r="C460" s="261">
        <v>82.978723404255319</v>
      </c>
      <c r="D460" s="261">
        <v>69.642857142857139</v>
      </c>
      <c r="E460" s="261">
        <v>100</v>
      </c>
      <c r="F460" s="261">
        <v>78.723404255319153</v>
      </c>
      <c r="G460" s="509">
        <v>79.166666666666671</v>
      </c>
      <c r="H460" s="260">
        <v>81.481481481481481</v>
      </c>
      <c r="I460" s="261">
        <v>81.632653061224488</v>
      </c>
      <c r="J460" s="261">
        <v>70.833333333333329</v>
      </c>
      <c r="K460" s="261">
        <v>82.352941176470594</v>
      </c>
      <c r="L460" s="261">
        <v>72</v>
      </c>
      <c r="M460" s="262">
        <v>82.222222222222229</v>
      </c>
      <c r="N460" s="260">
        <v>93.75</v>
      </c>
      <c r="O460" s="261">
        <v>85.714285714285708</v>
      </c>
      <c r="P460" s="261">
        <v>94.339622641509436</v>
      </c>
      <c r="Q460" s="261">
        <v>90.476190476190482</v>
      </c>
      <c r="R460" s="261">
        <v>79.166666666666671</v>
      </c>
      <c r="S460" s="262">
        <v>85.18518518518519</v>
      </c>
      <c r="T460" s="343">
        <v>79.596678529062871</v>
      </c>
      <c r="U460" s="518"/>
      <c r="V460" s="227"/>
      <c r="W460" s="518"/>
    </row>
    <row r="461" spans="1:23" x14ac:dyDescent="0.2">
      <c r="A461" s="469" t="s">
        <v>8</v>
      </c>
      <c r="B461" s="263">
        <v>8.4909447893230378E-2</v>
      </c>
      <c r="C461" s="264">
        <v>7.9990305109658613E-2</v>
      </c>
      <c r="D461" s="264">
        <v>8.1525976178647652E-2</v>
      </c>
      <c r="E461" s="264">
        <v>5.1020916343129843E-2</v>
      </c>
      <c r="F461" s="264">
        <v>8.2596795847313373E-2</v>
      </c>
      <c r="G461" s="302">
        <v>8.2232372491351735E-2</v>
      </c>
      <c r="H461" s="263">
        <v>7.3344486922216914E-2</v>
      </c>
      <c r="I461" s="264">
        <v>6.8388735276632251E-2</v>
      </c>
      <c r="J461" s="264">
        <v>8.9763201154542505E-2</v>
      </c>
      <c r="K461" s="264">
        <v>7.136198690579855E-2</v>
      </c>
      <c r="L461" s="264">
        <v>8.5644235930610532E-2</v>
      </c>
      <c r="M461" s="265">
        <v>8.047626297798692E-2</v>
      </c>
      <c r="N461" s="263">
        <v>6.1237797450817977E-2</v>
      </c>
      <c r="O461" s="264">
        <v>6.858515323218986E-2</v>
      </c>
      <c r="P461" s="264">
        <v>6.0747044236639604E-2</v>
      </c>
      <c r="Q461" s="264">
        <v>6.3858508989443771E-2</v>
      </c>
      <c r="R461" s="264">
        <v>7.8940841449797419E-2</v>
      </c>
      <c r="S461" s="265">
        <v>7.9569113968954067E-2</v>
      </c>
      <c r="T461" s="344">
        <v>7.8460514521640989E-2</v>
      </c>
      <c r="U461" s="518"/>
      <c r="V461" s="227"/>
      <c r="W461" s="518"/>
    </row>
    <row r="462" spans="1:23" x14ac:dyDescent="0.2">
      <c r="A462" s="471" t="s">
        <v>1</v>
      </c>
      <c r="B462" s="266">
        <f>B459/H458*100-100</f>
        <v>6.3692424141231925</v>
      </c>
      <c r="C462" s="267">
        <f t="shared" ref="C462:E462" si="183">C459/C458*100-100</f>
        <v>4.9612707128149793</v>
      </c>
      <c r="D462" s="267">
        <f t="shared" si="183"/>
        <v>7.5497403262380089</v>
      </c>
      <c r="E462" s="267">
        <f t="shared" si="183"/>
        <v>-0.54516430228005675</v>
      </c>
      <c r="F462" s="267">
        <f>F459/F458*100-100</f>
        <v>6.3666372520181795</v>
      </c>
      <c r="G462" s="405">
        <f t="shared" ref="G462:L462" si="184">G459/G458*100-100</f>
        <v>3.6599675712579085</v>
      </c>
      <c r="H462" s="266">
        <f t="shared" si="184"/>
        <v>6.9579564203219917</v>
      </c>
      <c r="I462" s="267">
        <f t="shared" si="184"/>
        <v>6.8267552796848321</v>
      </c>
      <c r="J462" s="267">
        <f t="shared" si="184"/>
        <v>8.5402799112476373</v>
      </c>
      <c r="K462" s="267">
        <f t="shared" si="184"/>
        <v>10.734616427216054</v>
      </c>
      <c r="L462" s="267">
        <f t="shared" si="184"/>
        <v>5.5811571940604239</v>
      </c>
      <c r="M462" s="268">
        <f>M459/M458*100-100</f>
        <v>6.0761222051544621</v>
      </c>
      <c r="N462" s="266">
        <f t="shared" ref="N462:T462" si="185">N459/N458*100-100</f>
        <v>6.0267857142857224</v>
      </c>
      <c r="O462" s="267">
        <f t="shared" si="185"/>
        <v>7.1382854216955707</v>
      </c>
      <c r="P462" s="267">
        <f t="shared" si="185"/>
        <v>3.8798558579447189</v>
      </c>
      <c r="Q462" s="267">
        <f t="shared" si="185"/>
        <v>3.759783483285787</v>
      </c>
      <c r="R462" s="267">
        <f t="shared" si="185"/>
        <v>6.7961682881037717</v>
      </c>
      <c r="S462" s="268">
        <f t="shared" si="185"/>
        <v>8.3707875822571083</v>
      </c>
      <c r="T462" s="345">
        <f t="shared" si="185"/>
        <v>6.2449776145103755</v>
      </c>
      <c r="U462" s="518"/>
      <c r="V462" s="227"/>
      <c r="W462" s="518"/>
    </row>
    <row r="463" spans="1:23" ht="13.5" thickBot="1" x14ac:dyDescent="0.25">
      <c r="A463" s="472" t="s">
        <v>27</v>
      </c>
      <c r="B463" s="474">
        <f t="shared" ref="B463:T463" si="186">B459-B446</f>
        <v>53.532608695652016</v>
      </c>
      <c r="C463" s="475">
        <f t="shared" si="186"/>
        <v>-8.6743044189852299</v>
      </c>
      <c r="D463" s="475">
        <f t="shared" si="186"/>
        <v>97.30311355311369</v>
      </c>
      <c r="E463" s="475">
        <f t="shared" si="186"/>
        <v>-138.07189542483684</v>
      </c>
      <c r="F463" s="475">
        <f t="shared" si="186"/>
        <v>110.99664053751439</v>
      </c>
      <c r="G463" s="476">
        <f t="shared" si="186"/>
        <v>-133.14692982456154</v>
      </c>
      <c r="H463" s="474">
        <f t="shared" si="186"/>
        <v>54.700854700854507</v>
      </c>
      <c r="I463" s="475">
        <f t="shared" si="186"/>
        <v>14.438775510204323</v>
      </c>
      <c r="J463" s="475">
        <f t="shared" si="186"/>
        <v>115.85784313725435</v>
      </c>
      <c r="K463" s="475">
        <f t="shared" si="186"/>
        <v>200.77798861480005</v>
      </c>
      <c r="L463" s="475">
        <f t="shared" si="186"/>
        <v>-108.44444444444434</v>
      </c>
      <c r="M463" s="477">
        <f t="shared" si="186"/>
        <v>-151.96078431372553</v>
      </c>
      <c r="N463" s="474">
        <f t="shared" si="186"/>
        <v>14.369212962962592</v>
      </c>
      <c r="O463" s="475">
        <f t="shared" si="186"/>
        <v>-28.75</v>
      </c>
      <c r="P463" s="475">
        <f t="shared" si="186"/>
        <v>-72.830188679245111</v>
      </c>
      <c r="Q463" s="475">
        <f t="shared" si="186"/>
        <v>-20.892857142857338</v>
      </c>
      <c r="R463" s="475">
        <f t="shared" si="186"/>
        <v>57.658333333332848</v>
      </c>
      <c r="S463" s="477">
        <f t="shared" si="186"/>
        <v>99.872053872053584</v>
      </c>
      <c r="T463" s="478">
        <f t="shared" si="186"/>
        <v>7.1819901797380226</v>
      </c>
      <c r="U463" s="518"/>
      <c r="V463" s="227"/>
      <c r="W463" s="518"/>
    </row>
    <row r="464" spans="1:23" x14ac:dyDescent="0.2">
      <c r="A464" s="370" t="s">
        <v>51</v>
      </c>
      <c r="B464" s="274">
        <v>759</v>
      </c>
      <c r="C464" s="275">
        <v>753</v>
      </c>
      <c r="D464" s="275">
        <v>751</v>
      </c>
      <c r="E464" s="275">
        <v>171</v>
      </c>
      <c r="F464" s="275">
        <v>760</v>
      </c>
      <c r="G464" s="407">
        <v>754</v>
      </c>
      <c r="H464" s="274">
        <v>749</v>
      </c>
      <c r="I464" s="275">
        <v>752</v>
      </c>
      <c r="J464" s="275">
        <v>742</v>
      </c>
      <c r="K464" s="275">
        <v>152</v>
      </c>
      <c r="L464" s="275">
        <v>753</v>
      </c>
      <c r="M464" s="276">
        <v>753</v>
      </c>
      <c r="N464" s="274">
        <v>759</v>
      </c>
      <c r="O464" s="275">
        <v>763</v>
      </c>
      <c r="P464" s="275">
        <v>756</v>
      </c>
      <c r="Q464" s="275">
        <v>166</v>
      </c>
      <c r="R464" s="275">
        <v>755</v>
      </c>
      <c r="S464" s="276">
        <v>752</v>
      </c>
      <c r="T464" s="347">
        <f>SUM(B464:S464)</f>
        <v>11800</v>
      </c>
      <c r="U464" s="227" t="s">
        <v>56</v>
      </c>
      <c r="V464" s="278">
        <f>T451-T464</f>
        <v>29</v>
      </c>
      <c r="W464" s="279">
        <f>V464/T451</f>
        <v>2.4516019950967961E-3</v>
      </c>
    </row>
    <row r="465" spans="1:23" x14ac:dyDescent="0.2">
      <c r="A465" s="371" t="s">
        <v>28</v>
      </c>
      <c r="B465" s="323"/>
      <c r="C465" s="240"/>
      <c r="D465" s="240"/>
      <c r="E465" s="240"/>
      <c r="F465" s="240"/>
      <c r="G465" s="408"/>
      <c r="H465" s="242"/>
      <c r="I465" s="240"/>
      <c r="J465" s="240"/>
      <c r="K465" s="240"/>
      <c r="L465" s="240"/>
      <c r="M465" s="243"/>
      <c r="N465" s="242"/>
      <c r="O465" s="240"/>
      <c r="P465" s="240"/>
      <c r="Q465" s="240"/>
      <c r="R465" s="240"/>
      <c r="S465" s="243"/>
      <c r="T465" s="339"/>
      <c r="U465" s="227" t="s">
        <v>57</v>
      </c>
      <c r="V465" s="362">
        <v>161.79</v>
      </c>
      <c r="W465" s="518"/>
    </row>
    <row r="466" spans="1:23" ht="13.5" thickBot="1" x14ac:dyDescent="0.25">
      <c r="A466" s="372" t="s">
        <v>26</v>
      </c>
      <c r="B466" s="410">
        <f t="shared" ref="B466:S466" si="187">B465-B452</f>
        <v>0</v>
      </c>
      <c r="C466" s="415">
        <f t="shared" si="187"/>
        <v>0</v>
      </c>
      <c r="D466" s="415">
        <f t="shared" si="187"/>
        <v>0</v>
      </c>
      <c r="E466" s="415">
        <f t="shared" si="187"/>
        <v>0</v>
      </c>
      <c r="F466" s="415">
        <f t="shared" si="187"/>
        <v>0</v>
      </c>
      <c r="G466" s="416">
        <f t="shared" si="187"/>
        <v>0</v>
      </c>
      <c r="H466" s="410">
        <f t="shared" si="187"/>
        <v>0</v>
      </c>
      <c r="I466" s="415">
        <f t="shared" si="187"/>
        <v>0</v>
      </c>
      <c r="J466" s="415">
        <f t="shared" si="187"/>
        <v>0</v>
      </c>
      <c r="K466" s="415">
        <f t="shared" si="187"/>
        <v>0</v>
      </c>
      <c r="L466" s="415">
        <f t="shared" si="187"/>
        <v>0</v>
      </c>
      <c r="M466" s="417">
        <f t="shared" si="187"/>
        <v>0</v>
      </c>
      <c r="N466" s="410">
        <f t="shared" si="187"/>
        <v>0</v>
      </c>
      <c r="O466" s="415">
        <f t="shared" si="187"/>
        <v>0</v>
      </c>
      <c r="P466" s="415">
        <f t="shared" si="187"/>
        <v>0</v>
      </c>
      <c r="Q466" s="415">
        <f t="shared" si="187"/>
        <v>0</v>
      </c>
      <c r="R466" s="415">
        <f t="shared" si="187"/>
        <v>0</v>
      </c>
      <c r="S466" s="417">
        <f t="shared" si="187"/>
        <v>0</v>
      </c>
      <c r="T466" s="348"/>
      <c r="U466" s="227" t="s">
        <v>26</v>
      </c>
      <c r="V466" s="227">
        <f>V465-V452</f>
        <v>-0.5</v>
      </c>
      <c r="W466" s="518"/>
    </row>
    <row r="468" spans="1:23" ht="13.5" thickBot="1" x14ac:dyDescent="0.25"/>
    <row r="469" spans="1:23" ht="13.5" thickBot="1" x14ac:dyDescent="0.25">
      <c r="A469" s="468" t="s">
        <v>140</v>
      </c>
      <c r="B469" s="587" t="s">
        <v>53</v>
      </c>
      <c r="C469" s="588"/>
      <c r="D469" s="588"/>
      <c r="E469" s="588"/>
      <c r="F469" s="588"/>
      <c r="G469" s="589"/>
      <c r="H469" s="587" t="s">
        <v>72</v>
      </c>
      <c r="I469" s="588"/>
      <c r="J469" s="588"/>
      <c r="K469" s="588"/>
      <c r="L469" s="588"/>
      <c r="M469" s="589"/>
      <c r="N469" s="587" t="s">
        <v>63</v>
      </c>
      <c r="O469" s="588"/>
      <c r="P469" s="588"/>
      <c r="Q469" s="588"/>
      <c r="R469" s="588"/>
      <c r="S469" s="589"/>
      <c r="T469" s="338" t="s">
        <v>55</v>
      </c>
      <c r="U469" s="519"/>
      <c r="V469" s="519"/>
      <c r="W469" s="519"/>
    </row>
    <row r="470" spans="1:23" x14ac:dyDescent="0.2">
      <c r="A470" s="469" t="s">
        <v>54</v>
      </c>
      <c r="B470" s="448">
        <v>1</v>
      </c>
      <c r="C470" s="449">
        <v>2</v>
      </c>
      <c r="D470" s="449">
        <v>3</v>
      </c>
      <c r="E470" s="449">
        <v>4</v>
      </c>
      <c r="F470" s="449">
        <v>5</v>
      </c>
      <c r="G470" s="450">
        <v>6</v>
      </c>
      <c r="H470" s="448">
        <v>7</v>
      </c>
      <c r="I470" s="449">
        <v>8</v>
      </c>
      <c r="J470" s="449">
        <v>9</v>
      </c>
      <c r="K470" s="449">
        <v>10</v>
      </c>
      <c r="L470" s="449">
        <v>11</v>
      </c>
      <c r="M470" s="451">
        <v>12</v>
      </c>
      <c r="N470" s="448">
        <v>13</v>
      </c>
      <c r="O470" s="449">
        <v>14</v>
      </c>
      <c r="P470" s="449">
        <v>15</v>
      </c>
      <c r="Q470" s="449">
        <v>16</v>
      </c>
      <c r="R470" s="449">
        <v>17</v>
      </c>
      <c r="S470" s="451">
        <v>18</v>
      </c>
      <c r="T470" s="459">
        <v>843</v>
      </c>
      <c r="U470" s="519"/>
      <c r="V470" s="519"/>
      <c r="W470" s="519"/>
    </row>
    <row r="471" spans="1:23" x14ac:dyDescent="0.2">
      <c r="A471" s="470" t="s">
        <v>3</v>
      </c>
      <c r="B471" s="473">
        <v>3924</v>
      </c>
      <c r="C471" s="254">
        <v>3924</v>
      </c>
      <c r="D471" s="254">
        <v>3924</v>
      </c>
      <c r="E471" s="254">
        <v>3924</v>
      </c>
      <c r="F471" s="254">
        <v>3924</v>
      </c>
      <c r="G471" s="404">
        <v>3924</v>
      </c>
      <c r="H471" s="253">
        <v>3924</v>
      </c>
      <c r="I471" s="254">
        <v>3924</v>
      </c>
      <c r="J471" s="254">
        <v>3924</v>
      </c>
      <c r="K471" s="254">
        <v>3924</v>
      </c>
      <c r="L471" s="254">
        <v>3924</v>
      </c>
      <c r="M471" s="255">
        <v>3924</v>
      </c>
      <c r="N471" s="253">
        <v>3924</v>
      </c>
      <c r="O471" s="254">
        <v>3924</v>
      </c>
      <c r="P471" s="254">
        <v>3924</v>
      </c>
      <c r="Q471" s="254">
        <v>3924</v>
      </c>
      <c r="R471" s="254">
        <v>3924</v>
      </c>
      <c r="S471" s="255">
        <v>3924</v>
      </c>
      <c r="T471" s="341">
        <v>3924</v>
      </c>
      <c r="U471" s="519"/>
      <c r="V471" s="519"/>
      <c r="W471" s="519"/>
    </row>
    <row r="472" spans="1:23" x14ac:dyDescent="0.2">
      <c r="A472" s="471" t="s">
        <v>6</v>
      </c>
      <c r="B472" s="256">
        <v>3989.13</v>
      </c>
      <c r="C472" s="257">
        <v>3898</v>
      </c>
      <c r="D472" s="257">
        <v>3756.25</v>
      </c>
      <c r="E472" s="257">
        <v>3721.43</v>
      </c>
      <c r="F472" s="257">
        <v>3923.64</v>
      </c>
      <c r="G472" s="296">
        <v>4103.26</v>
      </c>
      <c r="H472" s="256">
        <v>4175.42</v>
      </c>
      <c r="I472" s="257">
        <v>4161.46</v>
      </c>
      <c r="J472" s="257">
        <v>4146.7299999999996</v>
      </c>
      <c r="K472" s="257">
        <v>4456.96</v>
      </c>
      <c r="L472" s="257">
        <v>4258.78</v>
      </c>
      <c r="M472" s="258">
        <v>4417.5600000000004</v>
      </c>
      <c r="N472" s="256">
        <v>4226.67</v>
      </c>
      <c r="O472" s="257">
        <v>4260.3999999999996</v>
      </c>
      <c r="P472" s="257">
        <v>4259.8</v>
      </c>
      <c r="Q472" s="257">
        <v>4123.8</v>
      </c>
      <c r="R472" s="257">
        <v>4249.3900000000003</v>
      </c>
      <c r="S472" s="258">
        <v>4241.84</v>
      </c>
      <c r="T472" s="342">
        <v>4146.7299999999996</v>
      </c>
      <c r="U472" s="519"/>
      <c r="V472" s="519"/>
      <c r="W472" s="519"/>
    </row>
    <row r="473" spans="1:23" x14ac:dyDescent="0.2">
      <c r="A473" s="469" t="s">
        <v>7</v>
      </c>
      <c r="B473" s="260">
        <v>78.3</v>
      </c>
      <c r="C473" s="261">
        <v>90</v>
      </c>
      <c r="D473" s="261">
        <v>93.8</v>
      </c>
      <c r="E473" s="261">
        <v>100</v>
      </c>
      <c r="F473" s="261">
        <v>77.27</v>
      </c>
      <c r="G473" s="509">
        <v>90.7</v>
      </c>
      <c r="H473" s="260">
        <v>64.58</v>
      </c>
      <c r="I473" s="261">
        <v>77.08</v>
      </c>
      <c r="J473" s="261">
        <v>79.59</v>
      </c>
      <c r="K473" s="261">
        <v>73.91</v>
      </c>
      <c r="L473" s="261">
        <v>71.430000000000007</v>
      </c>
      <c r="M473" s="262">
        <v>88.89</v>
      </c>
      <c r="N473" s="260">
        <v>81.25</v>
      </c>
      <c r="O473" s="261">
        <v>85.42</v>
      </c>
      <c r="P473" s="261">
        <v>74.510000000000005</v>
      </c>
      <c r="Q473" s="261">
        <v>58.33</v>
      </c>
      <c r="R473" s="261">
        <v>69.39</v>
      </c>
      <c r="S473" s="262">
        <v>73.47</v>
      </c>
      <c r="T473" s="343">
        <v>69.180000000000007</v>
      </c>
      <c r="U473" s="519"/>
      <c r="V473" s="227"/>
      <c r="W473" s="519"/>
    </row>
    <row r="474" spans="1:23" x14ac:dyDescent="0.2">
      <c r="A474" s="469" t="s">
        <v>8</v>
      </c>
      <c r="B474" s="263">
        <v>7.0599999999999996E-2</v>
      </c>
      <c r="C474" s="264">
        <v>7.4499999999999997E-2</v>
      </c>
      <c r="D474" s="264">
        <v>4.8099999999999997E-2</v>
      </c>
      <c r="E474" s="264">
        <v>4.2500000000000003E-2</v>
      </c>
      <c r="F474" s="264">
        <v>7.9399999999999998E-2</v>
      </c>
      <c r="G474" s="302">
        <v>5.8000000000000003E-2</v>
      </c>
      <c r="H474" s="263">
        <v>9.4E-2</v>
      </c>
      <c r="I474" s="264">
        <v>8.5099999999999995E-2</v>
      </c>
      <c r="J474" s="264">
        <v>7.4399999999999994E-2</v>
      </c>
      <c r="K474" s="264">
        <v>8.2199999999999995E-2</v>
      </c>
      <c r="L474" s="264">
        <v>9.3100000000000002E-2</v>
      </c>
      <c r="M474" s="265">
        <v>6.9000000000000006E-2</v>
      </c>
      <c r="N474" s="263">
        <v>8.1799999999999998E-2</v>
      </c>
      <c r="O474" s="264">
        <v>7.0000000000000007E-2</v>
      </c>
      <c r="P474" s="264">
        <v>8.6999999999999994E-2</v>
      </c>
      <c r="Q474" s="264">
        <v>9.69E-2</v>
      </c>
      <c r="R474" s="264">
        <v>9.0399999999999994E-2</v>
      </c>
      <c r="S474" s="265">
        <v>8.1900000000000001E-2</v>
      </c>
      <c r="T474" s="344">
        <v>9.0200000000000002E-2</v>
      </c>
      <c r="U474" s="519"/>
      <c r="V474" s="227"/>
      <c r="W474" s="519"/>
    </row>
    <row r="475" spans="1:23" x14ac:dyDescent="0.2">
      <c r="A475" s="471" t="s">
        <v>1</v>
      </c>
      <c r="B475" s="266">
        <f>B472/H471*100-100</f>
        <v>1.6597859327217179</v>
      </c>
      <c r="C475" s="267">
        <f t="shared" ref="C475:E475" si="188">C472/C471*100-100</f>
        <v>-0.66258919469927946</v>
      </c>
      <c r="D475" s="267">
        <f t="shared" si="188"/>
        <v>-4.2749745158001957</v>
      </c>
      <c r="E475" s="267">
        <f t="shared" si="188"/>
        <v>-5.1623343527013219</v>
      </c>
      <c r="F475" s="267">
        <f>F472/F471*100-100</f>
        <v>-9.1743119266141093E-3</v>
      </c>
      <c r="G475" s="405">
        <f t="shared" ref="G475:L475" si="189">G472/G471*100-100</f>
        <v>4.5682976554536339</v>
      </c>
      <c r="H475" s="266">
        <f t="shared" si="189"/>
        <v>6.4072375127420997</v>
      </c>
      <c r="I475" s="267">
        <f t="shared" si="189"/>
        <v>6.0514780835881652</v>
      </c>
      <c r="J475" s="267">
        <f t="shared" si="189"/>
        <v>5.6760958205912289</v>
      </c>
      <c r="K475" s="267">
        <f t="shared" si="189"/>
        <v>13.582059123343541</v>
      </c>
      <c r="L475" s="267">
        <f t="shared" si="189"/>
        <v>8.5316004077471916</v>
      </c>
      <c r="M475" s="268">
        <f>M472/M471*100-100</f>
        <v>12.577981651376163</v>
      </c>
      <c r="N475" s="266">
        <f t="shared" ref="N475:T475" si="190">N472/N471*100-100</f>
        <v>7.7133027522935862</v>
      </c>
      <c r="O475" s="267">
        <f t="shared" si="190"/>
        <v>8.5728848114169125</v>
      </c>
      <c r="P475" s="267">
        <f t="shared" si="190"/>
        <v>8.5575942915392602</v>
      </c>
      <c r="Q475" s="267">
        <f t="shared" si="190"/>
        <v>5.0917431192660558</v>
      </c>
      <c r="R475" s="267">
        <f t="shared" si="190"/>
        <v>8.2923037716615653</v>
      </c>
      <c r="S475" s="268">
        <f t="shared" si="190"/>
        <v>8.0998980632008113</v>
      </c>
      <c r="T475" s="345">
        <f t="shared" si="190"/>
        <v>5.6760958205912289</v>
      </c>
      <c r="U475" s="519"/>
      <c r="V475" s="227"/>
      <c r="W475" s="519"/>
    </row>
    <row r="476" spans="1:23" ht="13.5" thickBot="1" x14ac:dyDescent="0.25">
      <c r="A476" s="472" t="s">
        <v>27</v>
      </c>
      <c r="B476" s="474">
        <f t="shared" ref="B476:T476" si="191">B472-B459</f>
        <v>-165.65260869565191</v>
      </c>
      <c r="C476" s="475">
        <f t="shared" si="191"/>
        <v>-201.78723404255288</v>
      </c>
      <c r="D476" s="475">
        <f t="shared" si="191"/>
        <v>-444.64285714285688</v>
      </c>
      <c r="E476" s="475">
        <f t="shared" si="191"/>
        <v>-163.27588235294115</v>
      </c>
      <c r="F476" s="475">
        <f t="shared" si="191"/>
        <v>-231.04085106383036</v>
      </c>
      <c r="G476" s="476">
        <f t="shared" si="191"/>
        <v>54.301666666666733</v>
      </c>
      <c r="H476" s="474">
        <f t="shared" si="191"/>
        <v>-2.3577777777773008</v>
      </c>
      <c r="I476" s="475">
        <f t="shared" si="191"/>
        <v>-11.193061224489611</v>
      </c>
      <c r="J476" s="475">
        <f t="shared" si="191"/>
        <v>-92.853333333333467</v>
      </c>
      <c r="K476" s="475">
        <f t="shared" si="191"/>
        <v>131.66588235294148</v>
      </c>
      <c r="L476" s="475">
        <f t="shared" si="191"/>
        <v>134.77999999999975</v>
      </c>
      <c r="M476" s="477">
        <f t="shared" si="191"/>
        <v>274.22666666666737</v>
      </c>
      <c r="N476" s="474">
        <f t="shared" si="191"/>
        <v>85.263750000000073</v>
      </c>
      <c r="O476" s="475">
        <f t="shared" si="191"/>
        <v>75.578571428571195</v>
      </c>
      <c r="P476" s="475">
        <f t="shared" si="191"/>
        <v>202.25283018867958</v>
      </c>
      <c r="Q476" s="475">
        <f t="shared" si="191"/>
        <v>70.94285714285752</v>
      </c>
      <c r="R476" s="475">
        <f t="shared" si="191"/>
        <v>77.931666666667297</v>
      </c>
      <c r="S476" s="477">
        <f t="shared" si="191"/>
        <v>8.8770370370375531</v>
      </c>
      <c r="T476" s="478">
        <f t="shared" si="191"/>
        <v>-3.1988256227759848</v>
      </c>
      <c r="U476" s="519"/>
      <c r="V476" s="227"/>
      <c r="W476" s="519"/>
    </row>
    <row r="477" spans="1:23" x14ac:dyDescent="0.2">
      <c r="A477" s="370" t="s">
        <v>51</v>
      </c>
      <c r="B477" s="274">
        <v>757</v>
      </c>
      <c r="C477" s="275">
        <v>752</v>
      </c>
      <c r="D477" s="275">
        <v>750</v>
      </c>
      <c r="E477" s="275">
        <v>169</v>
      </c>
      <c r="F477" s="275">
        <v>759</v>
      </c>
      <c r="G477" s="407">
        <v>753</v>
      </c>
      <c r="H477" s="274">
        <v>744</v>
      </c>
      <c r="I477" s="275">
        <v>751</v>
      </c>
      <c r="J477" s="275">
        <v>741</v>
      </c>
      <c r="K477" s="275">
        <v>148</v>
      </c>
      <c r="L477" s="275">
        <v>752</v>
      </c>
      <c r="M477" s="276">
        <v>751</v>
      </c>
      <c r="N477" s="274">
        <v>758</v>
      </c>
      <c r="O477" s="275">
        <v>762</v>
      </c>
      <c r="P477" s="275">
        <v>754</v>
      </c>
      <c r="Q477" s="275">
        <v>160</v>
      </c>
      <c r="R477" s="275">
        <v>755</v>
      </c>
      <c r="S477" s="276">
        <v>752</v>
      </c>
      <c r="T477" s="347">
        <f>SUM(B477:S477)</f>
        <v>11768</v>
      </c>
      <c r="U477" s="227" t="s">
        <v>56</v>
      </c>
      <c r="V477" s="278">
        <f>T464-T477</f>
        <v>32</v>
      </c>
      <c r="W477" s="279">
        <f>V477/T464</f>
        <v>2.7118644067796612E-3</v>
      </c>
    </row>
    <row r="478" spans="1:23" x14ac:dyDescent="0.2">
      <c r="A478" s="371" t="s">
        <v>28</v>
      </c>
      <c r="B478" s="323"/>
      <c r="C478" s="240"/>
      <c r="D478" s="240"/>
      <c r="E478" s="240"/>
      <c r="F478" s="240"/>
      <c r="G478" s="408"/>
      <c r="H478" s="242"/>
      <c r="I478" s="240"/>
      <c r="J478" s="240"/>
      <c r="K478" s="240"/>
      <c r="L478" s="240"/>
      <c r="M478" s="243"/>
      <c r="N478" s="242"/>
      <c r="O478" s="240"/>
      <c r="P478" s="240"/>
      <c r="Q478" s="240"/>
      <c r="R478" s="240"/>
      <c r="S478" s="243"/>
      <c r="T478" s="339"/>
      <c r="U478" s="227" t="s">
        <v>57</v>
      </c>
      <c r="V478" s="362">
        <v>161.44</v>
      </c>
      <c r="W478" s="519"/>
    </row>
    <row r="479" spans="1:23" ht="13.5" thickBot="1" x14ac:dyDescent="0.25">
      <c r="A479" s="372" t="s">
        <v>26</v>
      </c>
      <c r="B479" s="410">
        <f t="shared" ref="B479:S479" si="192">B478-B465</f>
        <v>0</v>
      </c>
      <c r="C479" s="415">
        <f t="shared" si="192"/>
        <v>0</v>
      </c>
      <c r="D479" s="415">
        <f t="shared" si="192"/>
        <v>0</v>
      </c>
      <c r="E479" s="415">
        <f t="shared" si="192"/>
        <v>0</v>
      </c>
      <c r="F479" s="415">
        <f t="shared" si="192"/>
        <v>0</v>
      </c>
      <c r="G479" s="416">
        <f t="shared" si="192"/>
        <v>0</v>
      </c>
      <c r="H479" s="410">
        <f t="shared" si="192"/>
        <v>0</v>
      </c>
      <c r="I479" s="415">
        <f t="shared" si="192"/>
        <v>0</v>
      </c>
      <c r="J479" s="415">
        <f t="shared" si="192"/>
        <v>0</v>
      </c>
      <c r="K479" s="415">
        <f t="shared" si="192"/>
        <v>0</v>
      </c>
      <c r="L479" s="415">
        <f t="shared" si="192"/>
        <v>0</v>
      </c>
      <c r="M479" s="417">
        <f t="shared" si="192"/>
        <v>0</v>
      </c>
      <c r="N479" s="410">
        <f t="shared" si="192"/>
        <v>0</v>
      </c>
      <c r="O479" s="415">
        <f t="shared" si="192"/>
        <v>0</v>
      </c>
      <c r="P479" s="415">
        <f t="shared" si="192"/>
        <v>0</v>
      </c>
      <c r="Q479" s="415">
        <f t="shared" si="192"/>
        <v>0</v>
      </c>
      <c r="R479" s="415">
        <f t="shared" si="192"/>
        <v>0</v>
      </c>
      <c r="S479" s="417">
        <f t="shared" si="192"/>
        <v>0</v>
      </c>
      <c r="T479" s="348"/>
      <c r="U479" s="227" t="s">
        <v>26</v>
      </c>
      <c r="V479" s="227">
        <f>V478-V465</f>
        <v>-0.34999999999999432</v>
      </c>
      <c r="W479" s="519"/>
    </row>
    <row r="481" spans="1:23" ht="13.5" thickBot="1" x14ac:dyDescent="0.25"/>
    <row r="482" spans="1:23" ht="13.5" thickBot="1" x14ac:dyDescent="0.25">
      <c r="A482" s="468" t="s">
        <v>141</v>
      </c>
      <c r="B482" s="587" t="s">
        <v>53</v>
      </c>
      <c r="C482" s="588"/>
      <c r="D482" s="588"/>
      <c r="E482" s="588"/>
      <c r="F482" s="588"/>
      <c r="G482" s="589"/>
      <c r="H482" s="587" t="s">
        <v>72</v>
      </c>
      <c r="I482" s="588"/>
      <c r="J482" s="588"/>
      <c r="K482" s="588"/>
      <c r="L482" s="588"/>
      <c r="M482" s="589"/>
      <c r="N482" s="587" t="s">
        <v>63</v>
      </c>
      <c r="O482" s="588"/>
      <c r="P482" s="588"/>
      <c r="Q482" s="588"/>
      <c r="R482" s="588"/>
      <c r="S482" s="589"/>
      <c r="T482" s="338" t="s">
        <v>55</v>
      </c>
      <c r="U482" s="520"/>
      <c r="V482" s="520"/>
      <c r="W482" s="520"/>
    </row>
    <row r="483" spans="1:23" x14ac:dyDescent="0.2">
      <c r="A483" s="469" t="s">
        <v>54</v>
      </c>
      <c r="B483" s="448">
        <v>1</v>
      </c>
      <c r="C483" s="449">
        <v>2</v>
      </c>
      <c r="D483" s="449">
        <v>3</v>
      </c>
      <c r="E483" s="449">
        <v>4</v>
      </c>
      <c r="F483" s="449">
        <v>5</v>
      </c>
      <c r="G483" s="450">
        <v>6</v>
      </c>
      <c r="H483" s="448">
        <v>7</v>
      </c>
      <c r="I483" s="449">
        <v>8</v>
      </c>
      <c r="J483" s="449">
        <v>9</v>
      </c>
      <c r="K483" s="449">
        <v>10</v>
      </c>
      <c r="L483" s="449">
        <v>11</v>
      </c>
      <c r="M483" s="451">
        <v>12</v>
      </c>
      <c r="N483" s="448">
        <v>13</v>
      </c>
      <c r="O483" s="449">
        <v>14</v>
      </c>
      <c r="P483" s="449">
        <v>15</v>
      </c>
      <c r="Q483" s="449">
        <v>16</v>
      </c>
      <c r="R483" s="449">
        <v>17</v>
      </c>
      <c r="S483" s="451">
        <v>18</v>
      </c>
      <c r="T483" s="459">
        <v>854</v>
      </c>
      <c r="U483" s="520"/>
      <c r="V483" s="520"/>
      <c r="W483" s="520"/>
    </row>
    <row r="484" spans="1:23" x14ac:dyDescent="0.2">
      <c r="A484" s="470" t="s">
        <v>3</v>
      </c>
      <c r="B484" s="473">
        <v>3942</v>
      </c>
      <c r="C484" s="254">
        <v>3942</v>
      </c>
      <c r="D484" s="254">
        <v>3942</v>
      </c>
      <c r="E484" s="254">
        <v>3942</v>
      </c>
      <c r="F484" s="254">
        <v>3942</v>
      </c>
      <c r="G484" s="404">
        <v>3942</v>
      </c>
      <c r="H484" s="253">
        <v>3942</v>
      </c>
      <c r="I484" s="254">
        <v>3942</v>
      </c>
      <c r="J484" s="254">
        <v>3942</v>
      </c>
      <c r="K484" s="254">
        <v>3942</v>
      </c>
      <c r="L484" s="254">
        <v>3942</v>
      </c>
      <c r="M484" s="255">
        <v>3942</v>
      </c>
      <c r="N484" s="253">
        <v>3942</v>
      </c>
      <c r="O484" s="254">
        <v>3942</v>
      </c>
      <c r="P484" s="254">
        <v>3942</v>
      </c>
      <c r="Q484" s="254">
        <v>3942</v>
      </c>
      <c r="R484" s="254">
        <v>3942</v>
      </c>
      <c r="S484" s="255">
        <v>3942</v>
      </c>
      <c r="T484" s="341">
        <v>3942</v>
      </c>
      <c r="U484" s="520"/>
      <c r="V484" s="520"/>
      <c r="W484" s="520"/>
    </row>
    <row r="485" spans="1:23" x14ac:dyDescent="0.2">
      <c r="A485" s="471" t="s">
        <v>6</v>
      </c>
      <c r="B485" s="256">
        <v>4279</v>
      </c>
      <c r="C485" s="257">
        <v>4149.3877551020405</v>
      </c>
      <c r="D485" s="257">
        <v>4261.5686274509808</v>
      </c>
      <c r="E485" s="257">
        <v>4097.1428571428569</v>
      </c>
      <c r="F485" s="257">
        <v>4200.208333333333</v>
      </c>
      <c r="G485" s="296">
        <v>4112.666666666667</v>
      </c>
      <c r="H485" s="256">
        <v>4305</v>
      </c>
      <c r="I485" s="257">
        <v>4394.9122807017548</v>
      </c>
      <c r="J485" s="257">
        <v>4358.666666666667</v>
      </c>
      <c r="K485" s="257">
        <v>4377.894736842105</v>
      </c>
      <c r="L485" s="257">
        <v>4393.0508474576272</v>
      </c>
      <c r="M485" s="258">
        <v>4446.5517241379312</v>
      </c>
      <c r="N485" s="256">
        <v>4326.3888888888887</v>
      </c>
      <c r="O485" s="257">
        <v>4389.6491228070172</v>
      </c>
      <c r="P485" s="257">
        <v>4449.1228070175439</v>
      </c>
      <c r="Q485" s="257">
        <v>4254.2857142857147</v>
      </c>
      <c r="R485" s="257">
        <v>4367.894736842105</v>
      </c>
      <c r="S485" s="258">
        <v>4315.6896551724139</v>
      </c>
      <c r="T485" s="342">
        <v>4318.173302107728</v>
      </c>
      <c r="U485" s="520"/>
      <c r="V485" s="520"/>
      <c r="W485" s="520"/>
    </row>
    <row r="486" spans="1:23" x14ac:dyDescent="0.2">
      <c r="A486" s="469" t="s">
        <v>7</v>
      </c>
      <c r="B486" s="260">
        <v>74</v>
      </c>
      <c r="C486" s="261">
        <v>75.510204081632651</v>
      </c>
      <c r="D486" s="261">
        <v>86.274509803921575</v>
      </c>
      <c r="E486" s="261">
        <v>80.952380952380949</v>
      </c>
      <c r="F486" s="261">
        <v>72.916666666666671</v>
      </c>
      <c r="G486" s="509">
        <v>80</v>
      </c>
      <c r="H486" s="260">
        <v>75.862068965517238</v>
      </c>
      <c r="I486" s="261">
        <v>82.456140350877192</v>
      </c>
      <c r="J486" s="261">
        <v>76.666666666666671</v>
      </c>
      <c r="K486" s="261">
        <v>94.736842105263165</v>
      </c>
      <c r="L486" s="261">
        <v>76.271186440677965</v>
      </c>
      <c r="M486" s="262">
        <v>72.41379310344827</v>
      </c>
      <c r="N486" s="260">
        <v>69.444444444444443</v>
      </c>
      <c r="O486" s="261">
        <v>71.929824561403507</v>
      </c>
      <c r="P486" s="261">
        <v>85.964912280701753</v>
      </c>
      <c r="Q486" s="261">
        <v>85.714285714285708</v>
      </c>
      <c r="R486" s="261">
        <v>78.94736842105263</v>
      </c>
      <c r="S486" s="262">
        <v>74.137931034482762</v>
      </c>
      <c r="T486" s="343">
        <v>75.995316159250592</v>
      </c>
      <c r="U486" s="520"/>
      <c r="V486" s="227"/>
      <c r="W486" s="520"/>
    </row>
    <row r="487" spans="1:23" x14ac:dyDescent="0.2">
      <c r="A487" s="469" t="s">
        <v>8</v>
      </c>
      <c r="B487" s="263">
        <v>7.621935191529168E-2</v>
      </c>
      <c r="C487" s="264">
        <v>7.9791549920658941E-2</v>
      </c>
      <c r="D487" s="264">
        <v>6.9832055017062675E-2</v>
      </c>
      <c r="E487" s="264">
        <v>7.8125515675869311E-2</v>
      </c>
      <c r="F487" s="264">
        <v>8.67664799592201E-2</v>
      </c>
      <c r="G487" s="302">
        <v>7.5244123712153776E-2</v>
      </c>
      <c r="H487" s="263">
        <v>8.1152207376924662E-2</v>
      </c>
      <c r="I487" s="264">
        <v>7.5486905702265711E-2</v>
      </c>
      <c r="J487" s="264">
        <v>8.2969713826580485E-2</v>
      </c>
      <c r="K487" s="264">
        <v>5.6637076999612464E-2</v>
      </c>
      <c r="L487" s="264">
        <v>7.6333785559426243E-2</v>
      </c>
      <c r="M487" s="265">
        <v>8.7560698952412724E-2</v>
      </c>
      <c r="N487" s="263">
        <v>9.1768153070667879E-2</v>
      </c>
      <c r="O487" s="264">
        <v>9.2478204128937855E-2</v>
      </c>
      <c r="P487" s="264">
        <v>7.2380356971980211E-2</v>
      </c>
      <c r="Q487" s="264">
        <v>5.9283896591113459E-2</v>
      </c>
      <c r="R487" s="264">
        <v>8.1702099189330496E-2</v>
      </c>
      <c r="S487" s="265">
        <v>8.0849202823606012E-2</v>
      </c>
      <c r="T487" s="344">
        <v>8.3310847769256402E-2</v>
      </c>
      <c r="U487" s="520"/>
      <c r="V487" s="227"/>
      <c r="W487" s="520"/>
    </row>
    <row r="488" spans="1:23" x14ac:dyDescent="0.2">
      <c r="A488" s="471" t="s">
        <v>1</v>
      </c>
      <c r="B488" s="266">
        <f>B485/H484*100-100</f>
        <v>8.5489599188229448</v>
      </c>
      <c r="C488" s="267">
        <f t="shared" ref="C488:E488" si="193">C485/C484*100-100</f>
        <v>5.2609780594125084</v>
      </c>
      <c r="D488" s="267">
        <f t="shared" si="193"/>
        <v>8.1067637608062171</v>
      </c>
      <c r="E488" s="267">
        <f t="shared" si="193"/>
        <v>3.9356381822135234</v>
      </c>
      <c r="F488" s="267">
        <f>F485/F484*100-100</f>
        <v>6.550186030779642</v>
      </c>
      <c r="G488" s="405">
        <f t="shared" ref="G488:L488" si="194">G485/G484*100-100</f>
        <v>4.3294435988499913</v>
      </c>
      <c r="H488" s="266">
        <f t="shared" si="194"/>
        <v>9.2085235920852426</v>
      </c>
      <c r="I488" s="267">
        <f t="shared" si="194"/>
        <v>11.489403366356015</v>
      </c>
      <c r="J488" s="267">
        <f t="shared" si="194"/>
        <v>10.569930661254872</v>
      </c>
      <c r="K488" s="267">
        <f t="shared" si="194"/>
        <v>11.057705145664755</v>
      </c>
      <c r="L488" s="267">
        <f t="shared" si="194"/>
        <v>11.442182837585662</v>
      </c>
      <c r="M488" s="268">
        <f>M485/M484*100-100</f>
        <v>12.799384173970864</v>
      </c>
      <c r="N488" s="266">
        <f t="shared" ref="N488:T488" si="195">N485/N484*100-100</f>
        <v>9.7511133660296565</v>
      </c>
      <c r="O488" s="267">
        <f t="shared" si="195"/>
        <v>11.35588845274016</v>
      </c>
      <c r="P488" s="267">
        <f t="shared" si="195"/>
        <v>12.864606976599276</v>
      </c>
      <c r="Q488" s="267">
        <f t="shared" si="195"/>
        <v>7.9220120316010707</v>
      </c>
      <c r="R488" s="267">
        <f t="shared" si="195"/>
        <v>10.804026809794635</v>
      </c>
      <c r="S488" s="268">
        <f t="shared" si="195"/>
        <v>9.4796969856015778</v>
      </c>
      <c r="T488" s="345">
        <f t="shared" si="195"/>
        <v>9.5427017277455235</v>
      </c>
      <c r="U488" s="520"/>
      <c r="V488" s="227"/>
      <c r="W488" s="520"/>
    </row>
    <row r="489" spans="1:23" ht="13.5" thickBot="1" x14ac:dyDescent="0.25">
      <c r="A489" s="472" t="s">
        <v>27</v>
      </c>
      <c r="B489" s="474">
        <f t="shared" ref="B489:T489" si="196">B485-B472</f>
        <v>289.86999999999989</v>
      </c>
      <c r="C489" s="475">
        <f t="shared" si="196"/>
        <v>251.3877551020405</v>
      </c>
      <c r="D489" s="475">
        <f t="shared" si="196"/>
        <v>505.31862745098078</v>
      </c>
      <c r="E489" s="475">
        <f t="shared" si="196"/>
        <v>375.71285714285705</v>
      </c>
      <c r="F489" s="475">
        <f t="shared" si="196"/>
        <v>276.56833333333316</v>
      </c>
      <c r="G489" s="476">
        <f t="shared" si="196"/>
        <v>9.4066666666667516</v>
      </c>
      <c r="H489" s="474">
        <f t="shared" si="196"/>
        <v>129.57999999999993</v>
      </c>
      <c r="I489" s="475">
        <f t="shared" si="196"/>
        <v>233.45228070175472</v>
      </c>
      <c r="J489" s="475">
        <f t="shared" si="196"/>
        <v>211.93666666666741</v>
      </c>
      <c r="K489" s="475">
        <f t="shared" si="196"/>
        <v>-79.06526315789506</v>
      </c>
      <c r="L489" s="475">
        <f t="shared" si="196"/>
        <v>134.2708474576275</v>
      </c>
      <c r="M489" s="477">
        <f t="shared" si="196"/>
        <v>28.99172413793076</v>
      </c>
      <c r="N489" s="474">
        <f t="shared" si="196"/>
        <v>99.718888888888614</v>
      </c>
      <c r="O489" s="475">
        <f t="shared" si="196"/>
        <v>129.24912280701756</v>
      </c>
      <c r="P489" s="475">
        <f t="shared" si="196"/>
        <v>189.32280701754371</v>
      </c>
      <c r="Q489" s="475">
        <f t="shared" si="196"/>
        <v>130.48571428571449</v>
      </c>
      <c r="R489" s="475">
        <f t="shared" si="196"/>
        <v>118.50473684210465</v>
      </c>
      <c r="S489" s="477">
        <f t="shared" si="196"/>
        <v>73.849655172413804</v>
      </c>
      <c r="T489" s="478">
        <f t="shared" si="196"/>
        <v>171.44330210772841</v>
      </c>
      <c r="U489" s="520"/>
      <c r="V489" s="227"/>
      <c r="W489" s="520"/>
    </row>
    <row r="490" spans="1:23" x14ac:dyDescent="0.2">
      <c r="A490" s="370" t="s">
        <v>51</v>
      </c>
      <c r="B490" s="274">
        <v>756</v>
      </c>
      <c r="C490" s="275">
        <v>752</v>
      </c>
      <c r="D490" s="275">
        <v>749</v>
      </c>
      <c r="E490" s="275">
        <v>166</v>
      </c>
      <c r="F490" s="275">
        <v>756</v>
      </c>
      <c r="G490" s="407">
        <v>752</v>
      </c>
      <c r="H490" s="274">
        <v>744</v>
      </c>
      <c r="I490" s="275">
        <v>751</v>
      </c>
      <c r="J490" s="275">
        <v>741</v>
      </c>
      <c r="K490" s="275">
        <v>145</v>
      </c>
      <c r="L490" s="275">
        <v>750</v>
      </c>
      <c r="M490" s="276">
        <v>748</v>
      </c>
      <c r="N490" s="274">
        <v>758</v>
      </c>
      <c r="O490" s="275">
        <v>762</v>
      </c>
      <c r="P490" s="275">
        <v>753</v>
      </c>
      <c r="Q490" s="275">
        <v>150</v>
      </c>
      <c r="R490" s="275">
        <v>755</v>
      </c>
      <c r="S490" s="276">
        <v>752</v>
      </c>
      <c r="T490" s="347">
        <f>SUM(B490:S490)</f>
        <v>11740</v>
      </c>
      <c r="U490" s="227" t="s">
        <v>56</v>
      </c>
      <c r="V490" s="278">
        <f>T477-T490</f>
        <v>28</v>
      </c>
      <c r="W490" s="279">
        <f>V490/T477</f>
        <v>2.379333786539769E-3</v>
      </c>
    </row>
    <row r="491" spans="1:23" x14ac:dyDescent="0.2">
      <c r="A491" s="371" t="s">
        <v>28</v>
      </c>
      <c r="B491" s="323"/>
      <c r="C491" s="240"/>
      <c r="D491" s="240"/>
      <c r="E491" s="240"/>
      <c r="F491" s="240"/>
      <c r="G491" s="408"/>
      <c r="H491" s="242"/>
      <c r="I491" s="240"/>
      <c r="J491" s="240"/>
      <c r="K491" s="240"/>
      <c r="L491" s="240"/>
      <c r="M491" s="243"/>
      <c r="N491" s="242"/>
      <c r="O491" s="240"/>
      <c r="P491" s="240"/>
      <c r="Q491" s="240"/>
      <c r="R491" s="240"/>
      <c r="S491" s="243"/>
      <c r="T491" s="339"/>
      <c r="U491" s="227" t="s">
        <v>57</v>
      </c>
      <c r="V491" s="362">
        <v>160.69</v>
      </c>
      <c r="W491" s="520"/>
    </row>
    <row r="492" spans="1:23" ht="13.5" thickBot="1" x14ac:dyDescent="0.25">
      <c r="A492" s="372" t="s">
        <v>26</v>
      </c>
      <c r="B492" s="410">
        <f t="shared" ref="B492:S492" si="197">B491-B478</f>
        <v>0</v>
      </c>
      <c r="C492" s="415">
        <f t="shared" si="197"/>
        <v>0</v>
      </c>
      <c r="D492" s="415">
        <f t="shared" si="197"/>
        <v>0</v>
      </c>
      <c r="E492" s="415">
        <f t="shared" si="197"/>
        <v>0</v>
      </c>
      <c r="F492" s="415">
        <f t="shared" si="197"/>
        <v>0</v>
      </c>
      <c r="G492" s="416">
        <f t="shared" si="197"/>
        <v>0</v>
      </c>
      <c r="H492" s="410">
        <f t="shared" si="197"/>
        <v>0</v>
      </c>
      <c r="I492" s="415">
        <f t="shared" si="197"/>
        <v>0</v>
      </c>
      <c r="J492" s="415">
        <f t="shared" si="197"/>
        <v>0</v>
      </c>
      <c r="K492" s="415">
        <f t="shared" si="197"/>
        <v>0</v>
      </c>
      <c r="L492" s="415">
        <f t="shared" si="197"/>
        <v>0</v>
      </c>
      <c r="M492" s="417">
        <f t="shared" si="197"/>
        <v>0</v>
      </c>
      <c r="N492" s="410">
        <f t="shared" si="197"/>
        <v>0</v>
      </c>
      <c r="O492" s="415">
        <f t="shared" si="197"/>
        <v>0</v>
      </c>
      <c r="P492" s="415">
        <f t="shared" si="197"/>
        <v>0</v>
      </c>
      <c r="Q492" s="415">
        <f t="shared" si="197"/>
        <v>0</v>
      </c>
      <c r="R492" s="415">
        <f t="shared" si="197"/>
        <v>0</v>
      </c>
      <c r="S492" s="417">
        <f t="shared" si="197"/>
        <v>0</v>
      </c>
      <c r="T492" s="348"/>
      <c r="U492" s="227" t="s">
        <v>26</v>
      </c>
      <c r="V492" s="227">
        <f>V491-V478</f>
        <v>-0.75</v>
      </c>
      <c r="W492" s="520"/>
    </row>
    <row r="494" spans="1:23" ht="13.5" thickBot="1" x14ac:dyDescent="0.25"/>
    <row r="495" spans="1:23" s="521" customFormat="1" ht="13.5" thickBot="1" x14ac:dyDescent="0.25">
      <c r="A495" s="468" t="s">
        <v>142</v>
      </c>
      <c r="B495" s="587" t="s">
        <v>53</v>
      </c>
      <c r="C495" s="588"/>
      <c r="D495" s="588"/>
      <c r="E495" s="588"/>
      <c r="F495" s="588"/>
      <c r="G495" s="589"/>
      <c r="H495" s="587" t="s">
        <v>72</v>
      </c>
      <c r="I495" s="588"/>
      <c r="J495" s="588"/>
      <c r="K495" s="588"/>
      <c r="L495" s="588"/>
      <c r="M495" s="589"/>
      <c r="N495" s="587" t="s">
        <v>63</v>
      </c>
      <c r="O495" s="588"/>
      <c r="P495" s="588"/>
      <c r="Q495" s="588"/>
      <c r="R495" s="588"/>
      <c r="S495" s="589"/>
      <c r="T495" s="338" t="s">
        <v>55</v>
      </c>
    </row>
    <row r="496" spans="1:23" s="521" customFormat="1" x14ac:dyDescent="0.2">
      <c r="A496" s="469" t="s">
        <v>54</v>
      </c>
      <c r="B496" s="448">
        <v>1</v>
      </c>
      <c r="C496" s="449">
        <v>2</v>
      </c>
      <c r="D496" s="449">
        <v>3</v>
      </c>
      <c r="E496" s="449">
        <v>4</v>
      </c>
      <c r="F496" s="449">
        <v>5</v>
      </c>
      <c r="G496" s="450">
        <v>6</v>
      </c>
      <c r="H496" s="448">
        <v>7</v>
      </c>
      <c r="I496" s="449">
        <v>8</v>
      </c>
      <c r="J496" s="449">
        <v>9</v>
      </c>
      <c r="K496" s="449">
        <v>10</v>
      </c>
      <c r="L496" s="449">
        <v>11</v>
      </c>
      <c r="M496" s="451">
        <v>12</v>
      </c>
      <c r="N496" s="448">
        <v>13</v>
      </c>
      <c r="O496" s="449">
        <v>14</v>
      </c>
      <c r="P496" s="449">
        <v>15</v>
      </c>
      <c r="Q496" s="449">
        <v>16</v>
      </c>
      <c r="R496" s="449">
        <v>17</v>
      </c>
      <c r="S496" s="451">
        <v>18</v>
      </c>
      <c r="T496" s="459">
        <v>854</v>
      </c>
    </row>
    <row r="497" spans="1:23" s="521" customFormat="1" x14ac:dyDescent="0.2">
      <c r="A497" s="470" t="s">
        <v>3</v>
      </c>
      <c r="B497" s="473">
        <v>3960</v>
      </c>
      <c r="C497" s="254">
        <v>3960</v>
      </c>
      <c r="D497" s="254">
        <v>3960</v>
      </c>
      <c r="E497" s="254">
        <v>3960</v>
      </c>
      <c r="F497" s="254">
        <v>3960</v>
      </c>
      <c r="G497" s="404">
        <v>3960</v>
      </c>
      <c r="H497" s="253">
        <v>3960</v>
      </c>
      <c r="I497" s="254">
        <v>3960</v>
      </c>
      <c r="J497" s="254">
        <v>3960</v>
      </c>
      <c r="K497" s="254">
        <v>3960</v>
      </c>
      <c r="L497" s="254">
        <v>3960</v>
      </c>
      <c r="M497" s="255">
        <v>3960</v>
      </c>
      <c r="N497" s="253">
        <v>3960</v>
      </c>
      <c r="O497" s="254">
        <v>3960</v>
      </c>
      <c r="P497" s="254">
        <v>3960</v>
      </c>
      <c r="Q497" s="254">
        <v>3960</v>
      </c>
      <c r="R497" s="254">
        <v>3960</v>
      </c>
      <c r="S497" s="255">
        <v>3960</v>
      </c>
      <c r="T497" s="341">
        <v>3960</v>
      </c>
    </row>
    <row r="498" spans="1:23" s="521" customFormat="1" x14ac:dyDescent="0.2">
      <c r="A498" s="471" t="s">
        <v>6</v>
      </c>
      <c r="B498" s="256">
        <v>4432</v>
      </c>
      <c r="C498" s="257">
        <v>4385.88</v>
      </c>
      <c r="D498" s="257">
        <v>4377.6499999999996</v>
      </c>
      <c r="E498" s="257">
        <v>4151.25</v>
      </c>
      <c r="F498" s="257">
        <v>4390</v>
      </c>
      <c r="G498" s="296">
        <v>4341.74</v>
      </c>
      <c r="H498" s="256">
        <v>4343.13</v>
      </c>
      <c r="I498" s="257">
        <v>4307.8</v>
      </c>
      <c r="J498" s="257">
        <v>4326.6000000000004</v>
      </c>
      <c r="K498" s="257">
        <v>4318.8900000000003</v>
      </c>
      <c r="L498" s="257">
        <v>4399.2</v>
      </c>
      <c r="M498" s="258">
        <v>4435.6000000000004</v>
      </c>
      <c r="N498" s="256">
        <v>4366.8500000000004</v>
      </c>
      <c r="O498" s="257">
        <v>4410.41</v>
      </c>
      <c r="P498" s="257">
        <v>4467.2</v>
      </c>
      <c r="Q498" s="257">
        <v>4370</v>
      </c>
      <c r="R498" s="257">
        <v>4255.6499999999996</v>
      </c>
      <c r="S498" s="258">
        <v>4411.6000000000004</v>
      </c>
      <c r="T498" s="342">
        <v>4371.7</v>
      </c>
    </row>
    <row r="499" spans="1:23" s="521" customFormat="1" x14ac:dyDescent="0.2">
      <c r="A499" s="469" t="s">
        <v>7</v>
      </c>
      <c r="B499" s="260">
        <v>70</v>
      </c>
      <c r="C499" s="261">
        <v>92.16</v>
      </c>
      <c r="D499" s="261">
        <v>76.47</v>
      </c>
      <c r="E499" s="261">
        <v>81.25</v>
      </c>
      <c r="F499" s="261">
        <v>89.8</v>
      </c>
      <c r="G499" s="509">
        <v>82.61</v>
      </c>
      <c r="H499" s="260">
        <v>75</v>
      </c>
      <c r="I499" s="261">
        <v>82</v>
      </c>
      <c r="J499" s="261">
        <v>74.47</v>
      </c>
      <c r="K499" s="261">
        <v>77.78</v>
      </c>
      <c r="L499" s="261">
        <v>70</v>
      </c>
      <c r="M499" s="262">
        <v>68</v>
      </c>
      <c r="N499" s="260">
        <v>70.37</v>
      </c>
      <c r="O499" s="261">
        <v>69.39</v>
      </c>
      <c r="P499" s="261">
        <v>82</v>
      </c>
      <c r="Q499" s="261">
        <v>70</v>
      </c>
      <c r="R499" s="261">
        <v>71.739999999999995</v>
      </c>
      <c r="S499" s="262">
        <v>72</v>
      </c>
      <c r="T499" s="343">
        <v>75.849999999999994</v>
      </c>
      <c r="V499" s="227"/>
    </row>
    <row r="500" spans="1:23" s="521" customFormat="1" x14ac:dyDescent="0.2">
      <c r="A500" s="469" t="s">
        <v>8</v>
      </c>
      <c r="B500" s="263">
        <v>9.4600000000000004E-2</v>
      </c>
      <c r="C500" s="264">
        <v>5.8599999999999999E-2</v>
      </c>
      <c r="D500" s="264">
        <v>8.4900000000000003E-2</v>
      </c>
      <c r="E500" s="264">
        <v>7.0900000000000005E-2</v>
      </c>
      <c r="F500" s="264">
        <v>7.2700000000000001E-2</v>
      </c>
      <c r="G500" s="302">
        <v>8.2600000000000007E-2</v>
      </c>
      <c r="H500" s="263">
        <v>8.3199999999999996E-2</v>
      </c>
      <c r="I500" s="264">
        <v>7.3400000000000007E-2</v>
      </c>
      <c r="J500" s="264">
        <v>8.3500000000000005E-2</v>
      </c>
      <c r="K500" s="264">
        <v>8.09E-2</v>
      </c>
      <c r="L500" s="264">
        <v>8.8700000000000001E-2</v>
      </c>
      <c r="M500" s="265">
        <v>9.0200000000000002E-2</v>
      </c>
      <c r="N500" s="263">
        <v>9.0999999999999998E-2</v>
      </c>
      <c r="O500" s="264">
        <v>8.9899999999999994E-2</v>
      </c>
      <c r="P500" s="264">
        <v>7.3700000000000002E-2</v>
      </c>
      <c r="Q500" s="264">
        <v>6.8599999999999994E-2</v>
      </c>
      <c r="R500" s="264">
        <v>8.4400000000000003E-2</v>
      </c>
      <c r="S500" s="265">
        <v>8.6699999999999999E-2</v>
      </c>
      <c r="T500" s="344">
        <v>8.3599999999999994E-2</v>
      </c>
      <c r="V500" s="227"/>
    </row>
    <row r="501" spans="1:23" s="521" customFormat="1" x14ac:dyDescent="0.2">
      <c r="A501" s="471" t="s">
        <v>1</v>
      </c>
      <c r="B501" s="266">
        <f>B498/H497*100-100</f>
        <v>11.919191919191931</v>
      </c>
      <c r="C501" s="267">
        <f t="shared" ref="C501:E501" si="198">C498/C497*100-100</f>
        <v>10.754545454545465</v>
      </c>
      <c r="D501" s="267">
        <f t="shared" si="198"/>
        <v>10.546717171717162</v>
      </c>
      <c r="E501" s="267">
        <f t="shared" si="198"/>
        <v>4.8295454545454533</v>
      </c>
      <c r="F501" s="267">
        <f>F498/F497*100-100</f>
        <v>10.858585858585855</v>
      </c>
      <c r="G501" s="405">
        <f t="shared" ref="G501:L501" si="199">G498/G497*100-100</f>
        <v>9.6398989898989811</v>
      </c>
      <c r="H501" s="266">
        <f t="shared" si="199"/>
        <v>9.6750000000000114</v>
      </c>
      <c r="I501" s="267">
        <f t="shared" si="199"/>
        <v>8.7828282828282767</v>
      </c>
      <c r="J501" s="267">
        <f t="shared" si="199"/>
        <v>9.2575757575757791</v>
      </c>
      <c r="K501" s="267">
        <f t="shared" si="199"/>
        <v>9.0628787878787875</v>
      </c>
      <c r="L501" s="267">
        <f t="shared" si="199"/>
        <v>11.090909090909079</v>
      </c>
      <c r="M501" s="268">
        <f>M498/M497*100-100</f>
        <v>12.010101010101025</v>
      </c>
      <c r="N501" s="266">
        <f t="shared" ref="N501:T501" si="200">N498/N497*100-100</f>
        <v>10.27398989898991</v>
      </c>
      <c r="O501" s="267">
        <f t="shared" si="200"/>
        <v>11.373989898989905</v>
      </c>
      <c r="P501" s="267">
        <f t="shared" si="200"/>
        <v>12.808080808080803</v>
      </c>
      <c r="Q501" s="267">
        <f t="shared" si="200"/>
        <v>10.353535353535364</v>
      </c>
      <c r="R501" s="267">
        <f t="shared" si="200"/>
        <v>7.4659090909090793</v>
      </c>
      <c r="S501" s="268">
        <f t="shared" si="200"/>
        <v>11.404040404040416</v>
      </c>
      <c r="T501" s="345">
        <f t="shared" si="200"/>
        <v>10.396464646464636</v>
      </c>
      <c r="V501" s="227"/>
    </row>
    <row r="502" spans="1:23" s="521" customFormat="1" ht="13.5" thickBot="1" x14ac:dyDescent="0.25">
      <c r="A502" s="472" t="s">
        <v>27</v>
      </c>
      <c r="B502" s="474">
        <f t="shared" ref="B502:T502" si="201">B498-B485</f>
        <v>153</v>
      </c>
      <c r="C502" s="475">
        <f t="shared" si="201"/>
        <v>236.49224489795961</v>
      </c>
      <c r="D502" s="475">
        <f t="shared" si="201"/>
        <v>116.08137254901885</v>
      </c>
      <c r="E502" s="475">
        <f t="shared" si="201"/>
        <v>54.107142857143117</v>
      </c>
      <c r="F502" s="475">
        <f t="shared" si="201"/>
        <v>189.79166666666697</v>
      </c>
      <c r="G502" s="476">
        <f t="shared" si="201"/>
        <v>229.07333333333281</v>
      </c>
      <c r="H502" s="474">
        <f t="shared" si="201"/>
        <v>38.130000000000109</v>
      </c>
      <c r="I502" s="475">
        <f t="shared" si="201"/>
        <v>-87.112280701754571</v>
      </c>
      <c r="J502" s="475">
        <f t="shared" si="201"/>
        <v>-32.066666666666606</v>
      </c>
      <c r="K502" s="475">
        <f t="shared" si="201"/>
        <v>-59.004736842104649</v>
      </c>
      <c r="L502" s="475">
        <f t="shared" si="201"/>
        <v>6.1491525423725761</v>
      </c>
      <c r="M502" s="477">
        <f t="shared" si="201"/>
        <v>-10.951724137930796</v>
      </c>
      <c r="N502" s="474">
        <f t="shared" si="201"/>
        <v>40.461111111111677</v>
      </c>
      <c r="O502" s="475">
        <f t="shared" si="201"/>
        <v>20.760877192982662</v>
      </c>
      <c r="P502" s="475">
        <f t="shared" si="201"/>
        <v>18.077192982455927</v>
      </c>
      <c r="Q502" s="475">
        <f t="shared" si="201"/>
        <v>115.71428571428532</v>
      </c>
      <c r="R502" s="475">
        <f t="shared" si="201"/>
        <v>-112.24473684210534</v>
      </c>
      <c r="S502" s="477">
        <f t="shared" si="201"/>
        <v>95.910344827586414</v>
      </c>
      <c r="T502" s="478">
        <f t="shared" si="201"/>
        <v>53.526697892271841</v>
      </c>
      <c r="V502" s="227"/>
    </row>
    <row r="503" spans="1:23" s="521" customFormat="1" x14ac:dyDescent="0.2">
      <c r="A503" s="370" t="s">
        <v>51</v>
      </c>
      <c r="B503" s="274">
        <v>755</v>
      </c>
      <c r="C503" s="275">
        <v>752</v>
      </c>
      <c r="D503" s="275">
        <v>746</v>
      </c>
      <c r="E503" s="275">
        <v>164</v>
      </c>
      <c r="F503" s="275">
        <v>755</v>
      </c>
      <c r="G503" s="407">
        <v>752</v>
      </c>
      <c r="H503" s="274">
        <v>743</v>
      </c>
      <c r="I503" s="275">
        <v>749</v>
      </c>
      <c r="J503" s="275">
        <v>736</v>
      </c>
      <c r="K503" s="275">
        <v>140</v>
      </c>
      <c r="L503" s="275">
        <v>750</v>
      </c>
      <c r="M503" s="276">
        <v>748</v>
      </c>
      <c r="N503" s="274">
        <v>757</v>
      </c>
      <c r="O503" s="275">
        <v>761</v>
      </c>
      <c r="P503" s="275">
        <v>751</v>
      </c>
      <c r="Q503" s="275">
        <v>145</v>
      </c>
      <c r="R503" s="275">
        <v>755</v>
      </c>
      <c r="S503" s="276">
        <v>751</v>
      </c>
      <c r="T503" s="347">
        <f>SUM(B503:S503)</f>
        <v>11710</v>
      </c>
      <c r="U503" s="227" t="s">
        <v>56</v>
      </c>
      <c r="V503" s="278">
        <f>T490-T503</f>
        <v>30</v>
      </c>
      <c r="W503" s="279">
        <f>V503/T490</f>
        <v>2.5553662691652468E-3</v>
      </c>
    </row>
    <row r="504" spans="1:23" s="521" customFormat="1" x14ac:dyDescent="0.2">
      <c r="A504" s="371" t="s">
        <v>28</v>
      </c>
      <c r="B504" s="323"/>
      <c r="C504" s="240"/>
      <c r="D504" s="240"/>
      <c r="E504" s="240"/>
      <c r="F504" s="240"/>
      <c r="G504" s="408"/>
      <c r="H504" s="242"/>
      <c r="I504" s="240"/>
      <c r="J504" s="240"/>
      <c r="K504" s="240"/>
      <c r="L504" s="240"/>
      <c r="M504" s="243"/>
      <c r="N504" s="242"/>
      <c r="O504" s="240"/>
      <c r="P504" s="240"/>
      <c r="Q504" s="240"/>
      <c r="R504" s="240"/>
      <c r="S504" s="243"/>
      <c r="T504" s="339"/>
      <c r="U504" s="227" t="s">
        <v>57</v>
      </c>
      <c r="V504" s="362">
        <v>160.66</v>
      </c>
    </row>
    <row r="505" spans="1:23" s="521" customFormat="1" ht="13.5" thickBot="1" x14ac:dyDescent="0.25">
      <c r="A505" s="372" t="s">
        <v>26</v>
      </c>
      <c r="B505" s="410">
        <f t="shared" ref="B505:S505" si="202">B504-B491</f>
        <v>0</v>
      </c>
      <c r="C505" s="415">
        <f t="shared" si="202"/>
        <v>0</v>
      </c>
      <c r="D505" s="415">
        <f t="shared" si="202"/>
        <v>0</v>
      </c>
      <c r="E505" s="415">
        <f t="shared" si="202"/>
        <v>0</v>
      </c>
      <c r="F505" s="415">
        <f t="shared" si="202"/>
        <v>0</v>
      </c>
      <c r="G505" s="416">
        <f t="shared" si="202"/>
        <v>0</v>
      </c>
      <c r="H505" s="410">
        <f t="shared" si="202"/>
        <v>0</v>
      </c>
      <c r="I505" s="415">
        <f t="shared" si="202"/>
        <v>0</v>
      </c>
      <c r="J505" s="415">
        <f t="shared" si="202"/>
        <v>0</v>
      </c>
      <c r="K505" s="415">
        <f t="shared" si="202"/>
        <v>0</v>
      </c>
      <c r="L505" s="415">
        <f t="shared" si="202"/>
        <v>0</v>
      </c>
      <c r="M505" s="417">
        <f t="shared" si="202"/>
        <v>0</v>
      </c>
      <c r="N505" s="410">
        <f t="shared" si="202"/>
        <v>0</v>
      </c>
      <c r="O505" s="415">
        <f t="shared" si="202"/>
        <v>0</v>
      </c>
      <c r="P505" s="415">
        <f t="shared" si="202"/>
        <v>0</v>
      </c>
      <c r="Q505" s="415">
        <f t="shared" si="202"/>
        <v>0</v>
      </c>
      <c r="R505" s="415">
        <f t="shared" si="202"/>
        <v>0</v>
      </c>
      <c r="S505" s="417">
        <f t="shared" si="202"/>
        <v>0</v>
      </c>
      <c r="T505" s="348"/>
      <c r="U505" s="227" t="s">
        <v>26</v>
      </c>
      <c r="V505" s="227">
        <f>V504-V491</f>
        <v>-3.0000000000001137E-2</v>
      </c>
    </row>
    <row r="507" spans="1:23" ht="13.5" thickBot="1" x14ac:dyDescent="0.25"/>
    <row r="508" spans="1:23" s="522" customFormat="1" ht="13.5" thickBot="1" x14ac:dyDescent="0.25">
      <c r="A508" s="468" t="s">
        <v>143</v>
      </c>
      <c r="B508" s="587" t="s">
        <v>53</v>
      </c>
      <c r="C508" s="588"/>
      <c r="D508" s="588"/>
      <c r="E508" s="588"/>
      <c r="F508" s="588"/>
      <c r="G508" s="589"/>
      <c r="H508" s="587" t="s">
        <v>72</v>
      </c>
      <c r="I508" s="588"/>
      <c r="J508" s="588"/>
      <c r="K508" s="588"/>
      <c r="L508" s="588"/>
      <c r="M508" s="589"/>
      <c r="N508" s="587" t="s">
        <v>63</v>
      </c>
      <c r="O508" s="588"/>
      <c r="P508" s="588"/>
      <c r="Q508" s="588"/>
      <c r="R508" s="588"/>
      <c r="S508" s="589"/>
      <c r="T508" s="338" t="s">
        <v>55</v>
      </c>
    </row>
    <row r="509" spans="1:23" s="522" customFormat="1" x14ac:dyDescent="0.2">
      <c r="A509" s="469" t="s">
        <v>54</v>
      </c>
      <c r="B509" s="448">
        <v>1</v>
      </c>
      <c r="C509" s="449">
        <v>2</v>
      </c>
      <c r="D509" s="449">
        <v>3</v>
      </c>
      <c r="E509" s="449">
        <v>4</v>
      </c>
      <c r="F509" s="449">
        <v>5</v>
      </c>
      <c r="G509" s="450">
        <v>6</v>
      </c>
      <c r="H509" s="448">
        <v>7</v>
      </c>
      <c r="I509" s="449">
        <v>8</v>
      </c>
      <c r="J509" s="449">
        <v>9</v>
      </c>
      <c r="K509" s="449">
        <v>10</v>
      </c>
      <c r="L509" s="449">
        <v>11</v>
      </c>
      <c r="M509" s="451">
        <v>12</v>
      </c>
      <c r="N509" s="448">
        <v>13</v>
      </c>
      <c r="O509" s="449">
        <v>14</v>
      </c>
      <c r="P509" s="449">
        <v>15</v>
      </c>
      <c r="Q509" s="449">
        <v>16</v>
      </c>
      <c r="R509" s="449">
        <v>17</v>
      </c>
      <c r="S509" s="451">
        <v>18</v>
      </c>
      <c r="T509" s="459">
        <v>854</v>
      </c>
    </row>
    <row r="510" spans="1:23" s="522" customFormat="1" x14ac:dyDescent="0.2">
      <c r="A510" s="470" t="s">
        <v>3</v>
      </c>
      <c r="B510" s="473">
        <v>3978</v>
      </c>
      <c r="C510" s="254">
        <v>3978</v>
      </c>
      <c r="D510" s="254">
        <v>3978</v>
      </c>
      <c r="E510" s="254">
        <v>3978</v>
      </c>
      <c r="F510" s="254">
        <v>3978</v>
      </c>
      <c r="G510" s="404">
        <v>3978</v>
      </c>
      <c r="H510" s="253">
        <v>3978</v>
      </c>
      <c r="I510" s="254">
        <v>3978</v>
      </c>
      <c r="J510" s="254">
        <v>3978</v>
      </c>
      <c r="K510" s="254">
        <v>3978</v>
      </c>
      <c r="L510" s="254">
        <v>3978</v>
      </c>
      <c r="M510" s="255">
        <v>3978</v>
      </c>
      <c r="N510" s="253">
        <v>3978</v>
      </c>
      <c r="O510" s="254">
        <v>3978</v>
      </c>
      <c r="P510" s="254">
        <v>3978</v>
      </c>
      <c r="Q510" s="254">
        <v>3978</v>
      </c>
      <c r="R510" s="254">
        <v>3978</v>
      </c>
      <c r="S510" s="255">
        <v>3978</v>
      </c>
      <c r="T510" s="341">
        <v>3978</v>
      </c>
    </row>
    <row r="511" spans="1:23" s="522" customFormat="1" x14ac:dyDescent="0.2">
      <c r="A511" s="471" t="s">
        <v>6</v>
      </c>
      <c r="B511" s="256">
        <v>4432.6499999999996</v>
      </c>
      <c r="C511" s="257">
        <v>4376.67</v>
      </c>
      <c r="D511" s="257">
        <v>4433.96</v>
      </c>
      <c r="E511" s="257">
        <v>4122.5</v>
      </c>
      <c r="F511" s="257">
        <v>4459.2</v>
      </c>
      <c r="G511" s="296">
        <v>4273.62</v>
      </c>
      <c r="H511" s="256">
        <v>4328.96</v>
      </c>
      <c r="I511" s="257">
        <v>4225.49</v>
      </c>
      <c r="J511" s="257">
        <v>4337.6000000000004</v>
      </c>
      <c r="K511" s="257">
        <v>4472.1099999999997</v>
      </c>
      <c r="L511" s="257">
        <v>4510.21</v>
      </c>
      <c r="M511" s="258">
        <v>4393.2</v>
      </c>
      <c r="N511" s="256">
        <v>4429.3900000000003</v>
      </c>
      <c r="O511" s="257">
        <v>4490.82</v>
      </c>
      <c r="P511" s="257">
        <v>4417.96</v>
      </c>
      <c r="Q511" s="257">
        <v>4453</v>
      </c>
      <c r="R511" s="257">
        <v>4365.1099999999997</v>
      </c>
      <c r="S511" s="258">
        <v>4355.3100000000004</v>
      </c>
      <c r="T511" s="342">
        <v>4386.6000000000004</v>
      </c>
    </row>
    <row r="512" spans="1:23" s="522" customFormat="1" x14ac:dyDescent="0.2">
      <c r="A512" s="469" t="s">
        <v>7</v>
      </c>
      <c r="B512" s="260">
        <v>85.71</v>
      </c>
      <c r="C512" s="261">
        <v>83.33</v>
      </c>
      <c r="D512" s="261">
        <v>77.08</v>
      </c>
      <c r="E512" s="261">
        <v>62.5</v>
      </c>
      <c r="F512" s="261">
        <v>80</v>
      </c>
      <c r="G512" s="509">
        <v>82.98</v>
      </c>
      <c r="H512" s="260">
        <v>81.25</v>
      </c>
      <c r="I512" s="261">
        <v>78.430000000000007</v>
      </c>
      <c r="J512" s="261">
        <v>78</v>
      </c>
      <c r="K512" s="261">
        <v>73.680000000000007</v>
      </c>
      <c r="L512" s="261">
        <v>76.599999999999994</v>
      </c>
      <c r="M512" s="262">
        <v>76</v>
      </c>
      <c r="N512" s="260">
        <v>73.47</v>
      </c>
      <c r="O512" s="261">
        <v>85.71</v>
      </c>
      <c r="P512" s="261">
        <v>79.59</v>
      </c>
      <c r="Q512" s="261">
        <v>80</v>
      </c>
      <c r="R512" s="261">
        <v>80.849999999999994</v>
      </c>
      <c r="S512" s="262">
        <v>83.67</v>
      </c>
      <c r="T512" s="343">
        <v>77.48</v>
      </c>
      <c r="V512" s="227"/>
    </row>
    <row r="513" spans="1:23" s="522" customFormat="1" x14ac:dyDescent="0.2">
      <c r="A513" s="469" t="s">
        <v>8</v>
      </c>
      <c r="B513" s="263">
        <v>7.5800000000000006E-2</v>
      </c>
      <c r="C513" s="264">
        <v>7.3599999999999999E-2</v>
      </c>
      <c r="D513" s="264">
        <v>9.1800000000000007E-2</v>
      </c>
      <c r="E513" s="264">
        <v>9.5000000000000001E-2</v>
      </c>
      <c r="F513" s="264">
        <v>8.3799999999999999E-2</v>
      </c>
      <c r="G513" s="302">
        <v>7.6100000000000001E-2</v>
      </c>
      <c r="H513" s="263">
        <v>7.7700000000000005E-2</v>
      </c>
      <c r="I513" s="264">
        <v>8.0100000000000005E-2</v>
      </c>
      <c r="J513" s="264">
        <v>8.2299999999999998E-2</v>
      </c>
      <c r="K513" s="264">
        <v>8.9800000000000005E-2</v>
      </c>
      <c r="L513" s="264">
        <v>8.1600000000000006E-2</v>
      </c>
      <c r="M513" s="265">
        <v>8.1199999999999994E-2</v>
      </c>
      <c r="N513" s="263">
        <v>8.6499999999999994E-2</v>
      </c>
      <c r="O513" s="264">
        <v>7.2499999999999995E-2</v>
      </c>
      <c r="P513" s="264">
        <v>8.0600000000000005E-2</v>
      </c>
      <c r="Q513" s="264">
        <v>7.46E-2</v>
      </c>
      <c r="R513" s="264">
        <v>8.1500000000000003E-2</v>
      </c>
      <c r="S513" s="265">
        <v>7.1999999999999995E-2</v>
      </c>
      <c r="T513" s="344">
        <v>8.2699999999999996E-2</v>
      </c>
      <c r="V513" s="227"/>
    </row>
    <row r="514" spans="1:23" s="522" customFormat="1" x14ac:dyDescent="0.2">
      <c r="A514" s="471" t="s">
        <v>1</v>
      </c>
      <c r="B514" s="266">
        <f>B511/H510*100-100</f>
        <v>11.429110105580676</v>
      </c>
      <c r="C514" s="267">
        <f t="shared" ref="C514:E514" si="203">C511/C510*100-100</f>
        <v>10.021870286576174</v>
      </c>
      <c r="D514" s="267">
        <f t="shared" si="203"/>
        <v>11.462041226747104</v>
      </c>
      <c r="E514" s="267">
        <f t="shared" si="203"/>
        <v>3.6324786324786373</v>
      </c>
      <c r="F514" s="267">
        <f>F511/F510*100-100</f>
        <v>12.096530920060331</v>
      </c>
      <c r="G514" s="405">
        <f t="shared" ref="G514:L514" si="204">G511/G510*100-100</f>
        <v>7.4313725490195992</v>
      </c>
      <c r="H514" s="266">
        <f t="shared" si="204"/>
        <v>8.8225238813474078</v>
      </c>
      <c r="I514" s="267">
        <f t="shared" si="204"/>
        <v>6.2214680744092448</v>
      </c>
      <c r="J514" s="267">
        <f t="shared" si="204"/>
        <v>9.0397184514831679</v>
      </c>
      <c r="K514" s="267">
        <f t="shared" si="204"/>
        <v>12.421065862242315</v>
      </c>
      <c r="L514" s="267">
        <f t="shared" si="204"/>
        <v>13.378833584715949</v>
      </c>
      <c r="M514" s="268">
        <f>M511/M510*100-100</f>
        <v>10.43740573152337</v>
      </c>
      <c r="N514" s="266">
        <f t="shared" ref="N514:T514" si="205">N511/N510*100-100</f>
        <v>11.347159376571156</v>
      </c>
      <c r="O514" s="267">
        <f t="shared" si="205"/>
        <v>12.891402714932127</v>
      </c>
      <c r="P514" s="267">
        <f t="shared" si="205"/>
        <v>11.059829059829056</v>
      </c>
      <c r="Q514" s="267">
        <f t="shared" si="205"/>
        <v>11.940673705379595</v>
      </c>
      <c r="R514" s="267">
        <f t="shared" si="205"/>
        <v>9.7312719959778775</v>
      </c>
      <c r="S514" s="268">
        <f t="shared" si="205"/>
        <v>9.4849170437405945</v>
      </c>
      <c r="T514" s="345">
        <f t="shared" si="205"/>
        <v>10.271493212669697</v>
      </c>
      <c r="V514" s="227"/>
    </row>
    <row r="515" spans="1:23" s="522" customFormat="1" ht="13.5" thickBot="1" x14ac:dyDescent="0.25">
      <c r="A515" s="472" t="s">
        <v>27</v>
      </c>
      <c r="B515" s="474">
        <f t="shared" ref="B515:T515" si="206">B511-B498</f>
        <v>0.6499999999996362</v>
      </c>
      <c r="C515" s="475">
        <f t="shared" si="206"/>
        <v>-9.2100000000000364</v>
      </c>
      <c r="D515" s="475">
        <f t="shared" si="206"/>
        <v>56.3100000000004</v>
      </c>
      <c r="E515" s="475">
        <f t="shared" si="206"/>
        <v>-28.75</v>
      </c>
      <c r="F515" s="475">
        <f t="shared" si="206"/>
        <v>69.199999999999818</v>
      </c>
      <c r="G515" s="476">
        <f t="shared" si="206"/>
        <v>-68.119999999999891</v>
      </c>
      <c r="H515" s="474">
        <f t="shared" si="206"/>
        <v>-14.170000000000073</v>
      </c>
      <c r="I515" s="475">
        <f t="shared" si="206"/>
        <v>-82.3100000000004</v>
      </c>
      <c r="J515" s="475">
        <f t="shared" si="206"/>
        <v>11</v>
      </c>
      <c r="K515" s="475">
        <f t="shared" si="206"/>
        <v>153.21999999999935</v>
      </c>
      <c r="L515" s="475">
        <f t="shared" si="206"/>
        <v>111.01000000000022</v>
      </c>
      <c r="M515" s="477">
        <f t="shared" si="206"/>
        <v>-42.400000000000546</v>
      </c>
      <c r="N515" s="474">
        <f t="shared" si="206"/>
        <v>62.539999999999964</v>
      </c>
      <c r="O515" s="475">
        <f t="shared" si="206"/>
        <v>80.409999999999854</v>
      </c>
      <c r="P515" s="475">
        <f t="shared" si="206"/>
        <v>-49.239999999999782</v>
      </c>
      <c r="Q515" s="475">
        <f t="shared" si="206"/>
        <v>83</v>
      </c>
      <c r="R515" s="475">
        <f t="shared" si="206"/>
        <v>109.46000000000004</v>
      </c>
      <c r="S515" s="477">
        <f t="shared" si="206"/>
        <v>-56.289999999999964</v>
      </c>
      <c r="T515" s="478">
        <f t="shared" si="206"/>
        <v>14.900000000000546</v>
      </c>
      <c r="V515" s="227"/>
    </row>
    <row r="516" spans="1:23" s="522" customFormat="1" x14ac:dyDescent="0.2">
      <c r="A516" s="370" t="s">
        <v>51</v>
      </c>
      <c r="B516" s="274">
        <v>754</v>
      </c>
      <c r="C516" s="275">
        <v>749</v>
      </c>
      <c r="D516" s="275">
        <v>745</v>
      </c>
      <c r="E516" s="275">
        <v>158</v>
      </c>
      <c r="F516" s="275">
        <v>754</v>
      </c>
      <c r="G516" s="407">
        <v>750</v>
      </c>
      <c r="H516" s="274">
        <v>742</v>
      </c>
      <c r="I516" s="275">
        <v>746</v>
      </c>
      <c r="J516" s="275">
        <v>735</v>
      </c>
      <c r="K516" s="275">
        <v>138</v>
      </c>
      <c r="L516" s="275">
        <v>749</v>
      </c>
      <c r="M516" s="276">
        <v>746</v>
      </c>
      <c r="N516" s="274">
        <v>754</v>
      </c>
      <c r="O516" s="275">
        <v>761</v>
      </c>
      <c r="P516" s="275">
        <v>751</v>
      </c>
      <c r="Q516" s="275">
        <v>135</v>
      </c>
      <c r="R516" s="275">
        <v>754</v>
      </c>
      <c r="S516" s="276">
        <v>750</v>
      </c>
      <c r="T516" s="347">
        <f>SUM(B516:S516)</f>
        <v>11671</v>
      </c>
      <c r="U516" s="227" t="s">
        <v>56</v>
      </c>
      <c r="V516" s="278">
        <f>T503-T516</f>
        <v>39</v>
      </c>
      <c r="W516" s="279">
        <f>V516/T503</f>
        <v>3.3304867634500429E-3</v>
      </c>
    </row>
    <row r="517" spans="1:23" s="522" customFormat="1" x14ac:dyDescent="0.2">
      <c r="A517" s="371" t="s">
        <v>28</v>
      </c>
      <c r="B517" s="323"/>
      <c r="C517" s="240"/>
      <c r="D517" s="240"/>
      <c r="E517" s="240"/>
      <c r="F517" s="240"/>
      <c r="G517" s="408"/>
      <c r="H517" s="242"/>
      <c r="I517" s="240"/>
      <c r="J517" s="240"/>
      <c r="K517" s="240"/>
      <c r="L517" s="240"/>
      <c r="M517" s="243"/>
      <c r="N517" s="242"/>
      <c r="O517" s="240"/>
      <c r="P517" s="240"/>
      <c r="Q517" s="240"/>
      <c r="R517" s="240"/>
      <c r="S517" s="243"/>
      <c r="T517" s="339"/>
      <c r="U517" s="227" t="s">
        <v>57</v>
      </c>
      <c r="V517" s="362">
        <v>160.34</v>
      </c>
    </row>
    <row r="518" spans="1:23" s="522" customFormat="1" ht="13.5" thickBot="1" x14ac:dyDescent="0.25">
      <c r="A518" s="372" t="s">
        <v>26</v>
      </c>
      <c r="B518" s="410">
        <f t="shared" ref="B518:S518" si="207">B517-B504</f>
        <v>0</v>
      </c>
      <c r="C518" s="415">
        <f t="shared" si="207"/>
        <v>0</v>
      </c>
      <c r="D518" s="415">
        <f t="shared" si="207"/>
        <v>0</v>
      </c>
      <c r="E518" s="415">
        <f t="shared" si="207"/>
        <v>0</v>
      </c>
      <c r="F518" s="415">
        <f t="shared" si="207"/>
        <v>0</v>
      </c>
      <c r="G518" s="416">
        <f t="shared" si="207"/>
        <v>0</v>
      </c>
      <c r="H518" s="410">
        <f t="shared" si="207"/>
        <v>0</v>
      </c>
      <c r="I518" s="415">
        <f t="shared" si="207"/>
        <v>0</v>
      </c>
      <c r="J518" s="415">
        <f t="shared" si="207"/>
        <v>0</v>
      </c>
      <c r="K518" s="415">
        <f t="shared" si="207"/>
        <v>0</v>
      </c>
      <c r="L518" s="415">
        <f t="shared" si="207"/>
        <v>0</v>
      </c>
      <c r="M518" s="417">
        <f t="shared" si="207"/>
        <v>0</v>
      </c>
      <c r="N518" s="410">
        <f t="shared" si="207"/>
        <v>0</v>
      </c>
      <c r="O518" s="415">
        <f t="shared" si="207"/>
        <v>0</v>
      </c>
      <c r="P518" s="415">
        <f t="shared" si="207"/>
        <v>0</v>
      </c>
      <c r="Q518" s="415">
        <f t="shared" si="207"/>
        <v>0</v>
      </c>
      <c r="R518" s="415">
        <f t="shared" si="207"/>
        <v>0</v>
      </c>
      <c r="S518" s="417">
        <f t="shared" si="207"/>
        <v>0</v>
      </c>
      <c r="T518" s="348"/>
      <c r="U518" s="227" t="s">
        <v>26</v>
      </c>
      <c r="V518" s="227">
        <f>V517-V504</f>
        <v>-0.31999999999999318</v>
      </c>
    </row>
    <row r="520" spans="1:23" ht="13.5" thickBot="1" x14ac:dyDescent="0.25"/>
    <row r="521" spans="1:23" s="523" customFormat="1" ht="13.5" thickBot="1" x14ac:dyDescent="0.25">
      <c r="A521" s="468" t="s">
        <v>144</v>
      </c>
      <c r="B521" s="587" t="s">
        <v>53</v>
      </c>
      <c r="C521" s="588"/>
      <c r="D521" s="588"/>
      <c r="E521" s="588"/>
      <c r="F521" s="588"/>
      <c r="G521" s="589"/>
      <c r="H521" s="587" t="s">
        <v>72</v>
      </c>
      <c r="I521" s="588"/>
      <c r="J521" s="588"/>
      <c r="K521" s="588"/>
      <c r="L521" s="588"/>
      <c r="M521" s="589"/>
      <c r="N521" s="587" t="s">
        <v>63</v>
      </c>
      <c r="O521" s="588"/>
      <c r="P521" s="588"/>
      <c r="Q521" s="588"/>
      <c r="R521" s="588"/>
      <c r="S521" s="589"/>
      <c r="T521" s="338" t="s">
        <v>55</v>
      </c>
    </row>
    <row r="522" spans="1:23" s="523" customFormat="1" x14ac:dyDescent="0.2">
      <c r="A522" s="469" t="s">
        <v>54</v>
      </c>
      <c r="B522" s="448">
        <v>1</v>
      </c>
      <c r="C522" s="449">
        <v>2</v>
      </c>
      <c r="D522" s="449">
        <v>3</v>
      </c>
      <c r="E522" s="449">
        <v>4</v>
      </c>
      <c r="F522" s="449">
        <v>5</v>
      </c>
      <c r="G522" s="450">
        <v>6</v>
      </c>
      <c r="H522" s="448">
        <v>7</v>
      </c>
      <c r="I522" s="449">
        <v>8</v>
      </c>
      <c r="J522" s="449">
        <v>9</v>
      </c>
      <c r="K522" s="449">
        <v>10</v>
      </c>
      <c r="L522" s="449">
        <v>11</v>
      </c>
      <c r="M522" s="451">
        <v>12</v>
      </c>
      <c r="N522" s="448">
        <v>13</v>
      </c>
      <c r="O522" s="449">
        <v>14</v>
      </c>
      <c r="P522" s="449">
        <v>15</v>
      </c>
      <c r="Q522" s="449">
        <v>16</v>
      </c>
      <c r="R522" s="449">
        <v>17</v>
      </c>
      <c r="S522" s="451">
        <v>18</v>
      </c>
      <c r="T522" s="459">
        <v>854</v>
      </c>
    </row>
    <row r="523" spans="1:23" s="523" customFormat="1" x14ac:dyDescent="0.2">
      <c r="A523" s="470" t="s">
        <v>3</v>
      </c>
      <c r="B523" s="473">
        <v>3996</v>
      </c>
      <c r="C523" s="254">
        <v>3996</v>
      </c>
      <c r="D523" s="254">
        <v>3996</v>
      </c>
      <c r="E523" s="254">
        <v>3996</v>
      </c>
      <c r="F523" s="254">
        <v>3996</v>
      </c>
      <c r="G523" s="404">
        <v>3996</v>
      </c>
      <c r="H523" s="253">
        <v>3996</v>
      </c>
      <c r="I523" s="254">
        <v>3996</v>
      </c>
      <c r="J523" s="254">
        <v>3996</v>
      </c>
      <c r="K523" s="254">
        <v>3996</v>
      </c>
      <c r="L523" s="254">
        <v>3996</v>
      </c>
      <c r="M523" s="255">
        <v>3996</v>
      </c>
      <c r="N523" s="253">
        <v>3996</v>
      </c>
      <c r="O523" s="254">
        <v>3996</v>
      </c>
      <c r="P523" s="254">
        <v>3996</v>
      </c>
      <c r="Q523" s="254">
        <v>3996</v>
      </c>
      <c r="R523" s="254">
        <v>3996</v>
      </c>
      <c r="S523" s="255">
        <v>3996</v>
      </c>
      <c r="T523" s="341">
        <v>3996</v>
      </c>
    </row>
    <row r="524" spans="1:23" s="523" customFormat="1" x14ac:dyDescent="0.2">
      <c r="A524" s="471" t="s">
        <v>6</v>
      </c>
      <c r="B524" s="256">
        <v>4428.9655172413795</v>
      </c>
      <c r="C524" s="257">
        <v>4474.2592592592591</v>
      </c>
      <c r="D524" s="257">
        <v>4435.3846153846152</v>
      </c>
      <c r="E524" s="257">
        <v>4248.333333333333</v>
      </c>
      <c r="F524" s="257">
        <v>4530.363636363636</v>
      </c>
      <c r="G524" s="296">
        <v>4428.727272727273</v>
      </c>
      <c r="H524" s="256">
        <v>4452.7659574468089</v>
      </c>
      <c r="I524" s="257">
        <v>4445</v>
      </c>
      <c r="J524" s="257">
        <v>4399.7368421052633</v>
      </c>
      <c r="K524" s="257">
        <v>4716.875</v>
      </c>
      <c r="L524" s="257">
        <v>4439.591836734694</v>
      </c>
      <c r="M524" s="258">
        <v>4443.75</v>
      </c>
      <c r="N524" s="256">
        <v>4536.739130434783</v>
      </c>
      <c r="O524" s="257">
        <v>4474.6938775510207</v>
      </c>
      <c r="P524" s="257">
        <v>4481.6326530612241</v>
      </c>
      <c r="Q524" s="257">
        <v>4360.588235294118</v>
      </c>
      <c r="R524" s="257">
        <v>4436.25</v>
      </c>
      <c r="S524" s="258">
        <v>4624.4680851063831</v>
      </c>
      <c r="T524" s="342">
        <v>4466.5201005025128</v>
      </c>
    </row>
    <row r="525" spans="1:23" s="523" customFormat="1" x14ac:dyDescent="0.2">
      <c r="A525" s="469" t="s">
        <v>7</v>
      </c>
      <c r="B525" s="260">
        <v>86.206896551724142</v>
      </c>
      <c r="C525" s="261">
        <v>77.777777777777771</v>
      </c>
      <c r="D525" s="261">
        <v>84.615384615384613</v>
      </c>
      <c r="E525" s="261">
        <v>66.666666666666671</v>
      </c>
      <c r="F525" s="261">
        <v>81.818181818181813</v>
      </c>
      <c r="G525" s="509">
        <v>70.909090909090907</v>
      </c>
      <c r="H525" s="260">
        <v>76.59574468085107</v>
      </c>
      <c r="I525" s="261">
        <v>76</v>
      </c>
      <c r="J525" s="261">
        <v>94.736842105263165</v>
      </c>
      <c r="K525" s="261">
        <v>68.75</v>
      </c>
      <c r="L525" s="261">
        <v>83.673469387755105</v>
      </c>
      <c r="M525" s="262">
        <v>70.833333333333329</v>
      </c>
      <c r="N525" s="260">
        <v>91.304347826086953</v>
      </c>
      <c r="O525" s="261">
        <v>83.673469387755105</v>
      </c>
      <c r="P525" s="261">
        <v>73.469387755102048</v>
      </c>
      <c r="Q525" s="261">
        <v>76.470588235294116</v>
      </c>
      <c r="R525" s="261">
        <v>79.166666666666671</v>
      </c>
      <c r="S525" s="262">
        <v>74.468085106382972</v>
      </c>
      <c r="T525" s="343">
        <v>80.150753768844226</v>
      </c>
      <c r="V525" s="227"/>
    </row>
    <row r="526" spans="1:23" s="523" customFormat="1" x14ac:dyDescent="0.2">
      <c r="A526" s="469" t="s">
        <v>8</v>
      </c>
      <c r="B526" s="263">
        <v>7.6514699592454299E-2</v>
      </c>
      <c r="C526" s="264">
        <v>8.4574004480490475E-2</v>
      </c>
      <c r="D526" s="264">
        <v>7.2322267034681975E-2</v>
      </c>
      <c r="E526" s="264">
        <v>9.2722368673250774E-2</v>
      </c>
      <c r="F526" s="264">
        <v>7.2018049484728106E-2</v>
      </c>
      <c r="G526" s="302">
        <v>8.6315143625260313E-2</v>
      </c>
      <c r="H526" s="263">
        <v>8.2039341272762634E-2</v>
      </c>
      <c r="I526" s="264">
        <v>8.4513104884240839E-2</v>
      </c>
      <c r="J526" s="264">
        <v>6.2005280909900533E-2</v>
      </c>
      <c r="K526" s="264">
        <v>9.8207416217994364E-2</v>
      </c>
      <c r="L526" s="264">
        <v>7.8071204127377183E-2</v>
      </c>
      <c r="M526" s="265">
        <v>8.3849664750373587E-2</v>
      </c>
      <c r="N526" s="263">
        <v>6.7130331916542343E-2</v>
      </c>
      <c r="O526" s="264">
        <v>7.6754406196217401E-2</v>
      </c>
      <c r="P526" s="264">
        <v>9.3370805246454927E-2</v>
      </c>
      <c r="Q526" s="264">
        <v>7.9267559039007618E-2</v>
      </c>
      <c r="R526" s="264">
        <v>7.2082530541637463E-2</v>
      </c>
      <c r="S526" s="265">
        <v>8.3058917551291037E-2</v>
      </c>
      <c r="T526" s="344">
        <v>8.1422020246605262E-2</v>
      </c>
      <c r="V526" s="227"/>
    </row>
    <row r="527" spans="1:23" s="523" customFormat="1" x14ac:dyDescent="0.2">
      <c r="A527" s="471" t="s">
        <v>1</v>
      </c>
      <c r="B527" s="266">
        <f>B524/H523*100-100</f>
        <v>10.834972903938421</v>
      </c>
      <c r="C527" s="267">
        <f t="shared" ref="C527:E527" si="208">C524/C523*100-100</f>
        <v>11.968449931412877</v>
      </c>
      <c r="D527" s="267">
        <f t="shared" si="208"/>
        <v>10.995610995610988</v>
      </c>
      <c r="E527" s="267">
        <f t="shared" si="208"/>
        <v>6.3146479813146499</v>
      </c>
      <c r="F527" s="267">
        <f>F524/F523*100-100</f>
        <v>13.372463372463358</v>
      </c>
      <c r="G527" s="405">
        <f t="shared" ref="G527:L527" si="209">G524/G523*100-100</f>
        <v>10.829010829010841</v>
      </c>
      <c r="H527" s="266">
        <f t="shared" si="209"/>
        <v>11.430579515685906</v>
      </c>
      <c r="I527" s="267">
        <f t="shared" si="209"/>
        <v>11.236236236236238</v>
      </c>
      <c r="J527" s="267">
        <f t="shared" si="209"/>
        <v>10.103524577208802</v>
      </c>
      <c r="K527" s="267">
        <f t="shared" si="209"/>
        <v>18.039914914914917</v>
      </c>
      <c r="L527" s="267">
        <f t="shared" si="209"/>
        <v>11.100896815182537</v>
      </c>
      <c r="M527" s="268">
        <f>M524/M523*100-100</f>
        <v>11.204954954954943</v>
      </c>
      <c r="N527" s="266">
        <f t="shared" ref="N527:T527" si="210">N524/N523*100-100</f>
        <v>13.532010271140706</v>
      </c>
      <c r="O527" s="267">
        <f t="shared" si="210"/>
        <v>11.979326265040569</v>
      </c>
      <c r="P527" s="267">
        <f t="shared" si="210"/>
        <v>12.152969295826438</v>
      </c>
      <c r="Q527" s="267">
        <f t="shared" si="210"/>
        <v>9.1238297120650174</v>
      </c>
      <c r="R527" s="267">
        <f t="shared" si="210"/>
        <v>11.017267267267258</v>
      </c>
      <c r="S527" s="268">
        <f t="shared" si="210"/>
        <v>15.727429557216794</v>
      </c>
      <c r="T527" s="345">
        <f t="shared" si="210"/>
        <v>11.774777289852679</v>
      </c>
      <c r="V527" s="227"/>
    </row>
    <row r="528" spans="1:23" s="523" customFormat="1" ht="13.5" thickBot="1" x14ac:dyDescent="0.25">
      <c r="A528" s="472" t="s">
        <v>27</v>
      </c>
      <c r="B528" s="474">
        <f t="shared" ref="B528:T528" si="211">B524-B511</f>
        <v>-3.6844827586201063</v>
      </c>
      <c r="C528" s="475">
        <f t="shared" si="211"/>
        <v>97.589259259259052</v>
      </c>
      <c r="D528" s="475">
        <f t="shared" si="211"/>
        <v>1.4246153846152083</v>
      </c>
      <c r="E528" s="475">
        <f t="shared" si="211"/>
        <v>125.83333333333303</v>
      </c>
      <c r="F528" s="475">
        <f t="shared" si="211"/>
        <v>71.163636363636215</v>
      </c>
      <c r="G528" s="476">
        <f t="shared" si="211"/>
        <v>155.10727272727308</v>
      </c>
      <c r="H528" s="474">
        <f t="shared" si="211"/>
        <v>123.80595744680886</v>
      </c>
      <c r="I528" s="475">
        <f t="shared" si="211"/>
        <v>219.51000000000022</v>
      </c>
      <c r="J528" s="475">
        <f t="shared" si="211"/>
        <v>62.136842105262986</v>
      </c>
      <c r="K528" s="475">
        <f t="shared" si="211"/>
        <v>244.76500000000033</v>
      </c>
      <c r="L528" s="475">
        <f t="shared" si="211"/>
        <v>-70.618163265306066</v>
      </c>
      <c r="M528" s="477">
        <f t="shared" si="211"/>
        <v>50.550000000000182</v>
      </c>
      <c r="N528" s="474">
        <f t="shared" si="211"/>
        <v>107.34913043478264</v>
      </c>
      <c r="O528" s="475">
        <f t="shared" si="211"/>
        <v>-16.126122448979004</v>
      </c>
      <c r="P528" s="475">
        <f t="shared" si="211"/>
        <v>63.672653061224082</v>
      </c>
      <c r="Q528" s="475">
        <f t="shared" si="211"/>
        <v>-92.411764705881978</v>
      </c>
      <c r="R528" s="475">
        <f t="shared" si="211"/>
        <v>71.140000000000327</v>
      </c>
      <c r="S528" s="477">
        <f t="shared" si="211"/>
        <v>269.15808510638271</v>
      </c>
      <c r="T528" s="478">
        <f t="shared" si="211"/>
        <v>79.920100502512469</v>
      </c>
      <c r="V528" s="227"/>
    </row>
    <row r="529" spans="1:23" s="523" customFormat="1" x14ac:dyDescent="0.2">
      <c r="A529" s="370" t="s">
        <v>51</v>
      </c>
      <c r="B529" s="274">
        <v>754</v>
      </c>
      <c r="C529" s="275">
        <v>747</v>
      </c>
      <c r="D529" s="275">
        <v>744</v>
      </c>
      <c r="E529" s="275">
        <v>152</v>
      </c>
      <c r="F529" s="275">
        <v>753</v>
      </c>
      <c r="G529" s="407">
        <v>748</v>
      </c>
      <c r="H529" s="274">
        <v>739</v>
      </c>
      <c r="I529" s="275">
        <v>745</v>
      </c>
      <c r="J529" s="275">
        <v>734</v>
      </c>
      <c r="K529" s="275">
        <v>133</v>
      </c>
      <c r="L529" s="275">
        <v>749</v>
      </c>
      <c r="M529" s="276">
        <v>744</v>
      </c>
      <c r="N529" s="274">
        <v>754</v>
      </c>
      <c r="O529" s="275">
        <v>759</v>
      </c>
      <c r="P529" s="275">
        <v>751</v>
      </c>
      <c r="Q529" s="275">
        <v>129</v>
      </c>
      <c r="R529" s="275">
        <v>752</v>
      </c>
      <c r="S529" s="276">
        <v>750</v>
      </c>
      <c r="T529" s="347">
        <f>SUM(B529:S529)</f>
        <v>11637</v>
      </c>
      <c r="U529" s="227" t="s">
        <v>56</v>
      </c>
      <c r="V529" s="278">
        <f>T516-T529</f>
        <v>34</v>
      </c>
      <c r="W529" s="279">
        <f>V529/T516</f>
        <v>2.9132036672093221E-3</v>
      </c>
    </row>
    <row r="530" spans="1:23" s="523" customFormat="1" x14ac:dyDescent="0.2">
      <c r="A530" s="371" t="s">
        <v>28</v>
      </c>
      <c r="B530" s="323"/>
      <c r="C530" s="240"/>
      <c r="D530" s="240"/>
      <c r="E530" s="240"/>
      <c r="F530" s="240"/>
      <c r="G530" s="408"/>
      <c r="H530" s="242"/>
      <c r="I530" s="240"/>
      <c r="J530" s="240"/>
      <c r="K530" s="240"/>
      <c r="L530" s="240"/>
      <c r="M530" s="243"/>
      <c r="N530" s="242"/>
      <c r="O530" s="240"/>
      <c r="P530" s="240"/>
      <c r="Q530" s="240"/>
      <c r="R530" s="240"/>
      <c r="S530" s="243"/>
      <c r="T530" s="339"/>
      <c r="U530" s="227" t="s">
        <v>57</v>
      </c>
      <c r="V530" s="362">
        <v>159.66999999999999</v>
      </c>
    </row>
    <row r="531" spans="1:23" s="523" customFormat="1" ht="13.5" thickBot="1" x14ac:dyDescent="0.25">
      <c r="A531" s="372" t="s">
        <v>26</v>
      </c>
      <c r="B531" s="410">
        <f t="shared" ref="B531:S531" si="212">B530-B517</f>
        <v>0</v>
      </c>
      <c r="C531" s="415">
        <f t="shared" si="212"/>
        <v>0</v>
      </c>
      <c r="D531" s="415">
        <f t="shared" si="212"/>
        <v>0</v>
      </c>
      <c r="E531" s="415">
        <f t="shared" si="212"/>
        <v>0</v>
      </c>
      <c r="F531" s="415">
        <f t="shared" si="212"/>
        <v>0</v>
      </c>
      <c r="G531" s="416">
        <f t="shared" si="212"/>
        <v>0</v>
      </c>
      <c r="H531" s="410">
        <f t="shared" si="212"/>
        <v>0</v>
      </c>
      <c r="I531" s="415">
        <f t="shared" si="212"/>
        <v>0</v>
      </c>
      <c r="J531" s="415">
        <f t="shared" si="212"/>
        <v>0</v>
      </c>
      <c r="K531" s="415">
        <f t="shared" si="212"/>
        <v>0</v>
      </c>
      <c r="L531" s="415">
        <f t="shared" si="212"/>
        <v>0</v>
      </c>
      <c r="M531" s="417">
        <f t="shared" si="212"/>
        <v>0</v>
      </c>
      <c r="N531" s="410">
        <f t="shared" si="212"/>
        <v>0</v>
      </c>
      <c r="O531" s="415">
        <f t="shared" si="212"/>
        <v>0</v>
      </c>
      <c r="P531" s="415">
        <f t="shared" si="212"/>
        <v>0</v>
      </c>
      <c r="Q531" s="415">
        <f t="shared" si="212"/>
        <v>0</v>
      </c>
      <c r="R531" s="415">
        <f t="shared" si="212"/>
        <v>0</v>
      </c>
      <c r="S531" s="417">
        <f t="shared" si="212"/>
        <v>0</v>
      </c>
      <c r="T531" s="348"/>
      <c r="U531" s="227" t="s">
        <v>26</v>
      </c>
      <c r="V531" s="227">
        <f>V530-V517</f>
        <v>-0.67000000000001592</v>
      </c>
    </row>
    <row r="533" spans="1:23" ht="13.5" thickBot="1" x14ac:dyDescent="0.25"/>
    <row r="534" spans="1:23" ht="13.5" thickBot="1" x14ac:dyDescent="0.25">
      <c r="A534" s="468" t="s">
        <v>145</v>
      </c>
      <c r="B534" s="587" t="s">
        <v>53</v>
      </c>
      <c r="C534" s="588"/>
      <c r="D534" s="588"/>
      <c r="E534" s="588"/>
      <c r="F534" s="588"/>
      <c r="G534" s="589"/>
      <c r="H534" s="587" t="s">
        <v>72</v>
      </c>
      <c r="I534" s="588"/>
      <c r="J534" s="588"/>
      <c r="K534" s="588"/>
      <c r="L534" s="588"/>
      <c r="M534" s="589"/>
      <c r="N534" s="587" t="s">
        <v>63</v>
      </c>
      <c r="O534" s="588"/>
      <c r="P534" s="588"/>
      <c r="Q534" s="588"/>
      <c r="R534" s="588"/>
      <c r="S534" s="589"/>
      <c r="T534" s="338" t="s">
        <v>55</v>
      </c>
      <c r="U534" s="524"/>
      <c r="V534" s="524"/>
      <c r="W534" s="524"/>
    </row>
    <row r="535" spans="1:23" x14ac:dyDescent="0.2">
      <c r="A535" s="469" t="s">
        <v>54</v>
      </c>
      <c r="B535" s="448">
        <v>1</v>
      </c>
      <c r="C535" s="449">
        <v>2</v>
      </c>
      <c r="D535" s="449">
        <v>3</v>
      </c>
      <c r="E535" s="449">
        <v>4</v>
      </c>
      <c r="F535" s="449">
        <v>5</v>
      </c>
      <c r="G535" s="450">
        <v>6</v>
      </c>
      <c r="H535" s="448">
        <v>7</v>
      </c>
      <c r="I535" s="449">
        <v>8</v>
      </c>
      <c r="J535" s="449">
        <v>9</v>
      </c>
      <c r="K535" s="449">
        <v>10</v>
      </c>
      <c r="L535" s="449">
        <v>11</v>
      </c>
      <c r="M535" s="451">
        <v>12</v>
      </c>
      <c r="N535" s="448">
        <v>13</v>
      </c>
      <c r="O535" s="449">
        <v>14</v>
      </c>
      <c r="P535" s="449">
        <v>15</v>
      </c>
      <c r="Q535" s="449">
        <v>16</v>
      </c>
      <c r="R535" s="449">
        <v>17</v>
      </c>
      <c r="S535" s="451">
        <v>18</v>
      </c>
      <c r="T535" s="459">
        <v>759</v>
      </c>
      <c r="U535" s="524"/>
      <c r="V535" s="524"/>
      <c r="W535" s="524"/>
    </row>
    <row r="536" spans="1:23" x14ac:dyDescent="0.2">
      <c r="A536" s="470" t="s">
        <v>3</v>
      </c>
      <c r="B536" s="473">
        <v>4014</v>
      </c>
      <c r="C536" s="254">
        <v>4014</v>
      </c>
      <c r="D536" s="254">
        <v>4014</v>
      </c>
      <c r="E536" s="254">
        <v>4014</v>
      </c>
      <c r="F536" s="254">
        <v>4014</v>
      </c>
      <c r="G536" s="404">
        <v>4014</v>
      </c>
      <c r="H536" s="253">
        <v>4014</v>
      </c>
      <c r="I536" s="254">
        <v>4014</v>
      </c>
      <c r="J536" s="254">
        <v>4014</v>
      </c>
      <c r="K536" s="254">
        <v>4014</v>
      </c>
      <c r="L536" s="254">
        <v>4014</v>
      </c>
      <c r="M536" s="255">
        <v>4014</v>
      </c>
      <c r="N536" s="253">
        <v>4014</v>
      </c>
      <c r="O536" s="254">
        <v>4014</v>
      </c>
      <c r="P536" s="254">
        <v>4014</v>
      </c>
      <c r="Q536" s="254">
        <v>4014</v>
      </c>
      <c r="R536" s="254">
        <v>4014</v>
      </c>
      <c r="S536" s="255">
        <v>4014</v>
      </c>
      <c r="T536" s="341">
        <v>4014</v>
      </c>
      <c r="U536" s="524"/>
      <c r="V536" s="524"/>
      <c r="W536" s="524"/>
    </row>
    <row r="537" spans="1:23" x14ac:dyDescent="0.2">
      <c r="A537" s="471" t="s">
        <v>6</v>
      </c>
      <c r="B537" s="256">
        <v>4251.739130434783</v>
      </c>
      <c r="C537" s="257">
        <v>4343.2653061224491</v>
      </c>
      <c r="D537" s="257">
        <v>4400.9615384615381</v>
      </c>
      <c r="E537" s="257">
        <v>4021.25</v>
      </c>
      <c r="F537" s="257">
        <v>4415.8</v>
      </c>
      <c r="G537" s="296">
        <v>4323.2558139534885</v>
      </c>
      <c r="H537" s="256">
        <v>4417.4509803921565</v>
      </c>
      <c r="I537" s="257">
        <v>4424.6938775510207</v>
      </c>
      <c r="J537" s="257">
        <v>4483.333333333333</v>
      </c>
      <c r="K537" s="257">
        <v>4594.7058823529414</v>
      </c>
      <c r="L537" s="257">
        <v>4440.8</v>
      </c>
      <c r="M537" s="258">
        <v>4472.6190476190477</v>
      </c>
      <c r="N537" s="256">
        <v>4424.0476190476193</v>
      </c>
      <c r="O537" s="257">
        <v>4452</v>
      </c>
      <c r="P537" s="257">
        <v>4531.7777777777774</v>
      </c>
      <c r="Q537" s="257">
        <v>4477.894736842105</v>
      </c>
      <c r="R537" s="257">
        <v>4381.333333333333</v>
      </c>
      <c r="S537" s="258">
        <v>4563.5555555555557</v>
      </c>
      <c r="T537" s="342">
        <v>4418.339920948617</v>
      </c>
      <c r="U537" s="524"/>
      <c r="V537" s="524"/>
      <c r="W537" s="524"/>
    </row>
    <row r="538" spans="1:23" x14ac:dyDescent="0.2">
      <c r="A538" s="469" t="s">
        <v>7</v>
      </c>
      <c r="B538" s="260">
        <v>76.086956521739125</v>
      </c>
      <c r="C538" s="261">
        <v>73.469387755102048</v>
      </c>
      <c r="D538" s="261">
        <v>78.84615384615384</v>
      </c>
      <c r="E538" s="261">
        <v>62.5</v>
      </c>
      <c r="F538" s="261">
        <v>84</v>
      </c>
      <c r="G538" s="509">
        <v>69.767441860465112</v>
      </c>
      <c r="H538" s="260">
        <v>80.392156862745097</v>
      </c>
      <c r="I538" s="261">
        <v>73.469387755102048</v>
      </c>
      <c r="J538" s="261">
        <v>81.25</v>
      </c>
      <c r="K538" s="261">
        <v>88.235294117647058</v>
      </c>
      <c r="L538" s="261">
        <v>88</v>
      </c>
      <c r="M538" s="262">
        <v>64.285714285714292</v>
      </c>
      <c r="N538" s="260">
        <v>83.333333333333329</v>
      </c>
      <c r="O538" s="261">
        <v>80</v>
      </c>
      <c r="P538" s="261">
        <v>80</v>
      </c>
      <c r="Q538" s="261">
        <v>68.421052631578945</v>
      </c>
      <c r="R538" s="261">
        <v>75.555555555555557</v>
      </c>
      <c r="S538" s="262">
        <v>64.444444444444443</v>
      </c>
      <c r="T538" s="343">
        <v>74.57180500658761</v>
      </c>
      <c r="U538" s="524"/>
      <c r="V538" s="227"/>
      <c r="W538" s="524"/>
    </row>
    <row r="539" spans="1:23" x14ac:dyDescent="0.2">
      <c r="A539" s="469" t="s">
        <v>8</v>
      </c>
      <c r="B539" s="263">
        <v>8.329849302674304E-2</v>
      </c>
      <c r="C539" s="264">
        <v>9.1741618911386685E-2</v>
      </c>
      <c r="D539" s="264">
        <v>7.745640869972735E-2</v>
      </c>
      <c r="E539" s="264">
        <v>0.10260406082757483</v>
      </c>
      <c r="F539" s="264">
        <v>7.300865646120748E-2</v>
      </c>
      <c r="G539" s="302">
        <v>0.1003887687022942</v>
      </c>
      <c r="H539" s="263">
        <v>8.2024462301676482E-2</v>
      </c>
      <c r="I539" s="264">
        <v>8.9389543599955476E-2</v>
      </c>
      <c r="J539" s="264">
        <v>8.0545276903998611E-2</v>
      </c>
      <c r="K539" s="264">
        <v>9.5855791922522304E-2</v>
      </c>
      <c r="L539" s="264">
        <v>7.833816398784603E-2</v>
      </c>
      <c r="M539" s="265">
        <v>9.9232919606274034E-2</v>
      </c>
      <c r="N539" s="263">
        <v>7.5149725312461682E-2</v>
      </c>
      <c r="O539" s="264">
        <v>7.8001704547845996E-2</v>
      </c>
      <c r="P539" s="264">
        <v>7.6443475699627964E-2</v>
      </c>
      <c r="Q539" s="264">
        <v>9.3846054695806549E-2</v>
      </c>
      <c r="R539" s="264">
        <v>7.8961864850561406E-2</v>
      </c>
      <c r="S539" s="265">
        <v>9.1933919861548793E-2</v>
      </c>
      <c r="T539" s="344">
        <v>8.7586698668969648E-2</v>
      </c>
      <c r="U539" s="524"/>
      <c r="V539" s="227"/>
      <c r="W539" s="524"/>
    </row>
    <row r="540" spans="1:23" x14ac:dyDescent="0.2">
      <c r="A540" s="471" t="s">
        <v>1</v>
      </c>
      <c r="B540" s="266">
        <f>B537/H536*100-100</f>
        <v>5.9227486406273897</v>
      </c>
      <c r="C540" s="267">
        <f t="shared" ref="C540:E540" si="213">C537/C536*100-100</f>
        <v>8.2029224245752062</v>
      </c>
      <c r="D540" s="267">
        <f t="shared" si="213"/>
        <v>9.6402974205664691</v>
      </c>
      <c r="E540" s="267">
        <f t="shared" si="213"/>
        <v>0.18061783756850502</v>
      </c>
      <c r="F540" s="267">
        <f>F537/F536*100-100</f>
        <v>10.009965122072757</v>
      </c>
      <c r="G540" s="405">
        <f t="shared" ref="G540:L540" si="214">G537/G536*100-100</f>
        <v>7.7044298443818633</v>
      </c>
      <c r="H540" s="266">
        <f t="shared" si="214"/>
        <v>10.051095674941621</v>
      </c>
      <c r="I540" s="267">
        <f t="shared" si="214"/>
        <v>10.231536560812685</v>
      </c>
      <c r="J540" s="267">
        <f t="shared" si="214"/>
        <v>11.692409898687913</v>
      </c>
      <c r="K540" s="267">
        <f t="shared" si="214"/>
        <v>14.467012515020954</v>
      </c>
      <c r="L540" s="267">
        <f t="shared" si="214"/>
        <v>10.632785251619353</v>
      </c>
      <c r="M540" s="268">
        <f>M537/M536*100-100</f>
        <v>11.425486986025106</v>
      </c>
      <c r="N540" s="266">
        <f t="shared" ref="N540:T540" si="215">N537/N536*100-100</f>
        <v>10.215436448620309</v>
      </c>
      <c r="O540" s="267">
        <f t="shared" si="215"/>
        <v>10.911808669656196</v>
      </c>
      <c r="P540" s="267">
        <f t="shared" si="215"/>
        <v>12.899296905275961</v>
      </c>
      <c r="Q540" s="267">
        <f t="shared" si="215"/>
        <v>11.556919203839186</v>
      </c>
      <c r="R540" s="267">
        <f t="shared" si="215"/>
        <v>9.1513037701378437</v>
      </c>
      <c r="S540" s="268">
        <f t="shared" si="215"/>
        <v>13.690970492166301</v>
      </c>
      <c r="T540" s="345">
        <f t="shared" si="215"/>
        <v>10.073241677842987</v>
      </c>
      <c r="U540" s="524"/>
      <c r="V540" s="227"/>
      <c r="W540" s="524"/>
    </row>
    <row r="541" spans="1:23" ht="13.5" thickBot="1" x14ac:dyDescent="0.25">
      <c r="A541" s="472" t="s">
        <v>27</v>
      </c>
      <c r="B541" s="474">
        <f t="shared" ref="B541:T541" si="216">B537-B524</f>
        <v>-177.22638680659657</v>
      </c>
      <c r="C541" s="475">
        <f t="shared" si="216"/>
        <v>-130.99395313680998</v>
      </c>
      <c r="D541" s="475">
        <f t="shared" si="216"/>
        <v>-34.423076923077133</v>
      </c>
      <c r="E541" s="475">
        <f t="shared" si="216"/>
        <v>-227.08333333333303</v>
      </c>
      <c r="F541" s="475">
        <f t="shared" si="216"/>
        <v>-114.56363636363585</v>
      </c>
      <c r="G541" s="476">
        <f t="shared" si="216"/>
        <v>-105.47145877378443</v>
      </c>
      <c r="H541" s="474">
        <f t="shared" si="216"/>
        <v>-35.314977054652445</v>
      </c>
      <c r="I541" s="475">
        <f t="shared" si="216"/>
        <v>-20.306122448979295</v>
      </c>
      <c r="J541" s="475">
        <f t="shared" si="216"/>
        <v>83.596491228069681</v>
      </c>
      <c r="K541" s="475">
        <f t="shared" si="216"/>
        <v>-122.16911764705856</v>
      </c>
      <c r="L541" s="475">
        <f t="shared" si="216"/>
        <v>1.2081632653062115</v>
      </c>
      <c r="M541" s="477">
        <f t="shared" si="216"/>
        <v>28.869047619047706</v>
      </c>
      <c r="N541" s="474">
        <f t="shared" si="216"/>
        <v>-112.6915113871637</v>
      </c>
      <c r="O541" s="475">
        <f t="shared" si="216"/>
        <v>-22.693877551020705</v>
      </c>
      <c r="P541" s="475">
        <f t="shared" si="216"/>
        <v>50.145124716553255</v>
      </c>
      <c r="Q541" s="475">
        <f t="shared" si="216"/>
        <v>117.30650154798695</v>
      </c>
      <c r="R541" s="475">
        <f t="shared" si="216"/>
        <v>-54.91666666666697</v>
      </c>
      <c r="S541" s="477">
        <f t="shared" si="216"/>
        <v>-60.912529550827458</v>
      </c>
      <c r="T541" s="478">
        <f t="shared" si="216"/>
        <v>-48.180179553895869</v>
      </c>
      <c r="U541" s="524"/>
      <c r="V541" s="227"/>
      <c r="W541" s="524"/>
    </row>
    <row r="542" spans="1:23" x14ac:dyDescent="0.2">
      <c r="A542" s="370" t="s">
        <v>51</v>
      </c>
      <c r="B542" s="274">
        <v>754</v>
      </c>
      <c r="C542" s="275">
        <v>745</v>
      </c>
      <c r="D542" s="275">
        <v>742</v>
      </c>
      <c r="E542" s="275">
        <v>149</v>
      </c>
      <c r="F542" s="275">
        <v>753</v>
      </c>
      <c r="G542" s="407">
        <v>746</v>
      </c>
      <c r="H542" s="274">
        <v>738</v>
      </c>
      <c r="I542" s="275">
        <v>745</v>
      </c>
      <c r="J542" s="275">
        <v>733</v>
      </c>
      <c r="K542" s="275">
        <v>124</v>
      </c>
      <c r="L542" s="275">
        <v>749</v>
      </c>
      <c r="M542" s="276">
        <v>743</v>
      </c>
      <c r="N542" s="274">
        <v>752</v>
      </c>
      <c r="O542" s="275">
        <v>758</v>
      </c>
      <c r="P542" s="275">
        <v>751</v>
      </c>
      <c r="Q542" s="275">
        <v>125</v>
      </c>
      <c r="R542" s="275">
        <v>752</v>
      </c>
      <c r="S542" s="276">
        <v>750</v>
      </c>
      <c r="T542" s="347">
        <f>SUM(B542:S542)</f>
        <v>11609</v>
      </c>
      <c r="U542" s="227" t="s">
        <v>56</v>
      </c>
      <c r="V542" s="278">
        <f>T529-T542</f>
        <v>28</v>
      </c>
      <c r="W542" s="279">
        <f>V542/T529</f>
        <v>2.4061184153991578E-3</v>
      </c>
    </row>
    <row r="543" spans="1:23" x14ac:dyDescent="0.2">
      <c r="A543" s="371" t="s">
        <v>28</v>
      </c>
      <c r="B543" s="323"/>
      <c r="C543" s="240"/>
      <c r="D543" s="240"/>
      <c r="E543" s="240"/>
      <c r="F543" s="240"/>
      <c r="G543" s="408"/>
      <c r="H543" s="242"/>
      <c r="I543" s="240"/>
      <c r="J543" s="240"/>
      <c r="K543" s="240"/>
      <c r="L543" s="240"/>
      <c r="M543" s="243"/>
      <c r="N543" s="242"/>
      <c r="O543" s="240"/>
      <c r="P543" s="240"/>
      <c r="Q543" s="240"/>
      <c r="R543" s="240"/>
      <c r="S543" s="243"/>
      <c r="T543" s="339"/>
      <c r="U543" s="227" t="s">
        <v>57</v>
      </c>
      <c r="V543" s="362">
        <v>158.97999999999999</v>
      </c>
      <c r="W543" s="524"/>
    </row>
    <row r="544" spans="1:23" ht="13.5" thickBot="1" x14ac:dyDescent="0.25">
      <c r="A544" s="372" t="s">
        <v>26</v>
      </c>
      <c r="B544" s="410">
        <f t="shared" ref="B544:S544" si="217">B543-B530</f>
        <v>0</v>
      </c>
      <c r="C544" s="415">
        <f t="shared" si="217"/>
        <v>0</v>
      </c>
      <c r="D544" s="415">
        <f t="shared" si="217"/>
        <v>0</v>
      </c>
      <c r="E544" s="415">
        <f t="shared" si="217"/>
        <v>0</v>
      </c>
      <c r="F544" s="415">
        <f t="shared" si="217"/>
        <v>0</v>
      </c>
      <c r="G544" s="416">
        <f t="shared" si="217"/>
        <v>0</v>
      </c>
      <c r="H544" s="410">
        <f t="shared" si="217"/>
        <v>0</v>
      </c>
      <c r="I544" s="415">
        <f t="shared" si="217"/>
        <v>0</v>
      </c>
      <c r="J544" s="415">
        <f t="shared" si="217"/>
        <v>0</v>
      </c>
      <c r="K544" s="415">
        <f t="shared" si="217"/>
        <v>0</v>
      </c>
      <c r="L544" s="415">
        <f t="shared" si="217"/>
        <v>0</v>
      </c>
      <c r="M544" s="417">
        <f t="shared" si="217"/>
        <v>0</v>
      </c>
      <c r="N544" s="410">
        <f t="shared" si="217"/>
        <v>0</v>
      </c>
      <c r="O544" s="415">
        <f t="shared" si="217"/>
        <v>0</v>
      </c>
      <c r="P544" s="415">
        <f t="shared" si="217"/>
        <v>0</v>
      </c>
      <c r="Q544" s="415">
        <f t="shared" si="217"/>
        <v>0</v>
      </c>
      <c r="R544" s="415">
        <f t="shared" si="217"/>
        <v>0</v>
      </c>
      <c r="S544" s="417">
        <f t="shared" si="217"/>
        <v>0</v>
      </c>
      <c r="T544" s="348"/>
      <c r="U544" s="227" t="s">
        <v>26</v>
      </c>
      <c r="V544" s="227">
        <f>V543-V530</f>
        <v>-0.68999999999999773</v>
      </c>
      <c r="W544" s="524"/>
    </row>
    <row r="546" spans="1:23" ht="13.5" thickBot="1" x14ac:dyDescent="0.25"/>
    <row r="547" spans="1:23" ht="13.5" thickBot="1" x14ac:dyDescent="0.25">
      <c r="A547" s="468" t="s">
        <v>146</v>
      </c>
      <c r="B547" s="587" t="s">
        <v>53</v>
      </c>
      <c r="C547" s="588"/>
      <c r="D547" s="588"/>
      <c r="E547" s="588"/>
      <c r="F547" s="588"/>
      <c r="G547" s="589"/>
      <c r="H547" s="587" t="s">
        <v>72</v>
      </c>
      <c r="I547" s="588"/>
      <c r="J547" s="588"/>
      <c r="K547" s="588"/>
      <c r="L547" s="588"/>
      <c r="M547" s="589"/>
      <c r="N547" s="587" t="s">
        <v>63</v>
      </c>
      <c r="O547" s="588"/>
      <c r="P547" s="588"/>
      <c r="Q547" s="588"/>
      <c r="R547" s="588"/>
      <c r="S547" s="589"/>
      <c r="T547" s="338" t="s">
        <v>55</v>
      </c>
      <c r="U547" s="525"/>
      <c r="V547" s="525"/>
      <c r="W547" s="525"/>
    </row>
    <row r="548" spans="1:23" x14ac:dyDescent="0.2">
      <c r="A548" s="469" t="s">
        <v>54</v>
      </c>
      <c r="B548" s="448">
        <v>1</v>
      </c>
      <c r="C548" s="449">
        <v>2</v>
      </c>
      <c r="D548" s="449">
        <v>3</v>
      </c>
      <c r="E548" s="449">
        <v>4</v>
      </c>
      <c r="F548" s="449">
        <v>5</v>
      </c>
      <c r="G548" s="450">
        <v>6</v>
      </c>
      <c r="H548" s="448">
        <v>7</v>
      </c>
      <c r="I548" s="449">
        <v>8</v>
      </c>
      <c r="J548" s="449">
        <v>9</v>
      </c>
      <c r="K548" s="449">
        <v>10</v>
      </c>
      <c r="L548" s="449">
        <v>11</v>
      </c>
      <c r="M548" s="451">
        <v>12</v>
      </c>
      <c r="N548" s="448">
        <v>13</v>
      </c>
      <c r="O548" s="449">
        <v>14</v>
      </c>
      <c r="P548" s="449">
        <v>15</v>
      </c>
      <c r="Q548" s="449">
        <v>16</v>
      </c>
      <c r="R548" s="449">
        <v>17</v>
      </c>
      <c r="S548" s="451">
        <v>18</v>
      </c>
      <c r="T548" s="459">
        <v>759</v>
      </c>
      <c r="U548" s="525"/>
      <c r="V548" s="525"/>
      <c r="W548" s="525"/>
    </row>
    <row r="549" spans="1:23" x14ac:dyDescent="0.2">
      <c r="A549" s="470" t="s">
        <v>3</v>
      </c>
      <c r="B549" s="473">
        <v>4032</v>
      </c>
      <c r="C549" s="254">
        <v>4032</v>
      </c>
      <c r="D549" s="254">
        <v>4032</v>
      </c>
      <c r="E549" s="254">
        <v>4032</v>
      </c>
      <c r="F549" s="254">
        <v>4032</v>
      </c>
      <c r="G549" s="404">
        <v>4032</v>
      </c>
      <c r="H549" s="253">
        <v>4032</v>
      </c>
      <c r="I549" s="254">
        <v>4032</v>
      </c>
      <c r="J549" s="254">
        <v>4032</v>
      </c>
      <c r="K549" s="254">
        <v>4032</v>
      </c>
      <c r="L549" s="254">
        <v>4032</v>
      </c>
      <c r="M549" s="255">
        <v>4032</v>
      </c>
      <c r="N549" s="253">
        <v>4032</v>
      </c>
      <c r="O549" s="254">
        <v>4032</v>
      </c>
      <c r="P549" s="254">
        <v>4032</v>
      </c>
      <c r="Q549" s="254">
        <v>4032</v>
      </c>
      <c r="R549" s="254">
        <v>4032</v>
      </c>
      <c r="S549" s="255">
        <v>4032</v>
      </c>
      <c r="T549" s="341">
        <v>4032</v>
      </c>
      <c r="U549" s="525"/>
      <c r="V549" s="525"/>
      <c r="W549" s="525"/>
    </row>
    <row r="550" spans="1:23" x14ac:dyDescent="0.2">
      <c r="A550" s="471" t="s">
        <v>6</v>
      </c>
      <c r="B550" s="256">
        <v>4417.391304347826</v>
      </c>
      <c r="C550" s="257">
        <v>4438.75</v>
      </c>
      <c r="D550" s="257">
        <v>4477.826086956522</v>
      </c>
      <c r="E550" s="257">
        <v>4202.9411764705883</v>
      </c>
      <c r="F550" s="257">
        <v>4554.666666666667</v>
      </c>
      <c r="G550" s="296">
        <v>4368.5714285714284</v>
      </c>
      <c r="H550" s="256">
        <v>4523.333333333333</v>
      </c>
      <c r="I550" s="257">
        <v>4620.7142857142853</v>
      </c>
      <c r="J550" s="257">
        <v>4546.2790697674418</v>
      </c>
      <c r="K550" s="257">
        <v>4419.333333333333</v>
      </c>
      <c r="L550" s="257">
        <v>4378.409090909091</v>
      </c>
      <c r="M550" s="258">
        <v>4488.9473684210525</v>
      </c>
      <c r="N550" s="256">
        <v>4392.5</v>
      </c>
      <c r="O550" s="257">
        <v>4494.375</v>
      </c>
      <c r="P550" s="257">
        <v>4463.333333333333</v>
      </c>
      <c r="Q550" s="257">
        <v>4435.3846153846152</v>
      </c>
      <c r="R550" s="257">
        <v>4351.7777777777774</v>
      </c>
      <c r="S550" s="258">
        <v>4468.5365853658541</v>
      </c>
      <c r="T550" s="342">
        <v>4456.491477272727</v>
      </c>
      <c r="U550" s="525"/>
      <c r="V550" s="525"/>
      <c r="W550" s="525"/>
    </row>
    <row r="551" spans="1:23" x14ac:dyDescent="0.2">
      <c r="A551" s="469" t="s">
        <v>7</v>
      </c>
      <c r="B551" s="260">
        <v>76.086956521739125</v>
      </c>
      <c r="C551" s="261">
        <v>60</v>
      </c>
      <c r="D551" s="261">
        <v>73.913043478260875</v>
      </c>
      <c r="E551" s="261">
        <v>76.470588235294116</v>
      </c>
      <c r="F551" s="261">
        <v>71.111111111111114</v>
      </c>
      <c r="G551" s="509">
        <v>80.952380952380949</v>
      </c>
      <c r="H551" s="260">
        <v>64.285714285714292</v>
      </c>
      <c r="I551" s="261">
        <v>83.333333333333329</v>
      </c>
      <c r="J551" s="261">
        <v>81.395348837209298</v>
      </c>
      <c r="K551" s="261">
        <v>66.666666666666671</v>
      </c>
      <c r="L551" s="261">
        <v>75</v>
      </c>
      <c r="M551" s="262">
        <v>78.94736842105263</v>
      </c>
      <c r="N551" s="260">
        <v>76.92307692307692</v>
      </c>
      <c r="O551" s="261">
        <v>77.083333333333329</v>
      </c>
      <c r="P551" s="261">
        <v>68.888888888888886</v>
      </c>
      <c r="Q551" s="261">
        <v>61.53846153846154</v>
      </c>
      <c r="R551" s="261">
        <v>75.555555555555557</v>
      </c>
      <c r="S551" s="262">
        <v>82.926829268292678</v>
      </c>
      <c r="T551" s="343">
        <v>72.869318181818187</v>
      </c>
      <c r="U551" s="525"/>
      <c r="V551" s="227"/>
      <c r="W551" s="525"/>
    </row>
    <row r="552" spans="1:23" x14ac:dyDescent="0.2">
      <c r="A552" s="469" t="s">
        <v>8</v>
      </c>
      <c r="B552" s="263">
        <v>8.9184362952264243E-2</v>
      </c>
      <c r="C552" s="264">
        <v>0.1016625959153796</v>
      </c>
      <c r="D552" s="264">
        <v>8.5548347106139691E-2</v>
      </c>
      <c r="E552" s="264">
        <v>8.4321189047243297E-2</v>
      </c>
      <c r="F552" s="264">
        <v>9.2686556454959851E-2</v>
      </c>
      <c r="G552" s="302">
        <v>8.387224275932538E-2</v>
      </c>
      <c r="H552" s="263">
        <v>8.739347181269766E-2</v>
      </c>
      <c r="I552" s="264">
        <v>7.0030601464468059E-2</v>
      </c>
      <c r="J552" s="264">
        <v>7.4887203695671409E-2</v>
      </c>
      <c r="K552" s="264">
        <v>7.9171457344718157E-2</v>
      </c>
      <c r="L552" s="264">
        <v>8.6796266736159339E-2</v>
      </c>
      <c r="M552" s="265">
        <v>8.1768946126826808E-2</v>
      </c>
      <c r="N552" s="263">
        <v>8.711715593133576E-2</v>
      </c>
      <c r="O552" s="264">
        <v>8.2175790475878363E-2</v>
      </c>
      <c r="P552" s="264">
        <v>8.4133850816739839E-2</v>
      </c>
      <c r="Q552" s="264">
        <v>0.10508454494130566</v>
      </c>
      <c r="R552" s="264">
        <v>7.8876795977265171E-2</v>
      </c>
      <c r="S552" s="265">
        <v>7.5425770268391146E-2</v>
      </c>
      <c r="T552" s="344">
        <v>8.6707017340395459E-2</v>
      </c>
      <c r="U552" s="525"/>
      <c r="V552" s="227"/>
      <c r="W552" s="525"/>
    </row>
    <row r="553" spans="1:23" x14ac:dyDescent="0.2">
      <c r="A553" s="471" t="s">
        <v>1</v>
      </c>
      <c r="B553" s="266">
        <f>B550/H549*100-100</f>
        <v>9.5583160800552207</v>
      </c>
      <c r="C553" s="267">
        <f t="shared" ref="C553:E553" si="218">C550/C549*100-100</f>
        <v>10.088045634920633</v>
      </c>
      <c r="D553" s="267">
        <f t="shared" si="218"/>
        <v>11.057194616977227</v>
      </c>
      <c r="E553" s="267">
        <f t="shared" si="218"/>
        <v>4.239612511671325</v>
      </c>
      <c r="F553" s="267">
        <f>F550/F549*100-100</f>
        <v>12.962962962962976</v>
      </c>
      <c r="G553" s="405">
        <f t="shared" ref="G553:L553" si="219">G550/G549*100-100</f>
        <v>8.3475056689342324</v>
      </c>
      <c r="H553" s="266">
        <f t="shared" si="219"/>
        <v>12.185846560846556</v>
      </c>
      <c r="I553" s="267">
        <f t="shared" si="219"/>
        <v>14.601048752834458</v>
      </c>
      <c r="J553" s="267">
        <f t="shared" si="219"/>
        <v>12.754937246216329</v>
      </c>
      <c r="K553" s="267">
        <f t="shared" si="219"/>
        <v>9.6064814814814667</v>
      </c>
      <c r="L553" s="267">
        <f t="shared" si="219"/>
        <v>8.5914953102453211</v>
      </c>
      <c r="M553" s="268">
        <f>M550/M549*100-100</f>
        <v>11.333020050125313</v>
      </c>
      <c r="N553" s="266">
        <f t="shared" ref="N553:T553" si="220">N550/N549*100-100</f>
        <v>8.9409722222222285</v>
      </c>
      <c r="O553" s="267">
        <f t="shared" si="220"/>
        <v>11.467633928571416</v>
      </c>
      <c r="P553" s="267">
        <f t="shared" si="220"/>
        <v>10.69775132275133</v>
      </c>
      <c r="Q553" s="267">
        <f t="shared" si="220"/>
        <v>10.004578754578745</v>
      </c>
      <c r="R553" s="267">
        <f t="shared" si="220"/>
        <v>7.9309964726631392</v>
      </c>
      <c r="S553" s="268">
        <f t="shared" si="220"/>
        <v>10.826800232288065</v>
      </c>
      <c r="T553" s="345">
        <f t="shared" si="220"/>
        <v>10.528062432359306</v>
      </c>
      <c r="U553" s="525"/>
      <c r="V553" s="227"/>
      <c r="W553" s="525"/>
    </row>
    <row r="554" spans="1:23" ht="13.5" thickBot="1" x14ac:dyDescent="0.25">
      <c r="A554" s="472" t="s">
        <v>27</v>
      </c>
      <c r="B554" s="474">
        <f t="shared" ref="B554:T554" si="221">B550-B537</f>
        <v>165.65217391304304</v>
      </c>
      <c r="C554" s="475">
        <f t="shared" si="221"/>
        <v>95.484693877550853</v>
      </c>
      <c r="D554" s="475">
        <f t="shared" si="221"/>
        <v>76.864548494983865</v>
      </c>
      <c r="E554" s="475">
        <f t="shared" si="221"/>
        <v>181.69117647058829</v>
      </c>
      <c r="F554" s="475">
        <f t="shared" si="221"/>
        <v>138.86666666666679</v>
      </c>
      <c r="G554" s="476">
        <f t="shared" si="221"/>
        <v>45.3156146179399</v>
      </c>
      <c r="H554" s="474">
        <f t="shared" si="221"/>
        <v>105.88235294117658</v>
      </c>
      <c r="I554" s="475">
        <f t="shared" si="221"/>
        <v>196.02040816326462</v>
      </c>
      <c r="J554" s="475">
        <f t="shared" si="221"/>
        <v>62.945736434108767</v>
      </c>
      <c r="K554" s="475">
        <f t="shared" si="221"/>
        <v>-175.37254901960841</v>
      </c>
      <c r="L554" s="475">
        <f t="shared" si="221"/>
        <v>-62.39090909090919</v>
      </c>
      <c r="M554" s="477">
        <f t="shared" si="221"/>
        <v>16.328320802004782</v>
      </c>
      <c r="N554" s="474">
        <f t="shared" si="221"/>
        <v>-31.547619047619264</v>
      </c>
      <c r="O554" s="475">
        <f t="shared" si="221"/>
        <v>42.375</v>
      </c>
      <c r="P554" s="475">
        <f t="shared" si="221"/>
        <v>-68.444444444444343</v>
      </c>
      <c r="Q554" s="475">
        <f t="shared" si="221"/>
        <v>-42.510121457489731</v>
      </c>
      <c r="R554" s="475">
        <f t="shared" si="221"/>
        <v>-29.555555555555657</v>
      </c>
      <c r="S554" s="477">
        <f t="shared" si="221"/>
        <v>-95.018970189701577</v>
      </c>
      <c r="T554" s="478">
        <f t="shared" si="221"/>
        <v>38.151556324110061</v>
      </c>
      <c r="U554" s="525"/>
      <c r="V554" s="227"/>
      <c r="W554" s="525"/>
    </row>
    <row r="555" spans="1:23" x14ac:dyDescent="0.2">
      <c r="A555" s="370" t="s">
        <v>51</v>
      </c>
      <c r="B555" s="274">
        <v>752</v>
      </c>
      <c r="C555" s="275">
        <v>745</v>
      </c>
      <c r="D555" s="275">
        <v>741</v>
      </c>
      <c r="E555" s="275">
        <v>143</v>
      </c>
      <c r="F555" s="275">
        <v>751</v>
      </c>
      <c r="G555" s="407">
        <v>746</v>
      </c>
      <c r="H555" s="274">
        <v>738</v>
      </c>
      <c r="I555" s="275">
        <v>745</v>
      </c>
      <c r="J555" s="275">
        <v>731</v>
      </c>
      <c r="K555" s="275">
        <v>118</v>
      </c>
      <c r="L555" s="275">
        <v>749</v>
      </c>
      <c r="M555" s="276">
        <v>743</v>
      </c>
      <c r="N555" s="274">
        <v>750</v>
      </c>
      <c r="O555" s="275">
        <v>755</v>
      </c>
      <c r="P555" s="275">
        <v>748</v>
      </c>
      <c r="Q555" s="275">
        <v>123</v>
      </c>
      <c r="R555" s="275">
        <v>752</v>
      </c>
      <c r="S555" s="276">
        <v>750</v>
      </c>
      <c r="T555" s="347">
        <f>SUM(B555:S555)</f>
        <v>11580</v>
      </c>
      <c r="U555" s="227" t="s">
        <v>56</v>
      </c>
      <c r="V555" s="278">
        <f>T542-T555</f>
        <v>29</v>
      </c>
      <c r="W555" s="279">
        <f>V555/T542</f>
        <v>2.4980618485657678E-3</v>
      </c>
    </row>
    <row r="556" spans="1:23" x14ac:dyDescent="0.2">
      <c r="A556" s="371" t="s">
        <v>28</v>
      </c>
      <c r="B556" s="323"/>
      <c r="C556" s="240"/>
      <c r="D556" s="240"/>
      <c r="E556" s="240"/>
      <c r="F556" s="240"/>
      <c r="G556" s="408"/>
      <c r="H556" s="242"/>
      <c r="I556" s="240"/>
      <c r="J556" s="240"/>
      <c r="K556" s="240"/>
      <c r="L556" s="240"/>
      <c r="M556" s="243"/>
      <c r="N556" s="242"/>
      <c r="O556" s="240"/>
      <c r="P556" s="240"/>
      <c r="Q556" s="240"/>
      <c r="R556" s="240"/>
      <c r="S556" s="243"/>
      <c r="T556" s="339"/>
      <c r="U556" s="227" t="s">
        <v>57</v>
      </c>
      <c r="V556" s="362">
        <v>158.38999999999999</v>
      </c>
      <c r="W556" s="525"/>
    </row>
    <row r="557" spans="1:23" ht="13.5" thickBot="1" x14ac:dyDescent="0.25">
      <c r="A557" s="372" t="s">
        <v>26</v>
      </c>
      <c r="B557" s="410">
        <f t="shared" ref="B557:S557" si="222">B556-B543</f>
        <v>0</v>
      </c>
      <c r="C557" s="415">
        <f t="shared" si="222"/>
        <v>0</v>
      </c>
      <c r="D557" s="415">
        <f t="shared" si="222"/>
        <v>0</v>
      </c>
      <c r="E557" s="415">
        <f t="shared" si="222"/>
        <v>0</v>
      </c>
      <c r="F557" s="415">
        <f t="shared" si="222"/>
        <v>0</v>
      </c>
      <c r="G557" s="416">
        <f t="shared" si="222"/>
        <v>0</v>
      </c>
      <c r="H557" s="410">
        <f t="shared" si="222"/>
        <v>0</v>
      </c>
      <c r="I557" s="415">
        <f t="shared" si="222"/>
        <v>0</v>
      </c>
      <c r="J557" s="415">
        <f t="shared" si="222"/>
        <v>0</v>
      </c>
      <c r="K557" s="415">
        <f t="shared" si="222"/>
        <v>0</v>
      </c>
      <c r="L557" s="415">
        <f t="shared" si="222"/>
        <v>0</v>
      </c>
      <c r="M557" s="417">
        <f t="shared" si="222"/>
        <v>0</v>
      </c>
      <c r="N557" s="410">
        <f t="shared" si="222"/>
        <v>0</v>
      </c>
      <c r="O557" s="415">
        <f t="shared" si="222"/>
        <v>0</v>
      </c>
      <c r="P557" s="415">
        <f t="shared" si="222"/>
        <v>0</v>
      </c>
      <c r="Q557" s="415">
        <f t="shared" si="222"/>
        <v>0</v>
      </c>
      <c r="R557" s="415">
        <f t="shared" si="222"/>
        <v>0</v>
      </c>
      <c r="S557" s="417">
        <f t="shared" si="222"/>
        <v>0</v>
      </c>
      <c r="T557" s="348"/>
      <c r="U557" s="227" t="s">
        <v>26</v>
      </c>
      <c r="V557" s="227">
        <f>V556-V543</f>
        <v>-0.59000000000000341</v>
      </c>
      <c r="W557" s="525"/>
    </row>
    <row r="559" spans="1:23" ht="13.5" thickBot="1" x14ac:dyDescent="0.25"/>
    <row r="560" spans="1:23" s="527" customFormat="1" ht="13.5" thickBot="1" x14ac:dyDescent="0.25">
      <c r="A560" s="468" t="s">
        <v>148</v>
      </c>
      <c r="B560" s="587" t="s">
        <v>53</v>
      </c>
      <c r="C560" s="588"/>
      <c r="D560" s="588"/>
      <c r="E560" s="588"/>
      <c r="F560" s="588"/>
      <c r="G560" s="589"/>
      <c r="H560" s="587" t="s">
        <v>72</v>
      </c>
      <c r="I560" s="588"/>
      <c r="J560" s="588"/>
      <c r="K560" s="588"/>
      <c r="L560" s="588"/>
      <c r="M560" s="589"/>
      <c r="N560" s="587" t="s">
        <v>63</v>
      </c>
      <c r="O560" s="588"/>
      <c r="P560" s="588"/>
      <c r="Q560" s="588"/>
      <c r="R560" s="588"/>
      <c r="S560" s="589"/>
      <c r="T560" s="338" t="s">
        <v>55</v>
      </c>
    </row>
    <row r="561" spans="1:23" s="527" customFormat="1" x14ac:dyDescent="0.2">
      <c r="A561" s="469" t="s">
        <v>54</v>
      </c>
      <c r="B561" s="448">
        <v>1</v>
      </c>
      <c r="C561" s="449">
        <v>2</v>
      </c>
      <c r="D561" s="449">
        <v>3</v>
      </c>
      <c r="E561" s="449">
        <v>4</v>
      </c>
      <c r="F561" s="449">
        <v>5</v>
      </c>
      <c r="G561" s="450">
        <v>6</v>
      </c>
      <c r="H561" s="448">
        <v>7</v>
      </c>
      <c r="I561" s="449">
        <v>8</v>
      </c>
      <c r="J561" s="449">
        <v>9</v>
      </c>
      <c r="K561" s="449">
        <v>10</v>
      </c>
      <c r="L561" s="449">
        <v>11</v>
      </c>
      <c r="M561" s="451">
        <v>12</v>
      </c>
      <c r="N561" s="448">
        <v>13</v>
      </c>
      <c r="O561" s="449">
        <v>14</v>
      </c>
      <c r="P561" s="449">
        <v>15</v>
      </c>
      <c r="Q561" s="449">
        <v>16</v>
      </c>
      <c r="R561" s="449">
        <v>17</v>
      </c>
      <c r="S561" s="451">
        <v>18</v>
      </c>
      <c r="T561" s="459">
        <v>759</v>
      </c>
    </row>
    <row r="562" spans="1:23" s="527" customFormat="1" x14ac:dyDescent="0.2">
      <c r="A562" s="470" t="s">
        <v>3</v>
      </c>
      <c r="B562" s="473">
        <v>4068</v>
      </c>
      <c r="C562" s="254">
        <v>4068</v>
      </c>
      <c r="D562" s="254">
        <v>4068</v>
      </c>
      <c r="E562" s="254">
        <v>4068</v>
      </c>
      <c r="F562" s="254">
        <v>4068</v>
      </c>
      <c r="G562" s="404">
        <v>4068</v>
      </c>
      <c r="H562" s="253">
        <v>4068</v>
      </c>
      <c r="I562" s="254">
        <v>4068</v>
      </c>
      <c r="J562" s="254">
        <v>4068</v>
      </c>
      <c r="K562" s="254">
        <v>4068</v>
      </c>
      <c r="L562" s="254">
        <v>4068</v>
      </c>
      <c r="M562" s="255">
        <v>4068</v>
      </c>
      <c r="N562" s="253">
        <v>4068</v>
      </c>
      <c r="O562" s="254">
        <v>4068</v>
      </c>
      <c r="P562" s="254">
        <v>4068</v>
      </c>
      <c r="Q562" s="254">
        <v>4068</v>
      </c>
      <c r="R562" s="254">
        <v>4068</v>
      </c>
      <c r="S562" s="255">
        <v>4068</v>
      </c>
      <c r="T562" s="341">
        <v>4068</v>
      </c>
    </row>
    <row r="563" spans="1:23" s="527" customFormat="1" x14ac:dyDescent="0.2">
      <c r="A563" s="471" t="s">
        <v>6</v>
      </c>
      <c r="B563" s="256">
        <v>4522.22</v>
      </c>
      <c r="C563" s="257">
        <v>4525.78</v>
      </c>
      <c r="D563" s="257">
        <v>4606.8900000000003</v>
      </c>
      <c r="E563" s="257">
        <v>4248</v>
      </c>
      <c r="F563" s="257">
        <v>4642.17</v>
      </c>
      <c r="G563" s="296">
        <v>4562.7299999999996</v>
      </c>
      <c r="H563" s="256">
        <v>4613.0600000000004</v>
      </c>
      <c r="I563" s="257">
        <v>4668.1000000000004</v>
      </c>
      <c r="J563" s="257">
        <v>4632.8599999999997</v>
      </c>
      <c r="K563" s="257">
        <v>4506.84</v>
      </c>
      <c r="L563" s="257">
        <v>4746.6000000000004</v>
      </c>
      <c r="M563" s="258">
        <v>4692.59</v>
      </c>
      <c r="N563" s="256">
        <v>4747.17</v>
      </c>
      <c r="O563" s="257">
        <v>4784.6899999999996</v>
      </c>
      <c r="P563" s="257">
        <v>4834.6899999999996</v>
      </c>
      <c r="Q563" s="257">
        <v>4574.67</v>
      </c>
      <c r="R563" s="257">
        <v>4657.3999999999996</v>
      </c>
      <c r="S563" s="258">
        <v>4686.6000000000004</v>
      </c>
      <c r="T563" s="342">
        <v>4648.16</v>
      </c>
    </row>
    <row r="564" spans="1:23" s="527" customFormat="1" x14ac:dyDescent="0.2">
      <c r="A564" s="469" t="s">
        <v>7</v>
      </c>
      <c r="B564" s="260">
        <v>68.89</v>
      </c>
      <c r="C564" s="261">
        <v>75.56</v>
      </c>
      <c r="D564" s="261">
        <v>73.33</v>
      </c>
      <c r="E564" s="261">
        <v>65</v>
      </c>
      <c r="F564" s="261">
        <v>73.91</v>
      </c>
      <c r="G564" s="509">
        <v>72.73</v>
      </c>
      <c r="H564" s="260">
        <v>81.63</v>
      </c>
      <c r="I564" s="261">
        <v>76.19</v>
      </c>
      <c r="J564" s="261">
        <v>81.63</v>
      </c>
      <c r="K564" s="261">
        <v>47.37</v>
      </c>
      <c r="L564" s="261">
        <v>76.599999999999994</v>
      </c>
      <c r="M564" s="262">
        <v>68.52</v>
      </c>
      <c r="N564" s="260">
        <v>69.81</v>
      </c>
      <c r="O564" s="261">
        <v>77.55</v>
      </c>
      <c r="P564" s="261">
        <v>73.47</v>
      </c>
      <c r="Q564" s="261">
        <v>73.33</v>
      </c>
      <c r="R564" s="261">
        <v>70</v>
      </c>
      <c r="S564" s="262">
        <v>86</v>
      </c>
      <c r="T564" s="343">
        <v>73.8</v>
      </c>
      <c r="V564" s="227"/>
    </row>
    <row r="565" spans="1:23" s="527" customFormat="1" x14ac:dyDescent="0.2">
      <c r="A565" s="469" t="s">
        <v>8</v>
      </c>
      <c r="B565" s="263">
        <v>8.7900000000000006E-2</v>
      </c>
      <c r="C565" s="264">
        <v>8.8300000000000003E-2</v>
      </c>
      <c r="D565" s="264">
        <v>8.3500000000000005E-2</v>
      </c>
      <c r="E565" s="264">
        <v>9.3200000000000005E-2</v>
      </c>
      <c r="F565" s="264">
        <v>8.8800000000000004E-2</v>
      </c>
      <c r="G565" s="302">
        <v>8.9599999999999999E-2</v>
      </c>
      <c r="H565" s="263">
        <v>7.7100000000000002E-2</v>
      </c>
      <c r="I565" s="264">
        <v>8.3199999999999996E-2</v>
      </c>
      <c r="J565" s="264">
        <v>8.14E-2</v>
      </c>
      <c r="K565" s="264">
        <v>0.1125</v>
      </c>
      <c r="L565" s="264">
        <v>8.5900000000000004E-2</v>
      </c>
      <c r="M565" s="265">
        <v>9.3700000000000006E-2</v>
      </c>
      <c r="N565" s="263">
        <v>8.77E-2</v>
      </c>
      <c r="O565" s="264">
        <v>7.8399999999999997E-2</v>
      </c>
      <c r="P565" s="264">
        <v>8.09E-2</v>
      </c>
      <c r="Q565" s="264">
        <v>7.3899999999999993E-2</v>
      </c>
      <c r="R565" s="264">
        <v>9.9199999999999997E-2</v>
      </c>
      <c r="S565" s="265">
        <v>7.2700000000000001E-2</v>
      </c>
      <c r="T565" s="344">
        <v>8.9300000000000004E-2</v>
      </c>
      <c r="V565" s="227"/>
    </row>
    <row r="566" spans="1:23" s="527" customFormat="1" x14ac:dyDescent="0.2">
      <c r="A566" s="471" t="s">
        <v>1</v>
      </c>
      <c r="B566" s="266">
        <f>B563/H562*100-100</f>
        <v>11.165683382497548</v>
      </c>
      <c r="C566" s="267">
        <f t="shared" ref="C566:E566" si="223">C563/C562*100-100</f>
        <v>11.253195673549655</v>
      </c>
      <c r="D566" s="267">
        <f t="shared" si="223"/>
        <v>13.247050147492629</v>
      </c>
      <c r="E566" s="267">
        <f t="shared" si="223"/>
        <v>4.4247787610619582</v>
      </c>
      <c r="F566" s="267">
        <f>F563/F562*100-100</f>
        <v>14.114306784660769</v>
      </c>
      <c r="G566" s="405">
        <f t="shared" ref="G566:L566" si="224">G563/G562*100-100</f>
        <v>12.161504424778741</v>
      </c>
      <c r="H566" s="266">
        <f t="shared" si="224"/>
        <v>13.398721730580149</v>
      </c>
      <c r="I566" s="267">
        <f t="shared" si="224"/>
        <v>14.751720747295977</v>
      </c>
      <c r="J566" s="267">
        <f t="shared" si="224"/>
        <v>13.885447394296932</v>
      </c>
      <c r="K566" s="267">
        <f t="shared" si="224"/>
        <v>10.787610619469021</v>
      </c>
      <c r="L566" s="267">
        <f t="shared" si="224"/>
        <v>16.681415929203553</v>
      </c>
      <c r="M566" s="268">
        <f>M563/M562*100-100</f>
        <v>15.353736479842681</v>
      </c>
      <c r="N566" s="266">
        <f t="shared" ref="N566:T566" si="225">N563/N562*100-100</f>
        <v>16.695427728613566</v>
      </c>
      <c r="O566" s="267">
        <f t="shared" si="225"/>
        <v>17.61774827925268</v>
      </c>
      <c r="P566" s="267">
        <f t="shared" si="225"/>
        <v>18.846853490658802</v>
      </c>
      <c r="Q566" s="267">
        <f t="shared" si="225"/>
        <v>12.455014749262546</v>
      </c>
      <c r="R566" s="267">
        <f t="shared" si="225"/>
        <v>14.488692232055044</v>
      </c>
      <c r="S566" s="268">
        <f t="shared" si="225"/>
        <v>15.206489675516238</v>
      </c>
      <c r="T566" s="345">
        <f t="shared" si="225"/>
        <v>14.261553588987226</v>
      </c>
      <c r="V566" s="227"/>
    </row>
    <row r="567" spans="1:23" s="527" customFormat="1" ht="13.5" thickBot="1" x14ac:dyDescent="0.25">
      <c r="A567" s="472" t="s">
        <v>27</v>
      </c>
      <c r="B567" s="474">
        <f t="shared" ref="B567:T567" si="226">B563-B550</f>
        <v>104.82869565217425</v>
      </c>
      <c r="C567" s="475">
        <f t="shared" si="226"/>
        <v>87.029999999999745</v>
      </c>
      <c r="D567" s="475">
        <f t="shared" si="226"/>
        <v>129.06391304347835</v>
      </c>
      <c r="E567" s="475">
        <f t="shared" si="226"/>
        <v>45.058823529411711</v>
      </c>
      <c r="F567" s="475">
        <f t="shared" si="226"/>
        <v>87.503333333333103</v>
      </c>
      <c r="G567" s="476">
        <f t="shared" si="226"/>
        <v>194.15857142857112</v>
      </c>
      <c r="H567" s="474">
        <f t="shared" si="226"/>
        <v>89.72666666666737</v>
      </c>
      <c r="I567" s="475">
        <f t="shared" si="226"/>
        <v>47.385714285715039</v>
      </c>
      <c r="J567" s="475">
        <f t="shared" si="226"/>
        <v>86.580930232557876</v>
      </c>
      <c r="K567" s="475">
        <f t="shared" si="226"/>
        <v>87.506666666667115</v>
      </c>
      <c r="L567" s="475">
        <f t="shared" si="226"/>
        <v>368.19090909090937</v>
      </c>
      <c r="M567" s="477">
        <f t="shared" si="226"/>
        <v>203.64263157894766</v>
      </c>
      <c r="N567" s="474">
        <f t="shared" si="226"/>
        <v>354.67000000000007</v>
      </c>
      <c r="O567" s="475">
        <f t="shared" si="226"/>
        <v>290.3149999999996</v>
      </c>
      <c r="P567" s="475">
        <f t="shared" si="226"/>
        <v>371.35666666666657</v>
      </c>
      <c r="Q567" s="475">
        <f t="shared" si="226"/>
        <v>139.28538461538483</v>
      </c>
      <c r="R567" s="475">
        <f t="shared" si="226"/>
        <v>305.62222222222226</v>
      </c>
      <c r="S567" s="477">
        <f t="shared" si="226"/>
        <v>218.06341463414628</v>
      </c>
      <c r="T567" s="478">
        <f t="shared" si="226"/>
        <v>191.66852272727283</v>
      </c>
      <c r="V567" s="227"/>
    </row>
    <row r="568" spans="1:23" s="527" customFormat="1" x14ac:dyDescent="0.2">
      <c r="A568" s="370" t="s">
        <v>51</v>
      </c>
      <c r="B568" s="274">
        <v>749</v>
      </c>
      <c r="C568" s="275">
        <v>744</v>
      </c>
      <c r="D568" s="275">
        <v>741</v>
      </c>
      <c r="E568" s="275">
        <v>130</v>
      </c>
      <c r="F568" s="275">
        <v>751</v>
      </c>
      <c r="G568" s="407">
        <v>744</v>
      </c>
      <c r="H568" s="274">
        <v>733</v>
      </c>
      <c r="I568" s="275">
        <v>745</v>
      </c>
      <c r="J568" s="275">
        <v>729</v>
      </c>
      <c r="K568" s="275">
        <v>108</v>
      </c>
      <c r="L568" s="275">
        <v>746</v>
      </c>
      <c r="M568" s="276">
        <v>740</v>
      </c>
      <c r="N568" s="274">
        <v>749</v>
      </c>
      <c r="O568" s="275">
        <v>754</v>
      </c>
      <c r="P568" s="275">
        <v>748</v>
      </c>
      <c r="Q568" s="275">
        <v>118</v>
      </c>
      <c r="R568" s="275">
        <v>752</v>
      </c>
      <c r="S568" s="276">
        <v>750</v>
      </c>
      <c r="T568" s="347">
        <f>SUM(B568:S568)</f>
        <v>11531</v>
      </c>
      <c r="U568" s="227" t="s">
        <v>56</v>
      </c>
      <c r="V568" s="278">
        <f>T555-T568</f>
        <v>49</v>
      </c>
      <c r="W568" s="279">
        <f>V568/T555</f>
        <v>4.2314335060449054E-3</v>
      </c>
    </row>
    <row r="569" spans="1:23" s="527" customFormat="1" x14ac:dyDescent="0.2">
      <c r="A569" s="371" t="s">
        <v>28</v>
      </c>
      <c r="B569" s="323"/>
      <c r="C569" s="240"/>
      <c r="D569" s="240"/>
      <c r="E569" s="240"/>
      <c r="F569" s="240"/>
      <c r="G569" s="408"/>
      <c r="H569" s="242"/>
      <c r="I569" s="240"/>
      <c r="J569" s="240"/>
      <c r="K569" s="240"/>
      <c r="L569" s="240"/>
      <c r="M569" s="243"/>
      <c r="N569" s="242"/>
      <c r="O569" s="240"/>
      <c r="P569" s="240"/>
      <c r="Q569" s="240"/>
      <c r="R569" s="240"/>
      <c r="S569" s="243"/>
      <c r="T569" s="339"/>
      <c r="U569" s="227" t="s">
        <v>57</v>
      </c>
      <c r="V569" s="362">
        <v>157.08000000000001</v>
      </c>
    </row>
    <row r="570" spans="1:23" s="527" customFormat="1" ht="13.5" thickBot="1" x14ac:dyDescent="0.25">
      <c r="A570" s="372" t="s">
        <v>26</v>
      </c>
      <c r="B570" s="410">
        <f t="shared" ref="B570:S570" si="227">B569-B556</f>
        <v>0</v>
      </c>
      <c r="C570" s="415">
        <f t="shared" si="227"/>
        <v>0</v>
      </c>
      <c r="D570" s="415">
        <f t="shared" si="227"/>
        <v>0</v>
      </c>
      <c r="E570" s="415">
        <f t="shared" si="227"/>
        <v>0</v>
      </c>
      <c r="F570" s="415">
        <f t="shared" si="227"/>
        <v>0</v>
      </c>
      <c r="G570" s="416">
        <f t="shared" si="227"/>
        <v>0</v>
      </c>
      <c r="H570" s="410">
        <f t="shared" si="227"/>
        <v>0</v>
      </c>
      <c r="I570" s="415">
        <f t="shared" si="227"/>
        <v>0</v>
      </c>
      <c r="J570" s="415">
        <f t="shared" si="227"/>
        <v>0</v>
      </c>
      <c r="K570" s="415">
        <f t="shared" si="227"/>
        <v>0</v>
      </c>
      <c r="L570" s="415">
        <f t="shared" si="227"/>
        <v>0</v>
      </c>
      <c r="M570" s="417">
        <f t="shared" si="227"/>
        <v>0</v>
      </c>
      <c r="N570" s="410">
        <f t="shared" si="227"/>
        <v>0</v>
      </c>
      <c r="O570" s="415">
        <f t="shared" si="227"/>
        <v>0</v>
      </c>
      <c r="P570" s="415">
        <f t="shared" si="227"/>
        <v>0</v>
      </c>
      <c r="Q570" s="415">
        <f t="shared" si="227"/>
        <v>0</v>
      </c>
      <c r="R570" s="415">
        <f t="shared" si="227"/>
        <v>0</v>
      </c>
      <c r="S570" s="417">
        <f t="shared" si="227"/>
        <v>0</v>
      </c>
      <c r="T570" s="348"/>
      <c r="U570" s="227" t="s">
        <v>26</v>
      </c>
      <c r="V570" s="227">
        <f>V569-V556</f>
        <v>-1.3099999999999739</v>
      </c>
    </row>
    <row r="572" spans="1:23" ht="13.5" thickBot="1" x14ac:dyDescent="0.25"/>
    <row r="573" spans="1:23" ht="13.5" thickBot="1" x14ac:dyDescent="0.25">
      <c r="A573" s="468" t="s">
        <v>150</v>
      </c>
      <c r="B573" s="587" t="s">
        <v>53</v>
      </c>
      <c r="C573" s="588"/>
      <c r="D573" s="588"/>
      <c r="E573" s="588"/>
      <c r="F573" s="588"/>
      <c r="G573" s="589"/>
      <c r="H573" s="587" t="s">
        <v>72</v>
      </c>
      <c r="I573" s="588"/>
      <c r="J573" s="588"/>
      <c r="K573" s="588"/>
      <c r="L573" s="588"/>
      <c r="M573" s="589"/>
      <c r="N573" s="587" t="s">
        <v>63</v>
      </c>
      <c r="O573" s="588"/>
      <c r="P573" s="588"/>
      <c r="Q573" s="588"/>
      <c r="R573" s="588"/>
      <c r="S573" s="589"/>
      <c r="T573" s="338" t="s">
        <v>55</v>
      </c>
      <c r="U573" s="529"/>
      <c r="V573" s="529"/>
      <c r="W573" s="529"/>
    </row>
    <row r="574" spans="1:23" x14ac:dyDescent="0.2">
      <c r="A574" s="469" t="s">
        <v>54</v>
      </c>
      <c r="B574" s="448">
        <v>1</v>
      </c>
      <c r="C574" s="449">
        <v>2</v>
      </c>
      <c r="D574" s="449">
        <v>3</v>
      </c>
      <c r="E574" s="449">
        <v>4</v>
      </c>
      <c r="F574" s="449">
        <v>5</v>
      </c>
      <c r="G574" s="450">
        <v>6</v>
      </c>
      <c r="H574" s="448">
        <v>7</v>
      </c>
      <c r="I574" s="449">
        <v>8</v>
      </c>
      <c r="J574" s="449">
        <v>9</v>
      </c>
      <c r="K574" s="449">
        <v>10</v>
      </c>
      <c r="L574" s="449">
        <v>11</v>
      </c>
      <c r="M574" s="451">
        <v>12</v>
      </c>
      <c r="N574" s="448">
        <v>13</v>
      </c>
      <c r="O574" s="449">
        <v>14</v>
      </c>
      <c r="P574" s="449">
        <v>15</v>
      </c>
      <c r="Q574" s="449">
        <v>16</v>
      </c>
      <c r="R574" s="449">
        <v>17</v>
      </c>
      <c r="S574" s="451">
        <v>18</v>
      </c>
      <c r="T574" s="459"/>
      <c r="U574" s="529"/>
      <c r="V574" s="529"/>
      <c r="W574" s="529"/>
    </row>
    <row r="575" spans="1:23" x14ac:dyDescent="0.2">
      <c r="A575" s="470" t="s">
        <v>3</v>
      </c>
      <c r="B575" s="473">
        <v>4104</v>
      </c>
      <c r="C575" s="254">
        <v>4104</v>
      </c>
      <c r="D575" s="254">
        <v>4104</v>
      </c>
      <c r="E575" s="254">
        <v>4104</v>
      </c>
      <c r="F575" s="254">
        <v>4104</v>
      </c>
      <c r="G575" s="404">
        <v>4104</v>
      </c>
      <c r="H575" s="253">
        <v>4104</v>
      </c>
      <c r="I575" s="254">
        <v>4104</v>
      </c>
      <c r="J575" s="254">
        <v>4104</v>
      </c>
      <c r="K575" s="254">
        <v>4104</v>
      </c>
      <c r="L575" s="254">
        <v>4104</v>
      </c>
      <c r="M575" s="255">
        <v>4104</v>
      </c>
      <c r="N575" s="253">
        <v>4104</v>
      </c>
      <c r="O575" s="254">
        <v>4104</v>
      </c>
      <c r="P575" s="254">
        <v>4104</v>
      </c>
      <c r="Q575" s="254">
        <v>4104</v>
      </c>
      <c r="R575" s="254">
        <v>4104</v>
      </c>
      <c r="S575" s="255">
        <v>4104</v>
      </c>
      <c r="T575" s="341">
        <v>4104</v>
      </c>
      <c r="U575" s="529"/>
      <c r="V575" s="529"/>
      <c r="W575" s="529"/>
    </row>
    <row r="576" spans="1:23" x14ac:dyDescent="0.2">
      <c r="A576" s="471" t="s">
        <v>6</v>
      </c>
      <c r="B576" s="256">
        <v>4621.2765957446809</v>
      </c>
      <c r="C576" s="257">
        <v>4601.7647058823532</v>
      </c>
      <c r="D576" s="257">
        <v>4585.7777777777774</v>
      </c>
      <c r="E576" s="257">
        <v>4203.8461538461543</v>
      </c>
      <c r="F576" s="257">
        <v>4668</v>
      </c>
      <c r="G576" s="296">
        <v>4556.9230769230771</v>
      </c>
      <c r="H576" s="256">
        <v>4626.1538461538457</v>
      </c>
      <c r="I576" s="257">
        <v>4743.863636363636</v>
      </c>
      <c r="J576" s="257">
        <v>4576.041666666667</v>
      </c>
      <c r="K576" s="257">
        <v>4744.2105263157891</v>
      </c>
      <c r="L576" s="257">
        <v>4693.1707317073169</v>
      </c>
      <c r="M576" s="258">
        <v>4619.7222222222226</v>
      </c>
      <c r="N576" s="256">
        <v>4730.2325581395353</v>
      </c>
      <c r="O576" s="257">
        <v>4789.130434782609</v>
      </c>
      <c r="P576" s="257">
        <v>4663.6170212765956</v>
      </c>
      <c r="Q576" s="257">
        <v>4709.5238095238092</v>
      </c>
      <c r="R576" s="257">
        <v>4540</v>
      </c>
      <c r="S576" s="258">
        <v>4689.5238095238092</v>
      </c>
      <c r="T576" s="342">
        <v>4642.980501392758</v>
      </c>
      <c r="U576" s="529"/>
      <c r="V576" s="529"/>
      <c r="W576" s="529"/>
    </row>
    <row r="577" spans="1:23" x14ac:dyDescent="0.2">
      <c r="A577" s="469" t="s">
        <v>7</v>
      </c>
      <c r="B577" s="260">
        <v>78.723404255319153</v>
      </c>
      <c r="C577" s="261">
        <v>84.313725490196077</v>
      </c>
      <c r="D577" s="261">
        <v>88.888888888888886</v>
      </c>
      <c r="E577" s="261">
        <v>92.307692307692307</v>
      </c>
      <c r="F577" s="261">
        <v>72.5</v>
      </c>
      <c r="G577" s="509">
        <v>51.282051282051285</v>
      </c>
      <c r="H577" s="260">
        <v>67.307692307692307</v>
      </c>
      <c r="I577" s="261">
        <v>77.272727272727266</v>
      </c>
      <c r="J577" s="261">
        <v>77.083333333333329</v>
      </c>
      <c r="K577" s="261">
        <v>47.368421052631582</v>
      </c>
      <c r="L577" s="261">
        <v>78.048780487804876</v>
      </c>
      <c r="M577" s="262">
        <v>63.888888888888886</v>
      </c>
      <c r="N577" s="260">
        <v>79.069767441860463</v>
      </c>
      <c r="O577" s="261">
        <v>73.913043478260875</v>
      </c>
      <c r="P577" s="261">
        <v>76.59574468085107</v>
      </c>
      <c r="Q577" s="261">
        <v>71.428571428571431</v>
      </c>
      <c r="R577" s="261">
        <v>61.363636363636367</v>
      </c>
      <c r="S577" s="262">
        <v>76.19047619047619</v>
      </c>
      <c r="T577" s="343">
        <v>71.309192200557106</v>
      </c>
      <c r="U577" s="529"/>
      <c r="V577" s="227"/>
      <c r="W577" s="529"/>
    </row>
    <row r="578" spans="1:23" x14ac:dyDescent="0.2">
      <c r="A578" s="469" t="s">
        <v>8</v>
      </c>
      <c r="B578" s="263">
        <v>8.4934881418136224E-2</v>
      </c>
      <c r="C578" s="264">
        <v>7.567479757488399E-2</v>
      </c>
      <c r="D578" s="264">
        <v>7.1986563559246167E-2</v>
      </c>
      <c r="E578" s="264">
        <v>6.7781661644882932E-2</v>
      </c>
      <c r="F578" s="264">
        <v>8.8942135358092894E-2</v>
      </c>
      <c r="G578" s="302">
        <v>0.10388253558909433</v>
      </c>
      <c r="H578" s="263">
        <v>9.0007005944109583E-2</v>
      </c>
      <c r="I578" s="264">
        <v>8.1420505805726587E-2</v>
      </c>
      <c r="J578" s="264">
        <v>8.511872759655402E-2</v>
      </c>
      <c r="K578" s="264">
        <v>0.1310863609517223</v>
      </c>
      <c r="L578" s="264">
        <v>8.7486301701012625E-2</v>
      </c>
      <c r="M578" s="265">
        <v>0.11201084617715</v>
      </c>
      <c r="N578" s="263">
        <v>8.5443405623078103E-2</v>
      </c>
      <c r="O578" s="264">
        <v>8.5812706025721136E-2</v>
      </c>
      <c r="P578" s="264">
        <v>9.0681755112335075E-2</v>
      </c>
      <c r="Q578" s="264">
        <v>8.8265015776039749E-2</v>
      </c>
      <c r="R578" s="264">
        <v>0.10533191145727072</v>
      </c>
      <c r="S578" s="265">
        <v>8.7511789771986287E-2</v>
      </c>
      <c r="T578" s="344">
        <v>9.2277263049675498E-2</v>
      </c>
      <c r="U578" s="529"/>
      <c r="V578" s="227"/>
      <c r="W578" s="529"/>
    </row>
    <row r="579" spans="1:23" x14ac:dyDescent="0.2">
      <c r="A579" s="471" t="s">
        <v>1</v>
      </c>
      <c r="B579" s="266">
        <f>B576/H575*100-100</f>
        <v>12.604205549334324</v>
      </c>
      <c r="C579" s="267">
        <f t="shared" ref="C579:E579" si="228">C576/C575*100-100</f>
        <v>12.128769636509574</v>
      </c>
      <c r="D579" s="267">
        <f t="shared" si="228"/>
        <v>11.73922460472167</v>
      </c>
      <c r="E579" s="267">
        <f t="shared" si="228"/>
        <v>2.4328984855300746</v>
      </c>
      <c r="F579" s="267">
        <f>F576/F575*100-100</f>
        <v>13.742690058479525</v>
      </c>
      <c r="G579" s="405">
        <f t="shared" ref="G579:L579" si="229">G576/G575*100-100</f>
        <v>11.03613735192684</v>
      </c>
      <c r="H579" s="266">
        <f t="shared" si="229"/>
        <v>12.723046933573244</v>
      </c>
      <c r="I579" s="267">
        <f t="shared" si="229"/>
        <v>15.591219209640258</v>
      </c>
      <c r="J579" s="267">
        <f t="shared" si="229"/>
        <v>11.50198992852502</v>
      </c>
      <c r="K579" s="267">
        <f t="shared" si="229"/>
        <v>15.599671693854518</v>
      </c>
      <c r="L579" s="267">
        <f t="shared" si="229"/>
        <v>14.356011981172443</v>
      </c>
      <c r="M579" s="268">
        <f>M576/M575*100-100</f>
        <v>12.566330950833887</v>
      </c>
      <c r="N579" s="266">
        <f t="shared" ref="N579:T579" si="230">N576/N575*100-100</f>
        <v>15.259077927376595</v>
      </c>
      <c r="O579" s="267">
        <f t="shared" si="230"/>
        <v>16.694211373845263</v>
      </c>
      <c r="P579" s="267">
        <f t="shared" si="230"/>
        <v>13.635892331301065</v>
      </c>
      <c r="Q579" s="267">
        <f t="shared" si="230"/>
        <v>14.754478789566505</v>
      </c>
      <c r="R579" s="267">
        <f t="shared" si="230"/>
        <v>10.623781676413245</v>
      </c>
      <c r="S579" s="268">
        <f t="shared" si="230"/>
        <v>14.267149354868636</v>
      </c>
      <c r="T579" s="345">
        <f t="shared" si="230"/>
        <v>13.13305315284498</v>
      </c>
      <c r="U579" s="529"/>
      <c r="V579" s="227"/>
      <c r="W579" s="529"/>
    </row>
    <row r="580" spans="1:23" ht="13.5" thickBot="1" x14ac:dyDescent="0.25">
      <c r="A580" s="472" t="s">
        <v>27</v>
      </c>
      <c r="B580" s="474">
        <f t="shared" ref="B580:T580" si="231">B576-B563</f>
        <v>99.056595744680635</v>
      </c>
      <c r="C580" s="475">
        <f t="shared" si="231"/>
        <v>75.98470588235341</v>
      </c>
      <c r="D580" s="475">
        <f t="shared" si="231"/>
        <v>-21.112222222222954</v>
      </c>
      <c r="E580" s="475">
        <f t="shared" si="231"/>
        <v>-44.153846153845734</v>
      </c>
      <c r="F580" s="475">
        <f t="shared" si="231"/>
        <v>25.829999999999927</v>
      </c>
      <c r="G580" s="476">
        <f t="shared" si="231"/>
        <v>-5.8069230769224305</v>
      </c>
      <c r="H580" s="474">
        <f t="shared" si="231"/>
        <v>13.093846153845334</v>
      </c>
      <c r="I580" s="475">
        <f t="shared" si="231"/>
        <v>75.763636363635669</v>
      </c>
      <c r="J580" s="475">
        <f t="shared" si="231"/>
        <v>-56.818333333332703</v>
      </c>
      <c r="K580" s="475">
        <f t="shared" si="231"/>
        <v>237.37052631578899</v>
      </c>
      <c r="L580" s="475">
        <f t="shared" si="231"/>
        <v>-53.429268292683446</v>
      </c>
      <c r="M580" s="477">
        <f t="shared" si="231"/>
        <v>-72.867777777777519</v>
      </c>
      <c r="N580" s="474">
        <f t="shared" si="231"/>
        <v>-16.937441860464787</v>
      </c>
      <c r="O580" s="475">
        <f t="shared" si="231"/>
        <v>4.4404347826093726</v>
      </c>
      <c r="P580" s="475">
        <f t="shared" si="231"/>
        <v>-171.07297872340405</v>
      </c>
      <c r="Q580" s="475">
        <f t="shared" si="231"/>
        <v>134.8538095238091</v>
      </c>
      <c r="R580" s="475">
        <f t="shared" si="231"/>
        <v>-117.39999999999964</v>
      </c>
      <c r="S580" s="477">
        <f t="shared" si="231"/>
        <v>2.9238095238088135</v>
      </c>
      <c r="T580" s="478">
        <f t="shared" si="231"/>
        <v>-5.1794986072418396</v>
      </c>
      <c r="U580" s="529"/>
      <c r="V580" s="227"/>
      <c r="W580" s="529"/>
    </row>
    <row r="581" spans="1:23" x14ac:dyDescent="0.2">
      <c r="A581" s="370" t="s">
        <v>51</v>
      </c>
      <c r="B581" s="274">
        <v>746</v>
      </c>
      <c r="C581" s="275">
        <v>742</v>
      </c>
      <c r="D581" s="275">
        <v>740</v>
      </c>
      <c r="E581" s="275">
        <v>129</v>
      </c>
      <c r="F581" s="275">
        <v>747</v>
      </c>
      <c r="G581" s="407">
        <v>742</v>
      </c>
      <c r="H581" s="274">
        <v>704</v>
      </c>
      <c r="I581" s="275">
        <v>718</v>
      </c>
      <c r="J581" s="275">
        <v>714</v>
      </c>
      <c r="K581" s="275">
        <v>191</v>
      </c>
      <c r="L581" s="275">
        <v>728</v>
      </c>
      <c r="M581" s="276">
        <v>717</v>
      </c>
      <c r="N581" s="274">
        <v>724</v>
      </c>
      <c r="O581" s="275">
        <v>742</v>
      </c>
      <c r="P581" s="275">
        <v>736</v>
      </c>
      <c r="Q581" s="275">
        <v>176</v>
      </c>
      <c r="R581" s="275">
        <v>741</v>
      </c>
      <c r="S581" s="276">
        <v>737</v>
      </c>
      <c r="T581" s="347">
        <f>SUM(B581:S581)</f>
        <v>11474</v>
      </c>
      <c r="U581" s="227" t="s">
        <v>56</v>
      </c>
      <c r="V581" s="278">
        <f>T568-T581</f>
        <v>57</v>
      </c>
      <c r="W581" s="279">
        <f>V581/T568</f>
        <v>4.9431966004683031E-3</v>
      </c>
    </row>
    <row r="582" spans="1:23" x14ac:dyDescent="0.2">
      <c r="A582" s="371" t="s">
        <v>28</v>
      </c>
      <c r="B582" s="323"/>
      <c r="C582" s="240"/>
      <c r="D582" s="240"/>
      <c r="E582" s="240"/>
      <c r="F582" s="240"/>
      <c r="G582" s="408"/>
      <c r="H582" s="242"/>
      <c r="I582" s="240"/>
      <c r="J582" s="240"/>
      <c r="K582" s="240"/>
      <c r="L582" s="240"/>
      <c r="M582" s="243"/>
      <c r="N582" s="242"/>
      <c r="O582" s="240"/>
      <c r="P582" s="240"/>
      <c r="Q582" s="240"/>
      <c r="R582" s="240"/>
      <c r="S582" s="243"/>
      <c r="T582" s="339"/>
      <c r="U582" s="227" t="s">
        <v>57</v>
      </c>
      <c r="V582" s="362">
        <v>155.97999999999999</v>
      </c>
      <c r="W582" s="529"/>
    </row>
    <row r="583" spans="1:23" ht="13.5" thickBot="1" x14ac:dyDescent="0.25">
      <c r="A583" s="372" t="s">
        <v>26</v>
      </c>
      <c r="B583" s="410">
        <f t="shared" ref="B583:S583" si="232">B582-B569</f>
        <v>0</v>
      </c>
      <c r="C583" s="415">
        <f t="shared" si="232"/>
        <v>0</v>
      </c>
      <c r="D583" s="415">
        <f t="shared" si="232"/>
        <v>0</v>
      </c>
      <c r="E583" s="415">
        <f t="shared" si="232"/>
        <v>0</v>
      </c>
      <c r="F583" s="415">
        <f t="shared" si="232"/>
        <v>0</v>
      </c>
      <c r="G583" s="416">
        <f t="shared" si="232"/>
        <v>0</v>
      </c>
      <c r="H583" s="410">
        <f t="shared" si="232"/>
        <v>0</v>
      </c>
      <c r="I583" s="415">
        <f t="shared" si="232"/>
        <v>0</v>
      </c>
      <c r="J583" s="415">
        <f t="shared" si="232"/>
        <v>0</v>
      </c>
      <c r="K583" s="415">
        <f t="shared" si="232"/>
        <v>0</v>
      </c>
      <c r="L583" s="415">
        <f t="shared" si="232"/>
        <v>0</v>
      </c>
      <c r="M583" s="417">
        <f t="shared" si="232"/>
        <v>0</v>
      </c>
      <c r="N583" s="410">
        <f t="shared" si="232"/>
        <v>0</v>
      </c>
      <c r="O583" s="415">
        <f t="shared" si="232"/>
        <v>0</v>
      </c>
      <c r="P583" s="415">
        <f t="shared" si="232"/>
        <v>0</v>
      </c>
      <c r="Q583" s="415">
        <f t="shared" si="232"/>
        <v>0</v>
      </c>
      <c r="R583" s="415">
        <f t="shared" si="232"/>
        <v>0</v>
      </c>
      <c r="S583" s="417">
        <f t="shared" si="232"/>
        <v>0</v>
      </c>
      <c r="T583" s="348"/>
      <c r="U583" s="227" t="s">
        <v>26</v>
      </c>
      <c r="V583" s="227">
        <f>V582-V569</f>
        <v>-1.1000000000000227</v>
      </c>
      <c r="W583" s="529"/>
    </row>
    <row r="585" spans="1:23" ht="13.5" thickBot="1" x14ac:dyDescent="0.25"/>
    <row r="586" spans="1:23" ht="13.5" thickBot="1" x14ac:dyDescent="0.25">
      <c r="A586" s="468" t="s">
        <v>154</v>
      </c>
      <c r="B586" s="587" t="s">
        <v>53</v>
      </c>
      <c r="C586" s="588"/>
      <c r="D586" s="588"/>
      <c r="E586" s="588"/>
      <c r="F586" s="588"/>
      <c r="G586" s="589"/>
      <c r="H586" s="587" t="s">
        <v>72</v>
      </c>
      <c r="I586" s="588"/>
      <c r="J586" s="588"/>
      <c r="K586" s="588"/>
      <c r="L586" s="588"/>
      <c r="M586" s="589"/>
      <c r="N586" s="587" t="s">
        <v>63</v>
      </c>
      <c r="O586" s="588"/>
      <c r="P586" s="588"/>
      <c r="Q586" s="588"/>
      <c r="R586" s="588"/>
      <c r="S586" s="589"/>
      <c r="T586" s="338" t="s">
        <v>55</v>
      </c>
      <c r="U586" s="532"/>
      <c r="V586" s="532"/>
      <c r="W586" s="532"/>
    </row>
    <row r="587" spans="1:23" x14ac:dyDescent="0.2">
      <c r="A587" s="469" t="s">
        <v>54</v>
      </c>
      <c r="B587" s="448">
        <v>1</v>
      </c>
      <c r="C587" s="449">
        <v>2</v>
      </c>
      <c r="D587" s="449">
        <v>3</v>
      </c>
      <c r="E587" s="449">
        <v>4</v>
      </c>
      <c r="F587" s="449">
        <v>5</v>
      </c>
      <c r="G587" s="450">
        <v>6</v>
      </c>
      <c r="H587" s="448">
        <v>7</v>
      </c>
      <c r="I587" s="449">
        <v>8</v>
      </c>
      <c r="J587" s="449">
        <v>9</v>
      </c>
      <c r="K587" s="449">
        <v>10</v>
      </c>
      <c r="L587" s="449">
        <v>11</v>
      </c>
      <c r="M587" s="451">
        <v>12</v>
      </c>
      <c r="N587" s="448">
        <v>13</v>
      </c>
      <c r="O587" s="449">
        <v>14</v>
      </c>
      <c r="P587" s="449">
        <v>15</v>
      </c>
      <c r="Q587" s="449">
        <v>16</v>
      </c>
      <c r="R587" s="449">
        <v>17</v>
      </c>
      <c r="S587" s="451">
        <v>18</v>
      </c>
      <c r="T587" s="459"/>
      <c r="U587" s="532"/>
      <c r="V587" s="532"/>
      <c r="W587" s="532"/>
    </row>
    <row r="588" spans="1:23" x14ac:dyDescent="0.2">
      <c r="A588" s="470" t="s">
        <v>3</v>
      </c>
      <c r="B588" s="473">
        <v>4140</v>
      </c>
      <c r="C588" s="254">
        <v>4140</v>
      </c>
      <c r="D588" s="254">
        <v>4140</v>
      </c>
      <c r="E588" s="254">
        <v>4140</v>
      </c>
      <c r="F588" s="254">
        <v>4140</v>
      </c>
      <c r="G588" s="404">
        <v>4140</v>
      </c>
      <c r="H588" s="253">
        <v>4140</v>
      </c>
      <c r="I588" s="254">
        <v>4140</v>
      </c>
      <c r="J588" s="254">
        <v>4140</v>
      </c>
      <c r="K588" s="254">
        <v>4140</v>
      </c>
      <c r="L588" s="254">
        <v>4140</v>
      </c>
      <c r="M588" s="255">
        <v>4140</v>
      </c>
      <c r="N588" s="253">
        <v>4140</v>
      </c>
      <c r="O588" s="254">
        <v>4140</v>
      </c>
      <c r="P588" s="254">
        <v>4140</v>
      </c>
      <c r="Q588" s="254">
        <v>4140</v>
      </c>
      <c r="R588" s="254">
        <v>4140</v>
      </c>
      <c r="S588" s="255">
        <v>4140</v>
      </c>
      <c r="T588" s="341">
        <v>4140</v>
      </c>
      <c r="U588" s="532"/>
      <c r="V588" s="532"/>
      <c r="W588" s="532"/>
    </row>
    <row r="589" spans="1:23" x14ac:dyDescent="0.2">
      <c r="A589" s="471" t="s">
        <v>6</v>
      </c>
      <c r="B589" s="256">
        <v>4525</v>
      </c>
      <c r="C589" s="257">
        <v>4478</v>
      </c>
      <c r="D589" s="257">
        <v>4630</v>
      </c>
      <c r="E589" s="257">
        <v>4414</v>
      </c>
      <c r="F589" s="257">
        <v>4560</v>
      </c>
      <c r="G589" s="296">
        <v>4569</v>
      </c>
      <c r="H589" s="256">
        <v>4562</v>
      </c>
      <c r="I589" s="257">
        <v>4663</v>
      </c>
      <c r="J589" s="257">
        <v>4599</v>
      </c>
      <c r="K589" s="257">
        <v>4693</v>
      </c>
      <c r="L589" s="257">
        <v>4778</v>
      </c>
      <c r="M589" s="258">
        <v>4577</v>
      </c>
      <c r="N589" s="256">
        <v>4661</v>
      </c>
      <c r="O589" s="257">
        <v>4772</v>
      </c>
      <c r="P589" s="257">
        <v>4827</v>
      </c>
      <c r="Q589" s="257">
        <v>5007</v>
      </c>
      <c r="R589" s="257">
        <v>4585</v>
      </c>
      <c r="S589" s="258">
        <v>4589</v>
      </c>
      <c r="T589" s="342">
        <v>4630</v>
      </c>
      <c r="U589" s="532"/>
      <c r="V589" s="532"/>
      <c r="W589" s="532"/>
    </row>
    <row r="590" spans="1:23" x14ac:dyDescent="0.2">
      <c r="A590" s="469" t="s">
        <v>7</v>
      </c>
      <c r="B590" s="260">
        <v>72.900000000000006</v>
      </c>
      <c r="C590" s="261">
        <v>68.8</v>
      </c>
      <c r="D590" s="261">
        <v>75</v>
      </c>
      <c r="E590" s="261">
        <v>31.2</v>
      </c>
      <c r="F590" s="261">
        <v>79.2</v>
      </c>
      <c r="G590" s="509">
        <v>74.5</v>
      </c>
      <c r="H590" s="260">
        <v>77.099999999999994</v>
      </c>
      <c r="I590" s="261">
        <v>68.8</v>
      </c>
      <c r="J590" s="261">
        <v>62.5</v>
      </c>
      <c r="K590" s="261">
        <v>43.8</v>
      </c>
      <c r="L590" s="261">
        <v>62.5</v>
      </c>
      <c r="M590" s="262">
        <v>53.3</v>
      </c>
      <c r="N590" s="260">
        <v>69.599999999999994</v>
      </c>
      <c r="O590" s="261">
        <v>77.099999999999994</v>
      </c>
      <c r="P590" s="261">
        <v>75</v>
      </c>
      <c r="Q590" s="261">
        <v>62.5</v>
      </c>
      <c r="R590" s="261">
        <v>70.8</v>
      </c>
      <c r="S590" s="262">
        <v>68.8</v>
      </c>
      <c r="T590" s="343">
        <v>68.5</v>
      </c>
      <c r="U590" s="532"/>
      <c r="V590" s="227"/>
      <c r="W590" s="532"/>
    </row>
    <row r="591" spans="1:23" x14ac:dyDescent="0.2">
      <c r="A591" s="469" t="s">
        <v>8</v>
      </c>
      <c r="B591" s="263">
        <v>9.5000000000000001E-2</v>
      </c>
      <c r="C591" s="264">
        <v>0.104</v>
      </c>
      <c r="D591" s="264">
        <v>8.8999999999999996E-2</v>
      </c>
      <c r="E591" s="264">
        <v>0.17399999999999999</v>
      </c>
      <c r="F591" s="264">
        <v>9.0999999999999998E-2</v>
      </c>
      <c r="G591" s="302">
        <v>9.0999999999999998E-2</v>
      </c>
      <c r="H591" s="263">
        <v>9.1999999999999998E-2</v>
      </c>
      <c r="I591" s="264">
        <v>0.10299999999999999</v>
      </c>
      <c r="J591" s="264">
        <v>0.114</v>
      </c>
      <c r="K591" s="264">
        <v>0.14299999999999999</v>
      </c>
      <c r="L591" s="264">
        <v>0.115</v>
      </c>
      <c r="M591" s="265">
        <v>0.11</v>
      </c>
      <c r="N591" s="263">
        <v>0.10299999999999999</v>
      </c>
      <c r="O591" s="264">
        <v>7.9000000000000001E-2</v>
      </c>
      <c r="P591" s="264">
        <v>8.4000000000000005E-2</v>
      </c>
      <c r="Q591" s="264">
        <v>0.11799999999999999</v>
      </c>
      <c r="R591" s="264">
        <v>9.7000000000000003E-2</v>
      </c>
      <c r="S591" s="265">
        <v>9.5000000000000001E-2</v>
      </c>
      <c r="T591" s="344">
        <v>0.10299999999999999</v>
      </c>
      <c r="U591" s="532"/>
      <c r="V591" s="227"/>
      <c r="W591" s="532"/>
    </row>
    <row r="592" spans="1:23" x14ac:dyDescent="0.2">
      <c r="A592" s="471" t="s">
        <v>1</v>
      </c>
      <c r="B592" s="266">
        <f>B589/H588*100-100</f>
        <v>9.2995169082125528</v>
      </c>
      <c r="C592" s="267">
        <f t="shared" ref="C592:E592" si="233">C589/C588*100-100</f>
        <v>8.1642512077294782</v>
      </c>
      <c r="D592" s="267">
        <f t="shared" si="233"/>
        <v>11.835748792270536</v>
      </c>
      <c r="E592" s="267">
        <f t="shared" si="233"/>
        <v>6.6183574879226938</v>
      </c>
      <c r="F592" s="267">
        <f>F589/F588*100-100</f>
        <v>10.14492753623189</v>
      </c>
      <c r="G592" s="405">
        <f t="shared" ref="G592:L592" si="234">G589/G588*100-100</f>
        <v>10.362318840579718</v>
      </c>
      <c r="H592" s="266">
        <f t="shared" si="234"/>
        <v>10.193236714975853</v>
      </c>
      <c r="I592" s="267">
        <f t="shared" si="234"/>
        <v>12.632850241545896</v>
      </c>
      <c r="J592" s="267">
        <f t="shared" si="234"/>
        <v>11.086956521739125</v>
      </c>
      <c r="K592" s="267">
        <f t="shared" si="234"/>
        <v>13.357487922705332</v>
      </c>
      <c r="L592" s="267">
        <f t="shared" si="234"/>
        <v>15.410628019323667</v>
      </c>
      <c r="M592" s="268">
        <f>M589/M588*100-100</f>
        <v>10.555555555555557</v>
      </c>
      <c r="N592" s="266">
        <f t="shared" ref="N592:T592" si="235">N589/N588*100-100</f>
        <v>12.584541062801932</v>
      </c>
      <c r="O592" s="267">
        <f t="shared" si="235"/>
        <v>15.265700483091791</v>
      </c>
      <c r="P592" s="267">
        <f t="shared" si="235"/>
        <v>16.594202898550719</v>
      </c>
      <c r="Q592" s="267">
        <f t="shared" si="235"/>
        <v>20.94202898550725</v>
      </c>
      <c r="R592" s="267">
        <f t="shared" si="235"/>
        <v>10.748792270531411</v>
      </c>
      <c r="S592" s="268">
        <f t="shared" si="235"/>
        <v>10.845410628019309</v>
      </c>
      <c r="T592" s="345">
        <f t="shared" si="235"/>
        <v>11.835748792270536</v>
      </c>
      <c r="U592" s="532"/>
      <c r="V592" s="227"/>
      <c r="W592" s="532"/>
    </row>
    <row r="593" spans="1:23" ht="13.5" thickBot="1" x14ac:dyDescent="0.25">
      <c r="A593" s="472" t="s">
        <v>27</v>
      </c>
      <c r="B593" s="474">
        <f t="shared" ref="B593:T593" si="236">B589-B576</f>
        <v>-96.27659574468089</v>
      </c>
      <c r="C593" s="475">
        <f t="shared" si="236"/>
        <v>-123.76470588235316</v>
      </c>
      <c r="D593" s="475">
        <f t="shared" si="236"/>
        <v>44.222222222222626</v>
      </c>
      <c r="E593" s="475">
        <f t="shared" si="236"/>
        <v>210.15384615384573</v>
      </c>
      <c r="F593" s="475">
        <f t="shared" si="236"/>
        <v>-108</v>
      </c>
      <c r="G593" s="476">
        <f t="shared" si="236"/>
        <v>12.076923076922867</v>
      </c>
      <c r="H593" s="474">
        <f t="shared" si="236"/>
        <v>-64.153846153845734</v>
      </c>
      <c r="I593" s="475">
        <f t="shared" si="236"/>
        <v>-80.863636363636033</v>
      </c>
      <c r="J593" s="475">
        <f t="shared" si="236"/>
        <v>22.95833333333303</v>
      </c>
      <c r="K593" s="475">
        <f t="shared" si="236"/>
        <v>-51.210526315789139</v>
      </c>
      <c r="L593" s="475">
        <f t="shared" si="236"/>
        <v>84.829268292683082</v>
      </c>
      <c r="M593" s="477">
        <f t="shared" si="236"/>
        <v>-42.722222222222626</v>
      </c>
      <c r="N593" s="474">
        <f t="shared" si="236"/>
        <v>-69.232558139535286</v>
      </c>
      <c r="O593" s="475">
        <f t="shared" si="236"/>
        <v>-17.130434782608972</v>
      </c>
      <c r="P593" s="475">
        <f t="shared" si="236"/>
        <v>163.38297872340445</v>
      </c>
      <c r="Q593" s="475">
        <f t="shared" si="236"/>
        <v>297.47619047619082</v>
      </c>
      <c r="R593" s="475">
        <f t="shared" si="236"/>
        <v>45</v>
      </c>
      <c r="S593" s="477">
        <f t="shared" si="236"/>
        <v>-100.52380952380918</v>
      </c>
      <c r="T593" s="478">
        <f t="shared" si="236"/>
        <v>-12.980501392758015</v>
      </c>
      <c r="U593" s="532"/>
      <c r="V593" s="227"/>
      <c r="W593" s="532"/>
    </row>
    <row r="594" spans="1:23" x14ac:dyDescent="0.2">
      <c r="A594" s="370" t="s">
        <v>51</v>
      </c>
      <c r="B594" s="274">
        <v>718</v>
      </c>
      <c r="C594" s="275">
        <v>724</v>
      </c>
      <c r="D594" s="275">
        <v>724</v>
      </c>
      <c r="E594" s="275">
        <v>192</v>
      </c>
      <c r="F594" s="275">
        <v>736</v>
      </c>
      <c r="G594" s="407">
        <v>730</v>
      </c>
      <c r="H594" s="274">
        <v>702</v>
      </c>
      <c r="I594" s="275">
        <v>718</v>
      </c>
      <c r="J594" s="275">
        <v>714</v>
      </c>
      <c r="K594" s="275">
        <v>180</v>
      </c>
      <c r="L594" s="275">
        <v>727</v>
      </c>
      <c r="M594" s="276">
        <v>715</v>
      </c>
      <c r="N594" s="274">
        <v>721</v>
      </c>
      <c r="O594" s="275">
        <v>739</v>
      </c>
      <c r="P594" s="275">
        <v>735</v>
      </c>
      <c r="Q594" s="275">
        <v>160</v>
      </c>
      <c r="R594" s="275">
        <v>739</v>
      </c>
      <c r="S594" s="276">
        <v>736</v>
      </c>
      <c r="T594" s="347">
        <f>SUM(B594:S594)</f>
        <v>11410</v>
      </c>
      <c r="U594" s="227" t="s">
        <v>56</v>
      </c>
      <c r="V594" s="278">
        <f>T581-T594</f>
        <v>64</v>
      </c>
      <c r="W594" s="279">
        <f>V594/T581</f>
        <v>5.5778281331706463E-3</v>
      </c>
    </row>
    <row r="595" spans="1:23" x14ac:dyDescent="0.2">
      <c r="A595" s="371" t="s">
        <v>28</v>
      </c>
      <c r="B595" s="323"/>
      <c r="C595" s="240"/>
      <c r="D595" s="240"/>
      <c r="E595" s="240"/>
      <c r="F595" s="240"/>
      <c r="G595" s="408"/>
      <c r="H595" s="242"/>
      <c r="I595" s="240"/>
      <c r="J595" s="240"/>
      <c r="K595" s="240"/>
      <c r="L595" s="240"/>
      <c r="M595" s="243"/>
      <c r="N595" s="242"/>
      <c r="O595" s="240"/>
      <c r="P595" s="240"/>
      <c r="Q595" s="240"/>
      <c r="R595" s="240"/>
      <c r="S595" s="243"/>
      <c r="T595" s="339"/>
      <c r="U595" s="227" t="s">
        <v>57</v>
      </c>
      <c r="V595" s="362">
        <v>155.02000000000001</v>
      </c>
      <c r="W595" s="532"/>
    </row>
    <row r="596" spans="1:23" ht="13.5" thickBot="1" x14ac:dyDescent="0.25">
      <c r="A596" s="372" t="s">
        <v>26</v>
      </c>
      <c r="B596" s="410">
        <f t="shared" ref="B596:S596" si="237">B595-B582</f>
        <v>0</v>
      </c>
      <c r="C596" s="415">
        <f t="shared" si="237"/>
        <v>0</v>
      </c>
      <c r="D596" s="415">
        <f t="shared" si="237"/>
        <v>0</v>
      </c>
      <c r="E596" s="415">
        <f t="shared" si="237"/>
        <v>0</v>
      </c>
      <c r="F596" s="415">
        <f t="shared" si="237"/>
        <v>0</v>
      </c>
      <c r="G596" s="416">
        <f t="shared" si="237"/>
        <v>0</v>
      </c>
      <c r="H596" s="410">
        <f t="shared" si="237"/>
        <v>0</v>
      </c>
      <c r="I596" s="415">
        <f t="shared" si="237"/>
        <v>0</v>
      </c>
      <c r="J596" s="415">
        <f t="shared" si="237"/>
        <v>0</v>
      </c>
      <c r="K596" s="415">
        <f t="shared" si="237"/>
        <v>0</v>
      </c>
      <c r="L596" s="415">
        <f t="shared" si="237"/>
        <v>0</v>
      </c>
      <c r="M596" s="417">
        <f t="shared" si="237"/>
        <v>0</v>
      </c>
      <c r="N596" s="410">
        <f t="shared" si="237"/>
        <v>0</v>
      </c>
      <c r="O596" s="415">
        <f t="shared" si="237"/>
        <v>0</v>
      </c>
      <c r="P596" s="415">
        <f t="shared" si="237"/>
        <v>0</v>
      </c>
      <c r="Q596" s="415">
        <f t="shared" si="237"/>
        <v>0</v>
      </c>
      <c r="R596" s="415">
        <f t="shared" si="237"/>
        <v>0</v>
      </c>
      <c r="S596" s="417">
        <f t="shared" si="237"/>
        <v>0</v>
      </c>
      <c r="T596" s="348"/>
      <c r="U596" s="227" t="s">
        <v>26</v>
      </c>
      <c r="V596" s="227">
        <f>V595-V582</f>
        <v>-0.95999999999997954</v>
      </c>
      <c r="W596" s="532"/>
    </row>
    <row r="598" spans="1:23" ht="13.5" thickBot="1" x14ac:dyDescent="0.25"/>
    <row r="599" spans="1:23" ht="13.5" thickBot="1" x14ac:dyDescent="0.25">
      <c r="A599" s="468" t="s">
        <v>156</v>
      </c>
      <c r="B599" s="587" t="s">
        <v>53</v>
      </c>
      <c r="C599" s="588"/>
      <c r="D599" s="588"/>
      <c r="E599" s="588"/>
      <c r="F599" s="588"/>
      <c r="G599" s="589"/>
      <c r="H599" s="587" t="s">
        <v>72</v>
      </c>
      <c r="I599" s="588"/>
      <c r="J599" s="588"/>
      <c r="K599" s="588"/>
      <c r="L599" s="588"/>
      <c r="M599" s="589"/>
      <c r="N599" s="587" t="s">
        <v>63</v>
      </c>
      <c r="O599" s="588"/>
      <c r="P599" s="588"/>
      <c r="Q599" s="588"/>
      <c r="R599" s="588"/>
      <c r="S599" s="589"/>
      <c r="T599" s="338" t="s">
        <v>55</v>
      </c>
      <c r="U599" s="534"/>
      <c r="V599" s="534"/>
      <c r="W599" s="534"/>
    </row>
    <row r="600" spans="1:23" x14ac:dyDescent="0.2">
      <c r="A600" s="469" t="s">
        <v>54</v>
      </c>
      <c r="B600" s="448">
        <v>1</v>
      </c>
      <c r="C600" s="449">
        <v>2</v>
      </c>
      <c r="D600" s="449">
        <v>3</v>
      </c>
      <c r="E600" s="449">
        <v>4</v>
      </c>
      <c r="F600" s="449">
        <v>5</v>
      </c>
      <c r="G600" s="450">
        <v>6</v>
      </c>
      <c r="H600" s="448">
        <v>7</v>
      </c>
      <c r="I600" s="449">
        <v>8</v>
      </c>
      <c r="J600" s="449">
        <v>9</v>
      </c>
      <c r="K600" s="449">
        <v>10</v>
      </c>
      <c r="L600" s="449">
        <v>11</v>
      </c>
      <c r="M600" s="451">
        <v>12</v>
      </c>
      <c r="N600" s="448">
        <v>13</v>
      </c>
      <c r="O600" s="449">
        <v>14</v>
      </c>
      <c r="P600" s="449">
        <v>15</v>
      </c>
      <c r="Q600" s="449">
        <v>16</v>
      </c>
      <c r="R600" s="449">
        <v>17</v>
      </c>
      <c r="S600" s="451">
        <v>18</v>
      </c>
      <c r="T600" s="459"/>
      <c r="U600" s="534"/>
      <c r="V600" s="534"/>
      <c r="W600" s="534"/>
    </row>
    <row r="601" spans="1:23" x14ac:dyDescent="0.2">
      <c r="A601" s="470" t="s">
        <v>3</v>
      </c>
      <c r="B601" s="473">
        <v>4176</v>
      </c>
      <c r="C601" s="254">
        <v>4176</v>
      </c>
      <c r="D601" s="254">
        <v>4176</v>
      </c>
      <c r="E601" s="254">
        <v>4176</v>
      </c>
      <c r="F601" s="254">
        <v>4176</v>
      </c>
      <c r="G601" s="404">
        <v>4176</v>
      </c>
      <c r="H601" s="253">
        <v>4176</v>
      </c>
      <c r="I601" s="254">
        <v>4176</v>
      </c>
      <c r="J601" s="254">
        <v>4176</v>
      </c>
      <c r="K601" s="254">
        <v>4176</v>
      </c>
      <c r="L601" s="254">
        <v>4176</v>
      </c>
      <c r="M601" s="255">
        <v>4176</v>
      </c>
      <c r="N601" s="253">
        <v>4176</v>
      </c>
      <c r="O601" s="254">
        <v>4176</v>
      </c>
      <c r="P601" s="254">
        <v>4176</v>
      </c>
      <c r="Q601" s="254">
        <v>4176</v>
      </c>
      <c r="R601" s="254">
        <v>4176</v>
      </c>
      <c r="S601" s="255">
        <v>4176</v>
      </c>
      <c r="T601" s="341">
        <v>4176</v>
      </c>
      <c r="U601" s="534"/>
      <c r="V601" s="534"/>
      <c r="W601" s="534"/>
    </row>
    <row r="602" spans="1:23" x14ac:dyDescent="0.2">
      <c r="A602" s="471" t="s">
        <v>6</v>
      </c>
      <c r="B602" s="256">
        <v>4684</v>
      </c>
      <c r="C602" s="257">
        <v>4861</v>
      </c>
      <c r="D602" s="257">
        <v>4614</v>
      </c>
      <c r="E602" s="257">
        <v>4592</v>
      </c>
      <c r="F602" s="257">
        <v>4604</v>
      </c>
      <c r="G602" s="296">
        <v>4659</v>
      </c>
      <c r="H602" s="256">
        <v>4642</v>
      </c>
      <c r="I602" s="257">
        <v>4757</v>
      </c>
      <c r="J602" s="257">
        <v>4693</v>
      </c>
      <c r="K602" s="257">
        <v>5034</v>
      </c>
      <c r="L602" s="257">
        <v>4707</v>
      </c>
      <c r="M602" s="258">
        <v>4596</v>
      </c>
      <c r="N602" s="256">
        <v>4774</v>
      </c>
      <c r="O602" s="257">
        <v>4932</v>
      </c>
      <c r="P602" s="257">
        <v>4779</v>
      </c>
      <c r="Q602" s="257">
        <v>4910</v>
      </c>
      <c r="R602" s="257">
        <v>4604</v>
      </c>
      <c r="S602" s="258">
        <v>4740</v>
      </c>
      <c r="T602" s="342">
        <v>4718</v>
      </c>
      <c r="U602" s="534"/>
      <c r="V602" s="534"/>
      <c r="W602" s="534"/>
    </row>
    <row r="603" spans="1:23" x14ac:dyDescent="0.2">
      <c r="A603" s="469" t="s">
        <v>7</v>
      </c>
      <c r="B603" s="260">
        <v>72.900000000000006</v>
      </c>
      <c r="C603" s="261">
        <v>58.3</v>
      </c>
      <c r="D603" s="261">
        <v>70.8</v>
      </c>
      <c r="E603" s="261">
        <v>33.299999999999997</v>
      </c>
      <c r="F603" s="261">
        <v>62.5</v>
      </c>
      <c r="G603" s="509">
        <v>62.5</v>
      </c>
      <c r="H603" s="260">
        <v>75</v>
      </c>
      <c r="I603" s="261">
        <v>79.2</v>
      </c>
      <c r="J603" s="261">
        <v>61.2</v>
      </c>
      <c r="K603" s="261">
        <v>37.5</v>
      </c>
      <c r="L603" s="261">
        <v>54.2</v>
      </c>
      <c r="M603" s="262">
        <v>66.7</v>
      </c>
      <c r="N603" s="260">
        <v>60.4</v>
      </c>
      <c r="O603" s="261">
        <v>70.8</v>
      </c>
      <c r="P603" s="261">
        <v>77.099999999999994</v>
      </c>
      <c r="Q603" s="261">
        <v>43.8</v>
      </c>
      <c r="R603" s="261">
        <v>60.4</v>
      </c>
      <c r="S603" s="262">
        <v>66.7</v>
      </c>
      <c r="T603" s="343">
        <v>63.5</v>
      </c>
      <c r="U603" s="534"/>
      <c r="V603" s="227"/>
      <c r="W603" s="534"/>
    </row>
    <row r="604" spans="1:23" x14ac:dyDescent="0.2">
      <c r="A604" s="469" t="s">
        <v>8</v>
      </c>
      <c r="B604" s="263">
        <v>9.9000000000000005E-2</v>
      </c>
      <c r="C604" s="264">
        <v>0.105</v>
      </c>
      <c r="D604" s="264">
        <v>0.10100000000000001</v>
      </c>
      <c r="E604" s="264">
        <v>0.17</v>
      </c>
      <c r="F604" s="264">
        <v>0.108</v>
      </c>
      <c r="G604" s="302">
        <v>0.106</v>
      </c>
      <c r="H604" s="263">
        <v>8.7999999999999995E-2</v>
      </c>
      <c r="I604" s="264">
        <v>0.10299999999999999</v>
      </c>
      <c r="J604" s="264">
        <v>0.11899999999999999</v>
      </c>
      <c r="K604" s="264">
        <v>0.158</v>
      </c>
      <c r="L604" s="264">
        <v>0.109</v>
      </c>
      <c r="M604" s="265">
        <v>0.10199999999999999</v>
      </c>
      <c r="N604" s="263">
        <v>0.11700000000000001</v>
      </c>
      <c r="O604" s="264">
        <v>9.6000000000000002E-2</v>
      </c>
      <c r="P604" s="264">
        <v>9.4E-2</v>
      </c>
      <c r="Q604" s="264">
        <v>0.19</v>
      </c>
      <c r="R604" s="264">
        <v>0.112</v>
      </c>
      <c r="S604" s="265">
        <v>0.10100000000000001</v>
      </c>
      <c r="T604" s="344">
        <v>0.111</v>
      </c>
      <c r="U604" s="534"/>
      <c r="V604" s="227"/>
      <c r="W604" s="534"/>
    </row>
    <row r="605" spans="1:23" x14ac:dyDescent="0.2">
      <c r="A605" s="471" t="s">
        <v>1</v>
      </c>
      <c r="B605" s="266">
        <f>B602/H601*100-100</f>
        <v>12.164750957854409</v>
      </c>
      <c r="C605" s="267">
        <f t="shared" ref="C605:E605" si="238">C602/C601*100-100</f>
        <v>16.403256704980834</v>
      </c>
      <c r="D605" s="267">
        <f t="shared" si="238"/>
        <v>10.488505747126425</v>
      </c>
      <c r="E605" s="267">
        <f t="shared" si="238"/>
        <v>9.9616858237547774</v>
      </c>
      <c r="F605" s="267">
        <f>F602/F601*100-100</f>
        <v>10.249042145593876</v>
      </c>
      <c r="G605" s="405">
        <f t="shared" ref="G605:L605" si="239">G602/G601*100-100</f>
        <v>11.56609195402298</v>
      </c>
      <c r="H605" s="266">
        <f t="shared" si="239"/>
        <v>11.159003831417635</v>
      </c>
      <c r="I605" s="267">
        <f t="shared" si="239"/>
        <v>13.912835249042146</v>
      </c>
      <c r="J605" s="267">
        <f t="shared" si="239"/>
        <v>12.380268199233726</v>
      </c>
      <c r="K605" s="267">
        <f t="shared" si="239"/>
        <v>20.545977011494259</v>
      </c>
      <c r="L605" s="267">
        <f t="shared" si="239"/>
        <v>12.715517241379317</v>
      </c>
      <c r="M605" s="268">
        <f>M602/M601*100-100</f>
        <v>10.05747126436782</v>
      </c>
      <c r="N605" s="266">
        <f t="shared" ref="N605:T605" si="240">N602/N601*100-100</f>
        <v>14.319923371647519</v>
      </c>
      <c r="O605" s="267">
        <f t="shared" si="240"/>
        <v>18.103448275862078</v>
      </c>
      <c r="P605" s="267">
        <f t="shared" si="240"/>
        <v>14.439655172413794</v>
      </c>
      <c r="Q605" s="267">
        <f t="shared" si="240"/>
        <v>17.576628352490431</v>
      </c>
      <c r="R605" s="267">
        <f t="shared" si="240"/>
        <v>10.249042145593876</v>
      </c>
      <c r="S605" s="268">
        <f t="shared" si="240"/>
        <v>13.505747126436773</v>
      </c>
      <c r="T605" s="345">
        <f t="shared" si="240"/>
        <v>12.978927203065126</v>
      </c>
      <c r="U605" s="534"/>
      <c r="V605" s="227"/>
      <c r="W605" s="534"/>
    </row>
    <row r="606" spans="1:23" ht="13.5" thickBot="1" x14ac:dyDescent="0.25">
      <c r="A606" s="472" t="s">
        <v>27</v>
      </c>
      <c r="B606" s="474">
        <f t="shared" ref="B606:T606" si="241">B602-B589</f>
        <v>159</v>
      </c>
      <c r="C606" s="475">
        <f t="shared" si="241"/>
        <v>383</v>
      </c>
      <c r="D606" s="475">
        <f t="shared" si="241"/>
        <v>-16</v>
      </c>
      <c r="E606" s="475">
        <f t="shared" si="241"/>
        <v>178</v>
      </c>
      <c r="F606" s="475">
        <f t="shared" si="241"/>
        <v>44</v>
      </c>
      <c r="G606" s="476">
        <f t="shared" si="241"/>
        <v>90</v>
      </c>
      <c r="H606" s="474">
        <f t="shared" si="241"/>
        <v>80</v>
      </c>
      <c r="I606" s="475">
        <f t="shared" si="241"/>
        <v>94</v>
      </c>
      <c r="J606" s="475">
        <f t="shared" si="241"/>
        <v>94</v>
      </c>
      <c r="K606" s="475">
        <f t="shared" si="241"/>
        <v>341</v>
      </c>
      <c r="L606" s="475">
        <f t="shared" si="241"/>
        <v>-71</v>
      </c>
      <c r="M606" s="477">
        <f t="shared" si="241"/>
        <v>19</v>
      </c>
      <c r="N606" s="474">
        <f t="shared" si="241"/>
        <v>113</v>
      </c>
      <c r="O606" s="475">
        <f t="shared" si="241"/>
        <v>160</v>
      </c>
      <c r="P606" s="475">
        <f t="shared" si="241"/>
        <v>-48</v>
      </c>
      <c r="Q606" s="475">
        <f t="shared" si="241"/>
        <v>-97</v>
      </c>
      <c r="R606" s="475">
        <f t="shared" si="241"/>
        <v>19</v>
      </c>
      <c r="S606" s="477">
        <f t="shared" si="241"/>
        <v>151</v>
      </c>
      <c r="T606" s="478">
        <f t="shared" si="241"/>
        <v>88</v>
      </c>
      <c r="U606" s="534"/>
      <c r="V606" s="227"/>
      <c r="W606" s="534"/>
    </row>
    <row r="607" spans="1:23" x14ac:dyDescent="0.2">
      <c r="A607" s="370" t="s">
        <v>51</v>
      </c>
      <c r="B607" s="274">
        <v>714</v>
      </c>
      <c r="C607" s="275">
        <v>722</v>
      </c>
      <c r="D607" s="275">
        <v>723</v>
      </c>
      <c r="E607" s="275">
        <v>183</v>
      </c>
      <c r="F607" s="275">
        <v>735</v>
      </c>
      <c r="G607" s="407">
        <v>729</v>
      </c>
      <c r="H607" s="274">
        <v>699</v>
      </c>
      <c r="I607" s="275">
        <v>717</v>
      </c>
      <c r="J607" s="275">
        <v>712</v>
      </c>
      <c r="K607" s="275">
        <v>175</v>
      </c>
      <c r="L607" s="275">
        <v>726</v>
      </c>
      <c r="M607" s="276">
        <v>715</v>
      </c>
      <c r="N607" s="274">
        <v>720</v>
      </c>
      <c r="O607" s="275">
        <v>738</v>
      </c>
      <c r="P607" s="275">
        <v>735</v>
      </c>
      <c r="Q607" s="275">
        <v>152</v>
      </c>
      <c r="R607" s="275">
        <v>739</v>
      </c>
      <c r="S607" s="276">
        <v>734</v>
      </c>
      <c r="T607" s="347">
        <f>SUM(B607:S607)</f>
        <v>11368</v>
      </c>
      <c r="U607" s="227" t="s">
        <v>56</v>
      </c>
      <c r="V607" s="278">
        <f>T594-T607</f>
        <v>42</v>
      </c>
      <c r="W607" s="279">
        <f>V607/T594</f>
        <v>3.6809815950920245E-3</v>
      </c>
    </row>
    <row r="608" spans="1:23" x14ac:dyDescent="0.2">
      <c r="A608" s="371" t="s">
        <v>28</v>
      </c>
      <c r="B608" s="323"/>
      <c r="C608" s="240"/>
      <c r="D608" s="240"/>
      <c r="E608" s="240"/>
      <c r="F608" s="240"/>
      <c r="G608" s="408"/>
      <c r="H608" s="242"/>
      <c r="I608" s="240"/>
      <c r="J608" s="240"/>
      <c r="K608" s="240"/>
      <c r="L608" s="240"/>
      <c r="M608" s="243"/>
      <c r="N608" s="242"/>
      <c r="O608" s="240"/>
      <c r="P608" s="240"/>
      <c r="Q608" s="240"/>
      <c r="R608" s="240"/>
      <c r="S608" s="243"/>
      <c r="T608" s="339"/>
      <c r="U608" s="227" t="s">
        <v>57</v>
      </c>
      <c r="V608" s="362">
        <v>153.47999999999999</v>
      </c>
      <c r="W608" s="534"/>
    </row>
    <row r="609" spans="1:23" ht="13.5" thickBot="1" x14ac:dyDescent="0.25">
      <c r="A609" s="372" t="s">
        <v>26</v>
      </c>
      <c r="B609" s="410">
        <f t="shared" ref="B609:S609" si="242">B608-B595</f>
        <v>0</v>
      </c>
      <c r="C609" s="415">
        <f t="shared" si="242"/>
        <v>0</v>
      </c>
      <c r="D609" s="415">
        <f t="shared" si="242"/>
        <v>0</v>
      </c>
      <c r="E609" s="415">
        <f t="shared" si="242"/>
        <v>0</v>
      </c>
      <c r="F609" s="415">
        <f t="shared" si="242"/>
        <v>0</v>
      </c>
      <c r="G609" s="416">
        <f t="shared" si="242"/>
        <v>0</v>
      </c>
      <c r="H609" s="410">
        <f t="shared" si="242"/>
        <v>0</v>
      </c>
      <c r="I609" s="415">
        <f t="shared" si="242"/>
        <v>0</v>
      </c>
      <c r="J609" s="415">
        <f t="shared" si="242"/>
        <v>0</v>
      </c>
      <c r="K609" s="415">
        <f t="shared" si="242"/>
        <v>0</v>
      </c>
      <c r="L609" s="415">
        <f t="shared" si="242"/>
        <v>0</v>
      </c>
      <c r="M609" s="417">
        <f t="shared" si="242"/>
        <v>0</v>
      </c>
      <c r="N609" s="410">
        <f t="shared" si="242"/>
        <v>0</v>
      </c>
      <c r="O609" s="415">
        <f t="shared" si="242"/>
        <v>0</v>
      </c>
      <c r="P609" s="415">
        <f t="shared" si="242"/>
        <v>0</v>
      </c>
      <c r="Q609" s="415">
        <f t="shared" si="242"/>
        <v>0</v>
      </c>
      <c r="R609" s="415">
        <f t="shared" si="242"/>
        <v>0</v>
      </c>
      <c r="S609" s="417">
        <f t="shared" si="242"/>
        <v>0</v>
      </c>
      <c r="T609" s="348"/>
      <c r="U609" s="227" t="s">
        <v>26</v>
      </c>
      <c r="V609" s="227">
        <f>V608-V595</f>
        <v>-1.5400000000000205</v>
      </c>
      <c r="W609" s="534"/>
    </row>
    <row r="611" spans="1:23" ht="13.5" thickBot="1" x14ac:dyDescent="0.25"/>
    <row r="612" spans="1:23" s="536" customFormat="1" ht="13.5" thickBot="1" x14ac:dyDescent="0.25">
      <c r="A612" s="468" t="s">
        <v>158</v>
      </c>
      <c r="B612" s="587" t="s">
        <v>53</v>
      </c>
      <c r="C612" s="588"/>
      <c r="D612" s="588"/>
      <c r="E612" s="588"/>
      <c r="F612" s="588"/>
      <c r="G612" s="589"/>
      <c r="H612" s="587" t="s">
        <v>72</v>
      </c>
      <c r="I612" s="588"/>
      <c r="J612" s="588"/>
      <c r="K612" s="588"/>
      <c r="L612" s="588"/>
      <c r="M612" s="589"/>
      <c r="N612" s="587" t="s">
        <v>63</v>
      </c>
      <c r="O612" s="588"/>
      <c r="P612" s="588"/>
      <c r="Q612" s="588"/>
      <c r="R612" s="588"/>
      <c r="S612" s="589"/>
      <c r="T612" s="338" t="s">
        <v>55</v>
      </c>
    </row>
    <row r="613" spans="1:23" s="536" customFormat="1" x14ac:dyDescent="0.2">
      <c r="A613" s="469" t="s">
        <v>54</v>
      </c>
      <c r="B613" s="448">
        <v>1</v>
      </c>
      <c r="C613" s="449">
        <v>2</v>
      </c>
      <c r="D613" s="449">
        <v>3</v>
      </c>
      <c r="E613" s="449">
        <v>4</v>
      </c>
      <c r="F613" s="449">
        <v>5</v>
      </c>
      <c r="G613" s="450">
        <v>6</v>
      </c>
      <c r="H613" s="448">
        <v>7</v>
      </c>
      <c r="I613" s="449">
        <v>8</v>
      </c>
      <c r="J613" s="449">
        <v>9</v>
      </c>
      <c r="K613" s="449">
        <v>10</v>
      </c>
      <c r="L613" s="449">
        <v>11</v>
      </c>
      <c r="M613" s="451">
        <v>12</v>
      </c>
      <c r="N613" s="448">
        <v>13</v>
      </c>
      <c r="O613" s="449">
        <v>14</v>
      </c>
      <c r="P613" s="449">
        <v>15</v>
      </c>
      <c r="Q613" s="449">
        <v>16</v>
      </c>
      <c r="R613" s="449">
        <v>17</v>
      </c>
      <c r="S613" s="451">
        <v>18</v>
      </c>
      <c r="T613" s="459"/>
    </row>
    <row r="614" spans="1:23" s="536" customFormat="1" x14ac:dyDescent="0.2">
      <c r="A614" s="470" t="s">
        <v>3</v>
      </c>
      <c r="B614" s="473">
        <v>4212</v>
      </c>
      <c r="C614" s="254">
        <v>4212</v>
      </c>
      <c r="D614" s="254">
        <v>4212</v>
      </c>
      <c r="E614" s="254">
        <v>4212</v>
      </c>
      <c r="F614" s="254">
        <v>4212</v>
      </c>
      <c r="G614" s="404">
        <v>4212</v>
      </c>
      <c r="H614" s="253">
        <v>4212</v>
      </c>
      <c r="I614" s="254">
        <v>4212</v>
      </c>
      <c r="J614" s="254">
        <v>4212</v>
      </c>
      <c r="K614" s="254">
        <v>4212</v>
      </c>
      <c r="L614" s="254">
        <v>4212</v>
      </c>
      <c r="M614" s="255">
        <v>4212</v>
      </c>
      <c r="N614" s="253">
        <v>4212</v>
      </c>
      <c r="O614" s="254">
        <v>4212</v>
      </c>
      <c r="P614" s="254">
        <v>4212</v>
      </c>
      <c r="Q614" s="254">
        <v>4212</v>
      </c>
      <c r="R614" s="254">
        <v>4212</v>
      </c>
      <c r="S614" s="255">
        <v>4212</v>
      </c>
      <c r="T614" s="341">
        <v>4212</v>
      </c>
    </row>
    <row r="615" spans="1:23" s="536" customFormat="1" x14ac:dyDescent="0.2">
      <c r="A615" s="471" t="s">
        <v>6</v>
      </c>
      <c r="B615" s="256">
        <v>4705</v>
      </c>
      <c r="C615" s="257">
        <v>4841</v>
      </c>
      <c r="D615" s="257">
        <v>4653</v>
      </c>
      <c r="E615" s="257">
        <v>5038</v>
      </c>
      <c r="F615" s="257">
        <v>4800</v>
      </c>
      <c r="G615" s="296">
        <v>4600</v>
      </c>
      <c r="H615" s="256">
        <v>4665</v>
      </c>
      <c r="I615" s="257">
        <v>4825</v>
      </c>
      <c r="J615" s="257">
        <v>4710</v>
      </c>
      <c r="K615" s="257">
        <v>4544</v>
      </c>
      <c r="L615" s="257">
        <v>4811</v>
      </c>
      <c r="M615" s="258">
        <v>4900</v>
      </c>
      <c r="N615" s="256">
        <v>5032</v>
      </c>
      <c r="O615" s="257">
        <v>5078</v>
      </c>
      <c r="P615" s="257">
        <v>4887</v>
      </c>
      <c r="Q615" s="257">
        <v>4817</v>
      </c>
      <c r="R615" s="257">
        <v>4456</v>
      </c>
      <c r="S615" s="258">
        <v>4857</v>
      </c>
      <c r="T615" s="342">
        <v>4789</v>
      </c>
    </row>
    <row r="616" spans="1:23" s="536" customFormat="1" x14ac:dyDescent="0.2">
      <c r="A616" s="469" t="s">
        <v>7</v>
      </c>
      <c r="B616" s="260">
        <v>62.2</v>
      </c>
      <c r="C616" s="261">
        <v>57.8</v>
      </c>
      <c r="D616" s="261">
        <v>64.400000000000006</v>
      </c>
      <c r="E616" s="261">
        <v>33.299999999999997</v>
      </c>
      <c r="F616" s="261">
        <v>62.2</v>
      </c>
      <c r="G616" s="509">
        <v>64.400000000000006</v>
      </c>
      <c r="H616" s="260">
        <v>73.3</v>
      </c>
      <c r="I616" s="261">
        <v>80</v>
      </c>
      <c r="J616" s="261">
        <v>60</v>
      </c>
      <c r="K616" s="261">
        <v>60</v>
      </c>
      <c r="L616" s="261">
        <v>64.400000000000006</v>
      </c>
      <c r="M616" s="262">
        <v>62.2</v>
      </c>
      <c r="N616" s="260">
        <v>75.599999999999994</v>
      </c>
      <c r="O616" s="261">
        <v>71.099999999999994</v>
      </c>
      <c r="P616" s="261">
        <v>75.599999999999994</v>
      </c>
      <c r="Q616" s="261">
        <v>66.7</v>
      </c>
      <c r="R616" s="261">
        <v>55.6</v>
      </c>
      <c r="S616" s="262">
        <v>55.6</v>
      </c>
      <c r="T616" s="343">
        <v>62.9</v>
      </c>
      <c r="V616" s="227"/>
    </row>
    <row r="617" spans="1:23" s="536" customFormat="1" x14ac:dyDescent="0.2">
      <c r="A617" s="469" t="s">
        <v>8</v>
      </c>
      <c r="B617" s="263">
        <v>0.10199999999999999</v>
      </c>
      <c r="C617" s="264">
        <v>0.12</v>
      </c>
      <c r="D617" s="264">
        <v>0.111</v>
      </c>
      <c r="E617" s="264">
        <v>0.17699999999999999</v>
      </c>
      <c r="F617" s="264">
        <v>0.1</v>
      </c>
      <c r="G617" s="302">
        <v>0.10100000000000001</v>
      </c>
      <c r="H617" s="263">
        <v>8.6999999999999994E-2</v>
      </c>
      <c r="I617" s="264">
        <v>9.5000000000000001E-2</v>
      </c>
      <c r="J617" s="264">
        <v>0.11899999999999999</v>
      </c>
      <c r="K617" s="264">
        <v>0.122</v>
      </c>
      <c r="L617" s="264">
        <v>0.124</v>
      </c>
      <c r="M617" s="265">
        <v>0.109</v>
      </c>
      <c r="N617" s="263">
        <v>8.7999999999999995E-2</v>
      </c>
      <c r="O617" s="264">
        <v>9.9000000000000005E-2</v>
      </c>
      <c r="P617" s="264">
        <v>8.7999999999999995E-2</v>
      </c>
      <c r="Q617" s="264">
        <v>0.11700000000000001</v>
      </c>
      <c r="R617" s="264">
        <v>0.121</v>
      </c>
      <c r="S617" s="265">
        <v>0.107</v>
      </c>
      <c r="T617" s="344">
        <v>0.112</v>
      </c>
      <c r="V617" s="227"/>
    </row>
    <row r="618" spans="1:23" s="536" customFormat="1" x14ac:dyDescent="0.2">
      <c r="A618" s="471" t="s">
        <v>1</v>
      </c>
      <c r="B618" s="266">
        <f>B615/H614*100-100</f>
        <v>11.704653371320035</v>
      </c>
      <c r="C618" s="267">
        <f t="shared" ref="C618:E618" si="243">C615/C614*100-100</f>
        <v>14.933523266856596</v>
      </c>
      <c r="D618" s="267">
        <f t="shared" si="243"/>
        <v>10.470085470085479</v>
      </c>
      <c r="E618" s="267">
        <f t="shared" si="243"/>
        <v>19.610636277302945</v>
      </c>
      <c r="F618" s="267">
        <f>F615/F614*100-100</f>
        <v>13.960113960113958</v>
      </c>
      <c r="G618" s="405">
        <f t="shared" ref="G618:L618" si="244">G615/G614*100-100</f>
        <v>9.2117758784425519</v>
      </c>
      <c r="H618" s="266">
        <f t="shared" si="244"/>
        <v>10.754985754985739</v>
      </c>
      <c r="I618" s="267">
        <f t="shared" si="244"/>
        <v>14.553656220322893</v>
      </c>
      <c r="J618" s="267">
        <f t="shared" si="244"/>
        <v>11.823361823361836</v>
      </c>
      <c r="K618" s="267">
        <f t="shared" si="244"/>
        <v>7.8822412155745525</v>
      </c>
      <c r="L618" s="267">
        <f t="shared" si="244"/>
        <v>14.221272554605875</v>
      </c>
      <c r="M618" s="268">
        <f>M615/M614*100-100</f>
        <v>16.334283000949682</v>
      </c>
      <c r="N618" s="266">
        <f t="shared" ref="N618:T618" si="245">N615/N614*100-100</f>
        <v>19.4681861348528</v>
      </c>
      <c r="O618" s="267">
        <f t="shared" si="245"/>
        <v>20.56030389363724</v>
      </c>
      <c r="P618" s="267">
        <f t="shared" si="245"/>
        <v>16.025641025641036</v>
      </c>
      <c r="Q618" s="267">
        <f t="shared" si="245"/>
        <v>14.363722697056033</v>
      </c>
      <c r="R618" s="267">
        <f t="shared" si="245"/>
        <v>5.7929724596391168</v>
      </c>
      <c r="S618" s="268">
        <f t="shared" si="245"/>
        <v>15.313390313390315</v>
      </c>
      <c r="T618" s="345">
        <f t="shared" si="245"/>
        <v>13.698955365622027</v>
      </c>
      <c r="V618" s="227"/>
    </row>
    <row r="619" spans="1:23" s="536" customFormat="1" ht="13.5" thickBot="1" x14ac:dyDescent="0.25">
      <c r="A619" s="472" t="s">
        <v>27</v>
      </c>
      <c r="B619" s="474">
        <f t="shared" ref="B619:T619" si="246">B615-B602</f>
        <v>21</v>
      </c>
      <c r="C619" s="475">
        <f t="shared" si="246"/>
        <v>-20</v>
      </c>
      <c r="D619" s="475">
        <f t="shared" si="246"/>
        <v>39</v>
      </c>
      <c r="E619" s="475">
        <f t="shared" si="246"/>
        <v>446</v>
      </c>
      <c r="F619" s="475">
        <f t="shared" si="246"/>
        <v>196</v>
      </c>
      <c r="G619" s="476">
        <f t="shared" si="246"/>
        <v>-59</v>
      </c>
      <c r="H619" s="474">
        <f t="shared" si="246"/>
        <v>23</v>
      </c>
      <c r="I619" s="475">
        <f t="shared" si="246"/>
        <v>68</v>
      </c>
      <c r="J619" s="475">
        <f t="shared" si="246"/>
        <v>17</v>
      </c>
      <c r="K619" s="475">
        <f t="shared" si="246"/>
        <v>-490</v>
      </c>
      <c r="L619" s="475">
        <f t="shared" si="246"/>
        <v>104</v>
      </c>
      <c r="M619" s="477">
        <f t="shared" si="246"/>
        <v>304</v>
      </c>
      <c r="N619" s="474">
        <f t="shared" si="246"/>
        <v>258</v>
      </c>
      <c r="O619" s="475">
        <f t="shared" si="246"/>
        <v>146</v>
      </c>
      <c r="P619" s="475">
        <f t="shared" si="246"/>
        <v>108</v>
      </c>
      <c r="Q619" s="475">
        <f t="shared" si="246"/>
        <v>-93</v>
      </c>
      <c r="R619" s="475">
        <f t="shared" si="246"/>
        <v>-148</v>
      </c>
      <c r="S619" s="477">
        <f t="shared" si="246"/>
        <v>117</v>
      </c>
      <c r="T619" s="478">
        <f t="shared" si="246"/>
        <v>71</v>
      </c>
      <c r="V619" s="227"/>
    </row>
    <row r="620" spans="1:23" s="536" customFormat="1" x14ac:dyDescent="0.2">
      <c r="A620" s="370" t="s">
        <v>51</v>
      </c>
      <c r="B620" s="274">
        <v>708</v>
      </c>
      <c r="C620" s="275">
        <v>719</v>
      </c>
      <c r="D620" s="275">
        <v>720</v>
      </c>
      <c r="E620" s="275">
        <v>175</v>
      </c>
      <c r="F620" s="275">
        <v>732</v>
      </c>
      <c r="G620" s="407">
        <v>729</v>
      </c>
      <c r="H620" s="274">
        <v>696</v>
      </c>
      <c r="I620" s="275">
        <v>712</v>
      </c>
      <c r="J620" s="275">
        <v>711</v>
      </c>
      <c r="K620" s="275">
        <v>167</v>
      </c>
      <c r="L620" s="275">
        <v>723</v>
      </c>
      <c r="M620" s="276">
        <v>710</v>
      </c>
      <c r="N620" s="274">
        <v>718</v>
      </c>
      <c r="O620" s="275">
        <v>737</v>
      </c>
      <c r="P620" s="275">
        <v>734</v>
      </c>
      <c r="Q620" s="275">
        <v>140</v>
      </c>
      <c r="R620" s="275">
        <v>738</v>
      </c>
      <c r="S620" s="276">
        <v>728</v>
      </c>
      <c r="T620" s="347">
        <f>SUM(B620:S620)</f>
        <v>11297</v>
      </c>
      <c r="U620" s="227" t="s">
        <v>56</v>
      </c>
      <c r="V620" s="278">
        <f>T607-T620</f>
        <v>71</v>
      </c>
      <c r="W620" s="279">
        <f>V620/T607</f>
        <v>6.2456016889514427E-3</v>
      </c>
    </row>
    <row r="621" spans="1:23" s="536" customFormat="1" x14ac:dyDescent="0.2">
      <c r="A621" s="371" t="s">
        <v>28</v>
      </c>
      <c r="B621" s="323"/>
      <c r="C621" s="240"/>
      <c r="D621" s="240"/>
      <c r="E621" s="240"/>
      <c r="F621" s="240"/>
      <c r="G621" s="408"/>
      <c r="H621" s="242"/>
      <c r="I621" s="240"/>
      <c r="J621" s="240"/>
      <c r="K621" s="240"/>
      <c r="L621" s="240"/>
      <c r="M621" s="243"/>
      <c r="N621" s="242"/>
      <c r="O621" s="240"/>
      <c r="P621" s="240"/>
      <c r="Q621" s="240"/>
      <c r="R621" s="240"/>
      <c r="S621" s="243"/>
      <c r="T621" s="339"/>
      <c r="U621" s="227" t="s">
        <v>57</v>
      </c>
      <c r="V621" s="362">
        <v>152.44999999999999</v>
      </c>
    </row>
    <row r="622" spans="1:23" s="536" customFormat="1" ht="13.5" thickBot="1" x14ac:dyDescent="0.25">
      <c r="A622" s="372" t="s">
        <v>26</v>
      </c>
      <c r="B622" s="410">
        <f t="shared" ref="B622:S622" si="247">B621-B608</f>
        <v>0</v>
      </c>
      <c r="C622" s="415">
        <f t="shared" si="247"/>
        <v>0</v>
      </c>
      <c r="D622" s="415">
        <f t="shared" si="247"/>
        <v>0</v>
      </c>
      <c r="E622" s="415">
        <f t="shared" si="247"/>
        <v>0</v>
      </c>
      <c r="F622" s="415">
        <f t="shared" si="247"/>
        <v>0</v>
      </c>
      <c r="G622" s="416">
        <f t="shared" si="247"/>
        <v>0</v>
      </c>
      <c r="H622" s="410">
        <f t="shared" si="247"/>
        <v>0</v>
      </c>
      <c r="I622" s="415">
        <f t="shared" si="247"/>
        <v>0</v>
      </c>
      <c r="J622" s="415">
        <f t="shared" si="247"/>
        <v>0</v>
      </c>
      <c r="K622" s="415">
        <f t="shared" si="247"/>
        <v>0</v>
      </c>
      <c r="L622" s="415">
        <f t="shared" si="247"/>
        <v>0</v>
      </c>
      <c r="M622" s="417">
        <f t="shared" si="247"/>
        <v>0</v>
      </c>
      <c r="N622" s="410">
        <f t="shared" si="247"/>
        <v>0</v>
      </c>
      <c r="O622" s="415">
        <f t="shared" si="247"/>
        <v>0</v>
      </c>
      <c r="P622" s="415">
        <f t="shared" si="247"/>
        <v>0</v>
      </c>
      <c r="Q622" s="415">
        <f t="shared" si="247"/>
        <v>0</v>
      </c>
      <c r="R622" s="415">
        <f t="shared" si="247"/>
        <v>0</v>
      </c>
      <c r="S622" s="417">
        <f t="shared" si="247"/>
        <v>0</v>
      </c>
      <c r="T622" s="348"/>
      <c r="U622" s="227" t="s">
        <v>26</v>
      </c>
      <c r="V622" s="227">
        <f>V621-V608</f>
        <v>-1.0300000000000011</v>
      </c>
    </row>
    <row r="624" spans="1:23" ht="13.5" thickBot="1" x14ac:dyDescent="0.25"/>
    <row r="625" spans="1:23" ht="13.5" thickBot="1" x14ac:dyDescent="0.25">
      <c r="A625" s="468" t="s">
        <v>161</v>
      </c>
      <c r="B625" s="587" t="s">
        <v>53</v>
      </c>
      <c r="C625" s="588"/>
      <c r="D625" s="588"/>
      <c r="E625" s="588"/>
      <c r="F625" s="588"/>
      <c r="G625" s="589"/>
      <c r="H625" s="587" t="s">
        <v>72</v>
      </c>
      <c r="I625" s="588"/>
      <c r="J625" s="588"/>
      <c r="K625" s="588"/>
      <c r="L625" s="588"/>
      <c r="M625" s="589"/>
      <c r="N625" s="587" t="s">
        <v>63</v>
      </c>
      <c r="O625" s="588"/>
      <c r="P625" s="588"/>
      <c r="Q625" s="588"/>
      <c r="R625" s="588"/>
      <c r="S625" s="589"/>
      <c r="T625" s="338" t="s">
        <v>55</v>
      </c>
      <c r="U625" s="538"/>
      <c r="V625" s="538"/>
      <c r="W625" s="538"/>
    </row>
    <row r="626" spans="1:23" x14ac:dyDescent="0.2">
      <c r="A626" s="469" t="s">
        <v>54</v>
      </c>
      <c r="B626" s="448">
        <v>1</v>
      </c>
      <c r="C626" s="449">
        <v>2</v>
      </c>
      <c r="D626" s="449">
        <v>3</v>
      </c>
      <c r="E626" s="449">
        <v>4</v>
      </c>
      <c r="F626" s="449">
        <v>5</v>
      </c>
      <c r="G626" s="450">
        <v>6</v>
      </c>
      <c r="H626" s="448">
        <v>7</v>
      </c>
      <c r="I626" s="449">
        <v>8</v>
      </c>
      <c r="J626" s="449">
        <v>9</v>
      </c>
      <c r="K626" s="449">
        <v>10</v>
      </c>
      <c r="L626" s="449">
        <v>11</v>
      </c>
      <c r="M626" s="451">
        <v>12</v>
      </c>
      <c r="N626" s="448">
        <v>13</v>
      </c>
      <c r="O626" s="449">
        <v>14</v>
      </c>
      <c r="P626" s="449">
        <v>15</v>
      </c>
      <c r="Q626" s="449">
        <v>16</v>
      </c>
      <c r="R626" s="449">
        <v>17</v>
      </c>
      <c r="S626" s="451">
        <v>18</v>
      </c>
      <c r="T626" s="459"/>
      <c r="U626" s="538"/>
      <c r="V626" s="538"/>
      <c r="W626" s="538"/>
    </row>
    <row r="627" spans="1:23" x14ac:dyDescent="0.2">
      <c r="A627" s="470" t="s">
        <v>3</v>
      </c>
      <c r="B627" s="473">
        <v>4248</v>
      </c>
      <c r="C627" s="254">
        <v>4248</v>
      </c>
      <c r="D627" s="473">
        <v>4248</v>
      </c>
      <c r="E627" s="254">
        <v>4248</v>
      </c>
      <c r="F627" s="473">
        <v>4248</v>
      </c>
      <c r="G627" s="254">
        <v>4248</v>
      </c>
      <c r="H627" s="473">
        <v>4248</v>
      </c>
      <c r="I627" s="254">
        <v>4248</v>
      </c>
      <c r="J627" s="473">
        <v>4248</v>
      </c>
      <c r="K627" s="254">
        <v>4248</v>
      </c>
      <c r="L627" s="473">
        <v>4248</v>
      </c>
      <c r="M627" s="254">
        <v>4248</v>
      </c>
      <c r="N627" s="473">
        <v>4248</v>
      </c>
      <c r="O627" s="254">
        <v>4248</v>
      </c>
      <c r="P627" s="473">
        <v>4248</v>
      </c>
      <c r="Q627" s="254">
        <v>4248</v>
      </c>
      <c r="R627" s="473">
        <v>4248</v>
      </c>
      <c r="S627" s="254">
        <v>4248</v>
      </c>
      <c r="T627" s="473">
        <v>4248</v>
      </c>
      <c r="U627" s="538"/>
      <c r="V627" s="538"/>
      <c r="W627" s="538"/>
    </row>
    <row r="628" spans="1:23" x14ac:dyDescent="0.2">
      <c r="A628" s="471" t="s">
        <v>6</v>
      </c>
      <c r="B628" s="256">
        <v>4681</v>
      </c>
      <c r="C628" s="257">
        <v>5010</v>
      </c>
      <c r="D628" s="257">
        <v>4742</v>
      </c>
      <c r="E628" s="257">
        <v>5002</v>
      </c>
      <c r="F628" s="257">
        <v>4759</v>
      </c>
      <c r="G628" s="296">
        <v>4658</v>
      </c>
      <c r="H628" s="256">
        <v>4686</v>
      </c>
      <c r="I628" s="257">
        <v>4799</v>
      </c>
      <c r="J628" s="257">
        <v>4825</v>
      </c>
      <c r="K628" s="257">
        <v>4685</v>
      </c>
      <c r="L628" s="257">
        <v>4637</v>
      </c>
      <c r="M628" s="258">
        <v>5087</v>
      </c>
      <c r="N628" s="256">
        <v>4927</v>
      </c>
      <c r="O628" s="257">
        <v>4938</v>
      </c>
      <c r="P628" s="257">
        <v>4924</v>
      </c>
      <c r="Q628" s="257">
        <v>4906</v>
      </c>
      <c r="R628" s="257">
        <v>4652</v>
      </c>
      <c r="S628" s="258">
        <v>4984</v>
      </c>
      <c r="T628" s="342">
        <v>4825</v>
      </c>
      <c r="U628" s="538"/>
      <c r="V628" s="538"/>
      <c r="W628" s="538"/>
    </row>
    <row r="629" spans="1:23" x14ac:dyDescent="0.2">
      <c r="A629" s="469" t="s">
        <v>7</v>
      </c>
      <c r="B629" s="260">
        <v>77.8</v>
      </c>
      <c r="C629" s="261">
        <v>57.8</v>
      </c>
      <c r="D629" s="261">
        <v>75.599999999999994</v>
      </c>
      <c r="E629" s="261">
        <v>46.7</v>
      </c>
      <c r="F629" s="261">
        <v>60</v>
      </c>
      <c r="G629" s="509">
        <v>75.599999999999994</v>
      </c>
      <c r="H629" s="260">
        <v>62.2</v>
      </c>
      <c r="I629" s="261">
        <v>75.599999999999994</v>
      </c>
      <c r="J629" s="261">
        <v>66.7</v>
      </c>
      <c r="K629" s="261">
        <v>53.3</v>
      </c>
      <c r="L629" s="261">
        <v>55.6</v>
      </c>
      <c r="M629" s="262">
        <v>57.8</v>
      </c>
      <c r="N629" s="260">
        <v>75.599999999999994</v>
      </c>
      <c r="O629" s="261">
        <v>62.2</v>
      </c>
      <c r="P629" s="261">
        <v>71.099999999999994</v>
      </c>
      <c r="Q629" s="261">
        <v>70.599999999999994</v>
      </c>
      <c r="R629" s="261">
        <v>60</v>
      </c>
      <c r="S629" s="262">
        <v>71.099999999999994</v>
      </c>
      <c r="T629" s="343">
        <v>65</v>
      </c>
      <c r="U629" s="538"/>
      <c r="V629" s="227"/>
      <c r="W629" s="538"/>
    </row>
    <row r="630" spans="1:23" x14ac:dyDescent="0.2">
      <c r="A630" s="469" t="s">
        <v>8</v>
      </c>
      <c r="B630" s="263">
        <v>8.4000000000000005E-2</v>
      </c>
      <c r="C630" s="264">
        <v>0.112</v>
      </c>
      <c r="D630" s="264">
        <v>8.8999999999999996E-2</v>
      </c>
      <c r="E630" s="264">
        <v>0.157</v>
      </c>
      <c r="F630" s="264">
        <v>0.111</v>
      </c>
      <c r="G630" s="302">
        <v>9.0999999999999998E-2</v>
      </c>
      <c r="H630" s="263">
        <v>0.1</v>
      </c>
      <c r="I630" s="264">
        <v>0.08</v>
      </c>
      <c r="J630" s="264">
        <v>0.112</v>
      </c>
      <c r="K630" s="264">
        <v>0.13600000000000001</v>
      </c>
      <c r="L630" s="264">
        <v>0.121</v>
      </c>
      <c r="M630" s="265">
        <v>0.115</v>
      </c>
      <c r="N630" s="263">
        <v>9.4E-2</v>
      </c>
      <c r="O630" s="264">
        <v>9.8000000000000004E-2</v>
      </c>
      <c r="P630" s="264">
        <v>9.6000000000000002E-2</v>
      </c>
      <c r="Q630" s="264">
        <v>0.10100000000000001</v>
      </c>
      <c r="R630" s="264">
        <v>0.121</v>
      </c>
      <c r="S630" s="265">
        <v>9.1999999999999998E-2</v>
      </c>
      <c r="T630" s="344">
        <v>0.107</v>
      </c>
      <c r="U630" s="538"/>
      <c r="V630" s="227"/>
      <c r="W630" s="538"/>
    </row>
    <row r="631" spans="1:23" x14ac:dyDescent="0.2">
      <c r="A631" s="471" t="s">
        <v>1</v>
      </c>
      <c r="B631" s="266">
        <f>B628/H627*100-100</f>
        <v>10.19303201506591</v>
      </c>
      <c r="C631" s="267">
        <f t="shared" ref="C631:E631" si="248">C628/C627*100-100</f>
        <v>17.937853107344637</v>
      </c>
      <c r="D631" s="267">
        <f t="shared" si="248"/>
        <v>11.62900188323917</v>
      </c>
      <c r="E631" s="267">
        <f t="shared" si="248"/>
        <v>17.749529190207156</v>
      </c>
      <c r="F631" s="267">
        <f>F628/F627*100-100</f>
        <v>12.029190207156319</v>
      </c>
      <c r="G631" s="405">
        <f t="shared" ref="G631:L631" si="249">G628/G627*100-100</f>
        <v>9.6516007532956678</v>
      </c>
      <c r="H631" s="266">
        <f t="shared" si="249"/>
        <v>10.310734463276845</v>
      </c>
      <c r="I631" s="267">
        <f t="shared" si="249"/>
        <v>12.970809792843681</v>
      </c>
      <c r="J631" s="267">
        <f t="shared" si="249"/>
        <v>13.582862523540484</v>
      </c>
      <c r="K631" s="267">
        <f t="shared" si="249"/>
        <v>10.287193973634643</v>
      </c>
      <c r="L631" s="267">
        <f t="shared" si="249"/>
        <v>9.1572504708097995</v>
      </c>
      <c r="M631" s="268">
        <f>M628/M627*100-100</f>
        <v>19.750470809792844</v>
      </c>
      <c r="N631" s="266">
        <f t="shared" ref="N631:T631" si="250">N628/N627*100-100</f>
        <v>15.983992467043322</v>
      </c>
      <c r="O631" s="267">
        <f t="shared" si="250"/>
        <v>16.24293785310735</v>
      </c>
      <c r="P631" s="267">
        <f t="shared" si="250"/>
        <v>15.913370998116761</v>
      </c>
      <c r="Q631" s="267">
        <f t="shared" si="250"/>
        <v>15.489642184557439</v>
      </c>
      <c r="R631" s="267">
        <f t="shared" si="250"/>
        <v>9.5103578154425605</v>
      </c>
      <c r="S631" s="268">
        <f t="shared" si="250"/>
        <v>17.325800376647834</v>
      </c>
      <c r="T631" s="345">
        <f t="shared" si="250"/>
        <v>13.582862523540484</v>
      </c>
      <c r="U631" s="538"/>
      <c r="V631" s="227"/>
      <c r="W631" s="538"/>
    </row>
    <row r="632" spans="1:23" ht="13.5" thickBot="1" x14ac:dyDescent="0.25">
      <c r="A632" s="472" t="s">
        <v>27</v>
      </c>
      <c r="B632" s="474">
        <f t="shared" ref="B632:T632" si="251">B628-B615</f>
        <v>-24</v>
      </c>
      <c r="C632" s="475">
        <f t="shared" si="251"/>
        <v>169</v>
      </c>
      <c r="D632" s="475">
        <f t="shared" si="251"/>
        <v>89</v>
      </c>
      <c r="E632" s="475">
        <f t="shared" si="251"/>
        <v>-36</v>
      </c>
      <c r="F632" s="475">
        <f t="shared" si="251"/>
        <v>-41</v>
      </c>
      <c r="G632" s="476">
        <f t="shared" si="251"/>
        <v>58</v>
      </c>
      <c r="H632" s="474">
        <f t="shared" si="251"/>
        <v>21</v>
      </c>
      <c r="I632" s="475">
        <f t="shared" si="251"/>
        <v>-26</v>
      </c>
      <c r="J632" s="475">
        <f t="shared" si="251"/>
        <v>115</v>
      </c>
      <c r="K632" s="475">
        <f t="shared" si="251"/>
        <v>141</v>
      </c>
      <c r="L632" s="475">
        <f t="shared" si="251"/>
        <v>-174</v>
      </c>
      <c r="M632" s="477">
        <f t="shared" si="251"/>
        <v>187</v>
      </c>
      <c r="N632" s="474">
        <f t="shared" si="251"/>
        <v>-105</v>
      </c>
      <c r="O632" s="475">
        <f t="shared" si="251"/>
        <v>-140</v>
      </c>
      <c r="P632" s="475">
        <f t="shared" si="251"/>
        <v>37</v>
      </c>
      <c r="Q632" s="475">
        <f t="shared" si="251"/>
        <v>89</v>
      </c>
      <c r="R632" s="475">
        <f t="shared" si="251"/>
        <v>196</v>
      </c>
      <c r="S632" s="477">
        <f t="shared" si="251"/>
        <v>127</v>
      </c>
      <c r="T632" s="478">
        <f t="shared" si="251"/>
        <v>36</v>
      </c>
      <c r="U632" s="538"/>
      <c r="V632" s="227"/>
      <c r="W632" s="538"/>
    </row>
    <row r="633" spans="1:23" x14ac:dyDescent="0.2">
      <c r="A633" s="370" t="s">
        <v>51</v>
      </c>
      <c r="B633" s="274">
        <v>708</v>
      </c>
      <c r="C633" s="275">
        <v>715</v>
      </c>
      <c r="D633" s="275">
        <v>718</v>
      </c>
      <c r="E633" s="275">
        <v>169</v>
      </c>
      <c r="F633" s="275">
        <v>731</v>
      </c>
      <c r="G633" s="407">
        <v>728</v>
      </c>
      <c r="H633" s="274">
        <v>695</v>
      </c>
      <c r="I633" s="275">
        <v>711</v>
      </c>
      <c r="J633" s="275">
        <v>706</v>
      </c>
      <c r="K633" s="275">
        <v>165</v>
      </c>
      <c r="L633" s="275">
        <v>719</v>
      </c>
      <c r="M633" s="276">
        <v>710</v>
      </c>
      <c r="N633" s="274">
        <v>716</v>
      </c>
      <c r="O633" s="275">
        <v>732</v>
      </c>
      <c r="P633" s="275">
        <v>732</v>
      </c>
      <c r="Q633" s="275">
        <v>129</v>
      </c>
      <c r="R633" s="275">
        <v>738</v>
      </c>
      <c r="S633" s="276">
        <v>725</v>
      </c>
      <c r="T633" s="347">
        <f>SUM(B633:S633)</f>
        <v>11247</v>
      </c>
      <c r="U633" s="227" t="s">
        <v>56</v>
      </c>
      <c r="V633" s="278">
        <f>T620-T633</f>
        <v>50</v>
      </c>
      <c r="W633" s="279">
        <f>V633/T620</f>
        <v>4.4259537930424007E-3</v>
      </c>
    </row>
    <row r="634" spans="1:23" x14ac:dyDescent="0.2">
      <c r="A634" s="371" t="s">
        <v>28</v>
      </c>
      <c r="B634" s="323"/>
      <c r="C634" s="240"/>
      <c r="D634" s="240"/>
      <c r="E634" s="240"/>
      <c r="F634" s="240"/>
      <c r="G634" s="408"/>
      <c r="H634" s="242"/>
      <c r="I634" s="240"/>
      <c r="J634" s="240"/>
      <c r="K634" s="240"/>
      <c r="L634" s="240"/>
      <c r="M634" s="243"/>
      <c r="N634" s="242"/>
      <c r="O634" s="240"/>
      <c r="P634" s="240"/>
      <c r="Q634" s="240"/>
      <c r="R634" s="240"/>
      <c r="S634" s="243"/>
      <c r="T634" s="339"/>
      <c r="U634" s="227" t="s">
        <v>57</v>
      </c>
      <c r="V634" s="362">
        <v>152.41999999999999</v>
      </c>
      <c r="W634" s="538"/>
    </row>
    <row r="635" spans="1:23" ht="13.5" thickBot="1" x14ac:dyDescent="0.25">
      <c r="A635" s="372" t="s">
        <v>26</v>
      </c>
      <c r="B635" s="410">
        <f t="shared" ref="B635:S635" si="252">B634-B621</f>
        <v>0</v>
      </c>
      <c r="C635" s="415">
        <f t="shared" si="252"/>
        <v>0</v>
      </c>
      <c r="D635" s="415">
        <f t="shared" si="252"/>
        <v>0</v>
      </c>
      <c r="E635" s="415">
        <f t="shared" si="252"/>
        <v>0</v>
      </c>
      <c r="F635" s="415">
        <f t="shared" si="252"/>
        <v>0</v>
      </c>
      <c r="G635" s="416">
        <f t="shared" si="252"/>
        <v>0</v>
      </c>
      <c r="H635" s="410">
        <f t="shared" si="252"/>
        <v>0</v>
      </c>
      <c r="I635" s="415">
        <f t="shared" si="252"/>
        <v>0</v>
      </c>
      <c r="J635" s="415">
        <f t="shared" si="252"/>
        <v>0</v>
      </c>
      <c r="K635" s="415">
        <f t="shared" si="252"/>
        <v>0</v>
      </c>
      <c r="L635" s="415">
        <f t="shared" si="252"/>
        <v>0</v>
      </c>
      <c r="M635" s="417">
        <f t="shared" si="252"/>
        <v>0</v>
      </c>
      <c r="N635" s="410">
        <f t="shared" si="252"/>
        <v>0</v>
      </c>
      <c r="O635" s="415">
        <f t="shared" si="252"/>
        <v>0</v>
      </c>
      <c r="P635" s="415">
        <f t="shared" si="252"/>
        <v>0</v>
      </c>
      <c r="Q635" s="415">
        <f t="shared" si="252"/>
        <v>0</v>
      </c>
      <c r="R635" s="415">
        <f t="shared" si="252"/>
        <v>0</v>
      </c>
      <c r="S635" s="417">
        <f t="shared" si="252"/>
        <v>0</v>
      </c>
      <c r="T635" s="348"/>
      <c r="U635" s="227" t="s">
        <v>26</v>
      </c>
      <c r="V635" s="227">
        <f>V634-V621</f>
        <v>-3.0000000000001137E-2</v>
      </c>
      <c r="W635" s="538"/>
    </row>
    <row r="637" spans="1:23" ht="13.5" thickBot="1" x14ac:dyDescent="0.25"/>
    <row r="638" spans="1:23" ht="13.5" thickBot="1" x14ac:dyDescent="0.25">
      <c r="A638" s="468" t="s">
        <v>164</v>
      </c>
      <c r="B638" s="587" t="s">
        <v>53</v>
      </c>
      <c r="C638" s="588"/>
      <c r="D638" s="588"/>
      <c r="E638" s="588"/>
      <c r="F638" s="588"/>
      <c r="G638" s="589"/>
      <c r="H638" s="587" t="s">
        <v>72</v>
      </c>
      <c r="I638" s="588"/>
      <c r="J638" s="588"/>
      <c r="K638" s="588"/>
      <c r="L638" s="588"/>
      <c r="M638" s="589"/>
      <c r="N638" s="587" t="s">
        <v>63</v>
      </c>
      <c r="O638" s="588"/>
      <c r="P638" s="588"/>
      <c r="Q638" s="588"/>
      <c r="R638" s="588"/>
      <c r="S638" s="589"/>
      <c r="T638" s="338" t="s">
        <v>55</v>
      </c>
      <c r="U638" s="541"/>
      <c r="V638" s="541"/>
      <c r="W638" s="541"/>
    </row>
    <row r="639" spans="1:23" x14ac:dyDescent="0.2">
      <c r="A639" s="469" t="s">
        <v>54</v>
      </c>
      <c r="B639" s="448">
        <v>1</v>
      </c>
      <c r="C639" s="449">
        <v>2</v>
      </c>
      <c r="D639" s="449">
        <v>3</v>
      </c>
      <c r="E639" s="449">
        <v>4</v>
      </c>
      <c r="F639" s="449">
        <v>5</v>
      </c>
      <c r="G639" s="450">
        <v>6</v>
      </c>
      <c r="H639" s="448">
        <v>7</v>
      </c>
      <c r="I639" s="449">
        <v>8</v>
      </c>
      <c r="J639" s="449">
        <v>9</v>
      </c>
      <c r="K639" s="449">
        <v>10</v>
      </c>
      <c r="L639" s="449">
        <v>11</v>
      </c>
      <c r="M639" s="451">
        <v>12</v>
      </c>
      <c r="N639" s="448">
        <v>13</v>
      </c>
      <c r="O639" s="449">
        <v>14</v>
      </c>
      <c r="P639" s="449">
        <v>15</v>
      </c>
      <c r="Q639" s="449">
        <v>16</v>
      </c>
      <c r="R639" s="449">
        <v>17</v>
      </c>
      <c r="S639" s="451">
        <v>18</v>
      </c>
      <c r="T639" s="459">
        <v>720</v>
      </c>
      <c r="U639" s="541"/>
      <c r="V639" s="541"/>
      <c r="W639" s="541"/>
    </row>
    <row r="640" spans="1:23" x14ac:dyDescent="0.2">
      <c r="A640" s="470" t="s">
        <v>3</v>
      </c>
      <c r="B640" s="473">
        <v>4284</v>
      </c>
      <c r="C640" s="254">
        <v>4284</v>
      </c>
      <c r="D640" s="473">
        <v>4284</v>
      </c>
      <c r="E640" s="254">
        <v>4284</v>
      </c>
      <c r="F640" s="473">
        <v>4284</v>
      </c>
      <c r="G640" s="254">
        <v>4284</v>
      </c>
      <c r="H640" s="473">
        <v>4284</v>
      </c>
      <c r="I640" s="254">
        <v>4284</v>
      </c>
      <c r="J640" s="473">
        <v>4284</v>
      </c>
      <c r="K640" s="254">
        <v>4284</v>
      </c>
      <c r="L640" s="473">
        <v>4284</v>
      </c>
      <c r="M640" s="254">
        <v>4284</v>
      </c>
      <c r="N640" s="473">
        <v>4284</v>
      </c>
      <c r="O640" s="254">
        <v>4284</v>
      </c>
      <c r="P640" s="473">
        <v>4284</v>
      </c>
      <c r="Q640" s="254">
        <v>4284</v>
      </c>
      <c r="R640" s="473">
        <v>4284</v>
      </c>
      <c r="S640" s="254">
        <v>4284</v>
      </c>
      <c r="T640" s="473">
        <v>4284</v>
      </c>
      <c r="U640" s="541"/>
      <c r="V640" s="541"/>
      <c r="W640" s="541"/>
    </row>
    <row r="641" spans="1:23" x14ac:dyDescent="0.2">
      <c r="A641" s="471" t="s">
        <v>6</v>
      </c>
      <c r="B641" s="256">
        <v>4768</v>
      </c>
      <c r="C641" s="257">
        <v>4795</v>
      </c>
      <c r="D641" s="257">
        <v>4778</v>
      </c>
      <c r="E641" s="257">
        <v>5212</v>
      </c>
      <c r="F641" s="257">
        <v>4983</v>
      </c>
      <c r="G641" s="296">
        <v>4810</v>
      </c>
      <c r="H641" s="256">
        <v>4843</v>
      </c>
      <c r="I641" s="257">
        <v>4917</v>
      </c>
      <c r="J641" s="257">
        <v>4722</v>
      </c>
      <c r="K641" s="257">
        <v>4669</v>
      </c>
      <c r="L641" s="257">
        <v>4843</v>
      </c>
      <c r="M641" s="258">
        <v>5186</v>
      </c>
      <c r="N641" s="256">
        <v>4896</v>
      </c>
      <c r="O641" s="257">
        <v>5071</v>
      </c>
      <c r="P641" s="257">
        <v>4978</v>
      </c>
      <c r="Q641" s="257">
        <v>4811</v>
      </c>
      <c r="R641" s="257">
        <v>4620</v>
      </c>
      <c r="S641" s="258">
        <v>5175</v>
      </c>
      <c r="T641" s="342">
        <v>4893</v>
      </c>
      <c r="U641" s="541"/>
      <c r="V641" s="541"/>
      <c r="W641" s="541"/>
    </row>
    <row r="642" spans="1:23" x14ac:dyDescent="0.2">
      <c r="A642" s="469" t="s">
        <v>7</v>
      </c>
      <c r="B642" s="260">
        <v>7.1</v>
      </c>
      <c r="C642" s="261">
        <v>80</v>
      </c>
      <c r="D642" s="261">
        <v>64.400000000000006</v>
      </c>
      <c r="E642" s="261">
        <v>46.7</v>
      </c>
      <c r="F642" s="261">
        <v>60</v>
      </c>
      <c r="G642" s="509">
        <v>71.099999999999994</v>
      </c>
      <c r="H642" s="260">
        <v>57.8</v>
      </c>
      <c r="I642" s="261">
        <v>60</v>
      </c>
      <c r="J642" s="261">
        <v>64.400000000000006</v>
      </c>
      <c r="K642" s="261">
        <v>53.3</v>
      </c>
      <c r="L642" s="261">
        <v>73.3</v>
      </c>
      <c r="M642" s="262">
        <v>53.3</v>
      </c>
      <c r="N642" s="260">
        <v>60</v>
      </c>
      <c r="O642" s="261">
        <v>64.400000000000006</v>
      </c>
      <c r="P642" s="261">
        <v>62.2</v>
      </c>
      <c r="Q642" s="261">
        <v>53.3</v>
      </c>
      <c r="R642" s="261">
        <v>66.7</v>
      </c>
      <c r="S642" s="262">
        <v>73.3</v>
      </c>
      <c r="T642" s="343">
        <v>63.3</v>
      </c>
      <c r="U642" s="541"/>
      <c r="V642" s="227"/>
      <c r="W642" s="541"/>
    </row>
    <row r="643" spans="1:23" x14ac:dyDescent="0.2">
      <c r="A643" s="469" t="s">
        <v>8</v>
      </c>
      <c r="B643" s="263">
        <v>9.5000000000000001E-2</v>
      </c>
      <c r="C643" s="264">
        <v>8.8999999999999996E-2</v>
      </c>
      <c r="D643" s="264">
        <v>0.105</v>
      </c>
      <c r="E643" s="264">
        <v>0.154</v>
      </c>
      <c r="F643" s="264">
        <v>0.11799999999999999</v>
      </c>
      <c r="G643" s="302">
        <v>9.5000000000000001E-2</v>
      </c>
      <c r="H643" s="263">
        <v>0.11799999999999999</v>
      </c>
      <c r="I643" s="264">
        <v>0.115</v>
      </c>
      <c r="J643" s="264">
        <v>0.11799999999999999</v>
      </c>
      <c r="K643" s="264">
        <v>0.14099999999999999</v>
      </c>
      <c r="L643" s="264">
        <v>0.10199999999999999</v>
      </c>
      <c r="M643" s="265">
        <v>0.12</v>
      </c>
      <c r="N643" s="263">
        <v>0.10299999999999999</v>
      </c>
      <c r="O643" s="264">
        <v>9.8000000000000004E-2</v>
      </c>
      <c r="P643" s="264">
        <v>0.10299999999999999</v>
      </c>
      <c r="Q643" s="264" t="s">
        <v>165</v>
      </c>
      <c r="R643" s="264">
        <v>9.7000000000000003E-2</v>
      </c>
      <c r="S643" s="265">
        <v>0.104</v>
      </c>
      <c r="T643" s="344">
        <v>0.112</v>
      </c>
      <c r="U643" s="541"/>
      <c r="V643" s="227"/>
      <c r="W643" s="541"/>
    </row>
    <row r="644" spans="1:23" x14ac:dyDescent="0.2">
      <c r="A644" s="471" t="s">
        <v>1</v>
      </c>
      <c r="B644" s="266">
        <f>B641/H640*100-100</f>
        <v>11.297852474323065</v>
      </c>
      <c r="C644" s="267">
        <f t="shared" ref="C644:E644" si="253">C641/C640*100-100</f>
        <v>11.928104575163403</v>
      </c>
      <c r="D644" s="267">
        <f t="shared" si="253"/>
        <v>11.531279178338011</v>
      </c>
      <c r="E644" s="267">
        <f t="shared" si="253"/>
        <v>21.661998132586362</v>
      </c>
      <c r="F644" s="267">
        <f>F641/F640*100-100</f>
        <v>16.31652661064426</v>
      </c>
      <c r="G644" s="405">
        <f t="shared" ref="G644:L644" si="254">G641/G640*100-100</f>
        <v>12.278244631185814</v>
      </c>
      <c r="H644" s="266">
        <f t="shared" si="254"/>
        <v>13.048552754435107</v>
      </c>
      <c r="I644" s="267">
        <f t="shared" si="254"/>
        <v>14.775910364145645</v>
      </c>
      <c r="J644" s="267">
        <f t="shared" si="254"/>
        <v>10.224089635854355</v>
      </c>
      <c r="K644" s="267">
        <f t="shared" si="254"/>
        <v>8.9869281045751563</v>
      </c>
      <c r="L644" s="267">
        <f t="shared" si="254"/>
        <v>13.048552754435107</v>
      </c>
      <c r="M644" s="268">
        <f>M641/M640*100-100</f>
        <v>21.055088702147515</v>
      </c>
      <c r="N644" s="266">
        <f t="shared" ref="N644:T644" si="255">N641/N640*100-100</f>
        <v>14.285714285714278</v>
      </c>
      <c r="O644" s="267">
        <f t="shared" si="255"/>
        <v>18.370681605975719</v>
      </c>
      <c r="P644" s="267">
        <f t="shared" si="255"/>
        <v>16.199813258636794</v>
      </c>
      <c r="Q644" s="267">
        <f t="shared" si="255"/>
        <v>12.301587301587304</v>
      </c>
      <c r="R644" s="267">
        <f t="shared" si="255"/>
        <v>7.8431372549019613</v>
      </c>
      <c r="S644" s="268">
        <f t="shared" si="255"/>
        <v>20.798319327731079</v>
      </c>
      <c r="T644" s="345">
        <f t="shared" si="255"/>
        <v>14.215686274509792</v>
      </c>
      <c r="U644" s="541"/>
      <c r="V644" s="227"/>
      <c r="W644" s="541"/>
    </row>
    <row r="645" spans="1:23" ht="13.5" thickBot="1" x14ac:dyDescent="0.25">
      <c r="A645" s="472" t="s">
        <v>27</v>
      </c>
      <c r="B645" s="474">
        <f t="shared" ref="B645:T645" si="256">B641-B628</f>
        <v>87</v>
      </c>
      <c r="C645" s="475">
        <f t="shared" si="256"/>
        <v>-215</v>
      </c>
      <c r="D645" s="475">
        <f t="shared" si="256"/>
        <v>36</v>
      </c>
      <c r="E645" s="475">
        <f t="shared" si="256"/>
        <v>210</v>
      </c>
      <c r="F645" s="475">
        <f t="shared" si="256"/>
        <v>224</v>
      </c>
      <c r="G645" s="476">
        <f t="shared" si="256"/>
        <v>152</v>
      </c>
      <c r="H645" s="474">
        <f t="shared" si="256"/>
        <v>157</v>
      </c>
      <c r="I645" s="475">
        <f t="shared" si="256"/>
        <v>118</v>
      </c>
      <c r="J645" s="475">
        <f t="shared" si="256"/>
        <v>-103</v>
      </c>
      <c r="K645" s="475">
        <f t="shared" si="256"/>
        <v>-16</v>
      </c>
      <c r="L645" s="475">
        <f t="shared" si="256"/>
        <v>206</v>
      </c>
      <c r="M645" s="477">
        <f t="shared" si="256"/>
        <v>99</v>
      </c>
      <c r="N645" s="474">
        <f t="shared" si="256"/>
        <v>-31</v>
      </c>
      <c r="O645" s="475">
        <f t="shared" si="256"/>
        <v>133</v>
      </c>
      <c r="P645" s="475">
        <f t="shared" si="256"/>
        <v>54</v>
      </c>
      <c r="Q645" s="475">
        <f t="shared" si="256"/>
        <v>-95</v>
      </c>
      <c r="R645" s="475">
        <f t="shared" si="256"/>
        <v>-32</v>
      </c>
      <c r="S645" s="477">
        <f t="shared" si="256"/>
        <v>191</v>
      </c>
      <c r="T645" s="478">
        <f t="shared" si="256"/>
        <v>68</v>
      </c>
      <c r="U645" s="541"/>
      <c r="V645" s="227"/>
      <c r="W645" s="541"/>
    </row>
    <row r="646" spans="1:23" x14ac:dyDescent="0.2">
      <c r="A646" s="370" t="s">
        <v>51</v>
      </c>
      <c r="B646" s="274">
        <v>708</v>
      </c>
      <c r="C646" s="275">
        <v>711</v>
      </c>
      <c r="D646" s="275">
        <v>716</v>
      </c>
      <c r="E646" s="275">
        <v>165</v>
      </c>
      <c r="F646" s="275">
        <v>728</v>
      </c>
      <c r="G646" s="407">
        <v>727</v>
      </c>
      <c r="H646" s="274">
        <v>689</v>
      </c>
      <c r="I646" s="275">
        <v>707</v>
      </c>
      <c r="J646" s="275">
        <v>705</v>
      </c>
      <c r="K646" s="275">
        <v>156</v>
      </c>
      <c r="L646" s="275">
        <v>718</v>
      </c>
      <c r="M646" s="276">
        <v>708</v>
      </c>
      <c r="N646" s="274">
        <v>714</v>
      </c>
      <c r="O646" s="275">
        <v>732</v>
      </c>
      <c r="P646" s="275">
        <v>730</v>
      </c>
      <c r="Q646" s="275">
        <v>113</v>
      </c>
      <c r="R646" s="275">
        <v>736</v>
      </c>
      <c r="S646" s="276">
        <v>722</v>
      </c>
      <c r="T646" s="347">
        <f>SUM(B646:S646)</f>
        <v>11185</v>
      </c>
      <c r="U646" s="227" t="s">
        <v>56</v>
      </c>
      <c r="V646" s="278">
        <f>T633-T646</f>
        <v>62</v>
      </c>
      <c r="W646" s="279">
        <f>V646/T633</f>
        <v>5.5125811327465099E-3</v>
      </c>
    </row>
    <row r="647" spans="1:23" x14ac:dyDescent="0.2">
      <c r="A647" s="371" t="s">
        <v>28</v>
      </c>
      <c r="B647" s="323"/>
      <c r="C647" s="240"/>
      <c r="D647" s="240"/>
      <c r="E647" s="240"/>
      <c r="F647" s="240"/>
      <c r="G647" s="408"/>
      <c r="H647" s="242"/>
      <c r="I647" s="240"/>
      <c r="J647" s="240"/>
      <c r="K647" s="240"/>
      <c r="L647" s="240"/>
      <c r="M647" s="243"/>
      <c r="N647" s="242"/>
      <c r="O647" s="240"/>
      <c r="P647" s="240"/>
      <c r="Q647" s="240"/>
      <c r="R647" s="240"/>
      <c r="S647" s="243"/>
      <c r="T647" s="339"/>
      <c r="U647" s="227" t="s">
        <v>57</v>
      </c>
      <c r="V647" s="362">
        <v>152.66999999999999</v>
      </c>
      <c r="W647" s="541"/>
    </row>
    <row r="648" spans="1:23" ht="13.5" thickBot="1" x14ac:dyDescent="0.25">
      <c r="A648" s="372" t="s">
        <v>26</v>
      </c>
      <c r="B648" s="410">
        <f t="shared" ref="B648:S648" si="257">B647-B634</f>
        <v>0</v>
      </c>
      <c r="C648" s="415">
        <f t="shared" si="257"/>
        <v>0</v>
      </c>
      <c r="D648" s="415">
        <f t="shared" si="257"/>
        <v>0</v>
      </c>
      <c r="E648" s="415">
        <f t="shared" si="257"/>
        <v>0</v>
      </c>
      <c r="F648" s="415">
        <f t="shared" si="257"/>
        <v>0</v>
      </c>
      <c r="G648" s="416">
        <f t="shared" si="257"/>
        <v>0</v>
      </c>
      <c r="H648" s="410">
        <f t="shared" si="257"/>
        <v>0</v>
      </c>
      <c r="I648" s="415">
        <f t="shared" si="257"/>
        <v>0</v>
      </c>
      <c r="J648" s="415">
        <f t="shared" si="257"/>
        <v>0</v>
      </c>
      <c r="K648" s="415">
        <f t="shared" si="257"/>
        <v>0</v>
      </c>
      <c r="L648" s="415">
        <f t="shared" si="257"/>
        <v>0</v>
      </c>
      <c r="M648" s="417">
        <f t="shared" si="257"/>
        <v>0</v>
      </c>
      <c r="N648" s="410">
        <f t="shared" si="257"/>
        <v>0</v>
      </c>
      <c r="O648" s="415">
        <f t="shared" si="257"/>
        <v>0</v>
      </c>
      <c r="P648" s="415">
        <f t="shared" si="257"/>
        <v>0</v>
      </c>
      <c r="Q648" s="415">
        <f t="shared" si="257"/>
        <v>0</v>
      </c>
      <c r="R648" s="415">
        <f t="shared" si="257"/>
        <v>0</v>
      </c>
      <c r="S648" s="417">
        <f t="shared" si="257"/>
        <v>0</v>
      </c>
      <c r="T648" s="348"/>
      <c r="U648" s="227" t="s">
        <v>26</v>
      </c>
      <c r="V648" s="227">
        <f>V647-V634</f>
        <v>0.25</v>
      </c>
      <c r="W648" s="541"/>
    </row>
    <row r="650" spans="1:23" ht="13.5" thickBot="1" x14ac:dyDescent="0.25"/>
    <row r="651" spans="1:23" ht="13.5" thickBot="1" x14ac:dyDescent="0.25">
      <c r="A651" s="468" t="s">
        <v>167</v>
      </c>
      <c r="B651" s="587" t="s">
        <v>53</v>
      </c>
      <c r="C651" s="588"/>
      <c r="D651" s="588"/>
      <c r="E651" s="588"/>
      <c r="F651" s="588"/>
      <c r="G651" s="589"/>
      <c r="H651" s="587" t="s">
        <v>72</v>
      </c>
      <c r="I651" s="588"/>
      <c r="J651" s="588"/>
      <c r="K651" s="588"/>
      <c r="L651" s="588"/>
      <c r="M651" s="589"/>
      <c r="N651" s="587" t="s">
        <v>63</v>
      </c>
      <c r="O651" s="588"/>
      <c r="P651" s="588"/>
      <c r="Q651" s="588"/>
      <c r="R651" s="588"/>
      <c r="S651" s="589"/>
      <c r="T651" s="338" t="s">
        <v>55</v>
      </c>
      <c r="U651" s="544"/>
      <c r="V651" s="544"/>
      <c r="W651" s="544"/>
    </row>
    <row r="652" spans="1:23" x14ac:dyDescent="0.2">
      <c r="A652" s="469" t="s">
        <v>54</v>
      </c>
      <c r="B652" s="448">
        <v>1</v>
      </c>
      <c r="C652" s="449">
        <v>2</v>
      </c>
      <c r="D652" s="449">
        <v>3</v>
      </c>
      <c r="E652" s="449">
        <v>4</v>
      </c>
      <c r="F652" s="449">
        <v>5</v>
      </c>
      <c r="G652" s="450">
        <v>6</v>
      </c>
      <c r="H652" s="448">
        <v>7</v>
      </c>
      <c r="I652" s="449">
        <v>8</v>
      </c>
      <c r="J652" s="449">
        <v>9</v>
      </c>
      <c r="K652" s="449">
        <v>10</v>
      </c>
      <c r="L652" s="449">
        <v>11</v>
      </c>
      <c r="M652" s="451">
        <v>12</v>
      </c>
      <c r="N652" s="448">
        <v>13</v>
      </c>
      <c r="O652" s="449">
        <v>14</v>
      </c>
      <c r="P652" s="449">
        <v>15</v>
      </c>
      <c r="Q652" s="449">
        <v>16</v>
      </c>
      <c r="R652" s="449">
        <v>17</v>
      </c>
      <c r="S652" s="451">
        <v>18</v>
      </c>
      <c r="T652" s="459">
        <v>625</v>
      </c>
      <c r="U652" s="544"/>
      <c r="V652" s="544"/>
      <c r="W652" s="544"/>
    </row>
    <row r="653" spans="1:23" x14ac:dyDescent="0.2">
      <c r="A653" s="470" t="s">
        <v>3</v>
      </c>
      <c r="B653" s="473">
        <v>4320</v>
      </c>
      <c r="C653" s="473">
        <v>4320</v>
      </c>
      <c r="D653" s="473">
        <v>4320</v>
      </c>
      <c r="E653" s="473">
        <v>4320</v>
      </c>
      <c r="F653" s="473">
        <v>4320</v>
      </c>
      <c r="G653" s="473">
        <v>4320</v>
      </c>
      <c r="H653" s="473">
        <v>4320</v>
      </c>
      <c r="I653" s="473">
        <v>4320</v>
      </c>
      <c r="J653" s="473">
        <v>4320</v>
      </c>
      <c r="K653" s="473">
        <v>4320</v>
      </c>
      <c r="L653" s="473">
        <v>4320</v>
      </c>
      <c r="M653" s="473">
        <v>4320</v>
      </c>
      <c r="N653" s="473">
        <v>4320</v>
      </c>
      <c r="O653" s="473">
        <v>4320</v>
      </c>
      <c r="P653" s="473">
        <v>4320</v>
      </c>
      <c r="Q653" s="473">
        <v>4320</v>
      </c>
      <c r="R653" s="473">
        <v>4320</v>
      </c>
      <c r="S653" s="473">
        <v>4320</v>
      </c>
      <c r="T653" s="473">
        <v>4320</v>
      </c>
      <c r="U653" s="544"/>
      <c r="V653" s="544"/>
      <c r="W653" s="544"/>
    </row>
    <row r="654" spans="1:23" x14ac:dyDescent="0.2">
      <c r="A654" s="471" t="s">
        <v>6</v>
      </c>
      <c r="B654" s="256">
        <v>4622.5641025641025</v>
      </c>
      <c r="C654" s="257">
        <v>4811.75</v>
      </c>
      <c r="D654" s="257">
        <v>4832.3076923076924</v>
      </c>
      <c r="E654" s="257">
        <v>4949.2857142857147</v>
      </c>
      <c r="F654" s="257">
        <v>4889.75</v>
      </c>
      <c r="G654" s="296">
        <v>4858.7179487179483</v>
      </c>
      <c r="H654" s="256">
        <v>4765.3658536585363</v>
      </c>
      <c r="I654" s="257">
        <v>4773.1707317073169</v>
      </c>
      <c r="J654" s="257">
        <v>4830.7894736842109</v>
      </c>
      <c r="K654" s="257">
        <v>5001.666666666667</v>
      </c>
      <c r="L654" s="257">
        <v>4956.333333333333</v>
      </c>
      <c r="M654" s="258">
        <v>5035</v>
      </c>
      <c r="N654" s="256">
        <v>4861.3157894736842</v>
      </c>
      <c r="O654" s="257">
        <v>4935.6097560975613</v>
      </c>
      <c r="P654" s="257">
        <v>4964.318181818182</v>
      </c>
      <c r="Q654" s="257">
        <v>4970</v>
      </c>
      <c r="R654" s="257">
        <v>4692.9729729729734</v>
      </c>
      <c r="S654" s="258">
        <v>4967.4358974358975</v>
      </c>
      <c r="T654" s="342">
        <v>4860.5439999999999</v>
      </c>
      <c r="U654" s="544"/>
      <c r="V654" s="544"/>
      <c r="W654" s="544"/>
    </row>
    <row r="655" spans="1:23" x14ac:dyDescent="0.2">
      <c r="A655" s="469" t="s">
        <v>7</v>
      </c>
      <c r="B655" s="260">
        <v>64.102564102564102</v>
      </c>
      <c r="C655" s="261">
        <v>72.5</v>
      </c>
      <c r="D655" s="261">
        <v>53.846153846153847</v>
      </c>
      <c r="E655" s="261">
        <v>57.142857142857146</v>
      </c>
      <c r="F655" s="261">
        <v>57.5</v>
      </c>
      <c r="G655" s="509">
        <v>82.051282051282058</v>
      </c>
      <c r="H655" s="260">
        <v>63.414634146341463</v>
      </c>
      <c r="I655" s="261">
        <v>68.292682926829272</v>
      </c>
      <c r="J655" s="261">
        <v>68.421052631578945</v>
      </c>
      <c r="K655" s="261">
        <v>41.666666666666664</v>
      </c>
      <c r="L655" s="261">
        <v>63.333333333333336</v>
      </c>
      <c r="M655" s="262">
        <v>75</v>
      </c>
      <c r="N655" s="260">
        <v>57.89473684210526</v>
      </c>
      <c r="O655" s="261">
        <v>80.487804878048777</v>
      </c>
      <c r="P655" s="261">
        <v>75</v>
      </c>
      <c r="Q655" s="261">
        <v>61.53846153846154</v>
      </c>
      <c r="R655" s="261">
        <v>78.378378378378372</v>
      </c>
      <c r="S655" s="262">
        <v>69.230769230769226</v>
      </c>
      <c r="T655" s="343">
        <v>64.48</v>
      </c>
      <c r="U655" s="544"/>
      <c r="V655" s="227"/>
      <c r="W655" s="544"/>
    </row>
    <row r="656" spans="1:23" x14ac:dyDescent="0.2">
      <c r="A656" s="469" t="s">
        <v>8</v>
      </c>
      <c r="B656" s="263">
        <v>0.10097790213128463</v>
      </c>
      <c r="C656" s="264">
        <v>0.10502124278646151</v>
      </c>
      <c r="D656" s="264">
        <v>0.11438116941762543</v>
      </c>
      <c r="E656" s="264">
        <v>9.6200184222863527E-2</v>
      </c>
      <c r="F656" s="264">
        <v>0.11320062425854596</v>
      </c>
      <c r="G656" s="302">
        <v>8.6081410356127402E-2</v>
      </c>
      <c r="H656" s="263">
        <v>0.11218606923269829</v>
      </c>
      <c r="I656" s="264">
        <v>9.976201815676243E-2</v>
      </c>
      <c r="J656" s="264">
        <v>9.4382014135249825E-2</v>
      </c>
      <c r="K656" s="264">
        <v>0.11998453968238021</v>
      </c>
      <c r="L656" s="264">
        <v>9.8761077695982219E-2</v>
      </c>
      <c r="M656" s="265">
        <v>8.9977003980816581E-2</v>
      </c>
      <c r="N656" s="263">
        <v>0.10448248359378337</v>
      </c>
      <c r="O656" s="264">
        <v>8.144303759012729E-2</v>
      </c>
      <c r="P656" s="264">
        <v>8.7618903663742712E-2</v>
      </c>
      <c r="Q656" s="264">
        <v>9.7758882372328729E-2</v>
      </c>
      <c r="R656" s="264">
        <v>7.9217622960430709E-2</v>
      </c>
      <c r="S656" s="265">
        <v>0.10235261458994614</v>
      </c>
      <c r="T656" s="344">
        <v>0.10139477998572616</v>
      </c>
      <c r="U656" s="544"/>
      <c r="V656" s="227"/>
      <c r="W656" s="544"/>
    </row>
    <row r="657" spans="1:23" x14ac:dyDescent="0.2">
      <c r="A657" s="471" t="s">
        <v>1</v>
      </c>
      <c r="B657" s="266">
        <f>B654/H653*100-100</f>
        <v>7.0037986704653434</v>
      </c>
      <c r="C657" s="267">
        <f t="shared" ref="C657:E657" si="258">C654/C653*100-100</f>
        <v>11.383101851851848</v>
      </c>
      <c r="D657" s="267">
        <f t="shared" si="258"/>
        <v>11.858974358974365</v>
      </c>
      <c r="E657" s="267">
        <f t="shared" si="258"/>
        <v>14.56679894179895</v>
      </c>
      <c r="F657" s="267">
        <f>F654/F653*100-100</f>
        <v>13.188657407407405</v>
      </c>
      <c r="G657" s="405">
        <f t="shared" ref="G657:L657" si="259">G654/G653*100-100</f>
        <v>12.47032288698955</v>
      </c>
      <c r="H657" s="266">
        <f t="shared" si="259"/>
        <v>10.309394760614254</v>
      </c>
      <c r="I657" s="267">
        <f t="shared" si="259"/>
        <v>10.490063233965657</v>
      </c>
      <c r="J657" s="267">
        <f t="shared" si="259"/>
        <v>11.823830409356731</v>
      </c>
      <c r="K657" s="267">
        <f t="shared" si="259"/>
        <v>15.77932098765433</v>
      </c>
      <c r="L657" s="267">
        <f t="shared" si="259"/>
        <v>14.729938271604937</v>
      </c>
      <c r="M657" s="268">
        <f>M654/M653*100-100</f>
        <v>16.550925925925924</v>
      </c>
      <c r="N657" s="266">
        <f t="shared" ref="N657:T657" si="260">N654/N653*100-100</f>
        <v>12.530458089668613</v>
      </c>
      <c r="O657" s="267">
        <f t="shared" si="260"/>
        <v>14.250225835591706</v>
      </c>
      <c r="P657" s="267">
        <f t="shared" si="260"/>
        <v>14.914772727272734</v>
      </c>
      <c r="Q657" s="267">
        <f t="shared" si="260"/>
        <v>15.046296296296305</v>
      </c>
      <c r="R657" s="267">
        <f t="shared" si="260"/>
        <v>8.6336336336336501</v>
      </c>
      <c r="S657" s="268">
        <f t="shared" si="260"/>
        <v>14.986942070275404</v>
      </c>
      <c r="T657" s="345">
        <f t="shared" si="260"/>
        <v>12.512592592592583</v>
      </c>
      <c r="U657" s="544"/>
      <c r="V657" s="227"/>
      <c r="W657" s="544"/>
    </row>
    <row r="658" spans="1:23" ht="13.5" thickBot="1" x14ac:dyDescent="0.25">
      <c r="A658" s="472" t="s">
        <v>27</v>
      </c>
      <c r="B658" s="474">
        <f t="shared" ref="B658:T658" si="261">B654-B641</f>
        <v>-145.43589743589746</v>
      </c>
      <c r="C658" s="475">
        <f t="shared" si="261"/>
        <v>16.75</v>
      </c>
      <c r="D658" s="475">
        <f t="shared" si="261"/>
        <v>54.307692307692378</v>
      </c>
      <c r="E658" s="475">
        <f t="shared" si="261"/>
        <v>-262.71428571428532</v>
      </c>
      <c r="F658" s="475">
        <f t="shared" si="261"/>
        <v>-93.25</v>
      </c>
      <c r="G658" s="476">
        <f t="shared" si="261"/>
        <v>48.717948717948275</v>
      </c>
      <c r="H658" s="474">
        <f t="shared" si="261"/>
        <v>-77.634146341463747</v>
      </c>
      <c r="I658" s="475">
        <f t="shared" si="261"/>
        <v>-143.82926829268308</v>
      </c>
      <c r="J658" s="475">
        <f t="shared" si="261"/>
        <v>108.78947368421086</v>
      </c>
      <c r="K658" s="475">
        <f t="shared" si="261"/>
        <v>332.66666666666697</v>
      </c>
      <c r="L658" s="475">
        <f t="shared" si="261"/>
        <v>113.33333333333303</v>
      </c>
      <c r="M658" s="477">
        <f t="shared" si="261"/>
        <v>-151</v>
      </c>
      <c r="N658" s="474">
        <f t="shared" si="261"/>
        <v>-34.684210526315837</v>
      </c>
      <c r="O658" s="475">
        <f t="shared" si="261"/>
        <v>-135.39024390243867</v>
      </c>
      <c r="P658" s="475">
        <f t="shared" si="261"/>
        <v>-13.681818181818016</v>
      </c>
      <c r="Q658" s="475">
        <f t="shared" si="261"/>
        <v>159</v>
      </c>
      <c r="R658" s="475">
        <f t="shared" si="261"/>
        <v>72.972972972973366</v>
      </c>
      <c r="S658" s="477">
        <f t="shared" si="261"/>
        <v>-207.56410256410254</v>
      </c>
      <c r="T658" s="478">
        <f t="shared" si="261"/>
        <v>-32.456000000000131</v>
      </c>
      <c r="U658" s="544"/>
      <c r="V658" s="227"/>
      <c r="W658" s="544"/>
    </row>
    <row r="659" spans="1:23" x14ac:dyDescent="0.2">
      <c r="A659" s="370" t="s">
        <v>51</v>
      </c>
      <c r="B659" s="274">
        <v>706</v>
      </c>
      <c r="C659" s="275">
        <v>708</v>
      </c>
      <c r="D659" s="275">
        <v>714</v>
      </c>
      <c r="E659" s="275">
        <v>155</v>
      </c>
      <c r="F659" s="275">
        <v>724</v>
      </c>
      <c r="G659" s="407">
        <v>725</v>
      </c>
      <c r="H659" s="274">
        <v>688</v>
      </c>
      <c r="I659" s="275">
        <v>706</v>
      </c>
      <c r="J659" s="275">
        <v>702</v>
      </c>
      <c r="K659" s="275">
        <v>148</v>
      </c>
      <c r="L659" s="275">
        <v>715</v>
      </c>
      <c r="M659" s="276">
        <v>704</v>
      </c>
      <c r="N659" s="274">
        <v>709</v>
      </c>
      <c r="O659" s="275">
        <v>731</v>
      </c>
      <c r="P659" s="275">
        <v>729</v>
      </c>
      <c r="Q659" s="275">
        <v>105</v>
      </c>
      <c r="R659" s="275">
        <v>734</v>
      </c>
      <c r="S659" s="276">
        <v>721</v>
      </c>
      <c r="T659" s="347">
        <f>SUM(B659:S659)</f>
        <v>11124</v>
      </c>
      <c r="U659" s="227" t="s">
        <v>56</v>
      </c>
      <c r="V659" s="278">
        <f>T646-T659</f>
        <v>61</v>
      </c>
      <c r="W659" s="279">
        <f>V659/T646</f>
        <v>5.4537326776933391E-3</v>
      </c>
    </row>
    <row r="660" spans="1:23" x14ac:dyDescent="0.2">
      <c r="A660" s="371" t="s">
        <v>28</v>
      </c>
      <c r="B660" s="323"/>
      <c r="C660" s="240"/>
      <c r="D660" s="240"/>
      <c r="E660" s="240"/>
      <c r="F660" s="240"/>
      <c r="G660" s="408"/>
      <c r="H660" s="242"/>
      <c r="I660" s="240"/>
      <c r="J660" s="240"/>
      <c r="K660" s="240"/>
      <c r="L660" s="240"/>
      <c r="M660" s="243"/>
      <c r="N660" s="242"/>
      <c r="O660" s="240"/>
      <c r="P660" s="240"/>
      <c r="Q660" s="240"/>
      <c r="R660" s="240"/>
      <c r="S660" s="243"/>
      <c r="T660" s="339"/>
      <c r="U660" s="227" t="s">
        <v>57</v>
      </c>
      <c r="V660" s="362">
        <v>152.54</v>
      </c>
      <c r="W660" s="544"/>
    </row>
    <row r="661" spans="1:23" ht="13.5" thickBot="1" x14ac:dyDescent="0.25">
      <c r="A661" s="372" t="s">
        <v>26</v>
      </c>
      <c r="B661" s="410">
        <f t="shared" ref="B661:S661" si="262">B660-B647</f>
        <v>0</v>
      </c>
      <c r="C661" s="415">
        <f t="shared" si="262"/>
        <v>0</v>
      </c>
      <c r="D661" s="415">
        <f t="shared" si="262"/>
        <v>0</v>
      </c>
      <c r="E661" s="415">
        <f t="shared" si="262"/>
        <v>0</v>
      </c>
      <c r="F661" s="415">
        <f t="shared" si="262"/>
        <v>0</v>
      </c>
      <c r="G661" s="416">
        <f t="shared" si="262"/>
        <v>0</v>
      </c>
      <c r="H661" s="410">
        <f t="shared" si="262"/>
        <v>0</v>
      </c>
      <c r="I661" s="415">
        <f t="shared" si="262"/>
        <v>0</v>
      </c>
      <c r="J661" s="415">
        <f t="shared" si="262"/>
        <v>0</v>
      </c>
      <c r="K661" s="415">
        <f t="shared" si="262"/>
        <v>0</v>
      </c>
      <c r="L661" s="415">
        <f t="shared" si="262"/>
        <v>0</v>
      </c>
      <c r="M661" s="417">
        <f t="shared" si="262"/>
        <v>0</v>
      </c>
      <c r="N661" s="410">
        <f t="shared" si="262"/>
        <v>0</v>
      </c>
      <c r="O661" s="415">
        <f t="shared" si="262"/>
        <v>0</v>
      </c>
      <c r="P661" s="415">
        <f t="shared" si="262"/>
        <v>0</v>
      </c>
      <c r="Q661" s="415">
        <f t="shared" si="262"/>
        <v>0</v>
      </c>
      <c r="R661" s="415">
        <f t="shared" si="262"/>
        <v>0</v>
      </c>
      <c r="S661" s="417">
        <f t="shared" si="262"/>
        <v>0</v>
      </c>
      <c r="T661" s="348"/>
      <c r="U661" s="227" t="s">
        <v>26</v>
      </c>
      <c r="V661" s="227">
        <f>V660-V647</f>
        <v>-0.12999999999999545</v>
      </c>
      <c r="W661" s="544"/>
    </row>
    <row r="663" spans="1:23" ht="13.5" thickBot="1" x14ac:dyDescent="0.25"/>
    <row r="664" spans="1:23" ht="13.5" thickBot="1" x14ac:dyDescent="0.25">
      <c r="A664" s="468" t="s">
        <v>171</v>
      </c>
      <c r="B664" s="587" t="s">
        <v>53</v>
      </c>
      <c r="C664" s="588"/>
      <c r="D664" s="588"/>
      <c r="E664" s="588"/>
      <c r="F664" s="588"/>
      <c r="G664" s="589"/>
      <c r="H664" s="587" t="s">
        <v>72</v>
      </c>
      <c r="I664" s="588"/>
      <c r="J664" s="588"/>
      <c r="K664" s="588"/>
      <c r="L664" s="588"/>
      <c r="M664" s="589"/>
      <c r="N664" s="587" t="s">
        <v>63</v>
      </c>
      <c r="O664" s="588"/>
      <c r="P664" s="588"/>
      <c r="Q664" s="588"/>
      <c r="R664" s="588"/>
      <c r="S664" s="589"/>
      <c r="T664" s="338" t="s">
        <v>55</v>
      </c>
      <c r="U664" s="546"/>
      <c r="V664" s="546"/>
      <c r="W664" s="546"/>
    </row>
    <row r="665" spans="1:23" x14ac:dyDescent="0.2">
      <c r="A665" s="469" t="s">
        <v>54</v>
      </c>
      <c r="B665" s="448">
        <v>1</v>
      </c>
      <c r="C665" s="449">
        <v>2</v>
      </c>
      <c r="D665" s="449">
        <v>3</v>
      </c>
      <c r="E665" s="449">
        <v>4</v>
      </c>
      <c r="F665" s="449">
        <v>5</v>
      </c>
      <c r="G665" s="450">
        <v>6</v>
      </c>
      <c r="H665" s="448">
        <v>7</v>
      </c>
      <c r="I665" s="449">
        <v>8</v>
      </c>
      <c r="J665" s="449">
        <v>9</v>
      </c>
      <c r="K665" s="449">
        <v>10</v>
      </c>
      <c r="L665" s="449">
        <v>11</v>
      </c>
      <c r="M665" s="451">
        <v>12</v>
      </c>
      <c r="N665" s="448">
        <v>13</v>
      </c>
      <c r="O665" s="449">
        <v>14</v>
      </c>
      <c r="P665" s="449">
        <v>15</v>
      </c>
      <c r="Q665" s="449">
        <v>16</v>
      </c>
      <c r="R665" s="449">
        <v>17</v>
      </c>
      <c r="S665" s="451">
        <v>18</v>
      </c>
      <c r="T665" s="459">
        <v>625</v>
      </c>
      <c r="U665" s="546"/>
      <c r="V665" s="546"/>
      <c r="W665" s="546"/>
    </row>
    <row r="666" spans="1:23" x14ac:dyDescent="0.2">
      <c r="A666" s="470" t="s">
        <v>3</v>
      </c>
      <c r="B666" s="473">
        <v>4356</v>
      </c>
      <c r="C666" s="473">
        <v>4356</v>
      </c>
      <c r="D666" s="473">
        <v>4356</v>
      </c>
      <c r="E666" s="473">
        <v>4356</v>
      </c>
      <c r="F666" s="473">
        <v>4356</v>
      </c>
      <c r="G666" s="473">
        <v>4356</v>
      </c>
      <c r="H666" s="473">
        <v>4356</v>
      </c>
      <c r="I666" s="473">
        <v>4356</v>
      </c>
      <c r="J666" s="473">
        <v>4356</v>
      </c>
      <c r="K666" s="473">
        <v>4356</v>
      </c>
      <c r="L666" s="473">
        <v>4356</v>
      </c>
      <c r="M666" s="473">
        <v>4356</v>
      </c>
      <c r="N666" s="473">
        <v>4356</v>
      </c>
      <c r="O666" s="473">
        <v>4356</v>
      </c>
      <c r="P666" s="473">
        <v>4356</v>
      </c>
      <c r="Q666" s="473">
        <v>4356</v>
      </c>
      <c r="R666" s="473">
        <v>4356</v>
      </c>
      <c r="S666" s="473">
        <v>4356</v>
      </c>
      <c r="T666" s="473">
        <v>4356</v>
      </c>
      <c r="U666" s="546"/>
      <c r="V666" s="546"/>
      <c r="W666" s="546"/>
    </row>
    <row r="667" spans="1:23" x14ac:dyDescent="0.2">
      <c r="A667" s="471" t="s">
        <v>6</v>
      </c>
      <c r="B667" s="256">
        <v>4805</v>
      </c>
      <c r="C667" s="257">
        <v>5006</v>
      </c>
      <c r="D667" s="257">
        <v>4901</v>
      </c>
      <c r="E667" s="257">
        <v>4986</v>
      </c>
      <c r="F667" s="257">
        <v>5062</v>
      </c>
      <c r="G667" s="296">
        <v>4684</v>
      </c>
      <c r="H667" s="256">
        <v>4630</v>
      </c>
      <c r="I667" s="257">
        <v>4880</v>
      </c>
      <c r="J667" s="257">
        <v>4979</v>
      </c>
      <c r="K667" s="257">
        <v>4756</v>
      </c>
      <c r="L667" s="257">
        <v>4924</v>
      </c>
      <c r="M667" s="258">
        <v>5068</v>
      </c>
      <c r="N667" s="256">
        <v>5005</v>
      </c>
      <c r="O667" s="257">
        <v>5028</v>
      </c>
      <c r="P667" s="257">
        <v>5078</v>
      </c>
      <c r="Q667" s="257">
        <v>4722</v>
      </c>
      <c r="R667" s="257">
        <v>4618</v>
      </c>
      <c r="S667" s="258">
        <v>4707</v>
      </c>
      <c r="T667" s="342">
        <v>4888</v>
      </c>
      <c r="U667" s="546"/>
      <c r="V667" s="546"/>
      <c r="W667" s="546"/>
    </row>
    <row r="668" spans="1:23" x14ac:dyDescent="0.2">
      <c r="A668" s="469" t="s">
        <v>7</v>
      </c>
      <c r="B668" s="260">
        <v>77.5</v>
      </c>
      <c r="C668" s="261">
        <v>60</v>
      </c>
      <c r="D668" s="261">
        <v>62.5</v>
      </c>
      <c r="E668" s="261">
        <v>83.3</v>
      </c>
      <c r="F668" s="261">
        <v>55</v>
      </c>
      <c r="G668" s="509">
        <v>57.5</v>
      </c>
      <c r="H668" s="260">
        <v>65</v>
      </c>
      <c r="I668" s="261">
        <v>72.5</v>
      </c>
      <c r="J668" s="261">
        <v>67.5</v>
      </c>
      <c r="K668" s="261">
        <v>50</v>
      </c>
      <c r="L668" s="261">
        <v>62.5</v>
      </c>
      <c r="M668" s="262">
        <v>70</v>
      </c>
      <c r="N668" s="260">
        <v>62.5</v>
      </c>
      <c r="O668" s="261">
        <v>67.5</v>
      </c>
      <c r="P668" s="261">
        <v>72.5</v>
      </c>
      <c r="Q668" s="261">
        <v>41.7</v>
      </c>
      <c r="R668" s="261">
        <v>72.5</v>
      </c>
      <c r="S668" s="262">
        <v>50</v>
      </c>
      <c r="T668" s="343">
        <v>62.1</v>
      </c>
      <c r="U668" s="546"/>
      <c r="V668" s="227"/>
      <c r="W668" s="546"/>
    </row>
    <row r="669" spans="1:23" x14ac:dyDescent="0.2">
      <c r="A669" s="469" t="s">
        <v>8</v>
      </c>
      <c r="B669" s="263">
        <v>8.5999999999999993E-2</v>
      </c>
      <c r="C669" s="264">
        <v>0.11600000000000001</v>
      </c>
      <c r="D669" s="264">
        <v>0.11700000000000001</v>
      </c>
      <c r="E669" s="264">
        <v>0.125</v>
      </c>
      <c r="F669" s="264">
        <v>0.111</v>
      </c>
      <c r="G669" s="302">
        <v>0.11799999999999999</v>
      </c>
      <c r="H669" s="263">
        <v>9.0999999999999998E-2</v>
      </c>
      <c r="I669" s="264">
        <v>0.11600000000000001</v>
      </c>
      <c r="J669" s="264">
        <v>0.10299999999999999</v>
      </c>
      <c r="K669" s="264">
        <v>0.14099999999999999</v>
      </c>
      <c r="L669" s="264">
        <v>9.9000000000000005E-2</v>
      </c>
      <c r="M669" s="265">
        <v>0.104</v>
      </c>
      <c r="N669" s="263">
        <v>0.111</v>
      </c>
      <c r="O669" s="264">
        <v>0.109</v>
      </c>
      <c r="P669" s="264">
        <v>0.106</v>
      </c>
      <c r="Q669" s="264">
        <v>0.16</v>
      </c>
      <c r="R669" s="264">
        <v>9.1999999999999998E-2</v>
      </c>
      <c r="S669" s="265">
        <v>0.127</v>
      </c>
      <c r="T669" s="344">
        <v>0.113</v>
      </c>
      <c r="U669" s="546"/>
      <c r="V669" s="227"/>
      <c r="W669" s="546"/>
    </row>
    <row r="670" spans="1:23" x14ac:dyDescent="0.2">
      <c r="A670" s="471" t="s">
        <v>1</v>
      </c>
      <c r="B670" s="266">
        <f>B667/H666*100-100</f>
        <v>10.307621671258033</v>
      </c>
      <c r="C670" s="267">
        <f t="shared" ref="C670:E670" si="263">C667/C666*100-100</f>
        <v>14.921946740128561</v>
      </c>
      <c r="D670" s="267">
        <f t="shared" si="263"/>
        <v>12.511478420569318</v>
      </c>
      <c r="E670" s="267">
        <f t="shared" si="263"/>
        <v>14.462809917355372</v>
      </c>
      <c r="F670" s="267">
        <f>F667/F666*100-100</f>
        <v>16.207529843893482</v>
      </c>
      <c r="G670" s="405">
        <f t="shared" ref="G670:L670" si="264">G667/G666*100-100</f>
        <v>7.5298438934802618</v>
      </c>
      <c r="H670" s="266">
        <f t="shared" si="264"/>
        <v>6.2901744719926427</v>
      </c>
      <c r="I670" s="267">
        <f t="shared" si="264"/>
        <v>12.029384756657493</v>
      </c>
      <c r="J670" s="267">
        <f t="shared" si="264"/>
        <v>14.302112029384759</v>
      </c>
      <c r="K670" s="267">
        <f t="shared" si="264"/>
        <v>9.1827364554637256</v>
      </c>
      <c r="L670" s="267">
        <f t="shared" si="264"/>
        <v>13.039485766758489</v>
      </c>
      <c r="M670" s="268">
        <f>M667/M666*100-100</f>
        <v>16.345270890725445</v>
      </c>
      <c r="N670" s="266">
        <f t="shared" ref="N670:T670" si="265">N667/N666*100-100</f>
        <v>14.898989898989896</v>
      </c>
      <c r="O670" s="267">
        <f t="shared" si="265"/>
        <v>15.426997245179066</v>
      </c>
      <c r="P670" s="267">
        <f t="shared" si="265"/>
        <v>16.574839302112025</v>
      </c>
      <c r="Q670" s="267">
        <f t="shared" si="265"/>
        <v>8.4022038567492956</v>
      </c>
      <c r="R670" s="267">
        <f t="shared" si="265"/>
        <v>6.0146923783287463</v>
      </c>
      <c r="S670" s="268">
        <f t="shared" si="265"/>
        <v>8.057851239669418</v>
      </c>
      <c r="T670" s="345">
        <f t="shared" si="265"/>
        <v>12.213039485766757</v>
      </c>
      <c r="U670" s="546"/>
      <c r="V670" s="227"/>
      <c r="W670" s="546"/>
    </row>
    <row r="671" spans="1:23" ht="13.5" thickBot="1" x14ac:dyDescent="0.25">
      <c r="A671" s="472" t="s">
        <v>27</v>
      </c>
      <c r="B671" s="474">
        <f t="shared" ref="B671:T671" si="266">B667-B654</f>
        <v>182.43589743589746</v>
      </c>
      <c r="C671" s="475">
        <f t="shared" si="266"/>
        <v>194.25</v>
      </c>
      <c r="D671" s="475">
        <f t="shared" si="266"/>
        <v>68.692307692307622</v>
      </c>
      <c r="E671" s="475">
        <f t="shared" si="266"/>
        <v>36.714285714285325</v>
      </c>
      <c r="F671" s="475">
        <f t="shared" si="266"/>
        <v>172.25</v>
      </c>
      <c r="G671" s="476">
        <f t="shared" si="266"/>
        <v>-174.71794871794827</v>
      </c>
      <c r="H671" s="474">
        <f t="shared" si="266"/>
        <v>-135.36585365853625</v>
      </c>
      <c r="I671" s="475">
        <f t="shared" si="266"/>
        <v>106.82926829268308</v>
      </c>
      <c r="J671" s="475">
        <f t="shared" si="266"/>
        <v>148.21052631578914</v>
      </c>
      <c r="K671" s="475">
        <f t="shared" si="266"/>
        <v>-245.66666666666697</v>
      </c>
      <c r="L671" s="475">
        <f t="shared" si="266"/>
        <v>-32.33333333333303</v>
      </c>
      <c r="M671" s="477">
        <f t="shared" si="266"/>
        <v>33</v>
      </c>
      <c r="N671" s="474">
        <f t="shared" si="266"/>
        <v>143.68421052631584</v>
      </c>
      <c r="O671" s="475">
        <f t="shared" si="266"/>
        <v>92.390243902438669</v>
      </c>
      <c r="P671" s="475">
        <f t="shared" si="266"/>
        <v>113.68181818181802</v>
      </c>
      <c r="Q671" s="475">
        <f t="shared" si="266"/>
        <v>-248</v>
      </c>
      <c r="R671" s="475">
        <f t="shared" si="266"/>
        <v>-74.972972972973366</v>
      </c>
      <c r="S671" s="477">
        <f t="shared" si="266"/>
        <v>-260.43589743589746</v>
      </c>
      <c r="T671" s="478">
        <f t="shared" si="266"/>
        <v>27.456000000000131</v>
      </c>
      <c r="U671" s="546"/>
      <c r="V671" s="227"/>
      <c r="W671" s="546"/>
    </row>
    <row r="672" spans="1:23" x14ac:dyDescent="0.2">
      <c r="A672" s="370" t="s">
        <v>51</v>
      </c>
      <c r="B672" s="274">
        <v>703</v>
      </c>
      <c r="C672" s="275">
        <v>704</v>
      </c>
      <c r="D672" s="275">
        <v>714</v>
      </c>
      <c r="E672" s="275">
        <v>150</v>
      </c>
      <c r="F672" s="275">
        <v>719</v>
      </c>
      <c r="G672" s="407">
        <v>724</v>
      </c>
      <c r="H672" s="274">
        <v>682</v>
      </c>
      <c r="I672" s="275">
        <v>702</v>
      </c>
      <c r="J672" s="275">
        <v>698</v>
      </c>
      <c r="K672" s="275">
        <v>139</v>
      </c>
      <c r="L672" s="275">
        <v>713</v>
      </c>
      <c r="M672" s="276">
        <v>698</v>
      </c>
      <c r="N672" s="274">
        <v>708</v>
      </c>
      <c r="O672" s="275">
        <v>729</v>
      </c>
      <c r="P672" s="275">
        <v>729</v>
      </c>
      <c r="Q672" s="275">
        <v>100</v>
      </c>
      <c r="R672" s="275">
        <v>732</v>
      </c>
      <c r="S672" s="276">
        <v>720</v>
      </c>
      <c r="T672" s="347">
        <f>SUM(B672:S672)</f>
        <v>11064</v>
      </c>
      <c r="U672" s="227" t="s">
        <v>56</v>
      </c>
      <c r="V672" s="278">
        <f>T659-T672</f>
        <v>60</v>
      </c>
      <c r="W672" s="279">
        <f>V672/T659</f>
        <v>5.3937432578209281E-3</v>
      </c>
    </row>
    <row r="673" spans="1:23" x14ac:dyDescent="0.2">
      <c r="A673" s="371" t="s">
        <v>28</v>
      </c>
      <c r="B673" s="323"/>
      <c r="C673" s="240"/>
      <c r="D673" s="240"/>
      <c r="E673" s="240"/>
      <c r="F673" s="240"/>
      <c r="G673" s="408"/>
      <c r="H673" s="242"/>
      <c r="I673" s="240"/>
      <c r="J673" s="240"/>
      <c r="K673" s="240"/>
      <c r="L673" s="240"/>
      <c r="M673" s="243"/>
      <c r="N673" s="242"/>
      <c r="O673" s="240"/>
      <c r="P673" s="240"/>
      <c r="Q673" s="240"/>
      <c r="R673" s="240"/>
      <c r="S673" s="243"/>
      <c r="T673" s="339"/>
      <c r="U673" s="227" t="s">
        <v>57</v>
      </c>
      <c r="V673" s="362">
        <v>152.47999999999999</v>
      </c>
      <c r="W673" s="546"/>
    </row>
    <row r="674" spans="1:23" ht="13.5" thickBot="1" x14ac:dyDescent="0.25">
      <c r="A674" s="372" t="s">
        <v>26</v>
      </c>
      <c r="B674" s="410">
        <f t="shared" ref="B674:S674" si="267">B673-B660</f>
        <v>0</v>
      </c>
      <c r="C674" s="415">
        <f t="shared" si="267"/>
        <v>0</v>
      </c>
      <c r="D674" s="415">
        <f t="shared" si="267"/>
        <v>0</v>
      </c>
      <c r="E674" s="415">
        <f t="shared" si="267"/>
        <v>0</v>
      </c>
      <c r="F674" s="415">
        <f t="shared" si="267"/>
        <v>0</v>
      </c>
      <c r="G674" s="416">
        <f t="shared" si="267"/>
        <v>0</v>
      </c>
      <c r="H674" s="410">
        <f t="shared" si="267"/>
        <v>0</v>
      </c>
      <c r="I674" s="415">
        <f t="shared" si="267"/>
        <v>0</v>
      </c>
      <c r="J674" s="415">
        <f t="shared" si="267"/>
        <v>0</v>
      </c>
      <c r="K674" s="415">
        <f t="shared" si="267"/>
        <v>0</v>
      </c>
      <c r="L674" s="415">
        <f t="shared" si="267"/>
        <v>0</v>
      </c>
      <c r="M674" s="417">
        <f t="shared" si="267"/>
        <v>0</v>
      </c>
      <c r="N674" s="410">
        <f t="shared" si="267"/>
        <v>0</v>
      </c>
      <c r="O674" s="415">
        <f t="shared" si="267"/>
        <v>0</v>
      </c>
      <c r="P674" s="415">
        <f t="shared" si="267"/>
        <v>0</v>
      </c>
      <c r="Q674" s="415">
        <f t="shared" si="267"/>
        <v>0</v>
      </c>
      <c r="R674" s="415">
        <f t="shared" si="267"/>
        <v>0</v>
      </c>
      <c r="S674" s="417">
        <f t="shared" si="267"/>
        <v>0</v>
      </c>
      <c r="T674" s="348"/>
      <c r="U674" s="227" t="s">
        <v>26</v>
      </c>
      <c r="V674" s="227">
        <f>V673-V660</f>
        <v>-6.0000000000002274E-2</v>
      </c>
      <c r="W674" s="546"/>
    </row>
    <row r="676" spans="1:23" ht="13.5" thickBot="1" x14ac:dyDescent="0.25"/>
    <row r="677" spans="1:23" ht="13.5" thickBot="1" x14ac:dyDescent="0.25">
      <c r="A677" s="468" t="s">
        <v>173</v>
      </c>
      <c r="B677" s="587" t="s">
        <v>53</v>
      </c>
      <c r="C677" s="588"/>
      <c r="D677" s="588"/>
      <c r="E677" s="588"/>
      <c r="F677" s="588"/>
      <c r="G677" s="589"/>
      <c r="H677" s="587" t="s">
        <v>72</v>
      </c>
      <c r="I677" s="588"/>
      <c r="J677" s="588"/>
      <c r="K677" s="588"/>
      <c r="L677" s="588"/>
      <c r="M677" s="589"/>
      <c r="N677" s="587" t="s">
        <v>63</v>
      </c>
      <c r="O677" s="588"/>
      <c r="P677" s="588"/>
      <c r="Q677" s="588"/>
      <c r="R677" s="588"/>
      <c r="S677" s="589"/>
      <c r="T677" s="338" t="s">
        <v>55</v>
      </c>
      <c r="U677" s="554"/>
      <c r="V677" s="554"/>
      <c r="W677" s="554"/>
    </row>
    <row r="678" spans="1:23" x14ac:dyDescent="0.2">
      <c r="A678" s="469" t="s">
        <v>54</v>
      </c>
      <c r="B678" s="448">
        <v>1</v>
      </c>
      <c r="C678" s="449">
        <v>2</v>
      </c>
      <c r="D678" s="449">
        <v>3</v>
      </c>
      <c r="E678" s="449">
        <v>4</v>
      </c>
      <c r="F678" s="449">
        <v>5</v>
      </c>
      <c r="G678" s="450">
        <v>6</v>
      </c>
      <c r="H678" s="448">
        <v>7</v>
      </c>
      <c r="I678" s="449">
        <v>8</v>
      </c>
      <c r="J678" s="449">
        <v>9</v>
      </c>
      <c r="K678" s="449">
        <v>10</v>
      </c>
      <c r="L678" s="449">
        <v>11</v>
      </c>
      <c r="M678" s="451">
        <v>12</v>
      </c>
      <c r="N678" s="448">
        <v>13</v>
      </c>
      <c r="O678" s="449">
        <v>14</v>
      </c>
      <c r="P678" s="449">
        <v>15</v>
      </c>
      <c r="Q678" s="449">
        <v>16</v>
      </c>
      <c r="R678" s="449">
        <v>17</v>
      </c>
      <c r="S678" s="451">
        <v>18</v>
      </c>
      <c r="T678" s="459">
        <v>636</v>
      </c>
      <c r="U678" s="554"/>
      <c r="V678" s="554"/>
      <c r="W678" s="554"/>
    </row>
    <row r="679" spans="1:23" x14ac:dyDescent="0.2">
      <c r="A679" s="470" t="s">
        <v>3</v>
      </c>
      <c r="B679" s="473">
        <v>4392</v>
      </c>
      <c r="C679" s="473">
        <v>4392</v>
      </c>
      <c r="D679" s="473">
        <v>4392</v>
      </c>
      <c r="E679" s="473">
        <v>4392</v>
      </c>
      <c r="F679" s="473">
        <v>4392</v>
      </c>
      <c r="G679" s="473">
        <v>4392</v>
      </c>
      <c r="H679" s="473">
        <v>4392</v>
      </c>
      <c r="I679" s="473">
        <v>4392</v>
      </c>
      <c r="J679" s="473">
        <v>4392</v>
      </c>
      <c r="K679" s="473">
        <v>4392</v>
      </c>
      <c r="L679" s="473">
        <v>4392</v>
      </c>
      <c r="M679" s="473">
        <v>4392</v>
      </c>
      <c r="N679" s="473">
        <v>4392</v>
      </c>
      <c r="O679" s="473">
        <v>4392</v>
      </c>
      <c r="P679" s="473">
        <v>4392</v>
      </c>
      <c r="Q679" s="473">
        <v>4392</v>
      </c>
      <c r="R679" s="473">
        <v>4392</v>
      </c>
      <c r="S679" s="473">
        <v>4392</v>
      </c>
      <c r="T679" s="473">
        <v>4392</v>
      </c>
      <c r="U679" s="554"/>
      <c r="V679" s="554"/>
      <c r="W679" s="554"/>
    </row>
    <row r="680" spans="1:23" x14ac:dyDescent="0.2">
      <c r="A680" s="471" t="s">
        <v>6</v>
      </c>
      <c r="B680" s="256">
        <v>4883</v>
      </c>
      <c r="C680" s="257">
        <v>4921</v>
      </c>
      <c r="D680" s="257">
        <v>4733</v>
      </c>
      <c r="E680" s="257">
        <v>5246</v>
      </c>
      <c r="F680" s="257">
        <v>5101</v>
      </c>
      <c r="G680" s="296">
        <v>4832</v>
      </c>
      <c r="H680" s="256">
        <v>4691</v>
      </c>
      <c r="I680" s="257">
        <v>5042</v>
      </c>
      <c r="J680" s="257">
        <v>4938</v>
      </c>
      <c r="K680" s="257">
        <v>4928</v>
      </c>
      <c r="L680" s="257">
        <v>5005</v>
      </c>
      <c r="M680" s="258">
        <v>5327</v>
      </c>
      <c r="N680" s="256">
        <v>4867</v>
      </c>
      <c r="O680" s="257">
        <v>5372</v>
      </c>
      <c r="P680" s="257">
        <v>5174</v>
      </c>
      <c r="Q680" s="257">
        <v>4951</v>
      </c>
      <c r="R680" s="257">
        <v>4843</v>
      </c>
      <c r="S680" s="258">
        <v>5054</v>
      </c>
      <c r="T680" s="342">
        <v>4989</v>
      </c>
      <c r="U680" s="554"/>
      <c r="V680" s="554"/>
      <c r="W680" s="554"/>
    </row>
    <row r="681" spans="1:23" x14ac:dyDescent="0.2">
      <c r="A681" s="469" t="s">
        <v>7</v>
      </c>
      <c r="B681" s="260">
        <v>70</v>
      </c>
      <c r="C681" s="261">
        <v>67.5</v>
      </c>
      <c r="D681" s="261">
        <v>45</v>
      </c>
      <c r="E681" s="261">
        <v>50</v>
      </c>
      <c r="F681" s="261">
        <v>67.5</v>
      </c>
      <c r="G681" s="509">
        <v>70</v>
      </c>
      <c r="H681" s="260">
        <v>52.5</v>
      </c>
      <c r="I681" s="261">
        <v>67.5</v>
      </c>
      <c r="J681" s="261">
        <v>70</v>
      </c>
      <c r="K681" s="261">
        <v>58.3</v>
      </c>
      <c r="L681" s="261">
        <v>75</v>
      </c>
      <c r="M681" s="262">
        <v>52.5</v>
      </c>
      <c r="N681" s="260">
        <v>77.5</v>
      </c>
      <c r="O681" s="261">
        <v>72.5</v>
      </c>
      <c r="P681" s="261">
        <v>75</v>
      </c>
      <c r="Q681" s="261">
        <v>41.7</v>
      </c>
      <c r="R681" s="261">
        <v>62.5</v>
      </c>
      <c r="S681" s="262">
        <v>67.5</v>
      </c>
      <c r="T681" s="343">
        <v>63.1</v>
      </c>
      <c r="U681" s="554"/>
      <c r="V681" s="227"/>
      <c r="W681" s="554"/>
    </row>
    <row r="682" spans="1:23" x14ac:dyDescent="0.2">
      <c r="A682" s="469" t="s">
        <v>8</v>
      </c>
      <c r="B682" s="263">
        <v>0.14599999999999999</v>
      </c>
      <c r="C682" s="264">
        <v>0.11899999999999999</v>
      </c>
      <c r="D682" s="264">
        <v>0.123</v>
      </c>
      <c r="E682" s="264">
        <v>0.14299999999999999</v>
      </c>
      <c r="F682" s="264">
        <v>0.107</v>
      </c>
      <c r="G682" s="302">
        <v>9.9000000000000005E-2</v>
      </c>
      <c r="H682" s="263">
        <v>0.11700000000000001</v>
      </c>
      <c r="I682" s="264">
        <v>9.1999999999999998E-2</v>
      </c>
      <c r="J682" s="264">
        <v>0.11</v>
      </c>
      <c r="K682" s="264">
        <v>0.115</v>
      </c>
      <c r="L682" s="264">
        <v>0.111</v>
      </c>
      <c r="M682" s="265">
        <v>0.11799999999999999</v>
      </c>
      <c r="N682" s="263">
        <v>8.5999999999999993E-2</v>
      </c>
      <c r="O682" s="264">
        <v>0.1</v>
      </c>
      <c r="P682" s="264">
        <v>9.5000000000000001E-2</v>
      </c>
      <c r="Q682" s="264">
        <v>0.18</v>
      </c>
      <c r="R682" s="264">
        <v>0.109</v>
      </c>
      <c r="S682" s="265">
        <v>0.10100000000000001</v>
      </c>
      <c r="T682" s="344">
        <v>0.11700000000000001</v>
      </c>
      <c r="U682" s="554"/>
      <c r="V682" s="227"/>
      <c r="W682" s="554"/>
    </row>
    <row r="683" spans="1:23" x14ac:dyDescent="0.2">
      <c r="A683" s="471" t="s">
        <v>1</v>
      </c>
      <c r="B683" s="266">
        <f>B680/H679*100-100</f>
        <v>11.179417122040064</v>
      </c>
      <c r="C683" s="267">
        <f t="shared" ref="C683:E683" si="268">C680/C679*100-100</f>
        <v>12.044626593806925</v>
      </c>
      <c r="D683" s="267">
        <f t="shared" si="268"/>
        <v>7.7641165755919985</v>
      </c>
      <c r="E683" s="267">
        <f t="shared" si="268"/>
        <v>19.444444444444443</v>
      </c>
      <c r="F683" s="267">
        <f>F680/F679*100-100</f>
        <v>16.142987249544618</v>
      </c>
      <c r="G683" s="405">
        <f t="shared" ref="G683:L683" si="269">G680/G679*100-100</f>
        <v>10.01821493624773</v>
      </c>
      <c r="H683" s="266">
        <f t="shared" si="269"/>
        <v>6.8078324225865146</v>
      </c>
      <c r="I683" s="267">
        <f t="shared" si="269"/>
        <v>14.799635701275051</v>
      </c>
      <c r="J683" s="267">
        <f t="shared" si="269"/>
        <v>12.43169398907105</v>
      </c>
      <c r="K683" s="267">
        <f t="shared" si="269"/>
        <v>12.204007285974512</v>
      </c>
      <c r="L683" s="267">
        <f t="shared" si="269"/>
        <v>13.957194899817864</v>
      </c>
      <c r="M683" s="268">
        <f>M680/M679*100-100</f>
        <v>21.288706739526404</v>
      </c>
      <c r="N683" s="266">
        <f t="shared" ref="N683:T683" si="270">N680/N679*100-100</f>
        <v>10.815118397085627</v>
      </c>
      <c r="O683" s="267">
        <f t="shared" si="270"/>
        <v>22.313296903460838</v>
      </c>
      <c r="P683" s="267">
        <f t="shared" si="270"/>
        <v>17.80510018214936</v>
      </c>
      <c r="Q683" s="267">
        <f t="shared" si="270"/>
        <v>12.727686703096538</v>
      </c>
      <c r="R683" s="267">
        <f t="shared" si="270"/>
        <v>10.268670309653928</v>
      </c>
      <c r="S683" s="268">
        <f t="shared" si="270"/>
        <v>15.072859744990879</v>
      </c>
      <c r="T683" s="345">
        <f t="shared" si="270"/>
        <v>13.592896174863384</v>
      </c>
      <c r="U683" s="554"/>
      <c r="V683" s="227"/>
      <c r="W683" s="554"/>
    </row>
    <row r="684" spans="1:23" ht="13.5" thickBot="1" x14ac:dyDescent="0.25">
      <c r="A684" s="472" t="s">
        <v>27</v>
      </c>
      <c r="B684" s="474">
        <f t="shared" ref="B684:T684" si="271">B680-B667</f>
        <v>78</v>
      </c>
      <c r="C684" s="475">
        <f t="shared" si="271"/>
        <v>-85</v>
      </c>
      <c r="D684" s="475">
        <f t="shared" si="271"/>
        <v>-168</v>
      </c>
      <c r="E684" s="475">
        <f t="shared" si="271"/>
        <v>260</v>
      </c>
      <c r="F684" s="475">
        <f t="shared" si="271"/>
        <v>39</v>
      </c>
      <c r="G684" s="476">
        <f t="shared" si="271"/>
        <v>148</v>
      </c>
      <c r="H684" s="474">
        <f t="shared" si="271"/>
        <v>61</v>
      </c>
      <c r="I684" s="475">
        <f t="shared" si="271"/>
        <v>162</v>
      </c>
      <c r="J684" s="475">
        <f t="shared" si="271"/>
        <v>-41</v>
      </c>
      <c r="K684" s="475">
        <f t="shared" si="271"/>
        <v>172</v>
      </c>
      <c r="L684" s="475">
        <f t="shared" si="271"/>
        <v>81</v>
      </c>
      <c r="M684" s="477">
        <f t="shared" si="271"/>
        <v>259</v>
      </c>
      <c r="N684" s="474">
        <f t="shared" si="271"/>
        <v>-138</v>
      </c>
      <c r="O684" s="475">
        <f t="shared" si="271"/>
        <v>344</v>
      </c>
      <c r="P684" s="475">
        <f t="shared" si="271"/>
        <v>96</v>
      </c>
      <c r="Q684" s="475">
        <f t="shared" si="271"/>
        <v>229</v>
      </c>
      <c r="R684" s="475">
        <f t="shared" si="271"/>
        <v>225</v>
      </c>
      <c r="S684" s="477">
        <f t="shared" si="271"/>
        <v>347</v>
      </c>
      <c r="T684" s="478">
        <f t="shared" si="271"/>
        <v>101</v>
      </c>
      <c r="U684" s="554"/>
      <c r="V684" s="227"/>
      <c r="W684" s="554"/>
    </row>
    <row r="685" spans="1:23" x14ac:dyDescent="0.2">
      <c r="A685" s="370" t="s">
        <v>51</v>
      </c>
      <c r="B685" s="274">
        <v>698</v>
      </c>
      <c r="C685" s="275">
        <v>700</v>
      </c>
      <c r="D685" s="275">
        <v>710</v>
      </c>
      <c r="E685" s="275">
        <v>147</v>
      </c>
      <c r="F685" s="275">
        <v>717</v>
      </c>
      <c r="G685" s="407">
        <v>722</v>
      </c>
      <c r="H685" s="274">
        <v>679</v>
      </c>
      <c r="I685" s="275">
        <v>695</v>
      </c>
      <c r="J685" s="275">
        <v>694</v>
      </c>
      <c r="K685" s="275">
        <v>135</v>
      </c>
      <c r="L685" s="275">
        <v>708</v>
      </c>
      <c r="M685" s="276">
        <v>692</v>
      </c>
      <c r="N685" s="274">
        <v>701</v>
      </c>
      <c r="O685" s="275">
        <v>721</v>
      </c>
      <c r="P685" s="275">
        <v>726</v>
      </c>
      <c r="Q685" s="275">
        <v>91</v>
      </c>
      <c r="R685" s="275">
        <v>731</v>
      </c>
      <c r="S685" s="276">
        <v>720</v>
      </c>
      <c r="T685" s="347">
        <f>SUM(B685:S685)</f>
        <v>10987</v>
      </c>
      <c r="U685" s="227" t="s">
        <v>56</v>
      </c>
      <c r="V685" s="278">
        <f>T672-T685</f>
        <v>77</v>
      </c>
      <c r="W685" s="279">
        <f>V685/T672</f>
        <v>6.9595083152566885E-3</v>
      </c>
    </row>
    <row r="686" spans="1:23" x14ac:dyDescent="0.2">
      <c r="A686" s="371" t="s">
        <v>28</v>
      </c>
      <c r="B686" s="323"/>
      <c r="C686" s="240"/>
      <c r="D686" s="240"/>
      <c r="E686" s="240"/>
      <c r="F686" s="240"/>
      <c r="G686" s="408"/>
      <c r="H686" s="242"/>
      <c r="I686" s="240"/>
      <c r="J686" s="240"/>
      <c r="K686" s="240"/>
      <c r="L686" s="240"/>
      <c r="M686" s="243"/>
      <c r="N686" s="242"/>
      <c r="O686" s="240"/>
      <c r="P686" s="240"/>
      <c r="Q686" s="240"/>
      <c r="R686" s="240"/>
      <c r="S686" s="243"/>
      <c r="T686" s="339"/>
      <c r="U686" s="227" t="s">
        <v>57</v>
      </c>
      <c r="V686" s="362">
        <v>152.56</v>
      </c>
      <c r="W686" s="554"/>
    </row>
    <row r="687" spans="1:23" ht="13.5" thickBot="1" x14ac:dyDescent="0.25">
      <c r="A687" s="372" t="s">
        <v>26</v>
      </c>
      <c r="B687" s="410">
        <f t="shared" ref="B687:S687" si="272">B686-B673</f>
        <v>0</v>
      </c>
      <c r="C687" s="415">
        <f t="shared" si="272"/>
        <v>0</v>
      </c>
      <c r="D687" s="415">
        <f t="shared" si="272"/>
        <v>0</v>
      </c>
      <c r="E687" s="415">
        <f t="shared" si="272"/>
        <v>0</v>
      </c>
      <c r="F687" s="415">
        <f t="shared" si="272"/>
        <v>0</v>
      </c>
      <c r="G687" s="416">
        <f t="shared" si="272"/>
        <v>0</v>
      </c>
      <c r="H687" s="410">
        <f t="shared" si="272"/>
        <v>0</v>
      </c>
      <c r="I687" s="415">
        <f t="shared" si="272"/>
        <v>0</v>
      </c>
      <c r="J687" s="415">
        <f t="shared" si="272"/>
        <v>0</v>
      </c>
      <c r="K687" s="415">
        <f t="shared" si="272"/>
        <v>0</v>
      </c>
      <c r="L687" s="415">
        <f t="shared" si="272"/>
        <v>0</v>
      </c>
      <c r="M687" s="417">
        <f t="shared" si="272"/>
        <v>0</v>
      </c>
      <c r="N687" s="410">
        <f t="shared" si="272"/>
        <v>0</v>
      </c>
      <c r="O687" s="415">
        <f t="shared" si="272"/>
        <v>0</v>
      </c>
      <c r="P687" s="415">
        <f t="shared" si="272"/>
        <v>0</v>
      </c>
      <c r="Q687" s="415">
        <f t="shared" si="272"/>
        <v>0</v>
      </c>
      <c r="R687" s="415">
        <f t="shared" si="272"/>
        <v>0</v>
      </c>
      <c r="S687" s="417">
        <f t="shared" si="272"/>
        <v>0</v>
      </c>
      <c r="T687" s="348"/>
      <c r="U687" s="227" t="s">
        <v>26</v>
      </c>
      <c r="V687" s="227">
        <f>V686-V673</f>
        <v>8.0000000000012506E-2</v>
      </c>
      <c r="W687" s="554"/>
    </row>
    <row r="688" spans="1:23" x14ac:dyDescent="0.2">
      <c r="N688" s="237"/>
    </row>
    <row r="689" spans="1:23" ht="13.5" thickBot="1" x14ac:dyDescent="0.25"/>
    <row r="690" spans="1:23" ht="13.5" thickBot="1" x14ac:dyDescent="0.25">
      <c r="A690" s="468" t="s">
        <v>175</v>
      </c>
      <c r="B690" s="587" t="s">
        <v>53</v>
      </c>
      <c r="C690" s="588"/>
      <c r="D690" s="588"/>
      <c r="E690" s="588"/>
      <c r="F690" s="588"/>
      <c r="G690" s="589"/>
      <c r="H690" s="587" t="s">
        <v>72</v>
      </c>
      <c r="I690" s="588"/>
      <c r="J690" s="588"/>
      <c r="K690" s="588"/>
      <c r="L690" s="588"/>
      <c r="M690" s="589"/>
      <c r="N690" s="587" t="s">
        <v>63</v>
      </c>
      <c r="O690" s="588"/>
      <c r="P690" s="588"/>
      <c r="Q690" s="588"/>
      <c r="R690" s="588"/>
      <c r="S690" s="589"/>
      <c r="T690" s="338" t="s">
        <v>55</v>
      </c>
      <c r="U690" s="578"/>
      <c r="V690" s="578"/>
      <c r="W690" s="578"/>
    </row>
    <row r="691" spans="1:23" x14ac:dyDescent="0.2">
      <c r="A691" s="469" t="s">
        <v>54</v>
      </c>
      <c r="B691" s="448">
        <v>1</v>
      </c>
      <c r="C691" s="449">
        <v>2</v>
      </c>
      <c r="D691" s="449">
        <v>3</v>
      </c>
      <c r="E691" s="449">
        <v>4</v>
      </c>
      <c r="F691" s="449">
        <v>5</v>
      </c>
      <c r="G691" s="450">
        <v>6</v>
      </c>
      <c r="H691" s="448">
        <v>7</v>
      </c>
      <c r="I691" s="449">
        <v>8</v>
      </c>
      <c r="J691" s="449">
        <v>9</v>
      </c>
      <c r="K691" s="449">
        <v>10</v>
      </c>
      <c r="L691" s="449">
        <v>11</v>
      </c>
      <c r="M691" s="451">
        <v>12</v>
      </c>
      <c r="N691" s="448">
        <v>13</v>
      </c>
      <c r="O691" s="449">
        <v>14</v>
      </c>
      <c r="P691" s="449">
        <v>15</v>
      </c>
      <c r="Q691" s="449">
        <v>16</v>
      </c>
      <c r="R691" s="449">
        <v>17</v>
      </c>
      <c r="S691" s="451">
        <v>18</v>
      </c>
      <c r="T691" s="459">
        <v>637</v>
      </c>
      <c r="U691" s="578"/>
      <c r="V691" s="578"/>
      <c r="W691" s="578"/>
    </row>
    <row r="692" spans="1:23" x14ac:dyDescent="0.2">
      <c r="A692" s="470" t="s">
        <v>3</v>
      </c>
      <c r="B692" s="473">
        <v>4428</v>
      </c>
      <c r="C692" s="473">
        <v>4428</v>
      </c>
      <c r="D692" s="473">
        <v>4428</v>
      </c>
      <c r="E692" s="473">
        <v>4428</v>
      </c>
      <c r="F692" s="473">
        <v>4428</v>
      </c>
      <c r="G692" s="473">
        <v>4428</v>
      </c>
      <c r="H692" s="473">
        <v>4428</v>
      </c>
      <c r="I692" s="473">
        <v>4428</v>
      </c>
      <c r="J692" s="473">
        <v>4428</v>
      </c>
      <c r="K692" s="473">
        <v>4428</v>
      </c>
      <c r="L692" s="473">
        <v>4428</v>
      </c>
      <c r="M692" s="473">
        <v>4428</v>
      </c>
      <c r="N692" s="473">
        <v>4428</v>
      </c>
      <c r="O692" s="473">
        <v>4428</v>
      </c>
      <c r="P692" s="473">
        <v>4428</v>
      </c>
      <c r="Q692" s="473">
        <v>4428</v>
      </c>
      <c r="R692" s="473">
        <v>4428</v>
      </c>
      <c r="S692" s="473">
        <v>4428</v>
      </c>
      <c r="T692" s="473">
        <v>4428</v>
      </c>
      <c r="U692" s="578"/>
      <c r="V692" s="578"/>
      <c r="W692" s="578"/>
    </row>
    <row r="693" spans="1:23" x14ac:dyDescent="0.2">
      <c r="A693" s="471" t="s">
        <v>6</v>
      </c>
      <c r="B693" s="256">
        <v>4881</v>
      </c>
      <c r="C693" s="257">
        <v>4732</v>
      </c>
      <c r="D693" s="257">
        <v>4848</v>
      </c>
      <c r="E693" s="257">
        <v>5250</v>
      </c>
      <c r="F693" s="257">
        <v>4947</v>
      </c>
      <c r="G693" s="296">
        <v>4838</v>
      </c>
      <c r="H693" s="256">
        <v>4787</v>
      </c>
      <c r="I693" s="257">
        <v>4970</v>
      </c>
      <c r="J693" s="257">
        <v>4911</v>
      </c>
      <c r="K693" s="257">
        <v>5317</v>
      </c>
      <c r="L693" s="257">
        <v>5017</v>
      </c>
      <c r="M693" s="258">
        <v>5307</v>
      </c>
      <c r="N693" s="256">
        <v>4940</v>
      </c>
      <c r="O693" s="257">
        <v>5190</v>
      </c>
      <c r="P693" s="257">
        <v>5118</v>
      </c>
      <c r="Q693" s="257">
        <v>4765</v>
      </c>
      <c r="R693" s="257">
        <v>4937</v>
      </c>
      <c r="S693" s="258">
        <v>5201</v>
      </c>
      <c r="T693" s="342">
        <v>4982</v>
      </c>
      <c r="U693" s="578"/>
      <c r="V693" s="578"/>
      <c r="W693" s="578"/>
    </row>
    <row r="694" spans="1:23" x14ac:dyDescent="0.2">
      <c r="A694" s="469" t="s">
        <v>7</v>
      </c>
      <c r="B694" s="260">
        <v>55</v>
      </c>
      <c r="C694" s="261">
        <v>65</v>
      </c>
      <c r="D694" s="261">
        <v>67.5</v>
      </c>
      <c r="E694" s="261">
        <v>75</v>
      </c>
      <c r="F694" s="261">
        <v>62.5</v>
      </c>
      <c r="G694" s="509">
        <v>62.5</v>
      </c>
      <c r="H694" s="260">
        <v>67.5</v>
      </c>
      <c r="I694" s="261">
        <v>56.1</v>
      </c>
      <c r="J694" s="261">
        <v>55</v>
      </c>
      <c r="K694" s="261">
        <v>16.7</v>
      </c>
      <c r="L694" s="261">
        <v>72.5</v>
      </c>
      <c r="M694" s="262">
        <v>5</v>
      </c>
      <c r="N694" s="260">
        <v>47.5</v>
      </c>
      <c r="O694" s="261">
        <v>65</v>
      </c>
      <c r="P694" s="261">
        <v>72.5</v>
      </c>
      <c r="Q694" s="261">
        <v>66.7</v>
      </c>
      <c r="R694" s="261">
        <v>50</v>
      </c>
      <c r="S694" s="262">
        <v>47.5</v>
      </c>
      <c r="T694" s="343">
        <v>59.2</v>
      </c>
      <c r="U694" s="578"/>
      <c r="V694" s="227"/>
      <c r="W694" s="578"/>
    </row>
    <row r="695" spans="1:23" x14ac:dyDescent="0.2">
      <c r="A695" s="469" t="s">
        <v>8</v>
      </c>
      <c r="B695" s="263">
        <v>0.125</v>
      </c>
      <c r="C695" s="264">
        <v>0.10199999999999999</v>
      </c>
      <c r="D695" s="264">
        <v>1.04</v>
      </c>
      <c r="E695" s="264">
        <v>0.113</v>
      </c>
      <c r="F695" s="264">
        <v>0.111</v>
      </c>
      <c r="G695" s="302">
        <v>0.10100000000000001</v>
      </c>
      <c r="H695" s="263">
        <v>0.10299999999999999</v>
      </c>
      <c r="I695" s="264">
        <v>0.11899999999999999</v>
      </c>
      <c r="J695" s="264">
        <v>0.124</v>
      </c>
      <c r="K695" s="264">
        <v>0.184</v>
      </c>
      <c r="L695" s="264">
        <v>9.6000000000000002E-2</v>
      </c>
      <c r="M695" s="265">
        <v>0.14799999999999999</v>
      </c>
      <c r="N695" s="263">
        <v>0.11899999999999999</v>
      </c>
      <c r="O695" s="264">
        <v>0.1</v>
      </c>
      <c r="P695" s="264">
        <v>8.8999999999999996E-2</v>
      </c>
      <c r="Q695" s="264">
        <v>0.155</v>
      </c>
      <c r="R695" s="264">
        <v>0.14399999999999999</v>
      </c>
      <c r="S695" s="265">
        <v>0.123</v>
      </c>
      <c r="T695" s="344">
        <v>0.121</v>
      </c>
      <c r="U695" s="578"/>
      <c r="V695" s="227"/>
      <c r="W695" s="578"/>
    </row>
    <row r="696" spans="1:23" x14ac:dyDescent="0.2">
      <c r="A696" s="471" t="s">
        <v>1</v>
      </c>
      <c r="B696" s="266">
        <f>B693/H692*100-100</f>
        <v>10.230352303523034</v>
      </c>
      <c r="C696" s="267">
        <f t="shared" ref="C696:E696" si="273">C693/C692*100-100</f>
        <v>6.8654019873532093</v>
      </c>
      <c r="D696" s="267">
        <f t="shared" si="273"/>
        <v>9.4850948509484994</v>
      </c>
      <c r="E696" s="267">
        <f t="shared" si="273"/>
        <v>18.563685636856377</v>
      </c>
      <c r="F696" s="267">
        <f>F693/F692*100-100</f>
        <v>11.72086720867209</v>
      </c>
      <c r="G696" s="405">
        <f t="shared" ref="G696:L696" si="274">G693/G692*100-100</f>
        <v>9.2592592592592524</v>
      </c>
      <c r="H696" s="266">
        <f t="shared" si="274"/>
        <v>8.1074977416440817</v>
      </c>
      <c r="I696" s="267">
        <f t="shared" si="274"/>
        <v>12.240289069557363</v>
      </c>
      <c r="J696" s="267">
        <f t="shared" si="274"/>
        <v>10.907859078590775</v>
      </c>
      <c r="K696" s="267">
        <f t="shared" si="274"/>
        <v>20.076784101174354</v>
      </c>
      <c r="L696" s="267">
        <f t="shared" si="274"/>
        <v>13.301716350496832</v>
      </c>
      <c r="M696" s="268">
        <f>M693/M692*100-100</f>
        <v>19.850948509485107</v>
      </c>
      <c r="N696" s="266">
        <f t="shared" ref="N696:T696" si="275">N693/N692*100-100</f>
        <v>11.562782294489608</v>
      </c>
      <c r="O696" s="267">
        <f t="shared" si="275"/>
        <v>17.208672086720881</v>
      </c>
      <c r="P696" s="267">
        <f t="shared" si="275"/>
        <v>15.582655826558266</v>
      </c>
      <c r="Q696" s="267">
        <f t="shared" si="275"/>
        <v>7.6106594399277299</v>
      </c>
      <c r="R696" s="267">
        <f t="shared" si="275"/>
        <v>11.495031616982843</v>
      </c>
      <c r="S696" s="268">
        <f t="shared" si="275"/>
        <v>17.457091237579036</v>
      </c>
      <c r="T696" s="345">
        <f t="shared" si="275"/>
        <v>12.511291779584454</v>
      </c>
      <c r="U696" s="578"/>
      <c r="V696" s="227"/>
      <c r="W696" s="578"/>
    </row>
    <row r="697" spans="1:23" ht="13.5" thickBot="1" x14ac:dyDescent="0.25">
      <c r="A697" s="472" t="s">
        <v>27</v>
      </c>
      <c r="B697" s="474">
        <f t="shared" ref="B697:T697" si="276">B693-B680</f>
        <v>-2</v>
      </c>
      <c r="C697" s="475">
        <f t="shared" si="276"/>
        <v>-189</v>
      </c>
      <c r="D697" s="475">
        <f t="shared" si="276"/>
        <v>115</v>
      </c>
      <c r="E697" s="475">
        <f t="shared" si="276"/>
        <v>4</v>
      </c>
      <c r="F697" s="475">
        <f t="shared" si="276"/>
        <v>-154</v>
      </c>
      <c r="G697" s="476">
        <f t="shared" si="276"/>
        <v>6</v>
      </c>
      <c r="H697" s="474">
        <f t="shared" si="276"/>
        <v>96</v>
      </c>
      <c r="I697" s="475">
        <f t="shared" si="276"/>
        <v>-72</v>
      </c>
      <c r="J697" s="475">
        <f t="shared" si="276"/>
        <v>-27</v>
      </c>
      <c r="K697" s="475">
        <f t="shared" si="276"/>
        <v>389</v>
      </c>
      <c r="L697" s="475">
        <f t="shared" si="276"/>
        <v>12</v>
      </c>
      <c r="M697" s="477">
        <f t="shared" si="276"/>
        <v>-20</v>
      </c>
      <c r="N697" s="474">
        <f t="shared" si="276"/>
        <v>73</v>
      </c>
      <c r="O697" s="475">
        <f t="shared" si="276"/>
        <v>-182</v>
      </c>
      <c r="P697" s="475">
        <f t="shared" si="276"/>
        <v>-56</v>
      </c>
      <c r="Q697" s="475">
        <f t="shared" si="276"/>
        <v>-186</v>
      </c>
      <c r="R697" s="475">
        <f t="shared" si="276"/>
        <v>94</v>
      </c>
      <c r="S697" s="477">
        <f t="shared" si="276"/>
        <v>147</v>
      </c>
      <c r="T697" s="478">
        <f t="shared" si="276"/>
        <v>-7</v>
      </c>
      <c r="U697" s="578"/>
      <c r="V697" s="227"/>
      <c r="W697" s="578"/>
    </row>
    <row r="698" spans="1:23" x14ac:dyDescent="0.2">
      <c r="A698" s="370" t="s">
        <v>51</v>
      </c>
      <c r="B698" s="274">
        <v>693</v>
      </c>
      <c r="C698" s="275">
        <v>695</v>
      </c>
      <c r="D698" s="275">
        <v>708</v>
      </c>
      <c r="E698" s="275">
        <v>141</v>
      </c>
      <c r="F698" s="275">
        <v>707</v>
      </c>
      <c r="G698" s="407">
        <v>721</v>
      </c>
      <c r="H698" s="274">
        <v>676</v>
      </c>
      <c r="I698" s="275">
        <v>688</v>
      </c>
      <c r="J698" s="275">
        <v>691</v>
      </c>
      <c r="K698" s="275">
        <v>131</v>
      </c>
      <c r="L698" s="275">
        <v>705</v>
      </c>
      <c r="M698" s="276">
        <v>689</v>
      </c>
      <c r="N698" s="274">
        <v>700</v>
      </c>
      <c r="O698" s="275">
        <v>716</v>
      </c>
      <c r="P698" s="275">
        <v>723</v>
      </c>
      <c r="Q698" s="275">
        <v>82</v>
      </c>
      <c r="R698" s="275">
        <v>729</v>
      </c>
      <c r="S698" s="276">
        <v>716</v>
      </c>
      <c r="T698" s="347">
        <f>SUM(B698:S698)</f>
        <v>10911</v>
      </c>
      <c r="U698" s="227" t="s">
        <v>56</v>
      </c>
      <c r="V698" s="278">
        <f>T685-T698</f>
        <v>76</v>
      </c>
      <c r="W698" s="279">
        <f>V698/T685</f>
        <v>6.917265859652316E-3</v>
      </c>
    </row>
    <row r="699" spans="1:23" x14ac:dyDescent="0.2">
      <c r="A699" s="371" t="s">
        <v>28</v>
      </c>
      <c r="B699" s="323"/>
      <c r="C699" s="240"/>
      <c r="D699" s="240"/>
      <c r="E699" s="240"/>
      <c r="F699" s="240"/>
      <c r="G699" s="408"/>
      <c r="H699" s="242"/>
      <c r="I699" s="240"/>
      <c r="J699" s="240"/>
      <c r="K699" s="240"/>
      <c r="L699" s="240"/>
      <c r="M699" s="243"/>
      <c r="N699" s="242"/>
      <c r="O699" s="240"/>
      <c r="P699" s="240"/>
      <c r="Q699" s="240"/>
      <c r="R699" s="240"/>
      <c r="S699" s="243"/>
      <c r="T699" s="339"/>
      <c r="U699" s="227" t="s">
        <v>57</v>
      </c>
      <c r="V699" s="362">
        <v>152.63999999999999</v>
      </c>
      <c r="W699" s="578"/>
    </row>
    <row r="700" spans="1:23" ht="13.5" thickBot="1" x14ac:dyDescent="0.25">
      <c r="A700" s="372" t="s">
        <v>26</v>
      </c>
      <c r="B700" s="410">
        <f t="shared" ref="B700:S700" si="277">B699-B686</f>
        <v>0</v>
      </c>
      <c r="C700" s="415">
        <f t="shared" si="277"/>
        <v>0</v>
      </c>
      <c r="D700" s="415">
        <f t="shared" si="277"/>
        <v>0</v>
      </c>
      <c r="E700" s="415">
        <f t="shared" si="277"/>
        <v>0</v>
      </c>
      <c r="F700" s="415">
        <f t="shared" si="277"/>
        <v>0</v>
      </c>
      <c r="G700" s="416">
        <f t="shared" si="277"/>
        <v>0</v>
      </c>
      <c r="H700" s="410">
        <f t="shared" si="277"/>
        <v>0</v>
      </c>
      <c r="I700" s="415">
        <f t="shared" si="277"/>
        <v>0</v>
      </c>
      <c r="J700" s="415">
        <f t="shared" si="277"/>
        <v>0</v>
      </c>
      <c r="K700" s="415">
        <f t="shared" si="277"/>
        <v>0</v>
      </c>
      <c r="L700" s="415">
        <f t="shared" si="277"/>
        <v>0</v>
      </c>
      <c r="M700" s="417">
        <f t="shared" si="277"/>
        <v>0</v>
      </c>
      <c r="N700" s="410">
        <f t="shared" si="277"/>
        <v>0</v>
      </c>
      <c r="O700" s="415">
        <f t="shared" si="277"/>
        <v>0</v>
      </c>
      <c r="P700" s="415">
        <f t="shared" si="277"/>
        <v>0</v>
      </c>
      <c r="Q700" s="415">
        <f t="shared" si="277"/>
        <v>0</v>
      </c>
      <c r="R700" s="415">
        <f t="shared" si="277"/>
        <v>0</v>
      </c>
      <c r="S700" s="417">
        <f t="shared" si="277"/>
        <v>0</v>
      </c>
      <c r="T700" s="348"/>
      <c r="U700" s="227" t="s">
        <v>26</v>
      </c>
      <c r="V700" s="227">
        <f>V699-V686</f>
        <v>7.9999999999984084E-2</v>
      </c>
      <c r="W700" s="578"/>
    </row>
  </sheetData>
  <mergeCells count="146">
    <mergeCell ref="B690:G690"/>
    <mergeCell ref="H690:M690"/>
    <mergeCell ref="N690:S690"/>
    <mergeCell ref="B664:G664"/>
    <mergeCell ref="H664:M664"/>
    <mergeCell ref="N664:S664"/>
    <mergeCell ref="B638:G638"/>
    <mergeCell ref="H638:M638"/>
    <mergeCell ref="N638:S638"/>
    <mergeCell ref="B677:G677"/>
    <mergeCell ref="H677:M677"/>
    <mergeCell ref="N677:S677"/>
    <mergeCell ref="B612:G612"/>
    <mergeCell ref="H612:M612"/>
    <mergeCell ref="N612:S612"/>
    <mergeCell ref="B651:G651"/>
    <mergeCell ref="H651:M651"/>
    <mergeCell ref="N651:S651"/>
    <mergeCell ref="B599:G599"/>
    <mergeCell ref="H599:M599"/>
    <mergeCell ref="N599:S599"/>
    <mergeCell ref="B625:G625"/>
    <mergeCell ref="H625:M625"/>
    <mergeCell ref="N625:S625"/>
    <mergeCell ref="J123:M123"/>
    <mergeCell ref="N123:W123"/>
    <mergeCell ref="B109:L109"/>
    <mergeCell ref="M109:W109"/>
    <mergeCell ref="B137:I137"/>
    <mergeCell ref="J137:M137"/>
    <mergeCell ref="N137:W137"/>
    <mergeCell ref="B417:G417"/>
    <mergeCell ref="H417:M417"/>
    <mergeCell ref="N417:S417"/>
    <mergeCell ref="B404:G404"/>
    <mergeCell ref="B123:I123"/>
    <mergeCell ref="B209:I209"/>
    <mergeCell ref="J209:M209"/>
    <mergeCell ref="N209:X209"/>
    <mergeCell ref="B237:I237"/>
    <mergeCell ref="J237:M237"/>
    <mergeCell ref="N237:X237"/>
    <mergeCell ref="B165:I165"/>
    <mergeCell ref="J165:M165"/>
    <mergeCell ref="N165:W165"/>
    <mergeCell ref="B181:I181"/>
    <mergeCell ref="J181:M181"/>
    <mergeCell ref="N181:X181"/>
    <mergeCell ref="M95:W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95:L95"/>
    <mergeCell ref="B67:L67"/>
    <mergeCell ref="M67:W67"/>
    <mergeCell ref="B81:L81"/>
    <mergeCell ref="M81:W81"/>
    <mergeCell ref="B151:I151"/>
    <mergeCell ref="J151:M151"/>
    <mergeCell ref="N151:W151"/>
    <mergeCell ref="B195:I195"/>
    <mergeCell ref="J195:M195"/>
    <mergeCell ref="N195:X195"/>
    <mergeCell ref="B280:I280"/>
    <mergeCell ref="J280:M280"/>
    <mergeCell ref="N280:X280"/>
    <mergeCell ref="B266:I266"/>
    <mergeCell ref="J266:M266"/>
    <mergeCell ref="N266:X266"/>
    <mergeCell ref="B223:I223"/>
    <mergeCell ref="J223:M223"/>
    <mergeCell ref="N223:X223"/>
    <mergeCell ref="B251:I251"/>
    <mergeCell ref="J251:M251"/>
    <mergeCell ref="N251:X251"/>
    <mergeCell ref="N352:S352"/>
    <mergeCell ref="N391:S391"/>
    <mergeCell ref="B324:G324"/>
    <mergeCell ref="H338:M338"/>
    <mergeCell ref="H404:M404"/>
    <mergeCell ref="N308:X308"/>
    <mergeCell ref="N294:X294"/>
    <mergeCell ref="N324:S324"/>
    <mergeCell ref="H324:M324"/>
    <mergeCell ref="B294:I294"/>
    <mergeCell ref="J294:M294"/>
    <mergeCell ref="N365:S365"/>
    <mergeCell ref="N378:S378"/>
    <mergeCell ref="B308:I308"/>
    <mergeCell ref="J308:M308"/>
    <mergeCell ref="B391:G391"/>
    <mergeCell ref="H391:M391"/>
    <mergeCell ref="B365:G365"/>
    <mergeCell ref="H365:M365"/>
    <mergeCell ref="B378:G378"/>
    <mergeCell ref="H378:M378"/>
    <mergeCell ref="B338:G338"/>
    <mergeCell ref="N404:S404"/>
    <mergeCell ref="N338:S338"/>
    <mergeCell ref="B560:G560"/>
    <mergeCell ref="H560:M560"/>
    <mergeCell ref="N560:S560"/>
    <mergeCell ref="B456:G456"/>
    <mergeCell ref="H456:M456"/>
    <mergeCell ref="N456:S456"/>
    <mergeCell ref="B443:G443"/>
    <mergeCell ref="H443:M443"/>
    <mergeCell ref="N443:S443"/>
    <mergeCell ref="H508:M508"/>
    <mergeCell ref="N508:S508"/>
    <mergeCell ref="B495:G495"/>
    <mergeCell ref="H495:M495"/>
    <mergeCell ref="N495:S495"/>
    <mergeCell ref="B482:G482"/>
    <mergeCell ref="H482:M482"/>
    <mergeCell ref="N482:S482"/>
    <mergeCell ref="B352:G352"/>
    <mergeCell ref="H352:M352"/>
    <mergeCell ref="B586:G586"/>
    <mergeCell ref="H586:M586"/>
    <mergeCell ref="N586:S586"/>
    <mergeCell ref="B573:G573"/>
    <mergeCell ref="H573:M573"/>
    <mergeCell ref="N573:S573"/>
    <mergeCell ref="B430:G430"/>
    <mergeCell ref="H430:M430"/>
    <mergeCell ref="N430:S430"/>
    <mergeCell ref="B547:G547"/>
    <mergeCell ref="H547:M547"/>
    <mergeCell ref="N547:S547"/>
    <mergeCell ref="B534:G534"/>
    <mergeCell ref="H534:M534"/>
    <mergeCell ref="N534:S534"/>
    <mergeCell ref="B469:G469"/>
    <mergeCell ref="H469:M469"/>
    <mergeCell ref="N469:S469"/>
    <mergeCell ref="B521:G521"/>
    <mergeCell ref="H521:M521"/>
    <mergeCell ref="N521:S521"/>
    <mergeCell ref="B508:G50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2024-02-05T12:52:42Z</dcterms:modified>
</cp:coreProperties>
</file>