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80-F579\liquidador sem-64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C837" i="249" l="1"/>
  <c r="E838" i="249"/>
  <c r="F838" i="249"/>
  <c r="G838" i="249"/>
  <c r="H838" i="249"/>
  <c r="K837" i="249"/>
  <c r="M838" i="249"/>
  <c r="N838" i="249"/>
  <c r="O838" i="249"/>
  <c r="P838" i="249"/>
  <c r="S837" i="249"/>
  <c r="J838" i="251"/>
  <c r="G838" i="251"/>
  <c r="F838" i="251"/>
  <c r="E838" i="251"/>
  <c r="D838" i="251"/>
  <c r="C838" i="251"/>
  <c r="B838" i="251"/>
  <c r="H836" i="251"/>
  <c r="J836" i="251" s="1"/>
  <c r="K836" i="251" s="1"/>
  <c r="H835" i="251"/>
  <c r="G835" i="251"/>
  <c r="F835" i="251"/>
  <c r="E835" i="251"/>
  <c r="D835" i="251"/>
  <c r="C835" i="251"/>
  <c r="B835" i="251"/>
  <c r="H834" i="251"/>
  <c r="G834" i="251"/>
  <c r="F834" i="251"/>
  <c r="E834" i="251"/>
  <c r="D834" i="251"/>
  <c r="C834" i="251"/>
  <c r="B834" i="251"/>
  <c r="J713" i="250"/>
  <c r="G713" i="250"/>
  <c r="F713" i="250"/>
  <c r="E713" i="250"/>
  <c r="D713" i="250"/>
  <c r="C713" i="250"/>
  <c r="B713" i="250"/>
  <c r="H711" i="250"/>
  <c r="J711" i="250" s="1"/>
  <c r="K711" i="250" s="1"/>
  <c r="H710" i="250"/>
  <c r="G710" i="250"/>
  <c r="F710" i="250"/>
  <c r="E710" i="250"/>
  <c r="D710" i="250"/>
  <c r="C710" i="250"/>
  <c r="B710" i="250"/>
  <c r="H709" i="250"/>
  <c r="G709" i="250"/>
  <c r="F709" i="250"/>
  <c r="E709" i="250"/>
  <c r="D709" i="250"/>
  <c r="C709" i="250"/>
  <c r="B709" i="250"/>
  <c r="V841" i="249"/>
  <c r="S841" i="249"/>
  <c r="R841" i="249"/>
  <c r="Q841" i="249"/>
  <c r="P841" i="249"/>
  <c r="O841" i="249"/>
  <c r="N841" i="249"/>
  <c r="M841" i="249"/>
  <c r="L841" i="249"/>
  <c r="K841" i="249"/>
  <c r="J841" i="249"/>
  <c r="I841" i="249"/>
  <c r="H841" i="249"/>
  <c r="G841" i="249"/>
  <c r="F841" i="249"/>
  <c r="E841" i="249"/>
  <c r="D841" i="249"/>
  <c r="C841" i="249"/>
  <c r="B841" i="249"/>
  <c r="T839" i="249"/>
  <c r="V839" i="249" s="1"/>
  <c r="W839" i="249" s="1"/>
  <c r="T838" i="249"/>
  <c r="S838" i="249"/>
  <c r="R838" i="249"/>
  <c r="Q838" i="249"/>
  <c r="L838" i="249"/>
  <c r="K838" i="249"/>
  <c r="J838" i="249"/>
  <c r="I838" i="249"/>
  <c r="D838" i="249"/>
  <c r="C838" i="249"/>
  <c r="B838" i="249"/>
  <c r="T837" i="249"/>
  <c r="R837" i="249"/>
  <c r="Q837" i="249"/>
  <c r="N837" i="249"/>
  <c r="M837" i="249"/>
  <c r="L837" i="249"/>
  <c r="J837" i="249"/>
  <c r="I837" i="249"/>
  <c r="F837" i="249"/>
  <c r="E837" i="249"/>
  <c r="D837" i="249"/>
  <c r="B837" i="249"/>
  <c r="V713" i="248"/>
  <c r="S713" i="248"/>
  <c r="R713" i="248"/>
  <c r="Q713" i="248"/>
  <c r="P713" i="248"/>
  <c r="O713" i="248"/>
  <c r="N713" i="248"/>
  <c r="M713" i="248"/>
  <c r="L713" i="248"/>
  <c r="K713" i="248"/>
  <c r="J713" i="248"/>
  <c r="I713" i="248"/>
  <c r="H713" i="248"/>
  <c r="G713" i="248"/>
  <c r="F713" i="248"/>
  <c r="E713" i="248"/>
  <c r="D713" i="248"/>
  <c r="C713" i="248"/>
  <c r="B713" i="248"/>
  <c r="T711" i="248"/>
  <c r="V711" i="248" s="1"/>
  <c r="W711" i="248" s="1"/>
  <c r="T710" i="248"/>
  <c r="S710" i="248"/>
  <c r="R710" i="248"/>
  <c r="Q710" i="248"/>
  <c r="P710" i="248"/>
  <c r="O710" i="248"/>
  <c r="N710" i="248"/>
  <c r="M710" i="248"/>
  <c r="L710" i="248"/>
  <c r="K710" i="248"/>
  <c r="J710" i="248"/>
  <c r="I710" i="248"/>
  <c r="H710" i="248"/>
  <c r="G710" i="248"/>
  <c r="F710" i="248"/>
  <c r="E710" i="248"/>
  <c r="D710" i="248"/>
  <c r="C710" i="248"/>
  <c r="B710" i="248"/>
  <c r="T709" i="248"/>
  <c r="S709" i="248"/>
  <c r="R709" i="248"/>
  <c r="Q709" i="248"/>
  <c r="P709" i="248"/>
  <c r="O709" i="248"/>
  <c r="N709" i="248"/>
  <c r="M709" i="248"/>
  <c r="L709" i="248"/>
  <c r="K709" i="248"/>
  <c r="J709" i="248"/>
  <c r="I709" i="248"/>
  <c r="H709" i="248"/>
  <c r="G709" i="248"/>
  <c r="F709" i="248"/>
  <c r="E709" i="248"/>
  <c r="D709" i="248"/>
  <c r="C709" i="248"/>
  <c r="B709" i="248"/>
  <c r="G837" i="249" l="1"/>
  <c r="O837" i="249"/>
  <c r="H837" i="249"/>
  <c r="P837" i="249"/>
  <c r="J825" i="251"/>
  <c r="H823" i="251"/>
  <c r="J823" i="251" s="1"/>
  <c r="K823" i="251" s="1"/>
  <c r="H822" i="251"/>
  <c r="G822" i="251"/>
  <c r="F822" i="251"/>
  <c r="E822" i="251"/>
  <c r="D822" i="251"/>
  <c r="C822" i="251"/>
  <c r="B822" i="251"/>
  <c r="H821" i="251"/>
  <c r="G821" i="251"/>
  <c r="F821" i="251"/>
  <c r="E821" i="251"/>
  <c r="D821" i="251"/>
  <c r="C821" i="251"/>
  <c r="B821" i="251"/>
  <c r="V828" i="249"/>
  <c r="S828" i="249"/>
  <c r="R828" i="249"/>
  <c r="Q828" i="249"/>
  <c r="P828" i="249"/>
  <c r="O828" i="249"/>
  <c r="N828" i="249"/>
  <c r="M828" i="249"/>
  <c r="L828" i="249"/>
  <c r="K828" i="249"/>
  <c r="J828" i="249"/>
  <c r="I828" i="249"/>
  <c r="H828" i="249"/>
  <c r="G828" i="249"/>
  <c r="F828" i="249"/>
  <c r="E828" i="249"/>
  <c r="D828" i="249"/>
  <c r="C828" i="249"/>
  <c r="B828" i="249"/>
  <c r="T826" i="249"/>
  <c r="V826" i="249" s="1"/>
  <c r="W826" i="249" s="1"/>
  <c r="T825" i="249"/>
  <c r="S825" i="249"/>
  <c r="R825" i="249"/>
  <c r="Q825" i="249"/>
  <c r="P825" i="249"/>
  <c r="O825" i="249"/>
  <c r="N825" i="249"/>
  <c r="M825" i="249"/>
  <c r="L825" i="249"/>
  <c r="K825" i="249"/>
  <c r="J825" i="249"/>
  <c r="I825" i="249"/>
  <c r="H825" i="249"/>
  <c r="G825" i="249"/>
  <c r="F825" i="249"/>
  <c r="E825" i="249"/>
  <c r="D825" i="249"/>
  <c r="C825" i="249"/>
  <c r="B825" i="249"/>
  <c r="T824" i="249"/>
  <c r="S824" i="249"/>
  <c r="R824" i="249"/>
  <c r="Q824" i="249"/>
  <c r="P824" i="249"/>
  <c r="O824" i="249"/>
  <c r="N824" i="249"/>
  <c r="M824" i="249"/>
  <c r="L824" i="249"/>
  <c r="K824" i="249"/>
  <c r="J824" i="249"/>
  <c r="I824" i="249"/>
  <c r="H824" i="249"/>
  <c r="G824" i="249"/>
  <c r="F824" i="249"/>
  <c r="E824" i="249"/>
  <c r="D824" i="249"/>
  <c r="C824" i="249"/>
  <c r="B824" i="249"/>
  <c r="B696" i="248" l="1"/>
  <c r="B697" i="248"/>
  <c r="J812" i="251" l="1"/>
  <c r="G812" i="251"/>
  <c r="G825" i="251" s="1"/>
  <c r="F812" i="251"/>
  <c r="F825" i="251" s="1"/>
  <c r="E812" i="251"/>
  <c r="E825" i="251" s="1"/>
  <c r="D812" i="251"/>
  <c r="D825" i="251" s="1"/>
  <c r="C812" i="251"/>
  <c r="C825" i="251" s="1"/>
  <c r="B812" i="251"/>
  <c r="B825" i="251" s="1"/>
  <c r="H810" i="251"/>
  <c r="J810" i="251" s="1"/>
  <c r="K810" i="251" s="1"/>
  <c r="H809" i="251"/>
  <c r="G809" i="251"/>
  <c r="F809" i="251"/>
  <c r="E809" i="251"/>
  <c r="D809" i="251"/>
  <c r="C809" i="251"/>
  <c r="B809" i="251"/>
  <c r="H808" i="251"/>
  <c r="G808" i="251"/>
  <c r="F808" i="251"/>
  <c r="E808" i="251"/>
  <c r="D808" i="251"/>
  <c r="C808" i="251"/>
  <c r="B808" i="251"/>
  <c r="J700" i="250"/>
  <c r="G700" i="250"/>
  <c r="F700" i="250"/>
  <c r="E700" i="250"/>
  <c r="D700" i="250"/>
  <c r="C700" i="250"/>
  <c r="B700" i="250"/>
  <c r="H698" i="250"/>
  <c r="J698" i="250" s="1"/>
  <c r="K698" i="250" s="1"/>
  <c r="H697" i="250"/>
  <c r="G697" i="250"/>
  <c r="F697" i="250"/>
  <c r="E697" i="250"/>
  <c r="D697" i="250"/>
  <c r="C697" i="250"/>
  <c r="B697" i="250"/>
  <c r="H696" i="250"/>
  <c r="G696" i="250"/>
  <c r="F696" i="250"/>
  <c r="E696" i="250"/>
  <c r="D696" i="250"/>
  <c r="C696" i="250"/>
  <c r="B696" i="250"/>
  <c r="V815" i="249"/>
  <c r="S815" i="249"/>
  <c r="R815" i="249"/>
  <c r="Q815" i="249"/>
  <c r="P815" i="249"/>
  <c r="O815" i="249"/>
  <c r="N815" i="249"/>
  <c r="M815" i="249"/>
  <c r="L815" i="249"/>
  <c r="K815" i="249"/>
  <c r="J815" i="249"/>
  <c r="I815" i="249"/>
  <c r="H815" i="249"/>
  <c r="G815" i="249"/>
  <c r="F815" i="249"/>
  <c r="E815" i="249"/>
  <c r="D815" i="249"/>
  <c r="C815" i="249"/>
  <c r="B815" i="249"/>
  <c r="T813" i="249"/>
  <c r="V813" i="249" s="1"/>
  <c r="W813" i="249" s="1"/>
  <c r="T812" i="249"/>
  <c r="S812" i="249"/>
  <c r="R812" i="249"/>
  <c r="Q812" i="249"/>
  <c r="P812" i="249"/>
  <c r="O812" i="249"/>
  <c r="N812" i="249"/>
  <c r="M812" i="249"/>
  <c r="L812" i="249"/>
  <c r="K812" i="249"/>
  <c r="J812" i="249"/>
  <c r="I812" i="249"/>
  <c r="H812" i="249"/>
  <c r="G812" i="249"/>
  <c r="F812" i="249"/>
  <c r="E812" i="249"/>
  <c r="D812" i="249"/>
  <c r="C812" i="249"/>
  <c r="B812" i="249"/>
  <c r="T811" i="249"/>
  <c r="S811" i="249"/>
  <c r="R811" i="249"/>
  <c r="Q811" i="249"/>
  <c r="P811" i="249"/>
  <c r="O811" i="249"/>
  <c r="N811" i="249"/>
  <c r="M811" i="249"/>
  <c r="L811" i="249"/>
  <c r="K811" i="249"/>
  <c r="J811" i="249"/>
  <c r="I811" i="249"/>
  <c r="H811" i="249"/>
  <c r="G811" i="249"/>
  <c r="F811" i="249"/>
  <c r="E811" i="249"/>
  <c r="D811" i="249"/>
  <c r="C811" i="249"/>
  <c r="B811" i="249"/>
  <c r="V700" i="248"/>
  <c r="S700" i="248"/>
  <c r="R700" i="248"/>
  <c r="Q700" i="248"/>
  <c r="P700" i="248"/>
  <c r="O700" i="248"/>
  <c r="N700" i="248"/>
  <c r="M700" i="248"/>
  <c r="L700" i="248"/>
  <c r="K700" i="248"/>
  <c r="J700" i="248"/>
  <c r="I700" i="248"/>
  <c r="H700" i="248"/>
  <c r="G700" i="248"/>
  <c r="F700" i="248"/>
  <c r="E700" i="248"/>
  <c r="D700" i="248"/>
  <c r="C700" i="248"/>
  <c r="B700" i="248"/>
  <c r="T698" i="248"/>
  <c r="V698" i="248" s="1"/>
  <c r="W698" i="248" s="1"/>
  <c r="T697" i="248"/>
  <c r="S697" i="248"/>
  <c r="R697" i="248"/>
  <c r="Q697" i="248"/>
  <c r="P697" i="248"/>
  <c r="O697" i="248"/>
  <c r="N697" i="248"/>
  <c r="M697" i="248"/>
  <c r="L697" i="248"/>
  <c r="K697" i="248"/>
  <c r="J697" i="248"/>
  <c r="I697" i="248"/>
  <c r="H697" i="248"/>
  <c r="G697" i="248"/>
  <c r="F697" i="248"/>
  <c r="E697" i="248"/>
  <c r="D697" i="248"/>
  <c r="C697" i="248"/>
  <c r="T696" i="248"/>
  <c r="S696" i="248"/>
  <c r="R696" i="248"/>
  <c r="Q696" i="248"/>
  <c r="P696" i="248"/>
  <c r="O696" i="248"/>
  <c r="N696" i="248"/>
  <c r="M696" i="248"/>
  <c r="L696" i="248"/>
  <c r="K696" i="248"/>
  <c r="J696" i="248"/>
  <c r="I696" i="248"/>
  <c r="H696" i="248"/>
  <c r="G696" i="248"/>
  <c r="F696" i="248"/>
  <c r="E696" i="248"/>
  <c r="D696" i="248"/>
  <c r="C696" i="248"/>
  <c r="J799" i="251" l="1"/>
  <c r="G799" i="251"/>
  <c r="F799" i="251"/>
  <c r="E799" i="251"/>
  <c r="D799" i="251"/>
  <c r="C799" i="251"/>
  <c r="B799" i="251"/>
  <c r="H797" i="251"/>
  <c r="J797" i="251" s="1"/>
  <c r="K797" i="251" s="1"/>
  <c r="H796" i="251"/>
  <c r="G796" i="251"/>
  <c r="F796" i="251"/>
  <c r="E796" i="251"/>
  <c r="D796" i="251"/>
  <c r="C796" i="251"/>
  <c r="B796" i="251"/>
  <c r="H795" i="251"/>
  <c r="G795" i="251"/>
  <c r="F795" i="251"/>
  <c r="E795" i="251"/>
  <c r="D795" i="251"/>
  <c r="C795" i="251"/>
  <c r="B795" i="251"/>
  <c r="V802" i="249"/>
  <c r="S802" i="249"/>
  <c r="R802" i="249"/>
  <c r="Q802" i="249"/>
  <c r="P802" i="249"/>
  <c r="O802" i="249"/>
  <c r="N802" i="249"/>
  <c r="M802" i="249"/>
  <c r="L802" i="249"/>
  <c r="K802" i="249"/>
  <c r="J802" i="249"/>
  <c r="I802" i="249"/>
  <c r="H802" i="249"/>
  <c r="G802" i="249"/>
  <c r="F802" i="249"/>
  <c r="E802" i="249"/>
  <c r="D802" i="249"/>
  <c r="C802" i="249"/>
  <c r="B802" i="249"/>
  <c r="T800" i="249"/>
  <c r="V800" i="249" s="1"/>
  <c r="W800" i="249" s="1"/>
  <c r="T799" i="249"/>
  <c r="S799" i="249"/>
  <c r="R799" i="249"/>
  <c r="Q799" i="249"/>
  <c r="P799" i="249"/>
  <c r="O799" i="249"/>
  <c r="N799" i="249"/>
  <c r="M799" i="249"/>
  <c r="L799" i="249"/>
  <c r="K799" i="249"/>
  <c r="J799" i="249"/>
  <c r="I799" i="249"/>
  <c r="H799" i="249"/>
  <c r="G799" i="249"/>
  <c r="F799" i="249"/>
  <c r="E799" i="249"/>
  <c r="D799" i="249"/>
  <c r="C799" i="249"/>
  <c r="B799" i="249"/>
  <c r="T798" i="249"/>
  <c r="S798" i="249"/>
  <c r="R798" i="249"/>
  <c r="Q798" i="249"/>
  <c r="P798" i="249"/>
  <c r="O798" i="249"/>
  <c r="N798" i="249"/>
  <c r="M798" i="249"/>
  <c r="L798" i="249"/>
  <c r="K798" i="249"/>
  <c r="J798" i="249"/>
  <c r="I798" i="249"/>
  <c r="H798" i="249"/>
  <c r="G798" i="249"/>
  <c r="F798" i="249"/>
  <c r="E798" i="249"/>
  <c r="D798" i="249"/>
  <c r="C798" i="249"/>
  <c r="B798" i="249"/>
  <c r="H784" i="251" l="1"/>
  <c r="H783" i="251"/>
  <c r="G783" i="251"/>
  <c r="F783" i="251"/>
  <c r="E783" i="251"/>
  <c r="D783" i="251"/>
  <c r="C783" i="251"/>
  <c r="B783" i="251"/>
  <c r="H782" i="251"/>
  <c r="G782" i="251"/>
  <c r="F782" i="251"/>
  <c r="E782" i="251"/>
  <c r="D782" i="251"/>
  <c r="C782" i="251"/>
  <c r="B782" i="251"/>
  <c r="J786" i="251" l="1"/>
  <c r="J687" i="250"/>
  <c r="G687" i="250"/>
  <c r="F687" i="250"/>
  <c r="E687" i="250"/>
  <c r="D687" i="250"/>
  <c r="C687" i="250"/>
  <c r="B687" i="250"/>
  <c r="H685" i="250"/>
  <c r="J685" i="250" s="1"/>
  <c r="K685" i="250" s="1"/>
  <c r="H684" i="250"/>
  <c r="G684" i="250"/>
  <c r="F684" i="250"/>
  <c r="E684" i="250"/>
  <c r="D684" i="250"/>
  <c r="C684" i="250"/>
  <c r="B684" i="250"/>
  <c r="H683" i="250"/>
  <c r="G683" i="250"/>
  <c r="F683" i="250"/>
  <c r="E683" i="250"/>
  <c r="D683" i="250"/>
  <c r="C683" i="250"/>
  <c r="B683" i="250"/>
  <c r="V687" i="248"/>
  <c r="S687" i="248"/>
  <c r="R687" i="248"/>
  <c r="Q687" i="248"/>
  <c r="P687" i="248"/>
  <c r="O687" i="248"/>
  <c r="N687" i="248"/>
  <c r="M687" i="248"/>
  <c r="L687" i="248"/>
  <c r="K687" i="248"/>
  <c r="J687" i="248"/>
  <c r="I687" i="248"/>
  <c r="H687" i="248"/>
  <c r="G687" i="248"/>
  <c r="F687" i="248"/>
  <c r="E687" i="248"/>
  <c r="D687" i="248"/>
  <c r="C687" i="248"/>
  <c r="B687" i="248"/>
  <c r="T685" i="248"/>
  <c r="V685" i="248" s="1"/>
  <c r="W685" i="248" s="1"/>
  <c r="T684" i="248"/>
  <c r="S684" i="248"/>
  <c r="R684" i="248"/>
  <c r="Q684" i="248"/>
  <c r="P684" i="248"/>
  <c r="O684" i="248"/>
  <c r="N684" i="248"/>
  <c r="M684" i="248"/>
  <c r="L684" i="248"/>
  <c r="K684" i="248"/>
  <c r="J684" i="248"/>
  <c r="I684" i="248"/>
  <c r="H684" i="248"/>
  <c r="G684" i="248"/>
  <c r="F684" i="248"/>
  <c r="E684" i="248"/>
  <c r="D684" i="248"/>
  <c r="C684" i="248"/>
  <c r="B684" i="248"/>
  <c r="T683" i="248"/>
  <c r="S683" i="248"/>
  <c r="R683" i="248"/>
  <c r="Q683" i="248"/>
  <c r="P683" i="248"/>
  <c r="O683" i="248"/>
  <c r="N683" i="248"/>
  <c r="M683" i="248"/>
  <c r="L683" i="248"/>
  <c r="K683" i="248"/>
  <c r="J683" i="248"/>
  <c r="I683" i="248"/>
  <c r="H683" i="248"/>
  <c r="G683" i="248"/>
  <c r="F683" i="248"/>
  <c r="E683" i="248"/>
  <c r="D683" i="248"/>
  <c r="C683" i="248"/>
  <c r="B683" i="248"/>
  <c r="V789" i="249"/>
  <c r="S789" i="249"/>
  <c r="R789" i="249"/>
  <c r="Q789" i="249"/>
  <c r="P789" i="249"/>
  <c r="O789" i="249"/>
  <c r="N789" i="249"/>
  <c r="M789" i="249"/>
  <c r="L789" i="249"/>
  <c r="K789" i="249"/>
  <c r="J789" i="249"/>
  <c r="I789" i="249"/>
  <c r="H789" i="249"/>
  <c r="G789" i="249"/>
  <c r="F789" i="249"/>
  <c r="E789" i="249"/>
  <c r="D789" i="249"/>
  <c r="C789" i="249"/>
  <c r="B789" i="249"/>
  <c r="T787" i="249"/>
  <c r="V787" i="249" s="1"/>
  <c r="W787" i="249" s="1"/>
  <c r="T786" i="249"/>
  <c r="S786" i="249"/>
  <c r="R786" i="249"/>
  <c r="Q786" i="249"/>
  <c r="P786" i="249"/>
  <c r="O786" i="249"/>
  <c r="N786" i="249"/>
  <c r="M786" i="249"/>
  <c r="L786" i="249"/>
  <c r="K786" i="249"/>
  <c r="J786" i="249"/>
  <c r="I786" i="249"/>
  <c r="H786" i="249"/>
  <c r="G786" i="249"/>
  <c r="F786" i="249"/>
  <c r="E786" i="249"/>
  <c r="D786" i="249"/>
  <c r="C786" i="249"/>
  <c r="B786" i="249"/>
  <c r="T785" i="249"/>
  <c r="S785" i="249"/>
  <c r="R785" i="249"/>
  <c r="Q785" i="249"/>
  <c r="P785" i="249"/>
  <c r="O785" i="249"/>
  <c r="N785" i="249"/>
  <c r="M785" i="249"/>
  <c r="L785" i="249"/>
  <c r="K785" i="249"/>
  <c r="J785" i="249"/>
  <c r="I785" i="249"/>
  <c r="H785" i="249"/>
  <c r="G785" i="249"/>
  <c r="F785" i="249"/>
  <c r="E785" i="249"/>
  <c r="D785" i="249"/>
  <c r="C785" i="249"/>
  <c r="B785" i="249"/>
  <c r="J773" i="251" l="1"/>
  <c r="G771" i="251"/>
  <c r="F771" i="251"/>
  <c r="E771" i="251"/>
  <c r="D771" i="251"/>
  <c r="C771" i="251"/>
  <c r="B771" i="251"/>
  <c r="H770" i="251"/>
  <c r="G770" i="251"/>
  <c r="F770" i="251"/>
  <c r="E770" i="251"/>
  <c r="D770" i="251"/>
  <c r="C770" i="251"/>
  <c r="B770" i="251"/>
  <c r="H769" i="251"/>
  <c r="G769" i="251"/>
  <c r="F769" i="251"/>
  <c r="E769" i="251"/>
  <c r="D769" i="251"/>
  <c r="C769" i="251"/>
  <c r="B769" i="251"/>
  <c r="H771" i="251" l="1"/>
  <c r="J784" i="251" s="1"/>
  <c r="K784" i="251" s="1"/>
  <c r="V776" i="249"/>
  <c r="S776" i="249"/>
  <c r="R776" i="249"/>
  <c r="Q776" i="249"/>
  <c r="P776" i="249"/>
  <c r="O776" i="249"/>
  <c r="N776" i="249"/>
  <c r="M776" i="249"/>
  <c r="L776" i="249"/>
  <c r="K776" i="249"/>
  <c r="J776" i="249"/>
  <c r="I776" i="249"/>
  <c r="H776" i="249"/>
  <c r="G776" i="249"/>
  <c r="F776" i="249"/>
  <c r="E776" i="249"/>
  <c r="D776" i="249"/>
  <c r="C776" i="249"/>
  <c r="B776" i="249"/>
  <c r="T774" i="249"/>
  <c r="V774" i="249" s="1"/>
  <c r="W774" i="249" s="1"/>
  <c r="T773" i="249"/>
  <c r="S773" i="249"/>
  <c r="R773" i="249"/>
  <c r="Q773" i="249"/>
  <c r="P773" i="249"/>
  <c r="O773" i="249"/>
  <c r="N773" i="249"/>
  <c r="M773" i="249"/>
  <c r="L773" i="249"/>
  <c r="K773" i="249"/>
  <c r="J773" i="249"/>
  <c r="I773" i="249"/>
  <c r="H773" i="249"/>
  <c r="G773" i="249"/>
  <c r="F773" i="249"/>
  <c r="E773" i="249"/>
  <c r="D773" i="249"/>
  <c r="C773" i="249"/>
  <c r="B773" i="249"/>
  <c r="T772" i="249"/>
  <c r="S772" i="249"/>
  <c r="R772" i="249"/>
  <c r="Q772" i="249"/>
  <c r="P772" i="249"/>
  <c r="O772" i="249"/>
  <c r="N772" i="249"/>
  <c r="M772" i="249"/>
  <c r="L772" i="249"/>
  <c r="K772" i="249"/>
  <c r="J772" i="249"/>
  <c r="I772" i="249"/>
  <c r="H772" i="249"/>
  <c r="G772" i="249"/>
  <c r="F772" i="249"/>
  <c r="E772" i="249"/>
  <c r="D772" i="249"/>
  <c r="C772" i="249"/>
  <c r="B772" i="249"/>
  <c r="G758" i="251" l="1"/>
  <c r="F758" i="251"/>
  <c r="E758" i="251"/>
  <c r="D758" i="251"/>
  <c r="C758" i="251"/>
  <c r="B758" i="251"/>
  <c r="V763" i="249" l="1"/>
  <c r="S763" i="249"/>
  <c r="R763" i="249"/>
  <c r="Q763" i="249"/>
  <c r="P763" i="249"/>
  <c r="O763" i="249"/>
  <c r="N763" i="249"/>
  <c r="M763" i="249"/>
  <c r="L763" i="249"/>
  <c r="K763" i="249"/>
  <c r="J763" i="249"/>
  <c r="I763" i="249"/>
  <c r="H763" i="249"/>
  <c r="G763" i="249"/>
  <c r="F763" i="249"/>
  <c r="E763" i="249"/>
  <c r="D763" i="249"/>
  <c r="C763" i="249"/>
  <c r="B763" i="249"/>
  <c r="T761" i="249"/>
  <c r="V761" i="249" s="1"/>
  <c r="W761" i="249" s="1"/>
  <c r="T760" i="249"/>
  <c r="S760" i="249"/>
  <c r="R760" i="249"/>
  <c r="Q760" i="249"/>
  <c r="P760" i="249"/>
  <c r="O760" i="249"/>
  <c r="N760" i="249"/>
  <c r="M760" i="249"/>
  <c r="L760" i="249"/>
  <c r="K760" i="249"/>
  <c r="J760" i="249"/>
  <c r="I760" i="249"/>
  <c r="H760" i="249"/>
  <c r="G760" i="249"/>
  <c r="F760" i="249"/>
  <c r="E760" i="249"/>
  <c r="D760" i="249"/>
  <c r="C760" i="249"/>
  <c r="B760" i="249"/>
  <c r="T759" i="249"/>
  <c r="S759" i="249"/>
  <c r="R759" i="249"/>
  <c r="Q759" i="249"/>
  <c r="P759" i="249"/>
  <c r="O759" i="249"/>
  <c r="N759" i="249"/>
  <c r="M759" i="249"/>
  <c r="L759" i="249"/>
  <c r="K759" i="249"/>
  <c r="J759" i="249"/>
  <c r="I759" i="249"/>
  <c r="H759" i="249"/>
  <c r="G759" i="249"/>
  <c r="F759" i="249"/>
  <c r="E759" i="249"/>
  <c r="D759" i="249"/>
  <c r="C759" i="249"/>
  <c r="B759" i="249"/>
  <c r="V674" i="248"/>
  <c r="S674" i="248"/>
  <c r="R674" i="248"/>
  <c r="Q674" i="248"/>
  <c r="P674" i="248"/>
  <c r="O674" i="248"/>
  <c r="N674" i="248"/>
  <c r="M674" i="248"/>
  <c r="L674" i="248"/>
  <c r="K674" i="248"/>
  <c r="J674" i="248"/>
  <c r="I674" i="248"/>
  <c r="H674" i="248"/>
  <c r="G674" i="248"/>
  <c r="F674" i="248"/>
  <c r="E674" i="248"/>
  <c r="D674" i="248"/>
  <c r="C674" i="248"/>
  <c r="B674" i="248"/>
  <c r="T672" i="248"/>
  <c r="T671" i="248"/>
  <c r="S671" i="248"/>
  <c r="R671" i="248"/>
  <c r="Q671" i="248"/>
  <c r="P671" i="248"/>
  <c r="O671" i="248"/>
  <c r="N671" i="248"/>
  <c r="M671" i="248"/>
  <c r="L671" i="248"/>
  <c r="K671" i="248"/>
  <c r="J671" i="248"/>
  <c r="I671" i="248"/>
  <c r="H671" i="248"/>
  <c r="G671" i="248"/>
  <c r="F671" i="248"/>
  <c r="E671" i="248"/>
  <c r="D671" i="248"/>
  <c r="C671" i="248"/>
  <c r="B671" i="248"/>
  <c r="T670" i="248"/>
  <c r="S670" i="248"/>
  <c r="R670" i="248"/>
  <c r="Q670" i="248"/>
  <c r="P670" i="248"/>
  <c r="O670" i="248"/>
  <c r="N670" i="248"/>
  <c r="M670" i="248"/>
  <c r="L670" i="248"/>
  <c r="K670" i="248"/>
  <c r="J670" i="248"/>
  <c r="I670" i="248"/>
  <c r="H670" i="248"/>
  <c r="G670" i="248"/>
  <c r="F670" i="248"/>
  <c r="E670" i="248"/>
  <c r="D670" i="248"/>
  <c r="C670" i="248"/>
  <c r="B670" i="248"/>
  <c r="B670" i="250"/>
  <c r="C670" i="250"/>
  <c r="D670" i="250"/>
  <c r="E670" i="250"/>
  <c r="F670" i="250"/>
  <c r="G670" i="250"/>
  <c r="H670" i="250"/>
  <c r="J674" i="250"/>
  <c r="G674" i="250"/>
  <c r="F674" i="250"/>
  <c r="E674" i="250"/>
  <c r="D674" i="250"/>
  <c r="C674" i="250"/>
  <c r="B674" i="250"/>
  <c r="H672" i="250"/>
  <c r="H671" i="250"/>
  <c r="G671" i="250"/>
  <c r="F671" i="250"/>
  <c r="E671" i="250"/>
  <c r="D671" i="250"/>
  <c r="C671" i="250"/>
  <c r="B671" i="250"/>
  <c r="J760" i="251"/>
  <c r="H758" i="251"/>
  <c r="J771" i="251" s="1"/>
  <c r="K771" i="251" s="1"/>
  <c r="H757" i="251"/>
  <c r="G757" i="251"/>
  <c r="F757" i="251"/>
  <c r="E757" i="251"/>
  <c r="D757" i="251"/>
  <c r="C757" i="251"/>
  <c r="B757" i="251"/>
  <c r="H756" i="251"/>
  <c r="G756" i="251"/>
  <c r="F756" i="251"/>
  <c r="E756" i="251"/>
  <c r="D756" i="251"/>
  <c r="C756" i="251"/>
  <c r="B756" i="251"/>
  <c r="B743" i="251" l="1"/>
  <c r="C743" i="251"/>
  <c r="D743" i="251"/>
  <c r="E743" i="251"/>
  <c r="F743" i="251"/>
  <c r="B744" i="251"/>
  <c r="C744" i="251"/>
  <c r="D744" i="251"/>
  <c r="E744" i="251"/>
  <c r="F744" i="251"/>
  <c r="G744" i="251"/>
  <c r="H744" i="251"/>
  <c r="J747" i="251"/>
  <c r="H745" i="251" l="1"/>
  <c r="J758" i="251" s="1"/>
  <c r="K758" i="251" s="1"/>
  <c r="H743" i="251"/>
  <c r="G743" i="251"/>
  <c r="V750" i="249"/>
  <c r="S750" i="249"/>
  <c r="R750" i="249"/>
  <c r="Q750" i="249"/>
  <c r="P750" i="249"/>
  <c r="O750" i="249"/>
  <c r="N750" i="249"/>
  <c r="M750" i="249"/>
  <c r="L750" i="249"/>
  <c r="K750" i="249"/>
  <c r="J750" i="249"/>
  <c r="I750" i="249"/>
  <c r="H750" i="249"/>
  <c r="G750" i="249"/>
  <c r="F750" i="249"/>
  <c r="E750" i="249"/>
  <c r="D750" i="249"/>
  <c r="C750" i="249"/>
  <c r="B750" i="249"/>
  <c r="T748" i="249"/>
  <c r="V748" i="249" s="1"/>
  <c r="W748" i="249" s="1"/>
  <c r="T747" i="249"/>
  <c r="S747" i="249"/>
  <c r="R747" i="249"/>
  <c r="Q747" i="249"/>
  <c r="P747" i="249"/>
  <c r="O747" i="249"/>
  <c r="N747" i="249"/>
  <c r="M747" i="249"/>
  <c r="L747" i="249"/>
  <c r="K747" i="249"/>
  <c r="J747" i="249"/>
  <c r="I747" i="249"/>
  <c r="H747" i="249"/>
  <c r="G747" i="249"/>
  <c r="F747" i="249"/>
  <c r="E747" i="249"/>
  <c r="D747" i="249"/>
  <c r="C747" i="249"/>
  <c r="B747" i="249"/>
  <c r="T746" i="249"/>
  <c r="S746" i="249"/>
  <c r="R746" i="249"/>
  <c r="Q746" i="249"/>
  <c r="P746" i="249"/>
  <c r="O746" i="249"/>
  <c r="N746" i="249"/>
  <c r="M746" i="249"/>
  <c r="L746" i="249"/>
  <c r="K746" i="249"/>
  <c r="J746" i="249"/>
  <c r="I746" i="249"/>
  <c r="H746" i="249"/>
  <c r="G746" i="249"/>
  <c r="F746" i="249"/>
  <c r="E746" i="249"/>
  <c r="D746" i="249"/>
  <c r="C746" i="249"/>
  <c r="B746" i="249"/>
  <c r="J734" i="251" l="1"/>
  <c r="G734" i="251"/>
  <c r="G747" i="251" s="1"/>
  <c r="G760" i="251" s="1"/>
  <c r="G773" i="251" s="1"/>
  <c r="G786" i="251" s="1"/>
  <c r="F734" i="251"/>
  <c r="F747" i="251" s="1"/>
  <c r="F760" i="251" s="1"/>
  <c r="F773" i="251" s="1"/>
  <c r="F786" i="251" s="1"/>
  <c r="E734" i="251"/>
  <c r="E747" i="251" s="1"/>
  <c r="E760" i="251" s="1"/>
  <c r="E773" i="251" s="1"/>
  <c r="E786" i="251" s="1"/>
  <c r="D734" i="251"/>
  <c r="D747" i="251" s="1"/>
  <c r="D760" i="251" s="1"/>
  <c r="D773" i="251" s="1"/>
  <c r="D786" i="251" s="1"/>
  <c r="C734" i="251"/>
  <c r="C747" i="251" s="1"/>
  <c r="C760" i="251" s="1"/>
  <c r="C773" i="251" s="1"/>
  <c r="C786" i="251" s="1"/>
  <c r="B734" i="251"/>
  <c r="B747" i="251" s="1"/>
  <c r="B760" i="251" s="1"/>
  <c r="B773" i="251" s="1"/>
  <c r="B786" i="251" s="1"/>
  <c r="H732" i="251"/>
  <c r="J745" i="251" s="1"/>
  <c r="K745" i="251" s="1"/>
  <c r="H731" i="251"/>
  <c r="G731" i="251"/>
  <c r="F731" i="251"/>
  <c r="E731" i="251"/>
  <c r="D731" i="251"/>
  <c r="C731" i="251"/>
  <c r="B731" i="251"/>
  <c r="H730" i="251"/>
  <c r="G730" i="251"/>
  <c r="F730" i="251"/>
  <c r="E730" i="251"/>
  <c r="D730" i="251"/>
  <c r="C730" i="251"/>
  <c r="B730" i="251"/>
  <c r="J661" i="250"/>
  <c r="G661" i="250"/>
  <c r="F661" i="250"/>
  <c r="E661" i="250"/>
  <c r="D661" i="250"/>
  <c r="C661" i="250"/>
  <c r="B661" i="250"/>
  <c r="H659" i="250"/>
  <c r="J672" i="250" s="1"/>
  <c r="K672" i="250" s="1"/>
  <c r="H658" i="250"/>
  <c r="G658" i="250"/>
  <c r="F658" i="250"/>
  <c r="E658" i="250"/>
  <c r="D658" i="250"/>
  <c r="C658" i="250"/>
  <c r="B658" i="250"/>
  <c r="H657" i="250"/>
  <c r="G657" i="250"/>
  <c r="F657" i="250"/>
  <c r="E657" i="250"/>
  <c r="D657" i="250"/>
  <c r="C657" i="250"/>
  <c r="B657" i="250"/>
  <c r="V737" i="249"/>
  <c r="S737" i="249"/>
  <c r="R737" i="249"/>
  <c r="Q737" i="249"/>
  <c r="P737" i="249"/>
  <c r="O737" i="249"/>
  <c r="N737" i="249"/>
  <c r="M737" i="249"/>
  <c r="L737" i="249"/>
  <c r="K737" i="249"/>
  <c r="J737" i="249"/>
  <c r="I737" i="249"/>
  <c r="H737" i="249"/>
  <c r="G737" i="249"/>
  <c r="F737" i="249"/>
  <c r="E737" i="249"/>
  <c r="D737" i="249"/>
  <c r="C737" i="249"/>
  <c r="B737" i="249"/>
  <c r="T735" i="249"/>
  <c r="T734" i="249"/>
  <c r="S734" i="249"/>
  <c r="R734" i="249"/>
  <c r="Q734" i="249"/>
  <c r="P734" i="249"/>
  <c r="O734" i="249"/>
  <c r="N734" i="249"/>
  <c r="M734" i="249"/>
  <c r="L734" i="249"/>
  <c r="K734" i="249"/>
  <c r="J734" i="249"/>
  <c r="I734" i="249"/>
  <c r="H734" i="249"/>
  <c r="G734" i="249"/>
  <c r="F734" i="249"/>
  <c r="E734" i="249"/>
  <c r="D734" i="249"/>
  <c r="C734" i="249"/>
  <c r="B734" i="249"/>
  <c r="T733" i="249"/>
  <c r="S733" i="249"/>
  <c r="R733" i="249"/>
  <c r="Q733" i="249"/>
  <c r="P733" i="249"/>
  <c r="O733" i="249"/>
  <c r="N733" i="249"/>
  <c r="M733" i="249"/>
  <c r="L733" i="249"/>
  <c r="K733" i="249"/>
  <c r="J733" i="249"/>
  <c r="I733" i="249"/>
  <c r="H733" i="249"/>
  <c r="G733" i="249"/>
  <c r="F733" i="249"/>
  <c r="E733" i="249"/>
  <c r="D733" i="249"/>
  <c r="C733" i="249"/>
  <c r="B733" i="249"/>
  <c r="V661" i="248"/>
  <c r="S661" i="248"/>
  <c r="R661" i="248"/>
  <c r="Q661" i="248"/>
  <c r="P661" i="248"/>
  <c r="O661" i="248"/>
  <c r="N661" i="248"/>
  <c r="M661" i="248"/>
  <c r="L661" i="248"/>
  <c r="K661" i="248"/>
  <c r="J661" i="248"/>
  <c r="I661" i="248"/>
  <c r="H661" i="248"/>
  <c r="G661" i="248"/>
  <c r="F661" i="248"/>
  <c r="E661" i="248"/>
  <c r="D661" i="248"/>
  <c r="C661" i="248"/>
  <c r="B661" i="248"/>
  <c r="T659" i="248"/>
  <c r="V672" i="248" s="1"/>
  <c r="W672" i="248" s="1"/>
  <c r="T658" i="248"/>
  <c r="S658" i="248"/>
  <c r="R658" i="248"/>
  <c r="Q658" i="248"/>
  <c r="P658" i="248"/>
  <c r="O658" i="248"/>
  <c r="N658" i="248"/>
  <c r="M658" i="248"/>
  <c r="L658" i="248"/>
  <c r="K658" i="248"/>
  <c r="J658" i="248"/>
  <c r="I658" i="248"/>
  <c r="H658" i="248"/>
  <c r="G658" i="248"/>
  <c r="F658" i="248"/>
  <c r="E658" i="248"/>
  <c r="D658" i="248"/>
  <c r="C658" i="248"/>
  <c r="B658" i="248"/>
  <c r="T657" i="248"/>
  <c r="S657" i="248"/>
  <c r="R657" i="248"/>
  <c r="Q657" i="248"/>
  <c r="P657" i="248"/>
  <c r="O657" i="248"/>
  <c r="N657" i="248"/>
  <c r="M657" i="248"/>
  <c r="L657" i="248"/>
  <c r="K657" i="248"/>
  <c r="J657" i="248"/>
  <c r="I657" i="248"/>
  <c r="H657" i="248"/>
  <c r="G657" i="248"/>
  <c r="F657" i="248"/>
  <c r="E657" i="248"/>
  <c r="D657" i="248"/>
  <c r="C657" i="248"/>
  <c r="B657" i="248"/>
  <c r="V735" i="249" l="1"/>
  <c r="W735" i="249" s="1"/>
  <c r="J722" i="251"/>
  <c r="G722" i="251"/>
  <c r="F722" i="251"/>
  <c r="E722" i="251"/>
  <c r="D722" i="251"/>
  <c r="C722" i="251"/>
  <c r="B722" i="251"/>
  <c r="H720" i="251"/>
  <c r="H719" i="251"/>
  <c r="G719" i="251"/>
  <c r="F719" i="251"/>
  <c r="E719" i="251"/>
  <c r="D719" i="251"/>
  <c r="C719" i="251"/>
  <c r="B719" i="251"/>
  <c r="H718" i="251"/>
  <c r="G718" i="251"/>
  <c r="F718" i="251"/>
  <c r="E718" i="251"/>
  <c r="D718" i="251"/>
  <c r="C718" i="251"/>
  <c r="B718" i="251"/>
  <c r="V724" i="249"/>
  <c r="S724" i="249"/>
  <c r="R724" i="249"/>
  <c r="Q724" i="249"/>
  <c r="P724" i="249"/>
  <c r="O724" i="249"/>
  <c r="N724" i="249"/>
  <c r="M724" i="249"/>
  <c r="L724" i="249"/>
  <c r="K724" i="249"/>
  <c r="J724" i="249"/>
  <c r="I724" i="249"/>
  <c r="H724" i="249"/>
  <c r="G724" i="249"/>
  <c r="F724" i="249"/>
  <c r="E724" i="249"/>
  <c r="D724" i="249"/>
  <c r="C724" i="249"/>
  <c r="B724" i="249"/>
  <c r="T722" i="249"/>
  <c r="T721" i="249"/>
  <c r="S721" i="249"/>
  <c r="R721" i="249"/>
  <c r="Q721" i="249"/>
  <c r="P721" i="249"/>
  <c r="O721" i="249"/>
  <c r="N721" i="249"/>
  <c r="M721" i="249"/>
  <c r="L721" i="249"/>
  <c r="K721" i="249"/>
  <c r="J721" i="249"/>
  <c r="I721" i="249"/>
  <c r="H721" i="249"/>
  <c r="G721" i="249"/>
  <c r="F721" i="249"/>
  <c r="E721" i="249"/>
  <c r="D721" i="249"/>
  <c r="C721" i="249"/>
  <c r="B721" i="249"/>
  <c r="T720" i="249"/>
  <c r="S720" i="249"/>
  <c r="R720" i="249"/>
  <c r="Q720" i="249"/>
  <c r="P720" i="249"/>
  <c r="O720" i="249"/>
  <c r="N720" i="249"/>
  <c r="M720" i="249"/>
  <c r="L720" i="249"/>
  <c r="K720" i="249"/>
  <c r="J720" i="249"/>
  <c r="I720" i="249"/>
  <c r="H720" i="249"/>
  <c r="G720" i="249"/>
  <c r="F720" i="249"/>
  <c r="E720" i="249"/>
  <c r="D720" i="249"/>
  <c r="C720" i="249"/>
  <c r="B720" i="249"/>
  <c r="J732" i="251" l="1"/>
  <c r="K732" i="251" s="1"/>
  <c r="J710" i="251"/>
  <c r="G710" i="251"/>
  <c r="F710" i="251"/>
  <c r="E710" i="251"/>
  <c r="D710" i="251"/>
  <c r="C710" i="251"/>
  <c r="B710" i="251"/>
  <c r="H708" i="251"/>
  <c r="H707" i="251"/>
  <c r="G707" i="251"/>
  <c r="F707" i="251"/>
  <c r="E707" i="251"/>
  <c r="D707" i="251"/>
  <c r="C707" i="251"/>
  <c r="B707" i="251"/>
  <c r="H706" i="251"/>
  <c r="G706" i="251"/>
  <c r="F706" i="251"/>
  <c r="E706" i="251"/>
  <c r="D706" i="251"/>
  <c r="C706" i="251"/>
  <c r="B706" i="251"/>
  <c r="J648" i="250"/>
  <c r="G648" i="250"/>
  <c r="F648" i="250"/>
  <c r="E648" i="250"/>
  <c r="D648" i="250"/>
  <c r="C648" i="250"/>
  <c r="B648" i="250"/>
  <c r="H646" i="250"/>
  <c r="H645" i="250"/>
  <c r="G645" i="250"/>
  <c r="F645" i="250"/>
  <c r="E645" i="250"/>
  <c r="D645" i="250"/>
  <c r="C645" i="250"/>
  <c r="B645" i="250"/>
  <c r="H644" i="250"/>
  <c r="G644" i="250"/>
  <c r="F644" i="250"/>
  <c r="E644" i="250"/>
  <c r="D644" i="250"/>
  <c r="C644" i="250"/>
  <c r="B644" i="250"/>
  <c r="J720" i="251" l="1"/>
  <c r="K720" i="251" s="1"/>
  <c r="J659" i="250"/>
  <c r="K659" i="250" s="1"/>
  <c r="V711" i="249"/>
  <c r="S711" i="249"/>
  <c r="R711" i="249"/>
  <c r="Q711" i="249"/>
  <c r="P711" i="249"/>
  <c r="O711" i="249"/>
  <c r="N711" i="249"/>
  <c r="M711" i="249"/>
  <c r="L711" i="249"/>
  <c r="K711" i="249"/>
  <c r="J711" i="249"/>
  <c r="I711" i="249"/>
  <c r="H711" i="249"/>
  <c r="G711" i="249"/>
  <c r="F711" i="249"/>
  <c r="E711" i="249"/>
  <c r="D711" i="249"/>
  <c r="C711" i="249"/>
  <c r="B711" i="249"/>
  <c r="T709" i="249"/>
  <c r="T708" i="249"/>
  <c r="S708" i="249"/>
  <c r="R708" i="249"/>
  <c r="Q708" i="249"/>
  <c r="P708" i="249"/>
  <c r="O708" i="249"/>
  <c r="N708" i="249"/>
  <c r="M708" i="249"/>
  <c r="L708" i="249"/>
  <c r="K708" i="249"/>
  <c r="J708" i="249"/>
  <c r="I708" i="249"/>
  <c r="H708" i="249"/>
  <c r="G708" i="249"/>
  <c r="F708" i="249"/>
  <c r="E708" i="249"/>
  <c r="D708" i="249"/>
  <c r="C708" i="249"/>
  <c r="B708" i="249"/>
  <c r="T707" i="249"/>
  <c r="S707" i="249"/>
  <c r="R707" i="249"/>
  <c r="Q707" i="249"/>
  <c r="P707" i="249"/>
  <c r="O707" i="249"/>
  <c r="N707" i="249"/>
  <c r="M707" i="249"/>
  <c r="L707" i="249"/>
  <c r="K707" i="249"/>
  <c r="J707" i="249"/>
  <c r="I707" i="249"/>
  <c r="H707" i="249"/>
  <c r="G707" i="249"/>
  <c r="F707" i="249"/>
  <c r="E707" i="249"/>
  <c r="D707" i="249"/>
  <c r="C707" i="249"/>
  <c r="B707" i="249"/>
  <c r="V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T646" i="248"/>
  <c r="T645" i="248"/>
  <c r="S645" i="248"/>
  <c r="R645" i="248"/>
  <c r="Q645" i="248"/>
  <c r="P645" i="248"/>
  <c r="O645" i="248"/>
  <c r="N645" i="248"/>
  <c r="M645" i="248"/>
  <c r="L645" i="248"/>
  <c r="K645" i="248"/>
  <c r="J645" i="248"/>
  <c r="I645" i="248"/>
  <c r="H645" i="248"/>
  <c r="G645" i="248"/>
  <c r="F645" i="248"/>
  <c r="E645" i="248"/>
  <c r="D645" i="248"/>
  <c r="C645" i="248"/>
  <c r="B645" i="248"/>
  <c r="T644" i="248"/>
  <c r="S644" i="248"/>
  <c r="R644" i="248"/>
  <c r="Q644" i="248"/>
  <c r="P644" i="248"/>
  <c r="O644" i="248"/>
  <c r="N644" i="248"/>
  <c r="M644" i="248"/>
  <c r="L644" i="248"/>
  <c r="K644" i="248"/>
  <c r="J644" i="248"/>
  <c r="I644" i="248"/>
  <c r="H644" i="248"/>
  <c r="G644" i="248"/>
  <c r="F644" i="248"/>
  <c r="E644" i="248"/>
  <c r="D644" i="248"/>
  <c r="C644" i="248"/>
  <c r="B644" i="248"/>
  <c r="V722" i="249" l="1"/>
  <c r="W722" i="249" s="1"/>
  <c r="V659" i="248"/>
  <c r="W659" i="248" s="1"/>
  <c r="J697" i="251"/>
  <c r="G697" i="251"/>
  <c r="F697" i="251"/>
  <c r="E697" i="251"/>
  <c r="D697" i="251"/>
  <c r="C697" i="251"/>
  <c r="B697" i="251"/>
  <c r="H695" i="251"/>
  <c r="J708" i="251" s="1"/>
  <c r="K708" i="251" s="1"/>
  <c r="H694" i="251"/>
  <c r="G694" i="251"/>
  <c r="F694" i="251"/>
  <c r="E694" i="251"/>
  <c r="D694" i="251"/>
  <c r="C694" i="251"/>
  <c r="B694" i="251"/>
  <c r="H693" i="251"/>
  <c r="G693" i="251"/>
  <c r="F693" i="251"/>
  <c r="E693" i="251"/>
  <c r="D693" i="251"/>
  <c r="C693" i="251"/>
  <c r="B693" i="251"/>
  <c r="V698" i="249"/>
  <c r="S698" i="249"/>
  <c r="R698" i="249"/>
  <c r="Q698" i="249"/>
  <c r="P698" i="249"/>
  <c r="O698" i="249"/>
  <c r="N698" i="249"/>
  <c r="M698" i="249"/>
  <c r="L698" i="249"/>
  <c r="K698" i="249"/>
  <c r="J698" i="249"/>
  <c r="I698" i="249"/>
  <c r="H698" i="249"/>
  <c r="G698" i="249"/>
  <c r="F698" i="249"/>
  <c r="E698" i="249"/>
  <c r="D698" i="249"/>
  <c r="C698" i="249"/>
  <c r="B698" i="249"/>
  <c r="T696" i="249"/>
  <c r="V709" i="249" s="1"/>
  <c r="W709" i="249" s="1"/>
  <c r="T695" i="249"/>
  <c r="S695" i="249"/>
  <c r="R695" i="249"/>
  <c r="Q695" i="249"/>
  <c r="P695" i="249"/>
  <c r="O695" i="249"/>
  <c r="N695" i="249"/>
  <c r="M695" i="249"/>
  <c r="L695" i="249"/>
  <c r="K695" i="249"/>
  <c r="J695" i="249"/>
  <c r="I695" i="249"/>
  <c r="H695" i="249"/>
  <c r="G695" i="249"/>
  <c r="F695" i="249"/>
  <c r="E695" i="249"/>
  <c r="D695" i="249"/>
  <c r="C695" i="249"/>
  <c r="B695" i="249"/>
  <c r="T694" i="249"/>
  <c r="S694" i="249"/>
  <c r="R694" i="249"/>
  <c r="Q694" i="249"/>
  <c r="P694" i="249"/>
  <c r="O694" i="249"/>
  <c r="N694" i="249"/>
  <c r="M694" i="249"/>
  <c r="L694" i="249"/>
  <c r="K694" i="249"/>
  <c r="J694" i="249"/>
  <c r="I694" i="249"/>
  <c r="H694" i="249"/>
  <c r="G694" i="249"/>
  <c r="F694" i="249"/>
  <c r="E694" i="249"/>
  <c r="D694" i="249"/>
  <c r="C694" i="249"/>
  <c r="B694" i="249"/>
  <c r="H631" i="250" l="1"/>
  <c r="V635" i="248" l="1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T633" i="248"/>
  <c r="V646" i="248" s="1"/>
  <c r="W646" i="248" s="1"/>
  <c r="T632" i="248"/>
  <c r="S632" i="248"/>
  <c r="R632" i="248"/>
  <c r="Q632" i="248"/>
  <c r="P632" i="248"/>
  <c r="O632" i="248"/>
  <c r="N632" i="248"/>
  <c r="M632" i="248"/>
  <c r="L632" i="248"/>
  <c r="K632" i="248"/>
  <c r="J632" i="248"/>
  <c r="I632" i="248"/>
  <c r="H632" i="248"/>
  <c r="G632" i="248"/>
  <c r="F632" i="248"/>
  <c r="E632" i="248"/>
  <c r="D632" i="248"/>
  <c r="C632" i="248"/>
  <c r="B632" i="248"/>
  <c r="T631" i="248"/>
  <c r="S631" i="248"/>
  <c r="R631" i="248"/>
  <c r="Q631" i="248"/>
  <c r="P631" i="248"/>
  <c r="O631" i="248"/>
  <c r="N631" i="248"/>
  <c r="M631" i="248"/>
  <c r="L631" i="248"/>
  <c r="K631" i="248"/>
  <c r="J631" i="248"/>
  <c r="I631" i="248"/>
  <c r="H631" i="248"/>
  <c r="G631" i="248"/>
  <c r="F631" i="248"/>
  <c r="E631" i="248"/>
  <c r="D631" i="248"/>
  <c r="C631" i="248"/>
  <c r="B631" i="248"/>
  <c r="V685" i="249"/>
  <c r="S685" i="249"/>
  <c r="R685" i="249"/>
  <c r="Q685" i="249"/>
  <c r="P685" i="249"/>
  <c r="O685" i="249"/>
  <c r="N685" i="249"/>
  <c r="M685" i="249"/>
  <c r="L685" i="249"/>
  <c r="K685" i="249"/>
  <c r="J685" i="249"/>
  <c r="I685" i="249"/>
  <c r="H685" i="249"/>
  <c r="G685" i="249"/>
  <c r="F685" i="249"/>
  <c r="E685" i="249"/>
  <c r="D685" i="249"/>
  <c r="C685" i="249"/>
  <c r="B685" i="249"/>
  <c r="T683" i="249"/>
  <c r="V696" i="249" s="1"/>
  <c r="W696" i="249" s="1"/>
  <c r="T682" i="249"/>
  <c r="S682" i="249"/>
  <c r="R682" i="249"/>
  <c r="Q682" i="249"/>
  <c r="P682" i="249"/>
  <c r="O682" i="249"/>
  <c r="N682" i="249"/>
  <c r="M682" i="249"/>
  <c r="L682" i="249"/>
  <c r="K682" i="249"/>
  <c r="J682" i="249"/>
  <c r="I682" i="249"/>
  <c r="H682" i="249"/>
  <c r="G682" i="249"/>
  <c r="F682" i="249"/>
  <c r="E682" i="249"/>
  <c r="D682" i="249"/>
  <c r="C682" i="249"/>
  <c r="B682" i="249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B681" i="249"/>
  <c r="J635" i="250"/>
  <c r="G635" i="250"/>
  <c r="F635" i="250"/>
  <c r="E635" i="250"/>
  <c r="D635" i="250"/>
  <c r="C635" i="250"/>
  <c r="B635" i="250"/>
  <c r="H633" i="250"/>
  <c r="J646" i="250" s="1"/>
  <c r="K646" i="250" s="1"/>
  <c r="H632" i="250"/>
  <c r="G632" i="250"/>
  <c r="F632" i="250"/>
  <c r="E632" i="250"/>
  <c r="D632" i="250"/>
  <c r="C632" i="250"/>
  <c r="B632" i="250"/>
  <c r="G631" i="250"/>
  <c r="F631" i="250"/>
  <c r="E631" i="250"/>
  <c r="D631" i="250"/>
  <c r="C631" i="250"/>
  <c r="B631" i="250"/>
  <c r="J684" i="251"/>
  <c r="G684" i="251"/>
  <c r="F684" i="251"/>
  <c r="E684" i="251"/>
  <c r="D684" i="251"/>
  <c r="C684" i="251"/>
  <c r="B684" i="251"/>
  <c r="H682" i="251"/>
  <c r="J695" i="251" s="1"/>
  <c r="K695" i="251" s="1"/>
  <c r="H681" i="251"/>
  <c r="G681" i="251"/>
  <c r="F681" i="251"/>
  <c r="E681" i="251"/>
  <c r="D681" i="251"/>
  <c r="C681" i="251"/>
  <c r="B681" i="251"/>
  <c r="H680" i="251"/>
  <c r="G680" i="251"/>
  <c r="F680" i="251"/>
  <c r="E680" i="251"/>
  <c r="D680" i="251"/>
  <c r="C680" i="251"/>
  <c r="B680" i="251"/>
  <c r="J671" i="251" l="1"/>
  <c r="G671" i="251"/>
  <c r="F671" i="251"/>
  <c r="E671" i="251"/>
  <c r="D671" i="251"/>
  <c r="C671" i="251"/>
  <c r="B671" i="251"/>
  <c r="H669" i="251"/>
  <c r="H668" i="251"/>
  <c r="G668" i="251"/>
  <c r="F668" i="251"/>
  <c r="E668" i="251"/>
  <c r="D668" i="251"/>
  <c r="C668" i="251"/>
  <c r="B668" i="251"/>
  <c r="H667" i="251"/>
  <c r="G667" i="251"/>
  <c r="F667" i="251"/>
  <c r="E667" i="251"/>
  <c r="D667" i="251"/>
  <c r="C667" i="251"/>
  <c r="B667" i="251"/>
  <c r="V672" i="249"/>
  <c r="S672" i="249"/>
  <c r="R672" i="249"/>
  <c r="Q672" i="249"/>
  <c r="P672" i="249"/>
  <c r="O672" i="249"/>
  <c r="N672" i="249"/>
  <c r="M672" i="249"/>
  <c r="L672" i="249"/>
  <c r="K672" i="249"/>
  <c r="J672" i="249"/>
  <c r="I672" i="249"/>
  <c r="H672" i="249"/>
  <c r="G672" i="249"/>
  <c r="F672" i="249"/>
  <c r="E672" i="249"/>
  <c r="D672" i="249"/>
  <c r="C672" i="249"/>
  <c r="B672" i="249"/>
  <c r="T670" i="249"/>
  <c r="T669" i="249"/>
  <c r="S669" i="249"/>
  <c r="R669" i="249"/>
  <c r="Q669" i="249"/>
  <c r="P669" i="249"/>
  <c r="O669" i="249"/>
  <c r="N669" i="249"/>
  <c r="M669" i="249"/>
  <c r="L669" i="249"/>
  <c r="K669" i="249"/>
  <c r="J669" i="249"/>
  <c r="I669" i="249"/>
  <c r="H669" i="249"/>
  <c r="G669" i="249"/>
  <c r="F669" i="249"/>
  <c r="E669" i="249"/>
  <c r="D669" i="249"/>
  <c r="C669" i="249"/>
  <c r="B669" i="249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J682" i="251" l="1"/>
  <c r="K682" i="251" s="1"/>
  <c r="V683" i="249"/>
  <c r="W683" i="249" s="1"/>
  <c r="D658" i="251"/>
  <c r="C658" i="251"/>
  <c r="S659" i="249"/>
  <c r="Q659" i="249"/>
  <c r="O659" i="249"/>
  <c r="N659" i="249"/>
  <c r="M659" i="249"/>
  <c r="L659" i="249"/>
  <c r="K659" i="249"/>
  <c r="I659" i="249"/>
  <c r="G659" i="249"/>
  <c r="F659" i="249"/>
  <c r="E659" i="249"/>
  <c r="D659" i="249"/>
  <c r="C659" i="249"/>
  <c r="B659" i="249"/>
  <c r="J658" i="251"/>
  <c r="G658" i="251"/>
  <c r="F658" i="251"/>
  <c r="E658" i="251"/>
  <c r="B658" i="251"/>
  <c r="H656" i="25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J622" i="250"/>
  <c r="G622" i="250"/>
  <c r="F622" i="250"/>
  <c r="E622" i="250"/>
  <c r="D622" i="250"/>
  <c r="C622" i="250"/>
  <c r="B622" i="250"/>
  <c r="H620" i="250"/>
  <c r="H619" i="250"/>
  <c r="G619" i="250"/>
  <c r="F619" i="250"/>
  <c r="E619" i="250"/>
  <c r="D619" i="250"/>
  <c r="C619" i="250"/>
  <c r="B619" i="250"/>
  <c r="H618" i="250"/>
  <c r="G618" i="250"/>
  <c r="F618" i="250"/>
  <c r="E618" i="250"/>
  <c r="D618" i="250"/>
  <c r="C618" i="250"/>
  <c r="B618" i="250"/>
  <c r="V659" i="249"/>
  <c r="R659" i="249"/>
  <c r="P659" i="249"/>
  <c r="J659" i="249"/>
  <c r="H659" i="249"/>
  <c r="T657" i="249"/>
  <c r="T656" i="249"/>
  <c r="S656" i="249"/>
  <c r="R656" i="249"/>
  <c r="Q656" i="249"/>
  <c r="P656" i="249"/>
  <c r="O656" i="249"/>
  <c r="N656" i="249"/>
  <c r="M656" i="249"/>
  <c r="L656" i="249"/>
  <c r="K656" i="249"/>
  <c r="J656" i="249"/>
  <c r="I656" i="249"/>
  <c r="H656" i="249"/>
  <c r="G656" i="249"/>
  <c r="F656" i="249"/>
  <c r="E656" i="249"/>
  <c r="D656" i="249"/>
  <c r="C656" i="249"/>
  <c r="B656" i="249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V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T620" i="248"/>
  <c r="T619" i="248"/>
  <c r="S619" i="248"/>
  <c r="R619" i="248"/>
  <c r="Q619" i="248"/>
  <c r="P619" i="248"/>
  <c r="O619" i="248"/>
  <c r="N619" i="248"/>
  <c r="M619" i="248"/>
  <c r="L619" i="248"/>
  <c r="K619" i="248"/>
  <c r="J619" i="248"/>
  <c r="I619" i="248"/>
  <c r="H619" i="248"/>
  <c r="G619" i="248"/>
  <c r="F619" i="248"/>
  <c r="E619" i="248"/>
  <c r="D619" i="248"/>
  <c r="C619" i="248"/>
  <c r="B619" i="248"/>
  <c r="T618" i="248"/>
  <c r="S618" i="248"/>
  <c r="R618" i="248"/>
  <c r="Q618" i="248"/>
  <c r="P618" i="248"/>
  <c r="O618" i="248"/>
  <c r="N618" i="248"/>
  <c r="M618" i="248"/>
  <c r="L618" i="248"/>
  <c r="K618" i="248"/>
  <c r="J618" i="248"/>
  <c r="I618" i="248"/>
  <c r="H618" i="248"/>
  <c r="G618" i="248"/>
  <c r="F618" i="248"/>
  <c r="E618" i="248"/>
  <c r="D618" i="248"/>
  <c r="C618" i="248"/>
  <c r="B618" i="248"/>
  <c r="J633" i="250" l="1"/>
  <c r="K633" i="250" s="1"/>
  <c r="V633" i="248"/>
  <c r="W633" i="248" s="1"/>
  <c r="J669" i="251"/>
  <c r="K669" i="251" s="1"/>
  <c r="V670" i="249"/>
  <c r="W670" i="249" s="1"/>
  <c r="J645" i="251"/>
  <c r="G645" i="251"/>
  <c r="F645" i="251"/>
  <c r="D645" i="251"/>
  <c r="B645" i="251"/>
  <c r="H643" i="251"/>
  <c r="J656" i="251" s="1"/>
  <c r="K656" i="251" s="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V646" i="249"/>
  <c r="S646" i="249"/>
  <c r="R646" i="249"/>
  <c r="Q646" i="249"/>
  <c r="P646" i="249"/>
  <c r="O646" i="249"/>
  <c r="N646" i="249"/>
  <c r="M646" i="249"/>
  <c r="L646" i="249"/>
  <c r="K646" i="249"/>
  <c r="J646" i="249"/>
  <c r="I646" i="249"/>
  <c r="H646" i="249"/>
  <c r="G646" i="249"/>
  <c r="F646" i="249"/>
  <c r="E646" i="249"/>
  <c r="D646" i="249"/>
  <c r="C646" i="249"/>
  <c r="B646" i="249"/>
  <c r="T644" i="249"/>
  <c r="V657" i="249" s="1"/>
  <c r="W657" i="249" s="1"/>
  <c r="T643" i="249"/>
  <c r="S643" i="249"/>
  <c r="R643" i="249"/>
  <c r="Q643" i="249"/>
  <c r="P643" i="249"/>
  <c r="O643" i="249"/>
  <c r="N643" i="249"/>
  <c r="M643" i="249"/>
  <c r="L643" i="249"/>
  <c r="K643" i="249"/>
  <c r="J643" i="249"/>
  <c r="I643" i="249"/>
  <c r="H643" i="249"/>
  <c r="G643" i="249"/>
  <c r="F643" i="249"/>
  <c r="E643" i="249"/>
  <c r="D643" i="249"/>
  <c r="C643" i="249"/>
  <c r="B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J632" i="251" l="1"/>
  <c r="G632" i="251"/>
  <c r="F632" i="251"/>
  <c r="D632" i="251"/>
  <c r="B632" i="251"/>
  <c r="H630" i="251"/>
  <c r="J643" i="251" s="1"/>
  <c r="K643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J609" i="250"/>
  <c r="G609" i="250"/>
  <c r="F609" i="250"/>
  <c r="E609" i="250"/>
  <c r="D609" i="250"/>
  <c r="C609" i="250"/>
  <c r="B609" i="250"/>
  <c r="H607" i="250"/>
  <c r="J620" i="250" s="1"/>
  <c r="K620" i="250" s="1"/>
  <c r="H606" i="250"/>
  <c r="G606" i="250"/>
  <c r="F606" i="250"/>
  <c r="E606" i="250"/>
  <c r="D606" i="250"/>
  <c r="C606" i="250"/>
  <c r="B606" i="250"/>
  <c r="H605" i="250"/>
  <c r="G605" i="250"/>
  <c r="F605" i="250"/>
  <c r="E605" i="250"/>
  <c r="D605" i="250"/>
  <c r="C605" i="250"/>
  <c r="B605" i="250"/>
  <c r="V633" i="249"/>
  <c r="S633" i="249"/>
  <c r="R633" i="249"/>
  <c r="Q633" i="249"/>
  <c r="P633" i="249"/>
  <c r="O633" i="249"/>
  <c r="N633" i="249"/>
  <c r="M633" i="249"/>
  <c r="L633" i="249"/>
  <c r="K633" i="249"/>
  <c r="J633" i="249"/>
  <c r="I633" i="249"/>
  <c r="H633" i="249"/>
  <c r="G633" i="249"/>
  <c r="F633" i="249"/>
  <c r="E633" i="249"/>
  <c r="D633" i="249"/>
  <c r="C633" i="249"/>
  <c r="B633" i="249"/>
  <c r="T631" i="249"/>
  <c r="V644" i="249" s="1"/>
  <c r="W644" i="249" s="1"/>
  <c r="T630" i="249"/>
  <c r="S630" i="249"/>
  <c r="R630" i="249"/>
  <c r="Q630" i="249"/>
  <c r="P630" i="249"/>
  <c r="O630" i="249"/>
  <c r="N630" i="249"/>
  <c r="M630" i="249"/>
  <c r="L630" i="249"/>
  <c r="K630" i="249"/>
  <c r="J630" i="249"/>
  <c r="I630" i="249"/>
  <c r="H630" i="249"/>
  <c r="G630" i="249"/>
  <c r="F630" i="249"/>
  <c r="E630" i="249"/>
  <c r="D630" i="249"/>
  <c r="C630" i="249"/>
  <c r="B630" i="249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V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7" i="248"/>
  <c r="V620" i="248" s="1"/>
  <c r="W620" i="248" s="1"/>
  <c r="T606" i="248"/>
  <c r="S606" i="248"/>
  <c r="R606" i="248"/>
  <c r="Q606" i="248"/>
  <c r="P606" i="248"/>
  <c r="O606" i="248"/>
  <c r="N606" i="248"/>
  <c r="M606" i="248"/>
  <c r="L606" i="248"/>
  <c r="K606" i="248"/>
  <c r="J606" i="248"/>
  <c r="I606" i="248"/>
  <c r="H606" i="248"/>
  <c r="G606" i="248"/>
  <c r="F606" i="248"/>
  <c r="E606" i="248"/>
  <c r="D606" i="248"/>
  <c r="C606" i="248"/>
  <c r="B606" i="248"/>
  <c r="T605" i="248"/>
  <c r="S605" i="248"/>
  <c r="R605" i="248"/>
  <c r="Q605" i="248"/>
  <c r="P605" i="248"/>
  <c r="O605" i="248"/>
  <c r="N605" i="248"/>
  <c r="M605" i="248"/>
  <c r="L605" i="248"/>
  <c r="K605" i="248"/>
  <c r="J605" i="248"/>
  <c r="I605" i="248"/>
  <c r="H605" i="248"/>
  <c r="G605" i="248"/>
  <c r="F605" i="248"/>
  <c r="E605" i="248"/>
  <c r="D605" i="248"/>
  <c r="C605" i="248"/>
  <c r="B605" i="248"/>
  <c r="E618" i="251" l="1"/>
  <c r="C618" i="251"/>
  <c r="C631" i="251" l="1"/>
  <c r="C645" i="251" s="1"/>
  <c r="E631" i="251"/>
  <c r="E645" i="251" s="1"/>
  <c r="J619" i="251"/>
  <c r="G619" i="251"/>
  <c r="F619" i="251"/>
  <c r="E619" i="251"/>
  <c r="D619" i="251"/>
  <c r="C619" i="251"/>
  <c r="B619" i="251"/>
  <c r="H617" i="251"/>
  <c r="J630" i="251" s="1"/>
  <c r="K630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20" i="249"/>
  <c r="S620" i="249"/>
  <c r="R620" i="249"/>
  <c r="Q620" i="249"/>
  <c r="P620" i="249"/>
  <c r="O620" i="249"/>
  <c r="N620" i="249"/>
  <c r="M620" i="249"/>
  <c r="L620" i="249"/>
  <c r="K620" i="249"/>
  <c r="J620" i="249"/>
  <c r="I620" i="249"/>
  <c r="H620" i="249"/>
  <c r="G620" i="249"/>
  <c r="F620" i="249"/>
  <c r="E620" i="249"/>
  <c r="D620" i="249"/>
  <c r="C620" i="249"/>
  <c r="B620" i="249"/>
  <c r="T618" i="249"/>
  <c r="V631" i="249" s="1"/>
  <c r="W631" i="249" s="1"/>
  <c r="T617" i="249"/>
  <c r="S617" i="249"/>
  <c r="R617" i="249"/>
  <c r="Q617" i="249"/>
  <c r="P617" i="249"/>
  <c r="O617" i="249"/>
  <c r="N617" i="249"/>
  <c r="M617" i="249"/>
  <c r="L617" i="249"/>
  <c r="K617" i="249"/>
  <c r="J617" i="249"/>
  <c r="I617" i="249"/>
  <c r="H617" i="249"/>
  <c r="G617" i="249"/>
  <c r="F617" i="249"/>
  <c r="E617" i="249"/>
  <c r="D617" i="249"/>
  <c r="C617" i="249"/>
  <c r="B617" i="249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E632" i="251" l="1"/>
  <c r="C632" i="251"/>
  <c r="T526" i="249"/>
  <c r="T539" i="249"/>
  <c r="T552" i="249"/>
  <c r="T565" i="249"/>
  <c r="T578" i="249"/>
  <c r="T591" i="249"/>
  <c r="T577" i="249"/>
  <c r="T579" i="249"/>
  <c r="T564" i="249"/>
  <c r="T566" i="249"/>
  <c r="T604" i="249"/>
  <c r="J606" i="251" l="1"/>
  <c r="G606" i="251"/>
  <c r="F606" i="251"/>
  <c r="E606" i="251"/>
  <c r="D606" i="251"/>
  <c r="C606" i="251"/>
  <c r="B606" i="251"/>
  <c r="H604" i="25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6" i="250"/>
  <c r="G596" i="250"/>
  <c r="F596" i="250"/>
  <c r="E596" i="250"/>
  <c r="D596" i="250"/>
  <c r="C596" i="250"/>
  <c r="B596" i="250"/>
  <c r="H594" i="250"/>
  <c r="J607" i="250" s="1"/>
  <c r="K607" i="250" s="1"/>
  <c r="H593" i="250"/>
  <c r="G593" i="250"/>
  <c r="F593" i="250"/>
  <c r="E593" i="250"/>
  <c r="D593" i="250"/>
  <c r="C593" i="250"/>
  <c r="B593" i="250"/>
  <c r="H592" i="250"/>
  <c r="G592" i="250"/>
  <c r="F592" i="250"/>
  <c r="E592" i="250"/>
  <c r="D592" i="250"/>
  <c r="C592" i="250"/>
  <c r="B592" i="250"/>
  <c r="V607" i="249"/>
  <c r="S607" i="249"/>
  <c r="R607" i="249"/>
  <c r="Q607" i="249"/>
  <c r="P607" i="249"/>
  <c r="O607" i="249"/>
  <c r="N607" i="249"/>
  <c r="M607" i="249"/>
  <c r="L607" i="249"/>
  <c r="K607" i="249"/>
  <c r="J607" i="249"/>
  <c r="I607" i="249"/>
  <c r="H607" i="249"/>
  <c r="G607" i="249"/>
  <c r="F607" i="249"/>
  <c r="E607" i="249"/>
  <c r="D607" i="249"/>
  <c r="C607" i="249"/>
  <c r="B607" i="249"/>
  <c r="T605" i="249"/>
  <c r="S604" i="249"/>
  <c r="R604" i="249"/>
  <c r="Q604" i="249"/>
  <c r="P604" i="249"/>
  <c r="O604" i="249"/>
  <c r="N604" i="249"/>
  <c r="M604" i="249"/>
  <c r="L604" i="249"/>
  <c r="K604" i="249"/>
  <c r="J604" i="249"/>
  <c r="I604" i="249"/>
  <c r="H604" i="249"/>
  <c r="G604" i="249"/>
  <c r="F604" i="249"/>
  <c r="E604" i="249"/>
  <c r="D604" i="249"/>
  <c r="C604" i="249"/>
  <c r="B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V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4" i="248"/>
  <c r="V607" i="248" s="1"/>
  <c r="W607" i="248" s="1"/>
  <c r="T593" i="248"/>
  <c r="S593" i="248"/>
  <c r="R593" i="248"/>
  <c r="Q593" i="248"/>
  <c r="P593" i="248"/>
  <c r="O593" i="248"/>
  <c r="N593" i="248"/>
  <c r="M593" i="248"/>
  <c r="L593" i="248"/>
  <c r="K593" i="248"/>
  <c r="J593" i="248"/>
  <c r="I593" i="248"/>
  <c r="H593" i="248"/>
  <c r="G593" i="248"/>
  <c r="F593" i="248"/>
  <c r="E593" i="248"/>
  <c r="D593" i="248"/>
  <c r="C593" i="248"/>
  <c r="B593" i="248"/>
  <c r="T592" i="248"/>
  <c r="S592" i="248"/>
  <c r="R592" i="248"/>
  <c r="Q592" i="248"/>
  <c r="P592" i="248"/>
  <c r="O592" i="248"/>
  <c r="N592" i="248"/>
  <c r="M592" i="248"/>
  <c r="L592" i="248"/>
  <c r="K592" i="248"/>
  <c r="J592" i="248"/>
  <c r="I592" i="248"/>
  <c r="H592" i="248"/>
  <c r="G592" i="248"/>
  <c r="F592" i="248"/>
  <c r="E592" i="248"/>
  <c r="D592" i="248"/>
  <c r="C592" i="248"/>
  <c r="B592" i="248"/>
  <c r="J617" i="251" l="1"/>
  <c r="K617" i="251" s="1"/>
  <c r="V618" i="249"/>
  <c r="W618" i="249" s="1"/>
  <c r="G593" i="251"/>
  <c r="F593" i="251"/>
  <c r="E593" i="251"/>
  <c r="D593" i="251"/>
  <c r="C593" i="251"/>
  <c r="B593" i="251"/>
  <c r="J593" i="251"/>
  <c r="H591" i="25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J604" i="251" l="1"/>
  <c r="K604" i="251" s="1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D594" i="249"/>
  <c r="C594" i="249"/>
  <c r="B594" i="249"/>
  <c r="V594" i="249"/>
  <c r="T592" i="249"/>
  <c r="S591" i="249"/>
  <c r="R591" i="249"/>
  <c r="Q591" i="249"/>
  <c r="P591" i="249"/>
  <c r="O591" i="249"/>
  <c r="N591" i="249"/>
  <c r="M591" i="249"/>
  <c r="L591" i="249"/>
  <c r="K591" i="249"/>
  <c r="J591" i="249"/>
  <c r="I591" i="249"/>
  <c r="H591" i="249"/>
  <c r="G591" i="249"/>
  <c r="F591" i="249"/>
  <c r="E591" i="249"/>
  <c r="D591" i="249"/>
  <c r="C591" i="249"/>
  <c r="B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V592" i="249" l="1"/>
  <c r="W592" i="249" s="1"/>
  <c r="V605" i="249"/>
  <c r="W605" i="249" s="1"/>
  <c r="G580" i="251"/>
  <c r="F580" i="251"/>
  <c r="E580" i="251"/>
  <c r="D580" i="251"/>
  <c r="C580" i="251"/>
  <c r="B580" i="251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B581" i="249"/>
  <c r="J580" i="251" l="1"/>
  <c r="H578" i="251"/>
  <c r="J591" i="251" s="1"/>
  <c r="K591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3" i="250"/>
  <c r="G583" i="250"/>
  <c r="F583" i="250"/>
  <c r="E583" i="250"/>
  <c r="D583" i="250"/>
  <c r="C583" i="250"/>
  <c r="B583" i="250"/>
  <c r="H581" i="250"/>
  <c r="J594" i="250" s="1"/>
  <c r="K594" i="250" s="1"/>
  <c r="H580" i="250"/>
  <c r="G580" i="250"/>
  <c r="F580" i="250"/>
  <c r="E580" i="250"/>
  <c r="D580" i="250"/>
  <c r="C580" i="250"/>
  <c r="B580" i="250"/>
  <c r="H579" i="250"/>
  <c r="G579" i="250"/>
  <c r="F579" i="250"/>
  <c r="E579" i="250"/>
  <c r="D579" i="250"/>
  <c r="C579" i="250"/>
  <c r="B579" i="250"/>
  <c r="V581" i="249"/>
  <c r="S578" i="249"/>
  <c r="R578" i="249"/>
  <c r="Q578" i="249"/>
  <c r="P578" i="249"/>
  <c r="O578" i="249"/>
  <c r="N578" i="249"/>
  <c r="M578" i="249"/>
  <c r="L578" i="249"/>
  <c r="K578" i="249"/>
  <c r="J578" i="249"/>
  <c r="I578" i="249"/>
  <c r="H578" i="249"/>
  <c r="G578" i="249"/>
  <c r="F578" i="249"/>
  <c r="E578" i="249"/>
  <c r="D578" i="249"/>
  <c r="C578" i="249"/>
  <c r="B578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V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1" i="248"/>
  <c r="V594" i="248" s="1"/>
  <c r="W594" i="248" s="1"/>
  <c r="T580" i="248"/>
  <c r="S580" i="248"/>
  <c r="R580" i="248"/>
  <c r="Q580" i="248"/>
  <c r="P580" i="248"/>
  <c r="O580" i="248"/>
  <c r="N580" i="248"/>
  <c r="M580" i="248"/>
  <c r="L580" i="248"/>
  <c r="K580" i="248"/>
  <c r="J580" i="248"/>
  <c r="I580" i="248"/>
  <c r="H580" i="248"/>
  <c r="G580" i="248"/>
  <c r="F580" i="248"/>
  <c r="E580" i="248"/>
  <c r="D580" i="248"/>
  <c r="C580" i="248"/>
  <c r="B580" i="248"/>
  <c r="T579" i="248"/>
  <c r="S579" i="248"/>
  <c r="R579" i="248"/>
  <c r="Q579" i="248"/>
  <c r="P579" i="248"/>
  <c r="O579" i="248"/>
  <c r="N579" i="248"/>
  <c r="M579" i="248"/>
  <c r="L579" i="248"/>
  <c r="K579" i="248"/>
  <c r="J579" i="248"/>
  <c r="I579" i="248"/>
  <c r="H579" i="248"/>
  <c r="G579" i="248"/>
  <c r="F579" i="248"/>
  <c r="E579" i="248"/>
  <c r="D579" i="248"/>
  <c r="C579" i="248"/>
  <c r="B579" i="248"/>
  <c r="J567" i="251" l="1"/>
  <c r="G567" i="251"/>
  <c r="F567" i="251"/>
  <c r="E567" i="251"/>
  <c r="D567" i="251"/>
  <c r="C567" i="251"/>
  <c r="B567" i="251"/>
  <c r="H565" i="25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8" i="249"/>
  <c r="S568" i="249"/>
  <c r="R568" i="249"/>
  <c r="Q568" i="249"/>
  <c r="P568" i="249"/>
  <c r="O568" i="249"/>
  <c r="N568" i="249"/>
  <c r="M568" i="249"/>
  <c r="L568" i="249"/>
  <c r="K568" i="249"/>
  <c r="J568" i="249"/>
  <c r="I568" i="249"/>
  <c r="H568" i="249"/>
  <c r="G568" i="249"/>
  <c r="F568" i="249"/>
  <c r="E568" i="249"/>
  <c r="D568" i="249"/>
  <c r="C568" i="249"/>
  <c r="B568" i="249"/>
  <c r="S565" i="249"/>
  <c r="R565" i="249"/>
  <c r="Q565" i="249"/>
  <c r="P565" i="249"/>
  <c r="O565" i="249"/>
  <c r="N565" i="249"/>
  <c r="M565" i="249"/>
  <c r="L565" i="249"/>
  <c r="K565" i="249"/>
  <c r="J565" i="249"/>
  <c r="I565" i="249"/>
  <c r="H565" i="249"/>
  <c r="G565" i="249"/>
  <c r="F565" i="249"/>
  <c r="E565" i="249"/>
  <c r="D565" i="249"/>
  <c r="C565" i="249"/>
  <c r="B565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V579" i="249" l="1"/>
  <c r="W579" i="249" s="1"/>
  <c r="J578" i="251"/>
  <c r="K578" i="251" s="1"/>
  <c r="J554" i="251"/>
  <c r="G554" i="251"/>
  <c r="F554" i="251"/>
  <c r="E554" i="251"/>
  <c r="D554" i="251"/>
  <c r="C554" i="251"/>
  <c r="B554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70" i="250"/>
  <c r="G570" i="250"/>
  <c r="F570" i="250"/>
  <c r="E570" i="250"/>
  <c r="D570" i="250"/>
  <c r="C570" i="250"/>
  <c r="B570" i="250"/>
  <c r="H568" i="250"/>
  <c r="H567" i="250"/>
  <c r="G567" i="250"/>
  <c r="F567" i="250"/>
  <c r="E567" i="250"/>
  <c r="D567" i="250"/>
  <c r="C567" i="250"/>
  <c r="B567" i="250"/>
  <c r="H566" i="250"/>
  <c r="G566" i="250"/>
  <c r="F566" i="250"/>
  <c r="E566" i="250"/>
  <c r="D566" i="250"/>
  <c r="C566" i="250"/>
  <c r="B566" i="250"/>
  <c r="V555" i="249"/>
  <c r="S555" i="249"/>
  <c r="R555" i="249"/>
  <c r="Q555" i="249"/>
  <c r="P555" i="249"/>
  <c r="O555" i="249"/>
  <c r="N555" i="249"/>
  <c r="M555" i="249"/>
  <c r="L555" i="249"/>
  <c r="K555" i="249"/>
  <c r="J555" i="249"/>
  <c r="I555" i="249"/>
  <c r="H555" i="249"/>
  <c r="G555" i="249"/>
  <c r="F555" i="249"/>
  <c r="E555" i="249"/>
  <c r="D555" i="249"/>
  <c r="C555" i="249"/>
  <c r="B555" i="249"/>
  <c r="T553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B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V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8" i="248"/>
  <c r="T567" i="248"/>
  <c r="S567" i="248"/>
  <c r="R567" i="248"/>
  <c r="Q567" i="248"/>
  <c r="P567" i="248"/>
  <c r="O567" i="248"/>
  <c r="N567" i="248"/>
  <c r="M567" i="248"/>
  <c r="L567" i="248"/>
  <c r="K567" i="248"/>
  <c r="J567" i="248"/>
  <c r="I567" i="248"/>
  <c r="H567" i="248"/>
  <c r="G567" i="248"/>
  <c r="F567" i="248"/>
  <c r="E567" i="248"/>
  <c r="D567" i="248"/>
  <c r="C567" i="248"/>
  <c r="B567" i="248"/>
  <c r="T566" i="248"/>
  <c r="S566" i="248"/>
  <c r="R566" i="248"/>
  <c r="Q566" i="248"/>
  <c r="P566" i="248"/>
  <c r="O566" i="248"/>
  <c r="N566" i="248"/>
  <c r="M566" i="248"/>
  <c r="L566" i="248"/>
  <c r="K566" i="248"/>
  <c r="J566" i="248"/>
  <c r="I566" i="248"/>
  <c r="H566" i="248"/>
  <c r="G566" i="248"/>
  <c r="F566" i="248"/>
  <c r="E566" i="248"/>
  <c r="D566" i="248"/>
  <c r="C566" i="248"/>
  <c r="B566" i="248"/>
  <c r="V581" i="248" l="1"/>
  <c r="W581" i="248" s="1"/>
  <c r="J581" i="250"/>
  <c r="K581" i="250" s="1"/>
  <c r="V566" i="249"/>
  <c r="W566" i="249" s="1"/>
  <c r="J565" i="251"/>
  <c r="K565" i="251" s="1"/>
  <c r="V516" i="249"/>
  <c r="V529" i="249"/>
  <c r="V542" i="249"/>
  <c r="J541" i="251"/>
  <c r="G541" i="251"/>
  <c r="F541" i="251"/>
  <c r="E541" i="251"/>
  <c r="D541" i="251"/>
  <c r="C541" i="251"/>
  <c r="B541" i="251"/>
  <c r="H539" i="251"/>
  <c r="J552" i="251" s="1"/>
  <c r="K552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T540" i="249"/>
  <c r="V553" i="249" s="1"/>
  <c r="W553" i="249" s="1"/>
  <c r="S539" i="249"/>
  <c r="R539" i="249"/>
  <c r="Q539" i="249"/>
  <c r="P539" i="249"/>
  <c r="O539" i="249"/>
  <c r="N539" i="249"/>
  <c r="M539" i="249"/>
  <c r="L539" i="249"/>
  <c r="K539" i="249"/>
  <c r="J539" i="249"/>
  <c r="I539" i="249"/>
  <c r="H539" i="249"/>
  <c r="G539" i="249"/>
  <c r="F539" i="249"/>
  <c r="E539" i="249"/>
  <c r="D539" i="249"/>
  <c r="C539" i="249"/>
  <c r="B539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S526" i="249" l="1"/>
  <c r="R526" i="249"/>
  <c r="Q526" i="249"/>
  <c r="P526" i="249"/>
  <c r="O526" i="249"/>
  <c r="N526" i="249"/>
  <c r="M526" i="249"/>
  <c r="L526" i="249"/>
  <c r="K526" i="249"/>
  <c r="J526" i="249"/>
  <c r="I526" i="249"/>
  <c r="H526" i="249"/>
  <c r="G526" i="249"/>
  <c r="F526" i="249"/>
  <c r="E526" i="249"/>
  <c r="D526" i="249"/>
  <c r="C526" i="249"/>
  <c r="B526" i="249"/>
  <c r="S529" i="249"/>
  <c r="R529" i="249"/>
  <c r="Q529" i="249"/>
  <c r="P529" i="249"/>
  <c r="O529" i="249"/>
  <c r="N529" i="249"/>
  <c r="M529" i="249"/>
  <c r="L529" i="249"/>
  <c r="K529" i="249"/>
  <c r="J529" i="249"/>
  <c r="I529" i="249"/>
  <c r="H529" i="249"/>
  <c r="G529" i="249"/>
  <c r="F529" i="249"/>
  <c r="E529" i="249"/>
  <c r="D529" i="249"/>
  <c r="C529" i="249"/>
  <c r="B529" i="249"/>
  <c r="J528" i="251" l="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7" i="250"/>
  <c r="G557" i="250"/>
  <c r="F557" i="250"/>
  <c r="E557" i="250"/>
  <c r="D557" i="250"/>
  <c r="C557" i="250"/>
  <c r="B557" i="250"/>
  <c r="H555" i="250"/>
  <c r="J568" i="250" s="1"/>
  <c r="K568" i="250" s="1"/>
  <c r="H554" i="250"/>
  <c r="G554" i="250"/>
  <c r="F554" i="250"/>
  <c r="E554" i="250"/>
  <c r="D554" i="250"/>
  <c r="C554" i="250"/>
  <c r="B554" i="250"/>
  <c r="H553" i="250"/>
  <c r="G553" i="250"/>
  <c r="F553" i="250"/>
  <c r="E553" i="250"/>
  <c r="D553" i="250"/>
  <c r="C553" i="250"/>
  <c r="B553" i="250"/>
  <c r="T527" i="249"/>
  <c r="V540" i="249" s="1"/>
  <c r="W540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B553" i="248"/>
  <c r="C553" i="248"/>
  <c r="D553" i="248"/>
  <c r="E553" i="248"/>
  <c r="F553" i="248"/>
  <c r="G553" i="248"/>
  <c r="H553" i="248"/>
  <c r="I553" i="248"/>
  <c r="J553" i="248"/>
  <c r="K553" i="248"/>
  <c r="L553" i="248"/>
  <c r="M553" i="248"/>
  <c r="N553" i="248"/>
  <c r="O553" i="248"/>
  <c r="P553" i="248"/>
  <c r="Q553" i="248"/>
  <c r="R553" i="248"/>
  <c r="S553" i="248"/>
  <c r="T553" i="248"/>
  <c r="V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5" i="248"/>
  <c r="V568" i="248" s="1"/>
  <c r="W568" i="248" s="1"/>
  <c r="T554" i="248"/>
  <c r="S554" i="248"/>
  <c r="R554" i="248"/>
  <c r="Q554" i="248"/>
  <c r="P554" i="248"/>
  <c r="O554" i="248"/>
  <c r="N554" i="248"/>
  <c r="M554" i="248"/>
  <c r="L554" i="248"/>
  <c r="K554" i="248"/>
  <c r="J554" i="248"/>
  <c r="I554" i="248"/>
  <c r="H554" i="248"/>
  <c r="G554" i="248"/>
  <c r="F554" i="248"/>
  <c r="E554" i="248"/>
  <c r="D554" i="248"/>
  <c r="C554" i="248"/>
  <c r="B554" i="248"/>
  <c r="T357" i="249" l="1"/>
  <c r="T370" i="249"/>
  <c r="T383" i="249"/>
  <c r="T396" i="249"/>
  <c r="T409" i="249"/>
  <c r="T422" i="249"/>
  <c r="T435" i="249"/>
  <c r="T448" i="249"/>
  <c r="T461" i="249"/>
  <c r="T474" i="249"/>
  <c r="T487" i="249"/>
  <c r="T500" i="249"/>
  <c r="T513" i="249"/>
  <c r="J515" i="251" l="1"/>
  <c r="G515" i="251"/>
  <c r="F515" i="251"/>
  <c r="E515" i="251"/>
  <c r="D515" i="251"/>
  <c r="C515" i="251"/>
  <c r="B515" i="251"/>
  <c r="H513" i="251"/>
  <c r="J526" i="251" s="1"/>
  <c r="K526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J544" i="250"/>
  <c r="G544" i="250"/>
  <c r="F544" i="250"/>
  <c r="E544" i="250"/>
  <c r="D544" i="250"/>
  <c r="C544" i="250"/>
  <c r="B544" i="250"/>
  <c r="H542" i="250"/>
  <c r="J555" i="250" s="1"/>
  <c r="K555" i="250" s="1"/>
  <c r="H541" i="250"/>
  <c r="G541" i="250"/>
  <c r="F541" i="250"/>
  <c r="E541" i="250"/>
  <c r="D541" i="250"/>
  <c r="C541" i="250"/>
  <c r="B541" i="250"/>
  <c r="H540" i="250"/>
  <c r="G540" i="250"/>
  <c r="F540" i="250"/>
  <c r="E540" i="250"/>
  <c r="D540" i="250"/>
  <c r="C540" i="250"/>
  <c r="B540" i="250"/>
  <c r="S516" i="249"/>
  <c r="R516" i="249"/>
  <c r="Q516" i="249"/>
  <c r="P516" i="249"/>
  <c r="O516" i="249"/>
  <c r="N516" i="249"/>
  <c r="M516" i="249"/>
  <c r="L516" i="249"/>
  <c r="K516" i="249"/>
  <c r="J516" i="249"/>
  <c r="I516" i="249"/>
  <c r="H516" i="249"/>
  <c r="G516" i="249"/>
  <c r="F516" i="249"/>
  <c r="E516" i="249"/>
  <c r="D516" i="249"/>
  <c r="C516" i="249"/>
  <c r="B516" i="249"/>
  <c r="T514" i="249"/>
  <c r="V527" i="249" s="1"/>
  <c r="W527" i="249" s="1"/>
  <c r="S513" i="249"/>
  <c r="R513" i="249"/>
  <c r="Q513" i="249"/>
  <c r="P513" i="249"/>
  <c r="O513" i="249"/>
  <c r="N513" i="249"/>
  <c r="M513" i="249"/>
  <c r="L513" i="249"/>
  <c r="K513" i="249"/>
  <c r="J513" i="249"/>
  <c r="I513" i="249"/>
  <c r="H513" i="249"/>
  <c r="G513" i="249"/>
  <c r="F513" i="249"/>
  <c r="E513" i="249"/>
  <c r="D513" i="249"/>
  <c r="C513" i="249"/>
  <c r="B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V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2" i="248"/>
  <c r="V555" i="248" s="1"/>
  <c r="W555" i="248" s="1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T540" i="248"/>
  <c r="S540" i="248"/>
  <c r="R540" i="248"/>
  <c r="Q540" i="248"/>
  <c r="P540" i="248"/>
  <c r="O540" i="248"/>
  <c r="N540" i="248"/>
  <c r="M540" i="248"/>
  <c r="L540" i="248"/>
  <c r="K540" i="248"/>
  <c r="J540" i="248"/>
  <c r="I540" i="248"/>
  <c r="H540" i="248"/>
  <c r="G540" i="248"/>
  <c r="F540" i="248"/>
  <c r="E540" i="248"/>
  <c r="D540" i="248"/>
  <c r="C540" i="248"/>
  <c r="B540" i="248"/>
  <c r="F502" i="251" l="1"/>
  <c r="E502" i="251"/>
  <c r="O503" i="249"/>
  <c r="N503" i="249"/>
  <c r="M503" i="249"/>
  <c r="L503" i="249"/>
  <c r="G503" i="249"/>
  <c r="F503" i="249"/>
  <c r="E503" i="249"/>
  <c r="D503" i="249"/>
  <c r="J502" i="251"/>
  <c r="G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31" i="250"/>
  <c r="G531" i="250"/>
  <c r="F531" i="250"/>
  <c r="E531" i="250"/>
  <c r="D531" i="250"/>
  <c r="C531" i="250"/>
  <c r="B531" i="250"/>
  <c r="H529" i="250"/>
  <c r="H528" i="250"/>
  <c r="G528" i="250"/>
  <c r="F528" i="250"/>
  <c r="E528" i="250"/>
  <c r="D528" i="250"/>
  <c r="C528" i="250"/>
  <c r="B528" i="250"/>
  <c r="H527" i="250"/>
  <c r="G527" i="250"/>
  <c r="F527" i="250"/>
  <c r="E527" i="250"/>
  <c r="D527" i="250"/>
  <c r="C527" i="250"/>
  <c r="B527" i="250"/>
  <c r="V503" i="249"/>
  <c r="S503" i="249"/>
  <c r="R503" i="249"/>
  <c r="Q503" i="249"/>
  <c r="P503" i="249"/>
  <c r="K503" i="249"/>
  <c r="J503" i="249"/>
  <c r="I503" i="249"/>
  <c r="H503" i="249"/>
  <c r="C503" i="249"/>
  <c r="B503" i="249"/>
  <c r="T501" i="249"/>
  <c r="S500" i="249"/>
  <c r="R500" i="249"/>
  <c r="Q500" i="249"/>
  <c r="P500" i="249"/>
  <c r="O500" i="249"/>
  <c r="N500" i="249"/>
  <c r="M500" i="249"/>
  <c r="L500" i="249"/>
  <c r="K500" i="249"/>
  <c r="J500" i="249"/>
  <c r="I500" i="249"/>
  <c r="H500" i="249"/>
  <c r="G500" i="249"/>
  <c r="F500" i="249"/>
  <c r="E500" i="249"/>
  <c r="D500" i="249"/>
  <c r="C500" i="249"/>
  <c r="B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V542" i="248" l="1"/>
  <c r="W542" i="248" s="1"/>
  <c r="V514" i="249"/>
  <c r="W514" i="249" s="1"/>
  <c r="J542" i="250"/>
  <c r="K542" i="250" s="1"/>
  <c r="J513" i="251"/>
  <c r="K513" i="251" s="1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8" i="250"/>
  <c r="G518" i="250"/>
  <c r="F518" i="250"/>
  <c r="E518" i="250"/>
  <c r="D518" i="250"/>
  <c r="C518" i="250"/>
  <c r="B518" i="250"/>
  <c r="H516" i="250"/>
  <c r="J529" i="250" s="1"/>
  <c r="K529" i="250" s="1"/>
  <c r="H515" i="250"/>
  <c r="G515" i="250"/>
  <c r="F515" i="250"/>
  <c r="E515" i="250"/>
  <c r="D515" i="250"/>
  <c r="C515" i="250"/>
  <c r="B515" i="250"/>
  <c r="H514" i="250"/>
  <c r="G514" i="250"/>
  <c r="F514" i="250"/>
  <c r="E514" i="250"/>
  <c r="D514" i="250"/>
  <c r="C514" i="250"/>
  <c r="B514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V501" i="249" s="1"/>
  <c r="W501" i="249" s="1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29" i="248" l="1"/>
  <c r="W529" i="248" s="1"/>
  <c r="J476" i="251"/>
  <c r="G476" i="251"/>
  <c r="F476" i="251"/>
  <c r="E476" i="251"/>
  <c r="D476" i="251"/>
  <c r="C476" i="251"/>
  <c r="B476" i="251"/>
  <c r="H474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5" i="250"/>
  <c r="G505" i="250"/>
  <c r="F505" i="250"/>
  <c r="E505" i="250"/>
  <c r="D505" i="250"/>
  <c r="C505" i="250"/>
  <c r="B505" i="250"/>
  <c r="H503" i="250"/>
  <c r="H502" i="250"/>
  <c r="G502" i="250"/>
  <c r="F502" i="250"/>
  <c r="E502" i="250"/>
  <c r="D502" i="250"/>
  <c r="C502" i="250"/>
  <c r="B502" i="250"/>
  <c r="H501" i="250"/>
  <c r="G501" i="250"/>
  <c r="F501" i="250"/>
  <c r="E501" i="250"/>
  <c r="D501" i="250"/>
  <c r="C501" i="250"/>
  <c r="B501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87" i="251" l="1"/>
  <c r="K487" i="251" s="1"/>
  <c r="V488" i="249"/>
  <c r="W488" i="249" s="1"/>
  <c r="V516" i="248"/>
  <c r="W516" i="248" s="1"/>
  <c r="J516" i="250"/>
  <c r="K516" i="250" s="1"/>
  <c r="J463" i="251"/>
  <c r="G463" i="251"/>
  <c r="F463" i="251"/>
  <c r="E463" i="251"/>
  <c r="D463" i="251"/>
  <c r="C463" i="251"/>
  <c r="B463" i="251"/>
  <c r="H461" i="251"/>
  <c r="J474" i="251" s="1"/>
  <c r="K474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92" i="250"/>
  <c r="G492" i="250"/>
  <c r="F492" i="250"/>
  <c r="E492" i="250"/>
  <c r="D492" i="250"/>
  <c r="C492" i="250"/>
  <c r="B492" i="250"/>
  <c r="H490" i="250"/>
  <c r="J503" i="250" s="1"/>
  <c r="K503" i="250" s="1"/>
  <c r="H489" i="250"/>
  <c r="G489" i="250"/>
  <c r="F489" i="250"/>
  <c r="E489" i="250"/>
  <c r="D489" i="250"/>
  <c r="C489" i="250"/>
  <c r="B489" i="250"/>
  <c r="H488" i="250"/>
  <c r="G488" i="250"/>
  <c r="F488" i="250"/>
  <c r="E488" i="250"/>
  <c r="D488" i="250"/>
  <c r="C488" i="250"/>
  <c r="B488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V475" i="249" s="1"/>
  <c r="W475" i="249" s="1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V503" i="248" s="1"/>
  <c r="W503" i="248" s="1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V479" i="248" l="1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9" i="250"/>
  <c r="G479" i="250"/>
  <c r="F479" i="250"/>
  <c r="E479" i="250"/>
  <c r="D479" i="250"/>
  <c r="C479" i="250"/>
  <c r="B479" i="250"/>
  <c r="H477" i="250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V490" i="248" l="1"/>
  <c r="W490" i="248" s="1"/>
  <c r="J490" i="250"/>
  <c r="K490" i="250" s="1"/>
  <c r="J461" i="251"/>
  <c r="K461" i="251" s="1"/>
  <c r="V462" i="249"/>
  <c r="W462" i="249" s="1"/>
  <c r="T464" i="248"/>
  <c r="V477" i="248" s="1"/>
  <c r="W477" i="248" s="1"/>
  <c r="T451" i="248"/>
  <c r="T438" i="248"/>
  <c r="J437" i="251" l="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6" i="250"/>
  <c r="G466" i="250"/>
  <c r="F466" i="250"/>
  <c r="E466" i="250"/>
  <c r="D466" i="250"/>
  <c r="C466" i="250"/>
  <c r="B466" i="250"/>
  <c r="H464" i="250"/>
  <c r="J477" i="250" s="1"/>
  <c r="K477" i="250" s="1"/>
  <c r="H463" i="250"/>
  <c r="G463" i="250"/>
  <c r="F463" i="250"/>
  <c r="E463" i="250"/>
  <c r="D463" i="250"/>
  <c r="C463" i="250"/>
  <c r="B463" i="250"/>
  <c r="H462" i="250"/>
  <c r="G462" i="250"/>
  <c r="F462" i="250"/>
  <c r="E462" i="250"/>
  <c r="D462" i="250"/>
  <c r="C462" i="250"/>
  <c r="B462" i="250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V449" i="249" s="1"/>
  <c r="W449" i="249" s="1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64" i="248"/>
  <c r="W464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24" i="251" l="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3" i="250"/>
  <c r="G453" i="250"/>
  <c r="F453" i="250"/>
  <c r="E453" i="250"/>
  <c r="D453" i="250"/>
  <c r="C453" i="250"/>
  <c r="B453" i="250"/>
  <c r="H451" i="250"/>
  <c r="J464" i="250" s="1"/>
  <c r="K464" i="250" s="1"/>
  <c r="H450" i="250"/>
  <c r="G450" i="250"/>
  <c r="F450" i="250"/>
  <c r="E450" i="250"/>
  <c r="D450" i="250"/>
  <c r="C450" i="250"/>
  <c r="B450" i="250"/>
  <c r="H449" i="250"/>
  <c r="G449" i="250"/>
  <c r="F449" i="250"/>
  <c r="E449" i="250"/>
  <c r="D449" i="250"/>
  <c r="C449" i="250"/>
  <c r="B449" i="250"/>
  <c r="T423" i="249"/>
  <c r="T410" i="249"/>
  <c r="V425" i="249"/>
  <c r="S425" i="249"/>
  <c r="R425" i="249"/>
  <c r="Q425" i="249"/>
  <c r="P425" i="249"/>
  <c r="O425" i="249"/>
  <c r="N425" i="249"/>
  <c r="M425" i="249"/>
  <c r="L425" i="249"/>
  <c r="K425" i="249"/>
  <c r="J425" i="249"/>
  <c r="I425" i="249"/>
  <c r="H425" i="249"/>
  <c r="G425" i="249"/>
  <c r="F425" i="249"/>
  <c r="E425" i="249"/>
  <c r="D425" i="249"/>
  <c r="C425" i="249"/>
  <c r="B425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V451" i="248"/>
  <c r="W451" i="248" s="1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23" i="249" l="1"/>
  <c r="W423" i="249" s="1"/>
  <c r="V436" i="249"/>
  <c r="W436" i="249" s="1"/>
  <c r="G411" i="251"/>
  <c r="F411" i="251"/>
  <c r="E411" i="251"/>
  <c r="D411" i="251"/>
  <c r="C411" i="251"/>
  <c r="B411" i="251"/>
  <c r="V440" i="248" l="1"/>
  <c r="B407" i="251" l="1"/>
  <c r="C407" i="251"/>
  <c r="D407" i="251"/>
  <c r="E407" i="251"/>
  <c r="F407" i="251"/>
  <c r="G407" i="251"/>
  <c r="H407" i="251"/>
  <c r="J411" i="251"/>
  <c r="H409" i="251"/>
  <c r="J422" i="251" s="1"/>
  <c r="K422" i="251" s="1"/>
  <c r="H408" i="251"/>
  <c r="G408" i="251"/>
  <c r="F408" i="251"/>
  <c r="E408" i="251"/>
  <c r="D408" i="251"/>
  <c r="C408" i="251"/>
  <c r="B408" i="251"/>
  <c r="J440" i="250"/>
  <c r="G440" i="250"/>
  <c r="F440" i="250"/>
  <c r="E440" i="250"/>
  <c r="D440" i="250"/>
  <c r="C440" i="250"/>
  <c r="B440" i="250"/>
  <c r="H438" i="250"/>
  <c r="J451" i="250" s="1"/>
  <c r="K451" i="250" s="1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G398" i="251" l="1"/>
  <c r="F398" i="251"/>
  <c r="E398" i="251"/>
  <c r="D398" i="251"/>
  <c r="C398" i="251"/>
  <c r="B398" i="251"/>
  <c r="J398" i="251" l="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7" i="250"/>
  <c r="G427" i="250"/>
  <c r="F427" i="250"/>
  <c r="E427" i="250"/>
  <c r="D427" i="250"/>
  <c r="C427" i="250"/>
  <c r="B427" i="250"/>
  <c r="H425" i="250"/>
  <c r="J438" i="250" s="1"/>
  <c r="K438" i="250" s="1"/>
  <c r="H424" i="250"/>
  <c r="G424" i="250"/>
  <c r="F424" i="250"/>
  <c r="E424" i="250"/>
  <c r="D424" i="250"/>
  <c r="C424" i="250"/>
  <c r="B424" i="250"/>
  <c r="H423" i="250"/>
  <c r="G423" i="250"/>
  <c r="F423" i="250"/>
  <c r="E423" i="250"/>
  <c r="D423" i="250"/>
  <c r="C423" i="250"/>
  <c r="B423" i="250"/>
  <c r="V399" i="249"/>
  <c r="S399" i="249"/>
  <c r="L399" i="249"/>
  <c r="G399" i="249"/>
  <c r="F399" i="249"/>
  <c r="C399" i="249"/>
  <c r="T397" i="249"/>
  <c r="V410" i="249" s="1"/>
  <c r="W410" i="249" s="1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38" i="248" s="1"/>
  <c r="W438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G382" i="251" l="1"/>
  <c r="F382" i="251"/>
  <c r="E382" i="251"/>
  <c r="D382" i="251"/>
  <c r="C382" i="251"/>
  <c r="B382" i="251"/>
  <c r="H382" i="251"/>
  <c r="R385" i="249" l="1"/>
  <c r="R399" i="249" s="1"/>
  <c r="Q385" i="249"/>
  <c r="Q399" i="249" s="1"/>
  <c r="P385" i="249"/>
  <c r="P399" i="249" s="1"/>
  <c r="O385" i="249"/>
  <c r="O399" i="249" s="1"/>
  <c r="N385" i="249"/>
  <c r="N399" i="249" s="1"/>
  <c r="M385" i="249"/>
  <c r="M399" i="249" s="1"/>
  <c r="K385" i="249"/>
  <c r="K399" i="249" s="1"/>
  <c r="J385" i="249"/>
  <c r="J399" i="249" s="1"/>
  <c r="I385" i="249"/>
  <c r="I399" i="249" s="1"/>
  <c r="H385" i="249"/>
  <c r="H399" i="249" s="1"/>
  <c r="E385" i="249"/>
  <c r="E399" i="249" s="1"/>
  <c r="D385" i="249"/>
  <c r="D399" i="249" s="1"/>
  <c r="B385" i="249"/>
  <c r="B399" i="249" s="1"/>
  <c r="V414" i="248" l="1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V397" i="249" s="1"/>
  <c r="W397" i="249" s="1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J414" i="250"/>
  <c r="G414" i="250"/>
  <c r="F414" i="250"/>
  <c r="E414" i="250"/>
  <c r="D414" i="250"/>
  <c r="C414" i="250"/>
  <c r="B414" i="250"/>
  <c r="H412" i="250"/>
  <c r="J425" i="250" s="1"/>
  <c r="K425" i="250" s="1"/>
  <c r="H411" i="250"/>
  <c r="G411" i="250"/>
  <c r="F411" i="250"/>
  <c r="E411" i="250"/>
  <c r="D411" i="250"/>
  <c r="C411" i="250"/>
  <c r="B411" i="250"/>
  <c r="H410" i="250"/>
  <c r="G410" i="250"/>
  <c r="F410" i="250"/>
  <c r="E410" i="250"/>
  <c r="D410" i="250"/>
  <c r="C410" i="250"/>
  <c r="B410" i="250"/>
  <c r="J385" i="251"/>
  <c r="G385" i="251"/>
  <c r="F385" i="251"/>
  <c r="E385" i="251"/>
  <c r="D385" i="251"/>
  <c r="C385" i="251"/>
  <c r="B385" i="251"/>
  <c r="H383" i="251"/>
  <c r="J396" i="251" s="1"/>
  <c r="K396" i="251" s="1"/>
  <c r="H381" i="251"/>
  <c r="G381" i="251"/>
  <c r="F381" i="251"/>
  <c r="E381" i="251"/>
  <c r="D381" i="251"/>
  <c r="C381" i="251"/>
  <c r="B381" i="251"/>
  <c r="H369" i="251" l="1"/>
  <c r="H356" i="251"/>
  <c r="H343" i="251"/>
  <c r="H330" i="251"/>
  <c r="T318" i="249" l="1"/>
  <c r="T331" i="249"/>
  <c r="T344" i="249"/>
  <c r="J372" i="251" l="1"/>
  <c r="G372" i="251"/>
  <c r="F372" i="251"/>
  <c r="E372" i="251"/>
  <c r="D372" i="251"/>
  <c r="C372" i="251"/>
  <c r="B372" i="251"/>
  <c r="H370" i="251"/>
  <c r="J383" i="251" s="1"/>
  <c r="K383" i="251" s="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401" i="250"/>
  <c r="G401" i="250"/>
  <c r="F401" i="250"/>
  <c r="E401" i="250"/>
  <c r="D401" i="250"/>
  <c r="C401" i="250"/>
  <c r="B401" i="250"/>
  <c r="H399" i="250"/>
  <c r="J412" i="250" s="1"/>
  <c r="K412" i="250" s="1"/>
  <c r="H398" i="250"/>
  <c r="G398" i="250"/>
  <c r="F398" i="250"/>
  <c r="E398" i="250"/>
  <c r="D398" i="250"/>
  <c r="C398" i="250"/>
  <c r="B398" i="250"/>
  <c r="H397" i="250"/>
  <c r="G397" i="250"/>
  <c r="F397" i="250"/>
  <c r="E397" i="250"/>
  <c r="D397" i="250"/>
  <c r="C397" i="250"/>
  <c r="B397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V384" i="249" s="1"/>
  <c r="W384" i="249" s="1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N357" i="249"/>
  <c r="O357" i="249"/>
  <c r="P357" i="249"/>
  <c r="Q357" i="249"/>
  <c r="R357" i="249"/>
  <c r="S357" i="249"/>
  <c r="J359" i="251"/>
  <c r="G359" i="251"/>
  <c r="F359" i="251"/>
  <c r="E359" i="251"/>
  <c r="D359" i="251"/>
  <c r="C359" i="251"/>
  <c r="B359" i="251"/>
  <c r="H357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8" i="250"/>
  <c r="G388" i="250"/>
  <c r="F388" i="250"/>
  <c r="E388" i="250"/>
  <c r="D388" i="250"/>
  <c r="C388" i="250"/>
  <c r="B388" i="250"/>
  <c r="H386" i="250"/>
  <c r="H385" i="250"/>
  <c r="G385" i="250"/>
  <c r="F385" i="250"/>
  <c r="E385" i="250"/>
  <c r="D385" i="250"/>
  <c r="C385" i="250"/>
  <c r="B385" i="250"/>
  <c r="H384" i="250"/>
  <c r="G384" i="250"/>
  <c r="F384" i="250"/>
  <c r="E384" i="250"/>
  <c r="D384" i="250"/>
  <c r="C384" i="250"/>
  <c r="B384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/>
  <c r="G346" i="251"/>
  <c r="F346" i="251"/>
  <c r="E346" i="251"/>
  <c r="D346" i="251"/>
  <c r="C346" i="251"/>
  <c r="B346" i="251"/>
  <c r="H344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5" i="250"/>
  <c r="G375" i="250"/>
  <c r="F375" i="250"/>
  <c r="E375" i="250"/>
  <c r="D375" i="250"/>
  <c r="C375" i="250"/>
  <c r="B375" i="250"/>
  <c r="H373" i="250"/>
  <c r="J386" i="250" s="1"/>
  <c r="K386" i="250" s="1"/>
  <c r="H372" i="250"/>
  <c r="G372" i="250"/>
  <c r="F372" i="250"/>
  <c r="E372" i="250"/>
  <c r="D372" i="250"/>
  <c r="C372" i="250"/>
  <c r="B372" i="250"/>
  <c r="H371" i="250"/>
  <c r="G371" i="250"/>
  <c r="F371" i="250"/>
  <c r="E371" i="250"/>
  <c r="D371" i="250"/>
  <c r="C371" i="250"/>
  <c r="B371" i="250"/>
  <c r="V347" i="249"/>
  <c r="Q347" i="249"/>
  <c r="M347" i="249"/>
  <c r="G347" i="249"/>
  <c r="F347" i="249"/>
  <c r="D347" i="249"/>
  <c r="C347" i="249"/>
  <c r="B347" i="249"/>
  <c r="T345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E333" i="249"/>
  <c r="E347" i="249" s="1"/>
  <c r="H333" i="249"/>
  <c r="H347" i="249" s="1"/>
  <c r="I333" i="249"/>
  <c r="I347" i="249" s="1"/>
  <c r="J333" i="249"/>
  <c r="J334" i="249" s="1"/>
  <c r="K333" i="249"/>
  <c r="L333" i="249"/>
  <c r="L347" i="249" s="1"/>
  <c r="N333" i="249"/>
  <c r="N334" i="249" s="1"/>
  <c r="O333" i="249"/>
  <c r="O347" i="249" s="1"/>
  <c r="P333" i="249"/>
  <c r="P334" i="249" s="1"/>
  <c r="R333" i="249"/>
  <c r="R347" i="249" s="1"/>
  <c r="S333" i="249"/>
  <c r="S347" i="249" s="1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J333" i="251"/>
  <c r="C333" i="251"/>
  <c r="D333" i="251"/>
  <c r="E333" i="251"/>
  <c r="F333" i="251"/>
  <c r="B333" i="251"/>
  <c r="C362" i="248"/>
  <c r="D362" i="248"/>
  <c r="E362" i="248"/>
  <c r="F362" i="248"/>
  <c r="G362" i="248"/>
  <c r="H362" i="248"/>
  <c r="I362" i="248"/>
  <c r="J362" i="248"/>
  <c r="K362" i="248"/>
  <c r="L362" i="248"/>
  <c r="M362" i="248"/>
  <c r="N362" i="248"/>
  <c r="O362" i="248"/>
  <c r="P362" i="248"/>
  <c r="Q362" i="248"/>
  <c r="R362" i="248"/>
  <c r="S362" i="248"/>
  <c r="B362" i="248"/>
  <c r="C334" i="249"/>
  <c r="D334" i="249"/>
  <c r="F334" i="249"/>
  <c r="G334" i="249"/>
  <c r="L334" i="249"/>
  <c r="M334" i="249"/>
  <c r="Q334" i="249"/>
  <c r="B334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B331" i="249"/>
  <c r="V334" i="249"/>
  <c r="V362" i="248"/>
  <c r="C359" i="248"/>
  <c r="D359" i="248"/>
  <c r="E359" i="248"/>
  <c r="F359" i="248"/>
  <c r="G359" i="248"/>
  <c r="H359" i="248"/>
  <c r="I359" i="248"/>
  <c r="J359" i="248"/>
  <c r="K359" i="248"/>
  <c r="L359" i="248"/>
  <c r="M359" i="248"/>
  <c r="N359" i="248"/>
  <c r="O359" i="248"/>
  <c r="P359" i="248"/>
  <c r="Q359" i="248"/>
  <c r="R359" i="248"/>
  <c r="S359" i="248"/>
  <c r="B359" i="248"/>
  <c r="C330" i="251"/>
  <c r="D330" i="251"/>
  <c r="E330" i="251"/>
  <c r="F330" i="251"/>
  <c r="G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J362" i="250"/>
  <c r="G362" i="250"/>
  <c r="F362" i="250"/>
  <c r="E362" i="250"/>
  <c r="D362" i="250"/>
  <c r="C362" i="250"/>
  <c r="B362" i="250"/>
  <c r="H360" i="250"/>
  <c r="H359" i="250"/>
  <c r="G359" i="250"/>
  <c r="F359" i="250"/>
  <c r="E359" i="250"/>
  <c r="D359" i="250"/>
  <c r="C359" i="250"/>
  <c r="B359" i="250"/>
  <c r="H358" i="250"/>
  <c r="G358" i="250"/>
  <c r="F358" i="250"/>
  <c r="E358" i="250"/>
  <c r="D358" i="250"/>
  <c r="C358" i="250"/>
  <c r="B358" i="250"/>
  <c r="T332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60" i="248"/>
  <c r="T359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F320" i="251"/>
  <c r="E320" i="251"/>
  <c r="D320" i="251"/>
  <c r="C320" i="251"/>
  <c r="G319" i="251"/>
  <c r="G333" i="251" s="1"/>
  <c r="B320" i="251"/>
  <c r="H317" i="251"/>
  <c r="G317" i="251"/>
  <c r="F317" i="251"/>
  <c r="E317" i="251"/>
  <c r="D317" i="251"/>
  <c r="C317" i="251"/>
  <c r="B317" i="251"/>
  <c r="G349" i="250"/>
  <c r="F349" i="250"/>
  <c r="E349" i="250"/>
  <c r="D349" i="250"/>
  <c r="C349" i="250"/>
  <c r="B349" i="250"/>
  <c r="H346" i="250"/>
  <c r="G346" i="250"/>
  <c r="F346" i="250"/>
  <c r="E346" i="250"/>
  <c r="D346" i="250"/>
  <c r="C346" i="250"/>
  <c r="B346" i="250"/>
  <c r="E316" i="251"/>
  <c r="J320" i="251"/>
  <c r="H318" i="251"/>
  <c r="H316" i="251"/>
  <c r="G316" i="251"/>
  <c r="F316" i="251"/>
  <c r="D316" i="251"/>
  <c r="C316" i="251"/>
  <c r="B316" i="251"/>
  <c r="J349" i="250"/>
  <c r="H347" i="250"/>
  <c r="H345" i="250"/>
  <c r="G345" i="250"/>
  <c r="F345" i="250"/>
  <c r="E345" i="250"/>
  <c r="D345" i="250"/>
  <c r="C345" i="250"/>
  <c r="B345" i="250"/>
  <c r="V321" i="249"/>
  <c r="S321" i="249"/>
  <c r="R321" i="249"/>
  <c r="Q321" i="249"/>
  <c r="O321" i="249"/>
  <c r="N321" i="249"/>
  <c r="M321" i="249"/>
  <c r="K321" i="249"/>
  <c r="J321" i="249"/>
  <c r="I321" i="249"/>
  <c r="H321" i="249"/>
  <c r="F321" i="249"/>
  <c r="E321" i="249"/>
  <c r="B321" i="249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V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6" i="248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C307" i="249"/>
  <c r="C321" i="249" s="1"/>
  <c r="D307" i="249"/>
  <c r="D321" i="249" s="1"/>
  <c r="P307" i="249"/>
  <c r="P308" i="249" s="1"/>
  <c r="L307" i="249"/>
  <c r="L321" i="249" s="1"/>
  <c r="G307" i="249"/>
  <c r="G308" i="249" s="1"/>
  <c r="V308" i="249"/>
  <c r="I305" i="25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J334" i="250"/>
  <c r="G334" i="250"/>
  <c r="F334" i="250"/>
  <c r="E334" i="250"/>
  <c r="D334" i="250"/>
  <c r="C334" i="250"/>
  <c r="B334" i="250"/>
  <c r="H332" i="250"/>
  <c r="J347" i="250" s="1"/>
  <c r="K347" i="250" s="1"/>
  <c r="H331" i="250"/>
  <c r="G331" i="250"/>
  <c r="F331" i="250"/>
  <c r="E331" i="250"/>
  <c r="D331" i="250"/>
  <c r="C331" i="250"/>
  <c r="B331" i="250"/>
  <c r="H330" i="250"/>
  <c r="G330" i="250"/>
  <c r="F330" i="250"/>
  <c r="E330" i="250"/>
  <c r="D330" i="250"/>
  <c r="C330" i="250"/>
  <c r="B330" i="250"/>
  <c r="S308" i="249"/>
  <c r="R308" i="249"/>
  <c r="Q308" i="249"/>
  <c r="O308" i="249"/>
  <c r="N308" i="249"/>
  <c r="M308" i="249"/>
  <c r="K308" i="249"/>
  <c r="J308" i="249"/>
  <c r="I308" i="249"/>
  <c r="H308" i="249"/>
  <c r="F308" i="249"/>
  <c r="E308" i="249"/>
  <c r="B308" i="249"/>
  <c r="T306" i="249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S334" i="248"/>
  <c r="R334" i="248"/>
  <c r="Q334" i="248"/>
  <c r="P334" i="248"/>
  <c r="O334" i="248"/>
  <c r="N334" i="248"/>
  <c r="M334" i="248"/>
  <c r="L334" i="248"/>
  <c r="K334" i="248"/>
  <c r="J334" i="248"/>
  <c r="I334" i="248"/>
  <c r="H334" i="248"/>
  <c r="G334" i="248"/>
  <c r="F334" i="248"/>
  <c r="E334" i="248"/>
  <c r="D334" i="248"/>
  <c r="C334" i="248"/>
  <c r="B334" i="248"/>
  <c r="T331" i="248"/>
  <c r="S331" i="248"/>
  <c r="R331" i="248"/>
  <c r="Q331" i="248"/>
  <c r="P331" i="248"/>
  <c r="O331" i="248"/>
  <c r="N331" i="248"/>
  <c r="M331" i="248"/>
  <c r="L331" i="248"/>
  <c r="K331" i="248"/>
  <c r="J331" i="248"/>
  <c r="I331" i="248"/>
  <c r="H331" i="248"/>
  <c r="G331" i="248"/>
  <c r="F331" i="248"/>
  <c r="E331" i="248"/>
  <c r="D331" i="248"/>
  <c r="C331" i="248"/>
  <c r="B331" i="248"/>
  <c r="V334" i="248"/>
  <c r="T332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I292" i="249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J320" i="250"/>
  <c r="G320" i="250"/>
  <c r="F320" i="250"/>
  <c r="E320" i="250"/>
  <c r="D320" i="250"/>
  <c r="C320" i="250"/>
  <c r="B320" i="250"/>
  <c r="H318" i="250"/>
  <c r="H317" i="250"/>
  <c r="G317" i="250"/>
  <c r="F317" i="250"/>
  <c r="E317" i="250"/>
  <c r="D317" i="250"/>
  <c r="C317" i="250"/>
  <c r="B317" i="250"/>
  <c r="H316" i="250"/>
  <c r="G316" i="250"/>
  <c r="F316" i="250"/>
  <c r="E316" i="250"/>
  <c r="D316" i="250"/>
  <c r="C316" i="250"/>
  <c r="B316" i="250"/>
  <c r="F292" i="249"/>
  <c r="E292" i="249"/>
  <c r="D292" i="249"/>
  <c r="C292" i="249"/>
  <c r="B292" i="249"/>
  <c r="G290" i="249"/>
  <c r="V306" i="249" s="1"/>
  <c r="W306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A319" i="248"/>
  <c r="X319" i="248"/>
  <c r="W319" i="248"/>
  <c r="V319" i="248"/>
  <c r="U319" i="248"/>
  <c r="T319" i="248"/>
  <c r="S319" i="248"/>
  <c r="R319" i="248"/>
  <c r="Q319" i="248"/>
  <c r="P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D319" i="248"/>
  <c r="C319" i="248"/>
  <c r="B319" i="248"/>
  <c r="Y317" i="248"/>
  <c r="V332" i="248" s="1"/>
  <c r="W332" i="248" s="1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279" i="251"/>
  <c r="F279" i="251"/>
  <c r="E279" i="251"/>
  <c r="D279" i="251"/>
  <c r="C279" i="251"/>
  <c r="B279" i="251"/>
  <c r="G277" i="25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J306" i="250"/>
  <c r="G306" i="250"/>
  <c r="F306" i="250"/>
  <c r="E306" i="250"/>
  <c r="D306" i="250"/>
  <c r="C306" i="250"/>
  <c r="B306" i="250"/>
  <c r="H304" i="250"/>
  <c r="H303" i="250"/>
  <c r="G303" i="250"/>
  <c r="F303" i="250"/>
  <c r="E303" i="250"/>
  <c r="D303" i="250"/>
  <c r="C303" i="250"/>
  <c r="B303" i="250"/>
  <c r="H302" i="250"/>
  <c r="G302" i="250"/>
  <c r="F302" i="250"/>
  <c r="E302" i="250"/>
  <c r="D302" i="250"/>
  <c r="C302" i="250"/>
  <c r="B302" i="250"/>
  <c r="I279" i="249"/>
  <c r="F279" i="249"/>
  <c r="E279" i="249"/>
  <c r="D279" i="249"/>
  <c r="C279" i="249"/>
  <c r="B279" i="249"/>
  <c r="G277" i="249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A305" i="248"/>
  <c r="X305" i="248"/>
  <c r="W305" i="248"/>
  <c r="T305" i="248"/>
  <c r="S305" i="248"/>
  <c r="R305" i="248"/>
  <c r="O305" i="248"/>
  <c r="N305" i="248"/>
  <c r="L305" i="248"/>
  <c r="K305" i="248"/>
  <c r="H305" i="248"/>
  <c r="E305" i="248"/>
  <c r="D305" i="248"/>
  <c r="C305" i="248"/>
  <c r="B305" i="248"/>
  <c r="Y303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V290" i="248"/>
  <c r="V305" i="248" s="1"/>
  <c r="U290" i="248"/>
  <c r="U305" i="248" s="1"/>
  <c r="Q290" i="248"/>
  <c r="Q305" i="248" s="1"/>
  <c r="P290" i="248"/>
  <c r="P305" i="248" s="1"/>
  <c r="M290" i="248"/>
  <c r="M305" i="248" s="1"/>
  <c r="J290" i="248"/>
  <c r="J305" i="248" s="1"/>
  <c r="I290" i="248"/>
  <c r="I305" i="248" s="1"/>
  <c r="G290" i="248"/>
  <c r="G305" i="248" s="1"/>
  <c r="F290" i="248"/>
  <c r="F305" i="248" s="1"/>
  <c r="I266" i="25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2" i="250"/>
  <c r="G292" i="250"/>
  <c r="F292" i="250"/>
  <c r="E292" i="250"/>
  <c r="D292" i="250"/>
  <c r="C292" i="250"/>
  <c r="B292" i="250"/>
  <c r="H290" i="250"/>
  <c r="H289" i="250"/>
  <c r="G289" i="250"/>
  <c r="F289" i="250"/>
  <c r="E289" i="250"/>
  <c r="D289" i="250"/>
  <c r="C289" i="250"/>
  <c r="B289" i="250"/>
  <c r="H288" i="250"/>
  <c r="G288" i="250"/>
  <c r="F288" i="250"/>
  <c r="E288" i="250"/>
  <c r="D288" i="250"/>
  <c r="C288" i="250"/>
  <c r="B288" i="250"/>
  <c r="I266" i="249"/>
  <c r="F266" i="249"/>
  <c r="E266" i="249"/>
  <c r="D266" i="249"/>
  <c r="C266" i="249"/>
  <c r="B266" i="249"/>
  <c r="G264" i="249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A291" i="248"/>
  <c r="X291" i="248"/>
  <c r="W291" i="248"/>
  <c r="T291" i="248"/>
  <c r="S291" i="248"/>
  <c r="R291" i="248"/>
  <c r="O291" i="248"/>
  <c r="N291" i="248"/>
  <c r="L291" i="248"/>
  <c r="K291" i="248"/>
  <c r="H291" i="248"/>
  <c r="E291" i="248"/>
  <c r="D291" i="248"/>
  <c r="C291" i="248"/>
  <c r="B291" i="248"/>
  <c r="Y289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B288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X277" i="248"/>
  <c r="W277" i="248"/>
  <c r="P277" i="248"/>
  <c r="O277" i="248"/>
  <c r="N277" i="248"/>
  <c r="X274" i="248"/>
  <c r="W274" i="248"/>
  <c r="P274" i="248"/>
  <c r="O274" i="248"/>
  <c r="N274" i="248"/>
  <c r="M274" i="248"/>
  <c r="L274" i="248"/>
  <c r="K274" i="248"/>
  <c r="J274" i="248"/>
  <c r="I274" i="248"/>
  <c r="H274" i="248"/>
  <c r="C274" i="248"/>
  <c r="B274" i="248"/>
  <c r="G275" i="250"/>
  <c r="F275" i="250"/>
  <c r="E275" i="250"/>
  <c r="D275" i="250"/>
  <c r="C275" i="250"/>
  <c r="B275" i="250"/>
  <c r="I253" i="25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J278" i="250"/>
  <c r="G278" i="250"/>
  <c r="F278" i="250"/>
  <c r="E278" i="250"/>
  <c r="D278" i="250"/>
  <c r="C278" i="250"/>
  <c r="B278" i="250"/>
  <c r="H276" i="250"/>
  <c r="H275" i="250"/>
  <c r="H274" i="250"/>
  <c r="G274" i="250"/>
  <c r="F274" i="250"/>
  <c r="E274" i="250"/>
  <c r="D274" i="250"/>
  <c r="C274" i="250"/>
  <c r="B274" i="250"/>
  <c r="I253" i="249"/>
  <c r="F253" i="249"/>
  <c r="E253" i="249"/>
  <c r="D253" i="249"/>
  <c r="C253" i="249"/>
  <c r="B253" i="249"/>
  <c r="G251" i="249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A277" i="248"/>
  <c r="V277" i="248"/>
  <c r="U277" i="248"/>
  <c r="T277" i="248"/>
  <c r="S277" i="248"/>
  <c r="R277" i="248"/>
  <c r="Q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Y275" i="248"/>
  <c r="Y274" i="248"/>
  <c r="V274" i="248"/>
  <c r="U274" i="248"/>
  <c r="T274" i="248"/>
  <c r="S274" i="248"/>
  <c r="R274" i="248"/>
  <c r="Q274" i="248"/>
  <c r="G274" i="248"/>
  <c r="F274" i="248"/>
  <c r="E274" i="248"/>
  <c r="D274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H258" i="248"/>
  <c r="G238" i="249"/>
  <c r="I240" i="251"/>
  <c r="F240" i="251"/>
  <c r="E240" i="251"/>
  <c r="D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3" i="250"/>
  <c r="G263" i="250"/>
  <c r="F263" i="250"/>
  <c r="E263" i="250"/>
  <c r="D263" i="250"/>
  <c r="C263" i="250"/>
  <c r="B263" i="250"/>
  <c r="H261" i="250"/>
  <c r="H260" i="250"/>
  <c r="G260" i="250"/>
  <c r="F260" i="250"/>
  <c r="E260" i="250"/>
  <c r="D260" i="250"/>
  <c r="C260" i="250"/>
  <c r="B260" i="250"/>
  <c r="H259" i="250"/>
  <c r="G259" i="250"/>
  <c r="F259" i="250"/>
  <c r="E259" i="250"/>
  <c r="D259" i="250"/>
  <c r="C259" i="250"/>
  <c r="B259" i="250"/>
  <c r="AA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0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G258" i="248"/>
  <c r="F258" i="248"/>
  <c r="E258" i="248"/>
  <c r="D258" i="248"/>
  <c r="C258" i="248"/>
  <c r="B258" i="248"/>
  <c r="I240" i="249"/>
  <c r="F240" i="249"/>
  <c r="E240" i="249"/>
  <c r="D240" i="249"/>
  <c r="C240" i="249"/>
  <c r="B240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C226" i="251"/>
  <c r="C227" i="251" s="1"/>
  <c r="G225" i="249"/>
  <c r="I227" i="251"/>
  <c r="F227" i="251"/>
  <c r="E227" i="251"/>
  <c r="D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J249" i="250"/>
  <c r="G249" i="250"/>
  <c r="F249" i="250"/>
  <c r="E249" i="250"/>
  <c r="D249" i="250"/>
  <c r="C249" i="250"/>
  <c r="B249" i="250"/>
  <c r="H247" i="250"/>
  <c r="H246" i="250"/>
  <c r="G246" i="250"/>
  <c r="F246" i="250"/>
  <c r="E246" i="250"/>
  <c r="D246" i="250"/>
  <c r="C246" i="250"/>
  <c r="B246" i="250"/>
  <c r="H245" i="250"/>
  <c r="G245" i="250"/>
  <c r="F245" i="250"/>
  <c r="E245" i="250"/>
  <c r="D245" i="250"/>
  <c r="C245" i="250"/>
  <c r="B245" i="250"/>
  <c r="B227" i="249"/>
  <c r="C227" i="249"/>
  <c r="D227" i="249"/>
  <c r="E227" i="249"/>
  <c r="F227" i="249"/>
  <c r="I227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A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6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E214" i="251"/>
  <c r="B214" i="251"/>
  <c r="B235" i="250"/>
  <c r="S234" i="248"/>
  <c r="R234" i="248"/>
  <c r="Q234" i="248"/>
  <c r="K234" i="248"/>
  <c r="J234" i="248"/>
  <c r="I234" i="248"/>
  <c r="C234" i="248"/>
  <c r="B234" i="248"/>
  <c r="I214" i="251"/>
  <c r="F214" i="251"/>
  <c r="D214" i="251"/>
  <c r="C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5" i="250"/>
  <c r="G235" i="250"/>
  <c r="F235" i="250"/>
  <c r="E235" i="250"/>
  <c r="D235" i="250"/>
  <c r="C235" i="250"/>
  <c r="H233" i="250"/>
  <c r="H232" i="250"/>
  <c r="G232" i="250"/>
  <c r="F232" i="250"/>
  <c r="E232" i="250"/>
  <c r="D232" i="250"/>
  <c r="C232" i="250"/>
  <c r="B232" i="250"/>
  <c r="H231" i="250"/>
  <c r="G231" i="250"/>
  <c r="F231" i="250"/>
  <c r="E231" i="250"/>
  <c r="D231" i="250"/>
  <c r="C231" i="250"/>
  <c r="B231" i="250"/>
  <c r="I214" i="249"/>
  <c r="F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A234" i="248"/>
  <c r="X234" i="248"/>
  <c r="W234" i="248"/>
  <c r="V234" i="248"/>
  <c r="U234" i="248"/>
  <c r="T234" i="248"/>
  <c r="P234" i="248"/>
  <c r="O234" i="248"/>
  <c r="N234" i="248"/>
  <c r="M234" i="248"/>
  <c r="L234" i="248"/>
  <c r="H234" i="248"/>
  <c r="G234" i="248"/>
  <c r="F234" i="248"/>
  <c r="E234" i="248"/>
  <c r="D234" i="248"/>
  <c r="Y232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J221" i="250"/>
  <c r="G221" i="250"/>
  <c r="F221" i="250"/>
  <c r="E221" i="250"/>
  <c r="D221" i="250"/>
  <c r="C221" i="250"/>
  <c r="B221" i="250"/>
  <c r="H219" i="250"/>
  <c r="H218" i="250"/>
  <c r="G218" i="250"/>
  <c r="F218" i="250"/>
  <c r="E218" i="250"/>
  <c r="D218" i="250"/>
  <c r="C218" i="250"/>
  <c r="B218" i="250"/>
  <c r="H217" i="250"/>
  <c r="G217" i="250"/>
  <c r="F217" i="250"/>
  <c r="E217" i="250"/>
  <c r="D217" i="250"/>
  <c r="C217" i="250"/>
  <c r="B217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AA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8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207" i="250"/>
  <c r="F207" i="250"/>
  <c r="E207" i="250"/>
  <c r="D207" i="250"/>
  <c r="C207" i="250"/>
  <c r="B207" i="250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AA206" i="248"/>
  <c r="J207" i="250"/>
  <c r="H204" i="250"/>
  <c r="Y203" i="248"/>
  <c r="C203" i="248"/>
  <c r="D203" i="248"/>
  <c r="E203" i="248"/>
  <c r="F203" i="248"/>
  <c r="G203" i="248"/>
  <c r="H203" i="248"/>
  <c r="I203" i="248"/>
  <c r="J203" i="248"/>
  <c r="K203" i="248"/>
  <c r="L203" i="248"/>
  <c r="M203" i="248"/>
  <c r="N203" i="248"/>
  <c r="O203" i="248"/>
  <c r="P203" i="248"/>
  <c r="Q203" i="248"/>
  <c r="R203" i="248"/>
  <c r="S203" i="248"/>
  <c r="T203" i="248"/>
  <c r="U203" i="248"/>
  <c r="V203" i="248"/>
  <c r="W203" i="248"/>
  <c r="X203" i="248"/>
  <c r="B203" i="248"/>
  <c r="C204" i="250"/>
  <c r="D204" i="250"/>
  <c r="E204" i="250"/>
  <c r="F204" i="250"/>
  <c r="G204" i="250"/>
  <c r="B204" i="250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5" i="250"/>
  <c r="H203" i="250"/>
  <c r="G203" i="250"/>
  <c r="F203" i="250"/>
  <c r="E203" i="250"/>
  <c r="D203" i="250"/>
  <c r="C203" i="250"/>
  <c r="B203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Y204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75" i="251"/>
  <c r="F175" i="251"/>
  <c r="E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G193" i="250"/>
  <c r="F193" i="250"/>
  <c r="E193" i="250"/>
  <c r="D193" i="250"/>
  <c r="C193" i="250"/>
  <c r="B193" i="250"/>
  <c r="H190" i="250"/>
  <c r="G190" i="250"/>
  <c r="F190" i="250"/>
  <c r="E190" i="250"/>
  <c r="D190" i="250"/>
  <c r="C190" i="250"/>
  <c r="B190" i="250"/>
  <c r="J193" i="250"/>
  <c r="H191" i="250"/>
  <c r="H189" i="250"/>
  <c r="G189" i="250"/>
  <c r="F189" i="250"/>
  <c r="E189" i="250"/>
  <c r="D189" i="250"/>
  <c r="C189" i="250"/>
  <c r="B189" i="250"/>
  <c r="I175" i="249"/>
  <c r="E175" i="249"/>
  <c r="B175" i="249"/>
  <c r="G173" i="249"/>
  <c r="I186" i="249" s="1"/>
  <c r="J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X192" i="248"/>
  <c r="W192" i="248"/>
  <c r="V192" i="248"/>
  <c r="U192" i="248"/>
  <c r="T192" i="248"/>
  <c r="S192" i="248"/>
  <c r="R192" i="248"/>
  <c r="Q192" i="248"/>
  <c r="P192" i="248"/>
  <c r="O192" i="248"/>
  <c r="N192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I192" i="248"/>
  <c r="H192" i="248"/>
  <c r="G192" i="248"/>
  <c r="F192" i="248"/>
  <c r="E192" i="248"/>
  <c r="D192" i="248"/>
  <c r="C192" i="248"/>
  <c r="B192" i="248"/>
  <c r="I189" i="248"/>
  <c r="H189" i="248"/>
  <c r="G189" i="248"/>
  <c r="F189" i="248"/>
  <c r="E189" i="248"/>
  <c r="D189" i="248"/>
  <c r="C189" i="248"/>
  <c r="B189" i="248"/>
  <c r="V188" i="248"/>
  <c r="AA192" i="248"/>
  <c r="M192" i="248"/>
  <c r="L192" i="248"/>
  <c r="K192" i="248"/>
  <c r="J192" i="248"/>
  <c r="Y190" i="248"/>
  <c r="Y189" i="248"/>
  <c r="M189" i="248"/>
  <c r="L189" i="248"/>
  <c r="K189" i="248"/>
  <c r="J189" i="248"/>
  <c r="Y188" i="248"/>
  <c r="X188" i="248"/>
  <c r="W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M176" i="248"/>
  <c r="L176" i="248"/>
  <c r="K176" i="248"/>
  <c r="J176" i="248"/>
  <c r="G177" i="250"/>
  <c r="G178" i="250" s="1"/>
  <c r="F177" i="250"/>
  <c r="F178" i="250" s="1"/>
  <c r="E177" i="250"/>
  <c r="E178" i="250" s="1"/>
  <c r="D161" i="249"/>
  <c r="D162" i="249" s="1"/>
  <c r="W176" i="248"/>
  <c r="S176" i="248"/>
  <c r="O176" i="248"/>
  <c r="I162" i="251"/>
  <c r="F162" i="251"/>
  <c r="E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8" i="250"/>
  <c r="C178" i="250"/>
  <c r="H176" i="250"/>
  <c r="H175" i="250"/>
  <c r="G175" i="250"/>
  <c r="F175" i="250"/>
  <c r="E175" i="250"/>
  <c r="D175" i="250"/>
  <c r="C175" i="250"/>
  <c r="B175" i="250"/>
  <c r="H174" i="250"/>
  <c r="G174" i="250"/>
  <c r="F174" i="250"/>
  <c r="E174" i="250"/>
  <c r="D174" i="250"/>
  <c r="C174" i="250"/>
  <c r="B174" i="250"/>
  <c r="I162" i="249"/>
  <c r="G160" i="249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Z176" i="248"/>
  <c r="U176" i="248"/>
  <c r="T176" i="248"/>
  <c r="R176" i="248"/>
  <c r="Q176" i="248"/>
  <c r="N176" i="248"/>
  <c r="I176" i="248"/>
  <c r="H176" i="248"/>
  <c r="G176" i="248"/>
  <c r="F176" i="248"/>
  <c r="X174" i="248"/>
  <c r="X173" i="248"/>
  <c r="W173" i="248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E161" i="248"/>
  <c r="E176" i="248" s="1"/>
  <c r="V161" i="248"/>
  <c r="V162" i="248" s="1"/>
  <c r="P161" i="248"/>
  <c r="P176" i="248" s="1"/>
  <c r="K161" i="248"/>
  <c r="K162" i="248" s="1"/>
  <c r="J161" i="248"/>
  <c r="J162" i="248" s="1"/>
  <c r="D161" i="248"/>
  <c r="D162" i="248" s="1"/>
  <c r="C161" i="248"/>
  <c r="C176" i="248" s="1"/>
  <c r="D148" i="251"/>
  <c r="D161" i="251" s="1"/>
  <c r="C148" i="251"/>
  <c r="C161" i="251" s="1"/>
  <c r="B148" i="251"/>
  <c r="B149" i="251" s="1"/>
  <c r="B148" i="249"/>
  <c r="B149" i="249" s="1"/>
  <c r="D163" i="250"/>
  <c r="D177" i="250" s="1"/>
  <c r="D178" i="250" s="1"/>
  <c r="B163" i="250"/>
  <c r="B164" i="250" s="1"/>
  <c r="B161" i="248"/>
  <c r="B162" i="248" s="1"/>
  <c r="I149" i="251"/>
  <c r="F149" i="251"/>
  <c r="E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H162" i="250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U162" i="248"/>
  <c r="T162" i="248"/>
  <c r="S162" i="248"/>
  <c r="R162" i="248"/>
  <c r="Q162" i="248"/>
  <c r="O162" i="248"/>
  <c r="N162" i="248"/>
  <c r="M162" i="248"/>
  <c r="L162" i="248"/>
  <c r="I162" i="248"/>
  <c r="H162" i="248"/>
  <c r="G162" i="248"/>
  <c r="F162" i="248"/>
  <c r="X160" i="248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/>
  <c r="C150" i="250" s="1"/>
  <c r="C135" i="249"/>
  <c r="C148" i="249" s="1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H148" i="250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G134" i="249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G135" i="250"/>
  <c r="G150" i="250" s="1"/>
  <c r="E135" i="250"/>
  <c r="E150" i="250" s="1"/>
  <c r="B135" i="250"/>
  <c r="B150" i="250" s="1"/>
  <c r="F122" i="249"/>
  <c r="F135" i="249" s="1"/>
  <c r="F136" i="249" s="1"/>
  <c r="E122" i="249"/>
  <c r="E135" i="249" s="1"/>
  <c r="D122" i="249"/>
  <c r="D135" i="249" s="1"/>
  <c r="B122" i="249"/>
  <c r="B136" i="249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F136" i="250"/>
  <c r="D136" i="250"/>
  <c r="C136" i="250"/>
  <c r="H134" i="250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E123" i="249"/>
  <c r="C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G122" i="250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G107" i="249"/>
  <c r="F107" i="249"/>
  <c r="E107" i="249"/>
  <c r="D107" i="249"/>
  <c r="C107" i="249"/>
  <c r="B107" i="249"/>
  <c r="J116" i="248"/>
  <c r="G108" i="249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/>
  <c r="F64" i="250"/>
  <c r="D64" i="250"/>
  <c r="C64" i="250"/>
  <c r="B64" i="250"/>
  <c r="E63" i="250"/>
  <c r="E78" i="250" s="1"/>
  <c r="I32" i="251"/>
  <c r="I45" i="251"/>
  <c r="I58" i="251"/>
  <c r="H61" i="250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/>
  <c r="B48" i="248" s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/>
  <c r="T48" i="248" s="1"/>
  <c r="G33" i="250"/>
  <c r="G34" i="250" s="1"/>
  <c r="G29" i="251"/>
  <c r="F29" i="251"/>
  <c r="E29" i="251"/>
  <c r="D29" i="251"/>
  <c r="C29" i="251"/>
  <c r="B29" i="251"/>
  <c r="F32" i="251"/>
  <c r="E32" i="251"/>
  <c r="D32" i="251"/>
  <c r="C32" i="251"/>
  <c r="B32" i="251"/>
  <c r="G30" i="251"/>
  <c r="G28" i="251"/>
  <c r="F28" i="251"/>
  <c r="E28" i="251"/>
  <c r="D28" i="251"/>
  <c r="C28" i="251"/>
  <c r="B28" i="251"/>
  <c r="J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X34" i="248"/>
  <c r="U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/>
  <c r="I20" i="248"/>
  <c r="J20" i="248"/>
  <c r="H16" i="248"/>
  <c r="I16" i="248"/>
  <c r="J16" i="248"/>
  <c r="H17" i="248"/>
  <c r="I17" i="248"/>
  <c r="J17" i="248"/>
  <c r="Q20" i="248"/>
  <c r="Q17" i="248"/>
  <c r="Q16" i="248"/>
  <c r="V18" i="248"/>
  <c r="X18" i="248" s="1"/>
  <c r="Y18" i="248" s="1"/>
  <c r="M20" i="248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T16" i="248"/>
  <c r="U16" i="248"/>
  <c r="T17" i="248"/>
  <c r="U17" i="248"/>
  <c r="T20" i="248"/>
  <c r="U20" i="248"/>
  <c r="S20" i="248"/>
  <c r="R20" i="248"/>
  <c r="H17" i="250"/>
  <c r="G17" i="250"/>
  <c r="D17" i="250"/>
  <c r="C17" i="250"/>
  <c r="V17" i="248"/>
  <c r="S17" i="248"/>
  <c r="R17" i="248"/>
  <c r="P17" i="248"/>
  <c r="C20" i="250"/>
  <c r="C16" i="250"/>
  <c r="E19" i="249"/>
  <c r="P20" i="248"/>
  <c r="P16" i="248"/>
  <c r="S16" i="248"/>
  <c r="O16" i="248"/>
  <c r="O17" i="248"/>
  <c r="O20" i="248"/>
  <c r="H16" i="250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B4" i="240" s="1"/>
  <c r="B5" i="240" s="1"/>
  <c r="B6" i="240" s="1"/>
  <c r="B7" i="240" s="1"/>
  <c r="B8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H3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318" i="251" l="1"/>
  <c r="K318" i="251" s="1"/>
  <c r="V360" i="248"/>
  <c r="W360" i="248" s="1"/>
  <c r="U291" i="248"/>
  <c r="J373" i="250"/>
  <c r="K373" i="250" s="1"/>
  <c r="I277" i="251"/>
  <c r="J277" i="251" s="1"/>
  <c r="J120" i="250"/>
  <c r="K120" i="250" s="1"/>
  <c r="V386" i="248"/>
  <c r="W386" i="248" s="1"/>
  <c r="I121" i="251"/>
  <c r="J121" i="251" s="1"/>
  <c r="C308" i="249"/>
  <c r="I225" i="251"/>
  <c r="J225" i="251" s="1"/>
  <c r="J304" i="250"/>
  <c r="K304" i="250" s="1"/>
  <c r="I290" i="249"/>
  <c r="J290" i="249" s="1"/>
  <c r="J360" i="250"/>
  <c r="K360" i="250" s="1"/>
  <c r="J332" i="250"/>
  <c r="K332" i="250" s="1"/>
  <c r="E334" i="249"/>
  <c r="J76" i="250"/>
  <c r="K76" i="250" s="1"/>
  <c r="C164" i="250"/>
  <c r="Z174" i="248"/>
  <c r="AA174" i="248" s="1"/>
  <c r="D149" i="251"/>
  <c r="T34" i="248"/>
  <c r="F123" i="249"/>
  <c r="I147" i="251"/>
  <c r="J147" i="251" s="1"/>
  <c r="AA260" i="248"/>
  <c r="AB260" i="248" s="1"/>
  <c r="V346" i="248"/>
  <c r="W346" i="248" s="1"/>
  <c r="Z76" i="248"/>
  <c r="AA76" i="248" s="1"/>
  <c r="I199" i="251"/>
  <c r="J199" i="251" s="1"/>
  <c r="I225" i="249"/>
  <c r="J225" i="249" s="1"/>
  <c r="AA232" i="248"/>
  <c r="AB232" i="248" s="1"/>
  <c r="I290" i="251"/>
  <c r="J290" i="251" s="1"/>
  <c r="S334" i="249"/>
  <c r="D6" i="240"/>
  <c r="Z160" i="248"/>
  <c r="AA160" i="248" s="1"/>
  <c r="C149" i="251"/>
  <c r="O334" i="249"/>
  <c r="I56" i="251"/>
  <c r="J56" i="251" s="1"/>
  <c r="AA190" i="248"/>
  <c r="AB190" i="248" s="1"/>
  <c r="X46" i="248"/>
  <c r="Y46" i="248" s="1"/>
  <c r="E64" i="250"/>
  <c r="V345" i="249"/>
  <c r="W345" i="249" s="1"/>
  <c r="I69" i="249"/>
  <c r="J69" i="249" s="1"/>
  <c r="I108" i="249"/>
  <c r="J108" i="249" s="1"/>
  <c r="Z5" i="234"/>
  <c r="I30" i="249"/>
  <c r="J30" i="249" s="1"/>
  <c r="J191" i="250"/>
  <c r="K191" i="250" s="1"/>
  <c r="R334" i="249"/>
  <c r="W5" i="233"/>
  <c r="I69" i="251"/>
  <c r="J69" i="251" s="1"/>
  <c r="M291" i="248"/>
  <c r="D4" i="240"/>
  <c r="B176" i="248"/>
  <c r="J134" i="250"/>
  <c r="K134" i="250" s="1"/>
  <c r="B177" i="250"/>
  <c r="B178" i="250" s="1"/>
  <c r="D176" i="248"/>
  <c r="B136" i="250"/>
  <c r="J219" i="250"/>
  <c r="K219" i="250" s="1"/>
  <c r="I251" i="249"/>
  <c r="J251" i="249" s="1"/>
  <c r="AA218" i="248"/>
  <c r="AB218" i="248" s="1"/>
  <c r="G4" i="237"/>
  <c r="H4" i="237" s="1"/>
  <c r="Z118" i="248"/>
  <c r="AA118" i="248" s="1"/>
  <c r="J261" i="250"/>
  <c r="K261" i="250" s="1"/>
  <c r="I238" i="251"/>
  <c r="J238" i="251" s="1"/>
  <c r="I334" i="249"/>
  <c r="I82" i="249"/>
  <c r="J82" i="249" s="1"/>
  <c r="I95" i="251"/>
  <c r="J95" i="251" s="1"/>
  <c r="B4" i="238"/>
  <c r="I43" i="251"/>
  <c r="J43" i="251" s="1"/>
  <c r="Z62" i="248"/>
  <c r="AA62" i="248" s="1"/>
  <c r="I56" i="249"/>
  <c r="J56" i="249" s="1"/>
  <c r="I134" i="249"/>
  <c r="J134" i="249" s="1"/>
  <c r="I186" i="251"/>
  <c r="J186" i="251" s="1"/>
  <c r="J205" i="250"/>
  <c r="K205" i="250" s="1"/>
  <c r="I212" i="251"/>
  <c r="J212" i="251" s="1"/>
  <c r="P291" i="248"/>
  <c r="J331" i="251"/>
  <c r="K331" i="251" s="1"/>
  <c r="G320" i="251"/>
  <c r="Z90" i="248"/>
  <c r="AA90" i="248" s="1"/>
  <c r="B123" i="249"/>
  <c r="I160" i="249"/>
  <c r="J160" i="249" s="1"/>
  <c r="J176" i="250"/>
  <c r="K176" i="250" s="1"/>
  <c r="AA204" i="248"/>
  <c r="AB204" i="248" s="1"/>
  <c r="AA246" i="248"/>
  <c r="AB246" i="248" s="1"/>
  <c r="I238" i="249"/>
  <c r="J238" i="249" s="1"/>
  <c r="F291" i="248"/>
  <c r="Q291" i="248"/>
  <c r="G136" i="250"/>
  <c r="D123" i="249"/>
  <c r="J318" i="250"/>
  <c r="K318" i="250" s="1"/>
  <c r="V373" i="248"/>
  <c r="W373" i="248" s="1"/>
  <c r="H334" i="249"/>
  <c r="J46" i="250"/>
  <c r="K46" i="250" s="1"/>
  <c r="I134" i="251"/>
  <c r="J134" i="251" s="1"/>
  <c r="Z132" i="248"/>
  <c r="AA132" i="248" s="1"/>
  <c r="P162" i="248"/>
  <c r="I264" i="251"/>
  <c r="J264" i="251" s="1"/>
  <c r="I277" i="249"/>
  <c r="J277" i="249" s="1"/>
  <c r="B162" i="251"/>
  <c r="C149" i="249"/>
  <c r="C161" i="249"/>
  <c r="AA317" i="248"/>
  <c r="AB317" i="248" s="1"/>
  <c r="D5" i="240"/>
  <c r="D3" i="240"/>
  <c r="C162" i="248"/>
  <c r="I199" i="249"/>
  <c r="J199" i="249" s="1"/>
  <c r="J247" i="250"/>
  <c r="K247" i="250" s="1"/>
  <c r="AA275" i="248"/>
  <c r="AB275" i="248" s="1"/>
  <c r="I264" i="249"/>
  <c r="J264" i="249" s="1"/>
  <c r="G291" i="248"/>
  <c r="V399" i="248"/>
  <c r="W399" i="248" s="1"/>
  <c r="I17" i="249"/>
  <c r="J17" i="249" s="1"/>
  <c r="J62" i="250"/>
  <c r="K62" i="250" s="1"/>
  <c r="I147" i="249"/>
  <c r="J147" i="249" s="1"/>
  <c r="E162" i="248"/>
  <c r="I173" i="251"/>
  <c r="J173" i="251" s="1"/>
  <c r="AA303" i="248"/>
  <c r="AB303" i="248" s="1"/>
  <c r="I291" i="248"/>
  <c r="J370" i="251"/>
  <c r="K370" i="251" s="1"/>
  <c r="G4" i="239"/>
  <c r="H4" i="239" s="1"/>
  <c r="I82" i="251"/>
  <c r="J82" i="251" s="1"/>
  <c r="E136" i="250"/>
  <c r="F148" i="249"/>
  <c r="F149" i="249" s="1"/>
  <c r="C136" i="249"/>
  <c r="J162" i="250"/>
  <c r="K162" i="250" s="1"/>
  <c r="D164" i="250"/>
  <c r="I173" i="249"/>
  <c r="J173" i="249" s="1"/>
  <c r="J291" i="248"/>
  <c r="J347" i="249"/>
  <c r="V371" i="249"/>
  <c r="W371" i="249" s="1"/>
  <c r="Z5" i="236"/>
  <c r="H3" i="238"/>
  <c r="Z5" i="235"/>
  <c r="Z146" i="248"/>
  <c r="AA146" i="248" s="1"/>
  <c r="I160" i="251"/>
  <c r="J160" i="251" s="1"/>
  <c r="I303" i="251"/>
  <c r="J303" i="251" s="1"/>
  <c r="N347" i="249"/>
  <c r="J399" i="250"/>
  <c r="K399" i="250" s="1"/>
  <c r="G5" i="238"/>
  <c r="H4" i="238"/>
  <c r="J18" i="250"/>
  <c r="K18" i="250" s="1"/>
  <c r="J32" i="250"/>
  <c r="K32" i="250" s="1"/>
  <c r="Z104" i="248"/>
  <c r="AA104" i="248" s="1"/>
  <c r="B162" i="249"/>
  <c r="I212" i="249"/>
  <c r="J212" i="249" s="1"/>
  <c r="J276" i="250"/>
  <c r="K276" i="250" s="1"/>
  <c r="J290" i="250"/>
  <c r="K290" i="250" s="1"/>
  <c r="V291" i="248"/>
  <c r="K347" i="249"/>
  <c r="K334" i="249"/>
  <c r="I121" i="249"/>
  <c r="J121" i="249" s="1"/>
  <c r="D3" i="237"/>
  <c r="B4" i="237"/>
  <c r="G4" i="240"/>
  <c r="H3" i="240"/>
  <c r="E136" i="249"/>
  <c r="E148" i="249"/>
  <c r="C240" i="251"/>
  <c r="V319" i="249"/>
  <c r="W319" i="249" s="1"/>
  <c r="D136" i="249"/>
  <c r="D149" i="249"/>
  <c r="I43" i="249"/>
  <c r="J43" i="249" s="1"/>
  <c r="J104" i="250"/>
  <c r="K104" i="250" s="1"/>
  <c r="J90" i="250"/>
  <c r="K90" i="250" s="1"/>
  <c r="J148" i="250"/>
  <c r="K148" i="250" s="1"/>
  <c r="C162" i="251"/>
  <c r="C175" i="251"/>
  <c r="AA289" i="248"/>
  <c r="AB289" i="248" s="1"/>
  <c r="D3" i="239"/>
  <c r="B4" i="239"/>
  <c r="D162" i="251"/>
  <c r="D175" i="251"/>
  <c r="V176" i="248"/>
  <c r="D175" i="249"/>
  <c r="G321" i="249"/>
  <c r="D8" i="240"/>
  <c r="B9" i="240"/>
  <c r="I95" i="249"/>
  <c r="J95" i="249" s="1"/>
  <c r="J233" i="250"/>
  <c r="K233" i="250" s="1"/>
  <c r="V358" i="249"/>
  <c r="W358" i="249" s="1"/>
  <c r="D7" i="240"/>
  <c r="I30" i="251"/>
  <c r="J30" i="251" s="1"/>
  <c r="X32" i="248"/>
  <c r="Y32" i="248" s="1"/>
  <c r="I108" i="251"/>
  <c r="J108" i="251" s="1"/>
  <c r="J357" i="251"/>
  <c r="K357" i="251" s="1"/>
  <c r="D308" i="249"/>
  <c r="L308" i="249"/>
  <c r="P347" i="249"/>
  <c r="I251" i="251"/>
  <c r="J251" i="251" s="1"/>
  <c r="P321" i="249"/>
  <c r="G48" i="250"/>
  <c r="G5" i="237" l="1"/>
  <c r="H5" i="237" s="1"/>
  <c r="G5" i="239"/>
  <c r="G6" i="239" s="1"/>
  <c r="B5" i="238"/>
  <c r="D4" i="238"/>
  <c r="F161" i="249"/>
  <c r="F162" i="249" s="1"/>
  <c r="C175" i="249"/>
  <c r="C162" i="249"/>
  <c r="D4" i="239"/>
  <c r="B5" i="239"/>
  <c r="D9" i="240"/>
  <c r="B10" i="240"/>
  <c r="E162" i="249"/>
  <c r="E149" i="249"/>
  <c r="H4" i="240"/>
  <c r="G5" i="240"/>
  <c r="B5" i="237"/>
  <c r="D4" i="237"/>
  <c r="G6" i="238"/>
  <c r="H5" i="238"/>
  <c r="G6" i="237" l="1"/>
  <c r="H6" i="237" s="1"/>
  <c r="H5" i="239"/>
  <c r="B6" i="238"/>
  <c r="D5" i="238"/>
  <c r="F175" i="249"/>
  <c r="H5" i="240"/>
  <c r="G6" i="240"/>
  <c r="D10" i="240"/>
  <c r="B11" i="240"/>
  <c r="G7" i="239"/>
  <c r="H6" i="239"/>
  <c r="D5" i="239"/>
  <c r="B6" i="239"/>
  <c r="H6" i="238"/>
  <c r="G7" i="238"/>
  <c r="D5" i="237"/>
  <c r="B6" i="237"/>
  <c r="G7" i="237" l="1"/>
  <c r="G8" i="237" s="1"/>
  <c r="B7" i="238"/>
  <c r="D6" i="238"/>
  <c r="D11" i="240"/>
  <c r="B12" i="240"/>
  <c r="G8" i="239"/>
  <c r="H7" i="239"/>
  <c r="G7" i="240"/>
  <c r="H6" i="240"/>
  <c r="B7" i="237"/>
  <c r="D6" i="237"/>
  <c r="G8" i="238"/>
  <c r="H7" i="238"/>
  <c r="D6" i="239"/>
  <c r="B7" i="239"/>
  <c r="H7" i="237" l="1"/>
  <c r="G9" i="237"/>
  <c r="H8" i="237"/>
  <c r="B8" i="238"/>
  <c r="D7" i="238"/>
  <c r="H8" i="239"/>
  <c r="G9" i="239"/>
  <c r="D7" i="239"/>
  <c r="B8" i="239"/>
  <c r="G8" i="240"/>
  <c r="H7" i="240"/>
  <c r="G9" i="238"/>
  <c r="H8" i="238"/>
  <c r="B13" i="240"/>
  <c r="D12" i="240"/>
  <c r="B8" i="237"/>
  <c r="D7" i="237"/>
  <c r="B9" i="238" l="1"/>
  <c r="D8" i="238"/>
  <c r="H9" i="237"/>
  <c r="G10" i="237"/>
  <c r="D8" i="239"/>
  <c r="B9" i="239"/>
  <c r="D13" i="240"/>
  <c r="B14" i="240"/>
  <c r="G10" i="238"/>
  <c r="H9" i="238"/>
  <c r="B9" i="237"/>
  <c r="D8" i="237"/>
  <c r="H9" i="239"/>
  <c r="G10" i="239"/>
  <c r="H8" i="240"/>
  <c r="G9" i="240"/>
  <c r="H10" i="237" l="1"/>
  <c r="G11" i="237"/>
  <c r="D9" i="238"/>
  <c r="B10" i="238"/>
  <c r="B15" i="240"/>
  <c r="D14" i="240"/>
  <c r="G11" i="239"/>
  <c r="H10" i="239"/>
  <c r="D9" i="237"/>
  <c r="B10" i="237"/>
  <c r="G10" i="240"/>
  <c r="H9" i="240"/>
  <c r="G11" i="238"/>
  <c r="H10" i="238"/>
  <c r="B10" i="239"/>
  <c r="D9" i="239"/>
  <c r="B11" i="238" l="1"/>
  <c r="D10" i="238"/>
  <c r="G12" i="237"/>
  <c r="H11" i="237"/>
  <c r="B16" i="240"/>
  <c r="D15" i="240"/>
  <c r="B11" i="239"/>
  <c r="D10" i="239"/>
  <c r="G11" i="240"/>
  <c r="H10" i="240"/>
  <c r="B11" i="237"/>
  <c r="D10" i="237"/>
  <c r="G12" i="239"/>
  <c r="H11" i="239"/>
  <c r="G12" i="238"/>
  <c r="H11" i="238"/>
  <c r="G13" i="237" l="1"/>
  <c r="H12" i="237"/>
  <c r="B12" i="238"/>
  <c r="D11" i="238"/>
  <c r="G13" i="238"/>
  <c r="H12" i="238"/>
  <c r="H12" i="239"/>
  <c r="G13" i="239"/>
  <c r="D11" i="239"/>
  <c r="B12" i="239"/>
  <c r="D11" i="237"/>
  <c r="B12" i="237"/>
  <c r="D16" i="240"/>
  <c r="B17" i="240"/>
  <c r="H11" i="240"/>
  <c r="G12" i="240"/>
  <c r="B13" i="238" l="1"/>
  <c r="D12" i="238"/>
  <c r="G14" i="237"/>
  <c r="H13" i="237"/>
  <c r="B13" i="239"/>
  <c r="D12" i="239"/>
  <c r="B18" i="240"/>
  <c r="D17" i="240"/>
  <c r="H13" i="238"/>
  <c r="G14" i="238"/>
  <c r="H12" i="240"/>
  <c r="G13" i="240"/>
  <c r="H13" i="239"/>
  <c r="G14" i="239"/>
  <c r="B13" i="237"/>
  <c r="D12" i="237"/>
  <c r="H14" i="237" l="1"/>
  <c r="G15" i="237"/>
  <c r="D13" i="238"/>
  <c r="B14" i="238"/>
  <c r="B19" i="240"/>
  <c r="D18" i="240"/>
  <c r="B14" i="237"/>
  <c r="D13" i="237"/>
  <c r="G15" i="239"/>
  <c r="H14" i="239"/>
  <c r="H13" i="240"/>
  <c r="G14" i="240"/>
  <c r="G15" i="238"/>
  <c r="H14" i="238"/>
  <c r="B14" i="239"/>
  <c r="D13" i="239"/>
  <c r="B15" i="238" l="1"/>
  <c r="D14" i="238"/>
  <c r="G16" i="237"/>
  <c r="H15" i="237"/>
  <c r="G16" i="238"/>
  <c r="H15" i="238"/>
  <c r="G15" i="240"/>
  <c r="H14" i="240"/>
  <c r="D14" i="237"/>
  <c r="B15" i="237"/>
  <c r="D14" i="239"/>
  <c r="B15" i="239"/>
  <c r="G16" i="239"/>
  <c r="H15" i="239"/>
  <c r="B20" i="240"/>
  <c r="D19" i="240"/>
  <c r="H16" i="237" l="1"/>
  <c r="G17" i="237"/>
  <c r="D15" i="238"/>
  <c r="B16" i="238"/>
  <c r="B21" i="240"/>
  <c r="D20" i="240"/>
  <c r="G17" i="238"/>
  <c r="H16" i="238"/>
  <c r="B16" i="237"/>
  <c r="D15" i="237"/>
  <c r="H15" i="240"/>
  <c r="G16" i="240"/>
  <c r="H16" i="239"/>
  <c r="G17" i="239"/>
  <c r="B16" i="239"/>
  <c r="D15" i="239"/>
  <c r="D16" i="238" l="1"/>
  <c r="B17" i="238"/>
  <c r="G18" i="237"/>
  <c r="H17" i="237"/>
  <c r="B17" i="237"/>
  <c r="D16" i="237"/>
  <c r="D16" i="239"/>
  <c r="B17" i="239"/>
  <c r="H17" i="239"/>
  <c r="G18" i="239"/>
  <c r="H17" i="238"/>
  <c r="G18" i="238"/>
  <c r="H16" i="240"/>
  <c r="G17" i="240"/>
  <c r="D21" i="240"/>
  <c r="B22" i="240"/>
  <c r="H18" i="237" l="1"/>
  <c r="G19" i="237"/>
  <c r="B18" i="238"/>
  <c r="D17" i="238"/>
  <c r="D17" i="239"/>
  <c r="B18" i="239"/>
  <c r="B23" i="240"/>
  <c r="D22" i="240"/>
  <c r="H17" i="240"/>
  <c r="G18" i="240"/>
  <c r="G19" i="239"/>
  <c r="H18" i="239"/>
  <c r="D17" i="237"/>
  <c r="B18" i="237"/>
  <c r="H18" i="238"/>
  <c r="G19" i="238"/>
  <c r="B19" i="238" l="1"/>
  <c r="D18" i="238"/>
  <c r="G20" i="237"/>
  <c r="H19" i="237"/>
  <c r="G19" i="240"/>
  <c r="H18" i="240"/>
  <c r="G20" i="238"/>
  <c r="H19" i="238"/>
  <c r="D18" i="237"/>
  <c r="B19" i="237"/>
  <c r="D23" i="240"/>
  <c r="B24" i="240"/>
  <c r="B19" i="239"/>
  <c r="D18" i="239"/>
  <c r="G20" i="239"/>
  <c r="H19" i="239"/>
  <c r="H20" i="237" l="1"/>
  <c r="G21" i="237"/>
  <c r="B20" i="238"/>
  <c r="D19" i="238"/>
  <c r="G21" i="238"/>
  <c r="H20" i="238"/>
  <c r="G20" i="240"/>
  <c r="H19" i="240"/>
  <c r="H20" i="239"/>
  <c r="G21" i="239"/>
  <c r="D19" i="239"/>
  <c r="B20" i="239"/>
  <c r="D24" i="240"/>
  <c r="B25" i="240"/>
  <c r="D19" i="237"/>
  <c r="B20" i="237"/>
  <c r="B21" i="238" l="1"/>
  <c r="D20" i="238"/>
  <c r="H21" i="237"/>
  <c r="G22" i="237"/>
  <c r="B21" i="237"/>
  <c r="D20" i="237"/>
  <c r="G21" i="240"/>
  <c r="H20" i="240"/>
  <c r="H21" i="239"/>
  <c r="G22" i="239"/>
  <c r="D25" i="240"/>
  <c r="B26" i="240"/>
  <c r="D26" i="240" s="1"/>
  <c r="H21" i="238"/>
  <c r="G22" i="238"/>
  <c r="D20" i="239"/>
  <c r="B21" i="239"/>
  <c r="H22" i="237" l="1"/>
  <c r="G23" i="237"/>
  <c r="D21" i="238"/>
  <c r="B22" i="238"/>
  <c r="B22" i="239"/>
  <c r="D21" i="239"/>
  <c r="H22" i="239"/>
  <c r="G23" i="239"/>
  <c r="H21" i="240"/>
  <c r="G22" i="240"/>
  <c r="G23" i="238"/>
  <c r="H22" i="238"/>
  <c r="D21" i="237"/>
  <c r="B22" i="237"/>
  <c r="B23" i="238" l="1"/>
  <c r="D22" i="238"/>
  <c r="H23" i="237"/>
  <c r="G24" i="237"/>
  <c r="H22" i="240"/>
  <c r="G23" i="240"/>
  <c r="G24" i="238"/>
  <c r="H23" i="238"/>
  <c r="H23" i="239"/>
  <c r="G24" i="239"/>
  <c r="D22" i="237"/>
  <c r="B23" i="237"/>
  <c r="D22" i="239"/>
  <c r="B23" i="239"/>
  <c r="G25" i="237" l="1"/>
  <c r="H24" i="237"/>
  <c r="D23" i="238"/>
  <c r="B24" i="238"/>
  <c r="D23" i="237"/>
  <c r="B24" i="237"/>
  <c r="G25" i="239"/>
  <c r="H24" i="239"/>
  <c r="H24" i="238"/>
  <c r="G25" i="238"/>
  <c r="H23" i="240"/>
  <c r="G24" i="240"/>
  <c r="D23" i="239"/>
  <c r="B24" i="239"/>
  <c r="D24" i="238" l="1"/>
  <c r="B25" i="238"/>
  <c r="H25" i="237"/>
  <c r="G26" i="237"/>
  <c r="H26" i="237" s="1"/>
  <c r="G26" i="238"/>
  <c r="H26" i="238" s="1"/>
  <c r="H25" i="238"/>
  <c r="H25" i="239"/>
  <c r="G26" i="239"/>
  <c r="H26" i="239" s="1"/>
  <c r="H24" i="240"/>
  <c r="G25" i="240"/>
  <c r="D24" i="239"/>
  <c r="B25" i="239"/>
  <c r="B25" i="237"/>
  <c r="D24" i="237"/>
  <c r="D25" i="238" l="1"/>
  <c r="B26" i="238"/>
  <c r="D26" i="238" s="1"/>
  <c r="H25" i="240"/>
  <c r="G26" i="240"/>
  <c r="H26" i="240" s="1"/>
  <c r="D25" i="237"/>
  <c r="B26" i="237"/>
  <c r="D26" i="237" s="1"/>
  <c r="B26" i="239"/>
  <c r="D26" i="239" s="1"/>
  <c r="D25" i="239"/>
</calcChain>
</file>

<file path=xl/sharedStrings.xml><?xml version="1.0" encoding="utf-8"?>
<sst xmlns="http://schemas.openxmlformats.org/spreadsheetml/2006/main" count="4409" uniqueCount="178">
  <si>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</si>
  <si>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</si>
  <si>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</si>
  <si>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</si>
  <si>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</si>
  <si>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</si>
  <si>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</si>
  <si>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</si>
  <si>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</si>
  <si>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</si>
  <si>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</si>
  <si>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</si>
  <si>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</si>
  <si>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</si>
  <si>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</si>
  <si>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</si>
  <si>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</si>
  <si>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</si>
  <si>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</si>
  <si>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</si>
  <si>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</si>
  <si>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</si>
  <si>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</si>
  <si>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</si>
  <si>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</si>
  <si>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</si>
  <si>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</si>
  <si>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</si>
  <si>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</si>
  <si>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</si>
  <si>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</si>
  <si>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</si>
  <si>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</si>
  <si>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</si>
  <si>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</si>
  <si>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</si>
  <si>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</si>
  <si>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</si>
  <si>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</si>
  <si>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</si>
  <si>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</si>
  <si>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</si>
  <si>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</si>
  <si>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</si>
  <si>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</si>
  <si>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</si>
  <si>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</si>
  <si>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</si>
  <si>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</si>
  <si>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</si>
  <si>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</si>
  <si>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</si>
  <si>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</si>
  <si>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</si>
  <si>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</si>
  <si>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</si>
  <si>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</si>
  <si>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</si>
  <si>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</si>
  <si>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</si>
  <si>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</si>
  <si>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</si>
  <si>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</si>
  <si>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</si>
  <si>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</si>
  <si>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</si>
  <si>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</si>
  <si>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</si>
  <si>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</si>
  <si>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</si>
  <si>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</si>
  <si>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</si>
  <si>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</si>
  <si>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</si>
  <si>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</si>
  <si>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</si>
  <si>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</si>
  <si>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</si>
  <si>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</si>
  <si>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</si>
  <si>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</si>
  <si>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</si>
  <si>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</si>
  <si>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</si>
  <si>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</si>
  <si>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</si>
  <si>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</si>
  <si>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</si>
  <si>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</si>
  <si>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</si>
  <si>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</si>
  <si>
    <t>Semana 12</t>
  </si>
  <si>
    <t>89 descartes por tarsos cortos</t>
  </si>
  <si>
    <t>Se realiza grading en la caseta C</t>
  </si>
  <si>
    <t>Esta semana realizamos manejo en el resto de cepa 9</t>
  </si>
  <si>
    <t>Esta semana se realizara grading</t>
  </si>
  <si>
    <t>Semana 13</t>
  </si>
  <si>
    <t>Semana 14</t>
  </si>
  <si>
    <t>Semana 15</t>
  </si>
  <si>
    <t>Semana 16</t>
  </si>
  <si>
    <t>Semana 17</t>
  </si>
  <si>
    <t>Se realiza manejo de machos</t>
  </si>
  <si>
    <t>38 para venta</t>
  </si>
  <si>
    <t>1 mortalidad</t>
  </si>
  <si>
    <t>4 descartes</t>
  </si>
  <si>
    <t>Por favor no descartar mas machos para poder aparear al 9,5%</t>
  </si>
  <si>
    <t>Semana 18</t>
  </si>
  <si>
    <t>Se realizara grading de extremos esta semana</t>
  </si>
  <si>
    <t>Semana 19</t>
  </si>
  <si>
    <t>Errores de sexaje</t>
  </si>
  <si>
    <t>48 descartes por pico o baja condición</t>
  </si>
  <si>
    <t>11 errores de sexaje</t>
  </si>
  <si>
    <t>El corral 1 de la Cas D fue trasladado para la Cas C antes del grading de extremos</t>
  </si>
  <si>
    <t>Grading de extremos según colores</t>
  </si>
  <si>
    <t>Semana 20</t>
  </si>
  <si>
    <t>Semana 21</t>
  </si>
  <si>
    <t>El martes tenemos grading preapareo</t>
  </si>
  <si>
    <t>Dejaremos el 9,5% para apareo como habiamos hablado</t>
  </si>
  <si>
    <t>Semana 22</t>
  </si>
  <si>
    <t>Descartes dispuestos para venta</t>
  </si>
  <si>
    <t>Semana 23</t>
  </si>
  <si>
    <t>El dia de hoy se esat realizando el conteo del lote</t>
  </si>
  <si>
    <t>Rango apareado</t>
  </si>
  <si>
    <t>2y3</t>
  </si>
  <si>
    <t>1Y2</t>
  </si>
  <si>
    <t>3Y4</t>
  </si>
  <si>
    <t>Semana 24</t>
  </si>
  <si>
    <t>Semana 25</t>
  </si>
  <si>
    <t>% Prod</t>
  </si>
  <si>
    <t>Semana 26</t>
  </si>
  <si>
    <t>Produccion dia</t>
  </si>
  <si>
    <t>Semana 27</t>
  </si>
  <si>
    <t>Semana 28</t>
  </si>
  <si>
    <t>Gran perdida de uniformidad!!!!</t>
  </si>
  <si>
    <t>Semana 29</t>
  </si>
  <si>
    <t>Realizaremos manejo de machos esta semana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</si>
  <si>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</si>
  <si>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</si>
  <si>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</si>
  <si>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</si>
  <si>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</si>
  <si>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</si>
  <si>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</si>
  <si>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</si>
  <si>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</si>
  <si>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</si>
  <si>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</si>
  <si>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</si>
  <si>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</si>
  <si>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</si>
  <si>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</si>
  <si>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 realizo manejo esta semana</t>
  </si>
  <si>
    <t>Semana 45</t>
  </si>
  <si>
    <t>Venta de descartes</t>
  </si>
  <si>
    <t>Semana 46</t>
  </si>
  <si>
    <t>Semana 47</t>
  </si>
  <si>
    <t>Semana 48</t>
  </si>
  <si>
    <t>Semana 49</t>
  </si>
  <si>
    <t>Semana 50</t>
  </si>
  <si>
    <t xml:space="preserve">Se realiza intraspaking </t>
  </si>
  <si>
    <t>Semana 51</t>
  </si>
  <si>
    <t>Semana 52</t>
  </si>
  <si>
    <t>Y este numero de donde salio?</t>
  </si>
  <si>
    <t>Semana 53</t>
  </si>
  <si>
    <t>Semana 54</t>
  </si>
  <si>
    <t>12,,9%</t>
  </si>
  <si>
    <t>Semana 55</t>
  </si>
  <si>
    <t>Semana 56</t>
  </si>
  <si>
    <t>Semana 57</t>
  </si>
  <si>
    <t>se venden 52 machos como descartes</t>
  </si>
  <si>
    <t>se venden 9 machos como descrates</t>
  </si>
  <si>
    <t>Semana 58</t>
  </si>
  <si>
    <t>Semana 59</t>
  </si>
  <si>
    <t>Semana 60</t>
  </si>
  <si>
    <t>Semana 61</t>
  </si>
  <si>
    <t>Semana 62</t>
  </si>
  <si>
    <t>Semana 63</t>
  </si>
  <si>
    <t>Semana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</si>
</sst>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  <font>
      <sz val="11"/>
      <color theme="7" tint="-0.49998474074526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33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5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3" borderId="50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14" borderId="56" xfId="0" applyFont="1" applyFill="1" applyBorder="1" applyAlignment="1">
      <alignment horizontal="center" vertical="center"/>
    </xf>
    <xf numFmtId="0" fontId="1" fillId="14" borderId="64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19" borderId="56" xfId="0" applyFont="1" applyFill="1" applyBorder="1" applyAlignment="1">
      <alignment horizontal="center" vertical="center"/>
    </xf>
    <xf numFmtId="0" fontId="1" fillId="14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8" fillId="0" borderId="53" xfId="0" applyFont="1" applyFill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28" fillId="0" borderId="53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5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5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6" xfId="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28" fillId="0" borderId="57" xfId="0" applyFont="1" applyFill="1" applyBorder="1" applyAlignment="1">
      <alignment horizontal="center" vertical="center"/>
    </xf>
    <xf numFmtId="1" fontId="12" fillId="0" borderId="58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1" fontId="12" fillId="0" borderId="17" xfId="0" applyNumberFormat="1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2" fontId="19" fillId="14" borderId="0" xfId="10" applyNumberFormat="1" applyFont="1" applyFill="1" applyBorder="1" applyAlignment="1">
      <alignment horizontal="left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" fillId="14" borderId="5" xfId="10" applyNumberFormat="1" applyFont="1" applyFill="1" applyBorder="1" applyAlignment="1">
      <alignment horizontal="center" vertical="center"/>
    </xf>
    <xf numFmtId="2" fontId="1" fillId="14" borderId="17" xfId="10" applyNumberFormat="1" applyFont="1" applyFill="1" applyBorder="1" applyAlignment="1">
      <alignment horizontal="center" vertical="center"/>
    </xf>
    <xf numFmtId="2" fontId="1" fillId="14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0" xfId="1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1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2" fillId="0" borderId="20" xfId="0" applyNumberFormat="1" applyFont="1" applyFill="1" applyBorder="1" applyAlignment="1">
      <alignment horizontal="center" vertical="center"/>
    </xf>
    <xf numFmtId="1" fontId="12" fillId="0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6" borderId="4" xfId="0" applyFont="1" applyFill="1" applyBorder="1" applyAlignment="1">
      <alignment horizontal="center" vertical="center"/>
    </xf>
    <xf numFmtId="0" fontId="29" fillId="6" borderId="6" xfId="0" applyFont="1" applyFill="1" applyBorder="1" applyAlignment="1">
      <alignment horizontal="center" vertical="center"/>
    </xf>
    <xf numFmtId="0" fontId="29" fillId="6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6" borderId="27" xfId="0" applyFont="1" applyFill="1" applyBorder="1" applyAlignment="1">
      <alignment horizontal="center" vertical="center"/>
    </xf>
    <xf numFmtId="0" fontId="29" fillId="6" borderId="56" xfId="0" applyFont="1" applyFill="1" applyBorder="1" applyAlignment="1">
      <alignment horizontal="center" vertical="center"/>
    </xf>
    <xf numFmtId="0" fontId="29" fillId="6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6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0" fontId="16" fillId="0" borderId="50" xfId="0" applyFont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10" fontId="1" fillId="0" borderId="43" xfId="3" applyNumberFormat="1" applyFont="1" applyFill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2" fontId="1" fillId="3" borderId="67" xfId="3" applyNumberFormat="1" applyFont="1" applyFill="1" applyBorder="1" applyAlignment="1">
      <alignment horizontal="center" vertical="center"/>
    </xf>
    <xf numFmtId="0" fontId="28" fillId="0" borderId="53" xfId="0" applyFont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5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50" xfId="0" applyFont="1" applyBorder="1" applyAlignment="1">
      <alignment horizontal="center"/>
    </xf>
    <xf numFmtId="2" fontId="1" fillId="3" borderId="2" xfId="10" applyNumberFormat="1" applyFont="1" applyFill="1" applyBorder="1" applyAlignment="1">
      <alignment horizontal="center"/>
    </xf>
    <xf numFmtId="2" fontId="1" fillId="3" borderId="5" xfId="10" applyNumberFormat="1" applyFont="1" applyFill="1" applyBorder="1" applyAlignment="1">
      <alignment horizontal="center"/>
    </xf>
    <xf numFmtId="2" fontId="1" fillId="3" borderId="17" xfId="10" applyNumberFormat="1" applyFont="1" applyFill="1" applyBorder="1" applyAlignment="1">
      <alignment horizontal="center"/>
    </xf>
    <xf numFmtId="2" fontId="1" fillId="3" borderId="50" xfId="0" applyNumberFormat="1" applyFont="1" applyFill="1" applyBorder="1" applyAlignment="1">
      <alignment horizontal="center"/>
    </xf>
    <xf numFmtId="2" fontId="1" fillId="0" borderId="2" xfId="10" applyNumberFormat="1" applyFont="1" applyFill="1" applyBorder="1" applyAlignment="1">
      <alignment horizontal="center"/>
    </xf>
    <xf numFmtId="2" fontId="1" fillId="0" borderId="5" xfId="10" applyNumberFormat="1" applyFont="1" applyFill="1" applyBorder="1" applyAlignment="1">
      <alignment horizontal="center"/>
    </xf>
    <xf numFmtId="2" fontId="1" fillId="0" borderId="17" xfId="10" applyNumberFormat="1" applyFont="1" applyFill="1" applyBorder="1" applyAlignment="1">
      <alignment horizontal="center"/>
    </xf>
    <xf numFmtId="2" fontId="1" fillId="0" borderId="50" xfId="0" applyNumberFormat="1" applyFont="1" applyFill="1" applyBorder="1" applyAlignment="1">
      <alignment horizontal="center"/>
    </xf>
    <xf numFmtId="10" fontId="1" fillId="0" borderId="4" xfId="3" applyNumberFormat="1" applyFont="1" applyFill="1" applyBorder="1" applyAlignment="1">
      <alignment horizontal="center"/>
    </xf>
    <xf numFmtId="10" fontId="1" fillId="0" borderId="6" xfId="3" applyNumberFormat="1" applyFont="1" applyFill="1" applyBorder="1" applyAlignment="1">
      <alignment horizontal="center"/>
    </xf>
    <xf numFmtId="10" fontId="1" fillId="0" borderId="19" xfId="3" applyNumberFormat="1" applyFont="1" applyFill="1" applyBorder="1" applyAlignment="1">
      <alignment horizontal="center"/>
    </xf>
    <xf numFmtId="10" fontId="1" fillId="0" borderId="52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/>
    </xf>
    <xf numFmtId="2" fontId="1" fillId="0" borderId="20" xfId="10" applyNumberFormat="1" applyFont="1" applyFill="1" applyBorder="1" applyAlignment="1">
      <alignment horizontal="center"/>
    </xf>
    <xf numFmtId="10" fontId="1" fillId="0" borderId="43" xfId="3" applyNumberFormat="1" applyFont="1" applyFill="1" applyBorder="1" applyAlignment="1">
      <alignment horizontal="center"/>
    </xf>
    <xf numFmtId="2" fontId="1" fillId="3" borderId="58" xfId="0" applyNumberFormat="1" applyFont="1" applyFill="1" applyBorder="1" applyAlignment="1">
      <alignment horizontal="center"/>
    </xf>
    <xf numFmtId="2" fontId="1" fillId="0" borderId="58" xfId="0" applyNumberFormat="1" applyFont="1" applyFill="1" applyBorder="1" applyAlignment="1">
      <alignment horizontal="center"/>
    </xf>
    <xf numFmtId="10" fontId="1" fillId="0" borderId="60" xfId="0" applyNumberFormat="1" applyFont="1" applyFill="1" applyBorder="1" applyAlignment="1">
      <alignment horizontal="center"/>
    </xf>
    <xf numFmtId="0" fontId="28" fillId="0" borderId="57" xfId="0" applyFont="1" applyBorder="1" applyAlignment="1">
      <alignment horizontal="center" vertical="center"/>
    </xf>
    <xf numFmtId="2" fontId="1" fillId="0" borderId="31" xfId="0" applyNumberFormat="1" applyFont="1" applyFill="1" applyBorder="1" applyAlignment="1">
      <alignment horizontal="center" vertical="center"/>
    </xf>
    <xf numFmtId="2" fontId="1" fillId="0" borderId="12" xfId="0" applyNumberFormat="1" applyFont="1" applyFill="1" applyBorder="1" applyAlignment="1">
      <alignment horizontal="center" vertical="center"/>
    </xf>
    <xf numFmtId="2" fontId="1" fillId="0" borderId="68" xfId="0" applyNumberFormat="1" applyFont="1" applyFill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28" fillId="0" borderId="57" xfId="0" applyFont="1" applyFill="1" applyBorder="1" applyAlignment="1">
      <alignment vertical="center"/>
    </xf>
    <xf numFmtId="2" fontId="1" fillId="3" borderId="58" xfId="10" applyNumberFormat="1" applyFont="1" applyFill="1" applyBorder="1" applyAlignment="1">
      <alignment horizontal="center" vertical="center"/>
    </xf>
    <xf numFmtId="2" fontId="19" fillId="0" borderId="58" xfId="10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23" xfId="0" applyFont="1" applyFill="1" applyBorder="1" applyAlignment="1">
      <alignment horizontal="center" vertical="center"/>
    </xf>
    <xf numFmtId="0" fontId="1" fillId="4" borderId="66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497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33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viagen/08%20Registros%20de%20Producci&#243;n/programacion%20semanal%20de%20alimento/2022/Modulo%203%20Lote%20M580%20F579/INF%20PROD%20F579%20-%20M58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F"/>
      <sheetName val="LM"/>
      <sheetName val="Incrementos"/>
      <sheetName val="Retiros"/>
      <sheetName val="Aprov Huevo Piso"/>
      <sheetName val="Caracterizacion Mort"/>
      <sheetName val="Aves"/>
      <sheetName val="Hoja1"/>
      <sheetName val="Hoja4"/>
    </sheetNames>
    <sheetDataSet>
      <sheetData sheetId="0"/>
      <sheetData sheetId="1">
        <row r="371">
          <cell r="F371">
            <v>46</v>
          </cell>
          <cell r="R371">
            <v>45</v>
          </cell>
          <cell r="AD371">
            <v>45</v>
          </cell>
          <cell r="AP371">
            <v>2</v>
          </cell>
          <cell r="BB371">
            <v>47</v>
          </cell>
          <cell r="BN371">
            <v>44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616" t="s">
        <v>18</v>
      </c>
      <c r="C4" s="617"/>
      <c r="D4" s="617"/>
      <c r="E4" s="617"/>
      <c r="F4" s="617"/>
      <c r="G4" s="617"/>
      <c r="H4" s="617"/>
      <c r="I4" s="617"/>
      <c r="J4" s="618"/>
      <c r="K4" s="616" t="s">
        <v>21</v>
      </c>
      <c r="L4" s="617"/>
      <c r="M4" s="617"/>
      <c r="N4" s="617"/>
      <c r="O4" s="617"/>
      <c r="P4" s="617"/>
      <c r="Q4" s="617"/>
      <c r="R4" s="617"/>
      <c r="S4" s="617"/>
      <c r="T4" s="618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616" t="s">
        <v>23</v>
      </c>
      <c r="C17" s="617"/>
      <c r="D17" s="617"/>
      <c r="E17" s="617"/>
      <c r="F17" s="618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841"/>
  <sheetViews>
    <sheetView showGridLines="0" topLeftCell="A827" zoomScale="80" zoomScaleNormal="80" workbookViewId="0">
      <selection activeCell="O842" sqref="O842"/>
    </sheetView>
  </sheetViews>
  <sheetFormatPr baseColWidth="10" defaultColWidth="19.85546875" defaultRowHeight="12.75" x14ac:dyDescent="0.2"/>
  <cols>
    <col min="1" max="1" width="16.85546875" style="280" customWidth="1"/>
    <col min="2" max="19" width="9.28515625" style="280" customWidth="1"/>
    <col min="20" max="20" width="8.7109375" style="280" bestFit="1" customWidth="1"/>
    <col min="21" max="21" width="11.42578125" style="280" bestFit="1" customWidth="1"/>
    <col min="22" max="23" width="9.85546875" style="280" customWidth="1"/>
    <col min="24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624" t="s">
        <v>53</v>
      </c>
      <c r="C9" s="625"/>
      <c r="D9" s="625"/>
      <c r="E9" s="625"/>
      <c r="F9" s="626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624" t="s">
        <v>72</v>
      </c>
      <c r="C22" s="625"/>
      <c r="D22" s="625"/>
      <c r="E22" s="625"/>
      <c r="F22" s="626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624" t="s">
        <v>72</v>
      </c>
      <c r="C35" s="625"/>
      <c r="D35" s="625"/>
      <c r="E35" s="625"/>
      <c r="F35" s="626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624" t="s">
        <v>72</v>
      </c>
      <c r="C48" s="625"/>
      <c r="D48" s="625"/>
      <c r="E48" s="625"/>
      <c r="F48" s="626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624" t="s">
        <v>72</v>
      </c>
      <c r="C61" s="625"/>
      <c r="D61" s="625"/>
      <c r="E61" s="625"/>
      <c r="F61" s="626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624" t="s">
        <v>72</v>
      </c>
      <c r="C74" s="625"/>
      <c r="D74" s="625"/>
      <c r="E74" s="625"/>
      <c r="F74" s="626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624" t="s">
        <v>72</v>
      </c>
      <c r="C87" s="625"/>
      <c r="D87" s="625"/>
      <c r="E87" s="625"/>
      <c r="F87" s="626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624" t="s">
        <v>72</v>
      </c>
      <c r="C100" s="625"/>
      <c r="D100" s="625"/>
      <c r="E100" s="625"/>
      <c r="F100" s="626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624" t="s">
        <v>72</v>
      </c>
      <c r="C113" s="625"/>
      <c r="D113" s="625"/>
      <c r="E113" s="625"/>
      <c r="F113" s="626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624" t="s">
        <v>72</v>
      </c>
      <c r="C126" s="625"/>
      <c r="D126" s="625"/>
      <c r="E126" s="625"/>
      <c r="F126" s="626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624" t="s">
        <v>72</v>
      </c>
      <c r="C139" s="625"/>
      <c r="D139" s="625"/>
      <c r="E139" s="625"/>
      <c r="F139" s="626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1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1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1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1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1" x14ac:dyDescent="0.2">
      <c r="B150" s="280" t="s">
        <v>68</v>
      </c>
      <c r="C150" s="280" t="s">
        <v>68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624" t="s">
        <v>72</v>
      </c>
      <c r="C152" s="625"/>
      <c r="D152" s="625"/>
      <c r="E152" s="625"/>
      <c r="F152" s="626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1900</v>
      </c>
      <c r="C154" s="318">
        <v>1900</v>
      </c>
      <c r="D154" s="319">
        <v>1900</v>
      </c>
      <c r="E154" s="319">
        <v>1900</v>
      </c>
      <c r="F154" s="319">
        <v>1900</v>
      </c>
      <c r="G154" s="320">
        <v>1900</v>
      </c>
    </row>
    <row r="155" spans="1:11" s="419" customFormat="1" x14ac:dyDescent="0.2">
      <c r="A155" s="295" t="s">
        <v>6</v>
      </c>
      <c r="B155" s="321">
        <v>1929.71</v>
      </c>
      <c r="C155" s="322">
        <v>1987.27</v>
      </c>
      <c r="D155" s="322">
        <v>2058.38</v>
      </c>
      <c r="E155" s="322">
        <v>2114.7399999999998</v>
      </c>
      <c r="F155" s="322">
        <v>2257.1999999999998</v>
      </c>
      <c r="G155" s="423">
        <v>2060.7199999999998</v>
      </c>
    </row>
    <row r="156" spans="1:11" s="419" customFormat="1" x14ac:dyDescent="0.2">
      <c r="A156" s="226" t="s">
        <v>7</v>
      </c>
      <c r="B156" s="323">
        <v>100</v>
      </c>
      <c r="C156" s="324">
        <v>100</v>
      </c>
      <c r="D156" s="325">
        <v>100</v>
      </c>
      <c r="E156" s="325">
        <v>100</v>
      </c>
      <c r="F156" s="325">
        <v>92</v>
      </c>
      <c r="G156" s="326">
        <v>92.22</v>
      </c>
    </row>
    <row r="157" spans="1:11" s="419" customFormat="1" x14ac:dyDescent="0.2">
      <c r="A157" s="226" t="s">
        <v>8</v>
      </c>
      <c r="B157" s="263">
        <v>2.75E-2</v>
      </c>
      <c r="C157" s="264">
        <v>3.0200000000000001E-2</v>
      </c>
      <c r="D157" s="327">
        <v>2.6200000000000001E-2</v>
      </c>
      <c r="E157" s="327">
        <v>3.4599999999999999E-2</v>
      </c>
      <c r="F157" s="327">
        <v>4.8099999999999997E-2</v>
      </c>
      <c r="G157" s="328">
        <v>6.1199999999999997E-2</v>
      </c>
    </row>
    <row r="158" spans="1:11" s="419" customFormat="1" x14ac:dyDescent="0.2">
      <c r="A158" s="295" t="s">
        <v>1</v>
      </c>
      <c r="B158" s="266">
        <f t="shared" ref="B158:G158" si="36">B155/B154*100-100</f>
        <v>1.5636842105263327</v>
      </c>
      <c r="C158" s="267">
        <f t="shared" si="36"/>
        <v>4.5931578947368479</v>
      </c>
      <c r="D158" s="267">
        <f t="shared" si="36"/>
        <v>8.3357894736842013</v>
      </c>
      <c r="E158" s="267">
        <f t="shared" si="36"/>
        <v>11.302105263157898</v>
      </c>
      <c r="F158" s="267">
        <f t="shared" si="36"/>
        <v>18.799999999999997</v>
      </c>
      <c r="G158" s="269">
        <f t="shared" si="36"/>
        <v>8.4589473684210361</v>
      </c>
      <c r="H158" s="365"/>
    </row>
    <row r="159" spans="1:11" s="419" customFormat="1" ht="13.5" thickBot="1" x14ac:dyDescent="0.25">
      <c r="A159" s="226" t="s">
        <v>27</v>
      </c>
      <c r="B159" s="270">
        <f>B155-B142</f>
        <v>30.960000000000036</v>
      </c>
      <c r="C159" s="271">
        <f t="shared" ref="C159:G159" si="37">C155-C142</f>
        <v>113.42384615384617</v>
      </c>
      <c r="D159" s="271">
        <f t="shared" si="37"/>
        <v>142.92545454545461</v>
      </c>
      <c r="E159" s="271">
        <f t="shared" si="37"/>
        <v>121.48999999999978</v>
      </c>
      <c r="F159" s="271">
        <f t="shared" si="37"/>
        <v>234.05714285714271</v>
      </c>
      <c r="G159" s="273">
        <f t="shared" si="37"/>
        <v>111.09974683544283</v>
      </c>
    </row>
    <row r="160" spans="1:11" s="419" customFormat="1" x14ac:dyDescent="0.2">
      <c r="A160" s="309" t="s">
        <v>52</v>
      </c>
      <c r="B160" s="274">
        <v>280</v>
      </c>
      <c r="C160" s="275">
        <v>246</v>
      </c>
      <c r="D160" s="275">
        <v>354</v>
      </c>
      <c r="E160" s="275">
        <v>402</v>
      </c>
      <c r="F160" s="329">
        <v>252</v>
      </c>
      <c r="G160" s="330">
        <f>SUM(B160:F160)</f>
        <v>1534</v>
      </c>
      <c r="H160" s="419" t="s">
        <v>56</v>
      </c>
      <c r="I160" s="331">
        <f>G147-G160</f>
        <v>144</v>
      </c>
      <c r="J160" s="332">
        <f>I160/G147</f>
        <v>8.5816448152562577E-2</v>
      </c>
      <c r="K160" s="414" t="s">
        <v>92</v>
      </c>
    </row>
    <row r="161" spans="1:11" s="419" customFormat="1" x14ac:dyDescent="0.2">
      <c r="A161" s="309" t="s">
        <v>28</v>
      </c>
      <c r="B161" s="229">
        <v>80</v>
      </c>
      <c r="C161" s="281">
        <f t="shared" ref="C161:F161" si="38">C148+2</f>
        <v>79</v>
      </c>
      <c r="D161" s="281">
        <f t="shared" si="38"/>
        <v>79</v>
      </c>
      <c r="E161" s="281">
        <v>79</v>
      </c>
      <c r="F161" s="281">
        <f t="shared" si="38"/>
        <v>78.5</v>
      </c>
      <c r="G161" s="233"/>
      <c r="H161" s="419" t="s">
        <v>57</v>
      </c>
      <c r="I161" s="419">
        <v>76.94</v>
      </c>
      <c r="K161" s="420" t="s">
        <v>84</v>
      </c>
    </row>
    <row r="162" spans="1:11" s="419" customFormat="1" ht="13.5" thickBot="1" x14ac:dyDescent="0.25">
      <c r="A162" s="312" t="s">
        <v>26</v>
      </c>
      <c r="B162" s="336">
        <f>B161-B148</f>
        <v>2.5</v>
      </c>
      <c r="C162" s="337">
        <f t="shared" ref="C162:F162" si="39">C161-C148</f>
        <v>2</v>
      </c>
      <c r="D162" s="337">
        <f t="shared" si="39"/>
        <v>2</v>
      </c>
      <c r="E162" s="337">
        <f t="shared" si="39"/>
        <v>2.5</v>
      </c>
      <c r="F162" s="337">
        <f t="shared" si="39"/>
        <v>2</v>
      </c>
      <c r="G162" s="234"/>
      <c r="H162" s="419" t="s">
        <v>26</v>
      </c>
      <c r="I162" s="419">
        <f>I161-I148</f>
        <v>2.2099999999999937</v>
      </c>
    </row>
    <row r="164" spans="1:11" ht="13.5" thickBot="1" x14ac:dyDescent="0.25"/>
    <row r="165" spans="1:11" ht="13.5" thickBot="1" x14ac:dyDescent="0.25">
      <c r="A165" s="285" t="s">
        <v>96</v>
      </c>
      <c r="B165" s="624" t="s">
        <v>72</v>
      </c>
      <c r="C165" s="625"/>
      <c r="D165" s="625"/>
      <c r="E165" s="625"/>
      <c r="F165" s="626"/>
      <c r="G165" s="314" t="s">
        <v>0</v>
      </c>
      <c r="H165" s="421"/>
      <c r="I165" s="421"/>
      <c r="J165" s="421"/>
    </row>
    <row r="166" spans="1:1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1" x14ac:dyDescent="0.2">
      <c r="A167" s="292" t="s">
        <v>3</v>
      </c>
      <c r="B167" s="317">
        <v>2010</v>
      </c>
      <c r="C167" s="318">
        <v>2010</v>
      </c>
      <c r="D167" s="319">
        <v>2010</v>
      </c>
      <c r="E167" s="319">
        <v>2010</v>
      </c>
      <c r="F167" s="319">
        <v>2010</v>
      </c>
      <c r="G167" s="320">
        <v>2010</v>
      </c>
      <c r="H167" s="421"/>
      <c r="I167" s="421"/>
      <c r="J167" s="421"/>
    </row>
    <row r="168" spans="1:11" x14ac:dyDescent="0.2">
      <c r="A168" s="295" t="s">
        <v>6</v>
      </c>
      <c r="B168" s="321">
        <v>2102.3076923076924</v>
      </c>
      <c r="C168" s="322">
        <v>2132.3529411764707</v>
      </c>
      <c r="D168" s="322">
        <v>2204.848484848485</v>
      </c>
      <c r="E168" s="322">
        <v>2269.0243902439024</v>
      </c>
      <c r="F168" s="322">
        <v>2383.0769230769229</v>
      </c>
      <c r="G168" s="259">
        <v>2231.4084507042253</v>
      </c>
      <c r="H168" s="421"/>
      <c r="I168" s="421"/>
      <c r="J168" s="421"/>
    </row>
    <row r="169" spans="1:11" x14ac:dyDescent="0.2">
      <c r="A169" s="226" t="s">
        <v>7</v>
      </c>
      <c r="B169" s="323">
        <v>96.15384615384616</v>
      </c>
      <c r="C169" s="324">
        <v>100</v>
      </c>
      <c r="D169" s="325">
        <v>100</v>
      </c>
      <c r="E169" s="325">
        <v>100</v>
      </c>
      <c r="F169" s="325">
        <v>100</v>
      </c>
      <c r="G169" s="326">
        <v>92.957746478873233</v>
      </c>
      <c r="H169" s="421"/>
      <c r="I169" s="421"/>
      <c r="J169" s="421"/>
    </row>
    <row r="170" spans="1:11" x14ac:dyDescent="0.2">
      <c r="A170" s="226" t="s">
        <v>8</v>
      </c>
      <c r="B170" s="263">
        <v>3.9142566030929367E-2</v>
      </c>
      <c r="C170" s="264">
        <v>3.2946755590254874E-2</v>
      </c>
      <c r="D170" s="327">
        <v>3.0925111439909503E-2</v>
      </c>
      <c r="E170" s="327">
        <v>3.3814458238154863E-2</v>
      </c>
      <c r="F170" s="327">
        <v>4.224836865621738E-2</v>
      </c>
      <c r="G170" s="328">
        <v>5.3340899948328954E-2</v>
      </c>
      <c r="H170" s="421"/>
      <c r="I170" s="421"/>
      <c r="J170" s="421"/>
    </row>
    <row r="171" spans="1:11" x14ac:dyDescent="0.2">
      <c r="A171" s="295" t="s">
        <v>1</v>
      </c>
      <c r="B171" s="266">
        <f t="shared" ref="B171:G171" si="40">B168/B167*100-100</f>
        <v>4.5924225028702637</v>
      </c>
      <c r="C171" s="267">
        <f t="shared" si="40"/>
        <v>6.0872110038045122</v>
      </c>
      <c r="D171" s="267">
        <f t="shared" si="40"/>
        <v>9.6939544700738907</v>
      </c>
      <c r="E171" s="267">
        <f t="shared" si="40"/>
        <v>12.886785584273738</v>
      </c>
      <c r="F171" s="267">
        <f t="shared" si="40"/>
        <v>18.561040949100644</v>
      </c>
      <c r="G171" s="269">
        <f t="shared" si="40"/>
        <v>11.015345806180349</v>
      </c>
      <c r="H171" s="365"/>
      <c r="I171" s="421"/>
      <c r="J171" s="421"/>
    </row>
    <row r="172" spans="1:11" ht="13.5" thickBot="1" x14ac:dyDescent="0.25">
      <c r="A172" s="226" t="s">
        <v>27</v>
      </c>
      <c r="B172" s="270">
        <f>B168-B155</f>
        <v>172.59769230769234</v>
      </c>
      <c r="C172" s="271">
        <f t="shared" ref="C172:G172" si="41">C168-C155</f>
        <v>145.08294117647074</v>
      </c>
      <c r="D172" s="271">
        <f t="shared" si="41"/>
        <v>146.46848484848488</v>
      </c>
      <c r="E172" s="271">
        <f t="shared" si="41"/>
        <v>154.28439024390264</v>
      </c>
      <c r="F172" s="271">
        <f t="shared" si="41"/>
        <v>125.87692307692305</v>
      </c>
      <c r="G172" s="424">
        <f t="shared" si="41"/>
        <v>170.68845070422549</v>
      </c>
      <c r="H172" s="421"/>
      <c r="I172" s="421"/>
      <c r="J172" s="421"/>
    </row>
    <row r="173" spans="1:11" x14ac:dyDescent="0.2">
      <c r="A173" s="309" t="s">
        <v>52</v>
      </c>
      <c r="B173" s="274">
        <v>280</v>
      </c>
      <c r="C173" s="275">
        <v>246</v>
      </c>
      <c r="D173" s="275">
        <v>353</v>
      </c>
      <c r="E173" s="275">
        <v>402</v>
      </c>
      <c r="F173" s="329">
        <v>252</v>
      </c>
      <c r="G173" s="330">
        <f>SUM(B173:F173)</f>
        <v>1533</v>
      </c>
      <c r="H173" s="421" t="s">
        <v>56</v>
      </c>
      <c r="I173" s="331">
        <f>G160-G173</f>
        <v>1</v>
      </c>
      <c r="J173" s="332">
        <f>I173/G160</f>
        <v>6.5189048239895696E-4</v>
      </c>
    </row>
    <row r="174" spans="1:11" x14ac:dyDescent="0.2">
      <c r="A174" s="309" t="s">
        <v>28</v>
      </c>
      <c r="B174" s="229">
        <v>82</v>
      </c>
      <c r="C174" s="281">
        <v>81</v>
      </c>
      <c r="D174" s="281">
        <v>81</v>
      </c>
      <c r="E174" s="281">
        <v>81</v>
      </c>
      <c r="F174" s="281">
        <v>80.5</v>
      </c>
      <c r="G174" s="233"/>
      <c r="H174" s="421" t="s">
        <v>57</v>
      </c>
      <c r="I174" s="421">
        <v>79.14</v>
      </c>
      <c r="J174" s="421"/>
    </row>
    <row r="175" spans="1:11" ht="13.5" thickBot="1" x14ac:dyDescent="0.25">
      <c r="A175" s="312" t="s">
        <v>26</v>
      </c>
      <c r="B175" s="336">
        <f>B174-B161</f>
        <v>2</v>
      </c>
      <c r="C175" s="337">
        <f t="shared" ref="C175:F175" si="42">C174-C161</f>
        <v>2</v>
      </c>
      <c r="D175" s="337">
        <f t="shared" si="42"/>
        <v>2</v>
      </c>
      <c r="E175" s="337">
        <f t="shared" si="42"/>
        <v>2</v>
      </c>
      <c r="F175" s="337">
        <f t="shared" si="42"/>
        <v>2</v>
      </c>
      <c r="G175" s="234"/>
      <c r="H175" s="421" t="s">
        <v>26</v>
      </c>
      <c r="I175" s="421">
        <f>I174-I161</f>
        <v>2.2000000000000028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624" t="s">
        <v>72</v>
      </c>
      <c r="C178" s="625"/>
      <c r="D178" s="625"/>
      <c r="E178" s="625"/>
      <c r="F178" s="626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2120</v>
      </c>
      <c r="C180" s="318">
        <v>2120</v>
      </c>
      <c r="D180" s="319">
        <v>2120</v>
      </c>
      <c r="E180" s="319">
        <v>2120</v>
      </c>
      <c r="F180" s="319">
        <v>2120</v>
      </c>
      <c r="G180" s="320">
        <v>2120</v>
      </c>
      <c r="H180" s="426"/>
      <c r="I180" s="426"/>
      <c r="J180" s="426"/>
    </row>
    <row r="181" spans="1:10" x14ac:dyDescent="0.2">
      <c r="A181" s="295" t="s">
        <v>6</v>
      </c>
      <c r="B181" s="321">
        <v>2165.3571428571427</v>
      </c>
      <c r="C181" s="322">
        <v>2223.6</v>
      </c>
      <c r="D181" s="322">
        <v>2303.7142857142858</v>
      </c>
      <c r="E181" s="322">
        <v>2378.25</v>
      </c>
      <c r="F181" s="322">
        <v>2448.4</v>
      </c>
      <c r="G181" s="259">
        <v>2308.4313725490197</v>
      </c>
      <c r="H181" s="426"/>
      <c r="I181" s="426"/>
      <c r="J181" s="426"/>
    </row>
    <row r="182" spans="1:10" x14ac:dyDescent="0.2">
      <c r="A182" s="226" t="s">
        <v>7</v>
      </c>
      <c r="B182" s="323">
        <v>96.428571428571431</v>
      </c>
      <c r="C182" s="324">
        <v>100</v>
      </c>
      <c r="D182" s="325">
        <v>100</v>
      </c>
      <c r="E182" s="325">
        <v>100</v>
      </c>
      <c r="F182" s="325">
        <v>100</v>
      </c>
      <c r="G182" s="326">
        <v>94.117647058823536</v>
      </c>
      <c r="H182" s="426"/>
      <c r="I182" s="426"/>
      <c r="J182" s="426"/>
    </row>
    <row r="183" spans="1:10" x14ac:dyDescent="0.2">
      <c r="A183" s="226" t="s">
        <v>8</v>
      </c>
      <c r="B183" s="263">
        <v>3.7324505272950781E-2</v>
      </c>
      <c r="C183" s="264">
        <v>3.1258177379416489E-2</v>
      </c>
      <c r="D183" s="327">
        <v>3.5570267682486473E-2</v>
      </c>
      <c r="E183" s="327">
        <v>2.7199507310122484E-2</v>
      </c>
      <c r="F183" s="327">
        <v>4.3588187931781847E-2</v>
      </c>
      <c r="G183" s="328">
        <v>5.4586963099941835E-2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43">B181/B180*100-100</f>
        <v>2.1394878706199307</v>
      </c>
      <c r="C184" s="267">
        <f t="shared" si="43"/>
        <v>4.8867924528301927</v>
      </c>
      <c r="D184" s="267">
        <f t="shared" si="43"/>
        <v>8.6657681940700826</v>
      </c>
      <c r="E184" s="267">
        <f t="shared" si="43"/>
        <v>12.181603773584897</v>
      </c>
      <c r="F184" s="267">
        <f t="shared" si="43"/>
        <v>15.490566037735846</v>
      </c>
      <c r="G184" s="269">
        <f t="shared" si="43"/>
        <v>8.8882722900480928</v>
      </c>
      <c r="H184" s="365"/>
      <c r="I184" s="426"/>
      <c r="J184" s="426"/>
    </row>
    <row r="185" spans="1:10" ht="13.5" thickBot="1" x14ac:dyDescent="0.25">
      <c r="A185" s="226" t="s">
        <v>27</v>
      </c>
      <c r="B185" s="270">
        <f>B181-B168</f>
        <v>63.049450549450285</v>
      </c>
      <c r="C185" s="271">
        <f t="shared" ref="C185:G185" si="44">C181-C168</f>
        <v>91.247058823529187</v>
      </c>
      <c r="D185" s="271">
        <f t="shared" si="44"/>
        <v>98.865800865800793</v>
      </c>
      <c r="E185" s="271">
        <f t="shared" si="44"/>
        <v>109.22560975609758</v>
      </c>
      <c r="F185" s="271">
        <f t="shared" si="44"/>
        <v>65.323076923077224</v>
      </c>
      <c r="G185" s="424">
        <f t="shared" si="44"/>
        <v>77.022921844794382</v>
      </c>
      <c r="H185" s="426"/>
      <c r="I185" s="426"/>
      <c r="J185" s="426"/>
    </row>
    <row r="186" spans="1:10" x14ac:dyDescent="0.2">
      <c r="A186" s="309" t="s">
        <v>52</v>
      </c>
      <c r="B186" s="274">
        <v>280</v>
      </c>
      <c r="C186" s="275">
        <v>246</v>
      </c>
      <c r="D186" s="275">
        <v>353</v>
      </c>
      <c r="E186" s="275">
        <v>402</v>
      </c>
      <c r="F186" s="329">
        <v>252</v>
      </c>
      <c r="G186" s="330">
        <f>SUM(B186:F186)</f>
        <v>1533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229">
        <v>84.5</v>
      </c>
      <c r="C187" s="281">
        <v>83.5</v>
      </c>
      <c r="D187" s="281">
        <v>83.5</v>
      </c>
      <c r="E187" s="281">
        <v>83.5</v>
      </c>
      <c r="F187" s="281">
        <v>83</v>
      </c>
      <c r="G187" s="233"/>
      <c r="H187" s="426" t="s">
        <v>57</v>
      </c>
      <c r="I187" s="426">
        <v>81.11</v>
      </c>
      <c r="J187" s="426"/>
    </row>
    <row r="188" spans="1:10" ht="13.5" thickBot="1" x14ac:dyDescent="0.25">
      <c r="A188" s="312" t="s">
        <v>26</v>
      </c>
      <c r="B188" s="336">
        <f>B187-B174</f>
        <v>2.5</v>
      </c>
      <c r="C188" s="337">
        <f t="shared" ref="C188:F188" si="45">C187-C174</f>
        <v>2.5</v>
      </c>
      <c r="D188" s="337">
        <f t="shared" si="45"/>
        <v>2.5</v>
      </c>
      <c r="E188" s="337">
        <f t="shared" si="45"/>
        <v>2.5</v>
      </c>
      <c r="F188" s="337">
        <f t="shared" si="45"/>
        <v>2.5</v>
      </c>
      <c r="G188" s="234"/>
      <c r="H188" s="426" t="s">
        <v>26</v>
      </c>
      <c r="I188" s="426">
        <f>I187-I174</f>
        <v>1.9699999999999989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624" t="s">
        <v>72</v>
      </c>
      <c r="C191" s="625"/>
      <c r="D191" s="625"/>
      <c r="E191" s="625"/>
      <c r="F191" s="626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2240</v>
      </c>
      <c r="C193" s="318">
        <v>2240</v>
      </c>
      <c r="D193" s="319">
        <v>2240</v>
      </c>
      <c r="E193" s="319">
        <v>2240</v>
      </c>
      <c r="F193" s="319">
        <v>2240</v>
      </c>
      <c r="G193" s="320">
        <v>2240</v>
      </c>
    </row>
    <row r="194" spans="1:10" s="428" customFormat="1" x14ac:dyDescent="0.2">
      <c r="A194" s="295" t="s">
        <v>6</v>
      </c>
      <c r="B194" s="321">
        <v>2329.3103448275861</v>
      </c>
      <c r="C194" s="322">
        <v>2338.4</v>
      </c>
      <c r="D194" s="322">
        <v>2424.4444444444443</v>
      </c>
      <c r="E194" s="322">
        <v>2465</v>
      </c>
      <c r="F194" s="322">
        <v>2561.7391304347825</v>
      </c>
      <c r="G194" s="259">
        <v>2423.0463576158941</v>
      </c>
    </row>
    <row r="195" spans="1:10" s="428" customFormat="1" x14ac:dyDescent="0.2">
      <c r="A195" s="226" t="s">
        <v>7</v>
      </c>
      <c r="B195" s="323">
        <v>93.103448275862064</v>
      </c>
      <c r="C195" s="324">
        <v>100</v>
      </c>
      <c r="D195" s="325">
        <v>100</v>
      </c>
      <c r="E195" s="325">
        <v>100</v>
      </c>
      <c r="F195" s="325">
        <v>100</v>
      </c>
      <c r="G195" s="326">
        <v>92.715231788079464</v>
      </c>
    </row>
    <row r="196" spans="1:10" s="428" customFormat="1" x14ac:dyDescent="0.2">
      <c r="A196" s="226" t="s">
        <v>8</v>
      </c>
      <c r="B196" s="263">
        <v>5.850611481419888E-2</v>
      </c>
      <c r="C196" s="264">
        <v>3.9262735968555895E-2</v>
      </c>
      <c r="D196" s="327">
        <v>3.5004869759722369E-2</v>
      </c>
      <c r="E196" s="327">
        <v>4.3302218795250119E-2</v>
      </c>
      <c r="F196" s="327">
        <v>5.2506844576977234E-2</v>
      </c>
      <c r="G196" s="328">
        <v>5.6209051255851239E-2</v>
      </c>
    </row>
    <row r="197" spans="1:10" s="428" customFormat="1" x14ac:dyDescent="0.2">
      <c r="A197" s="295" t="s">
        <v>1</v>
      </c>
      <c r="B197" s="266">
        <f t="shared" ref="B197:G197" si="46">B194/B193*100-100</f>
        <v>3.9870689655172384</v>
      </c>
      <c r="C197" s="267">
        <f t="shared" si="46"/>
        <v>4.392857142857153</v>
      </c>
      <c r="D197" s="267">
        <f t="shared" si="46"/>
        <v>8.2341269841269735</v>
      </c>
      <c r="E197" s="267">
        <f t="shared" si="46"/>
        <v>10.044642857142861</v>
      </c>
      <c r="F197" s="267">
        <f t="shared" si="46"/>
        <v>14.363354037267072</v>
      </c>
      <c r="G197" s="269">
        <f t="shared" si="46"/>
        <v>8.1717123935667075</v>
      </c>
      <c r="H197" s="365"/>
    </row>
    <row r="198" spans="1:10" s="428" customFormat="1" ht="13.5" thickBot="1" x14ac:dyDescent="0.25">
      <c r="A198" s="226" t="s">
        <v>27</v>
      </c>
      <c r="B198" s="270">
        <f>B194-B181</f>
        <v>163.95320197044339</v>
      </c>
      <c r="C198" s="271">
        <f t="shared" ref="C198:G198" si="47">C194-C181</f>
        <v>114.80000000000018</v>
      </c>
      <c r="D198" s="271">
        <f t="shared" si="47"/>
        <v>120.73015873015856</v>
      </c>
      <c r="E198" s="271">
        <f t="shared" si="47"/>
        <v>86.75</v>
      </c>
      <c r="F198" s="271">
        <f t="shared" si="47"/>
        <v>113.33913043478242</v>
      </c>
      <c r="G198" s="424">
        <f t="shared" si="47"/>
        <v>114.6149850668744</v>
      </c>
    </row>
    <row r="199" spans="1:10" s="428" customFormat="1" x14ac:dyDescent="0.2">
      <c r="A199" s="309" t="s">
        <v>52</v>
      </c>
      <c r="B199" s="274">
        <v>277</v>
      </c>
      <c r="C199" s="275">
        <v>246</v>
      </c>
      <c r="D199" s="275">
        <v>353</v>
      </c>
      <c r="E199" s="275">
        <v>402</v>
      </c>
      <c r="F199" s="329">
        <v>252</v>
      </c>
      <c r="G199" s="330">
        <f>SUM(B199:F199)</f>
        <v>1530</v>
      </c>
      <c r="H199" s="428" t="s">
        <v>56</v>
      </c>
      <c r="I199" s="331">
        <f>G186-G199</f>
        <v>3</v>
      </c>
      <c r="J199" s="332">
        <f>I199/G186</f>
        <v>1.9569471624266144E-3</v>
      </c>
    </row>
    <row r="200" spans="1:10" s="428" customFormat="1" x14ac:dyDescent="0.2">
      <c r="A200" s="309" t="s">
        <v>28</v>
      </c>
      <c r="B200" s="229">
        <v>87.5</v>
      </c>
      <c r="C200" s="281">
        <v>87</v>
      </c>
      <c r="D200" s="281">
        <v>87</v>
      </c>
      <c r="E200" s="281">
        <v>87</v>
      </c>
      <c r="F200" s="281">
        <v>86.5</v>
      </c>
      <c r="G200" s="233"/>
      <c r="H200" s="428" t="s">
        <v>57</v>
      </c>
      <c r="I200" s="428">
        <v>83.69</v>
      </c>
    </row>
    <row r="201" spans="1:10" s="428" customFormat="1" ht="13.5" thickBot="1" x14ac:dyDescent="0.25">
      <c r="A201" s="312" t="s">
        <v>26</v>
      </c>
      <c r="B201" s="336">
        <f>B200-B187</f>
        <v>3</v>
      </c>
      <c r="C201" s="337">
        <f t="shared" ref="C201:F201" si="48">C200-C187</f>
        <v>3.5</v>
      </c>
      <c r="D201" s="337">
        <f t="shared" si="48"/>
        <v>3.5</v>
      </c>
      <c r="E201" s="337">
        <f t="shared" si="48"/>
        <v>3.5</v>
      </c>
      <c r="F201" s="337">
        <f t="shared" si="48"/>
        <v>3.5</v>
      </c>
      <c r="G201" s="234"/>
      <c r="H201" s="428" t="s">
        <v>26</v>
      </c>
      <c r="I201" s="428">
        <f>I200-I187</f>
        <v>2.5799999999999983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624" t="s">
        <v>72</v>
      </c>
      <c r="C204" s="625"/>
      <c r="D204" s="625"/>
      <c r="E204" s="625"/>
      <c r="F204" s="626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2370</v>
      </c>
      <c r="C206" s="318">
        <v>2370</v>
      </c>
      <c r="D206" s="319">
        <v>2370</v>
      </c>
      <c r="E206" s="319">
        <v>2370</v>
      </c>
      <c r="F206" s="319">
        <v>2370</v>
      </c>
      <c r="G206" s="320">
        <v>2370</v>
      </c>
    </row>
    <row r="207" spans="1:10" s="429" customFormat="1" x14ac:dyDescent="0.2">
      <c r="A207" s="295" t="s">
        <v>6</v>
      </c>
      <c r="B207" s="321">
        <v>2420.3571428571427</v>
      </c>
      <c r="C207" s="322">
        <v>2494.8000000000002</v>
      </c>
      <c r="D207" s="322">
        <v>2533.4285714285716</v>
      </c>
      <c r="E207" s="322">
        <v>2664.375</v>
      </c>
      <c r="F207" s="322">
        <v>2739.6428571428573</v>
      </c>
      <c r="G207" s="259">
        <v>2572.8378378378379</v>
      </c>
    </row>
    <row r="208" spans="1:10" s="429" customFormat="1" x14ac:dyDescent="0.2">
      <c r="A208" s="226" t="s">
        <v>7</v>
      </c>
      <c r="B208" s="323">
        <v>96.428571428571431</v>
      </c>
      <c r="C208" s="324">
        <v>100</v>
      </c>
      <c r="D208" s="325">
        <v>97.142857142857139</v>
      </c>
      <c r="E208" s="325">
        <v>100</v>
      </c>
      <c r="F208" s="325">
        <v>96.428571428571431</v>
      </c>
      <c r="G208" s="326">
        <v>87.837837837837839</v>
      </c>
    </row>
    <row r="209" spans="1:10" s="429" customFormat="1" x14ac:dyDescent="0.2">
      <c r="A209" s="226" t="s">
        <v>8</v>
      </c>
      <c r="B209" s="263">
        <v>4.5894781992102757E-2</v>
      </c>
      <c r="C209" s="264">
        <v>4.0847612604627048E-2</v>
      </c>
      <c r="D209" s="327">
        <v>5.2212062871249298E-2</v>
      </c>
      <c r="E209" s="327">
        <v>4.9186745065918296E-2</v>
      </c>
      <c r="F209" s="327">
        <v>5.2647004570522953E-2</v>
      </c>
      <c r="G209" s="328">
        <v>6.5898617266909251E-2</v>
      </c>
    </row>
    <row r="210" spans="1:10" s="429" customFormat="1" x14ac:dyDescent="0.2">
      <c r="A210" s="295" t="s">
        <v>1</v>
      </c>
      <c r="B210" s="266">
        <f t="shared" ref="B210:G210" si="49">B207/B206*100-100</f>
        <v>2.1247739602169986</v>
      </c>
      <c r="C210" s="267">
        <f t="shared" si="49"/>
        <v>5.2658227848101404</v>
      </c>
      <c r="D210" s="267">
        <f t="shared" si="49"/>
        <v>6.8957203134418279</v>
      </c>
      <c r="E210" s="267">
        <f t="shared" si="49"/>
        <v>12.420886075949383</v>
      </c>
      <c r="F210" s="267">
        <f t="shared" si="49"/>
        <v>15.596745027124783</v>
      </c>
      <c r="G210" s="269">
        <f t="shared" si="49"/>
        <v>8.5585585585585591</v>
      </c>
      <c r="H210" s="365"/>
    </row>
    <row r="211" spans="1:10" s="429" customFormat="1" ht="13.5" thickBot="1" x14ac:dyDescent="0.25">
      <c r="A211" s="226" t="s">
        <v>27</v>
      </c>
      <c r="B211" s="270">
        <f>B207-B194</f>
        <v>91.046798029556612</v>
      </c>
      <c r="C211" s="271">
        <f t="shared" ref="C211:G211" si="50">C207-C194</f>
        <v>156.40000000000009</v>
      </c>
      <c r="D211" s="271">
        <f t="shared" si="50"/>
        <v>108.98412698412722</v>
      </c>
      <c r="E211" s="271">
        <f t="shared" si="50"/>
        <v>199.375</v>
      </c>
      <c r="F211" s="271">
        <f t="shared" si="50"/>
        <v>177.90372670807483</v>
      </c>
      <c r="G211" s="424">
        <f t="shared" si="50"/>
        <v>149.79148022194386</v>
      </c>
    </row>
    <row r="212" spans="1:10" s="429" customFormat="1" x14ac:dyDescent="0.2">
      <c r="A212" s="309" t="s">
        <v>52</v>
      </c>
      <c r="B212" s="274">
        <v>276</v>
      </c>
      <c r="C212" s="275">
        <v>245</v>
      </c>
      <c r="D212" s="275">
        <v>353</v>
      </c>
      <c r="E212" s="275">
        <v>402</v>
      </c>
      <c r="F212" s="329">
        <v>252</v>
      </c>
      <c r="G212" s="330">
        <f>SUM(B212:F212)</f>
        <v>1528</v>
      </c>
      <c r="H212" s="429" t="s">
        <v>56</v>
      </c>
      <c r="I212" s="331">
        <f>G199-G212</f>
        <v>2</v>
      </c>
      <c r="J212" s="332">
        <f>I212/G199</f>
        <v>1.30718954248366E-3</v>
      </c>
    </row>
    <row r="213" spans="1:10" s="429" customFormat="1" x14ac:dyDescent="0.2">
      <c r="A213" s="309" t="s">
        <v>28</v>
      </c>
      <c r="B213" s="229">
        <v>90.5</v>
      </c>
      <c r="C213" s="281">
        <v>90</v>
      </c>
      <c r="D213" s="281">
        <v>90</v>
      </c>
      <c r="E213" s="281">
        <v>90</v>
      </c>
      <c r="F213" s="281">
        <v>89.5</v>
      </c>
      <c r="G213" s="233"/>
      <c r="H213" s="429" t="s">
        <v>57</v>
      </c>
      <c r="I213" s="429">
        <v>87.11</v>
      </c>
    </row>
    <row r="214" spans="1:10" s="429" customFormat="1" ht="13.5" thickBot="1" x14ac:dyDescent="0.25">
      <c r="A214" s="312" t="s">
        <v>26</v>
      </c>
      <c r="B214" s="336">
        <f>B213-B200</f>
        <v>3</v>
      </c>
      <c r="C214" s="337">
        <f t="shared" ref="C214:F214" si="51">C213-C200</f>
        <v>3</v>
      </c>
      <c r="D214" s="337">
        <f t="shared" si="51"/>
        <v>3</v>
      </c>
      <c r="E214" s="337">
        <f t="shared" si="51"/>
        <v>3</v>
      </c>
      <c r="F214" s="337">
        <f t="shared" si="51"/>
        <v>3</v>
      </c>
      <c r="G214" s="234"/>
      <c r="H214" s="429" t="s">
        <v>26</v>
      </c>
      <c r="I214" s="429">
        <f>I213-I200</f>
        <v>3.4200000000000017</v>
      </c>
    </row>
    <row r="216" spans="1:10" ht="13.5" thickBot="1" x14ac:dyDescent="0.25"/>
    <row r="217" spans="1:10" ht="13.5" thickBot="1" x14ac:dyDescent="0.25">
      <c r="A217" s="285" t="s">
        <v>100</v>
      </c>
      <c r="B217" s="624" t="s">
        <v>72</v>
      </c>
      <c r="C217" s="625"/>
      <c r="D217" s="625"/>
      <c r="E217" s="625"/>
      <c r="F217" s="626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2510</v>
      </c>
      <c r="C219" s="318">
        <v>2510</v>
      </c>
      <c r="D219" s="319">
        <v>2510</v>
      </c>
      <c r="E219" s="319">
        <v>2510</v>
      </c>
      <c r="F219" s="319">
        <v>2510</v>
      </c>
      <c r="G219" s="320">
        <v>2510</v>
      </c>
      <c r="H219" s="430"/>
      <c r="I219" s="430"/>
      <c r="J219" s="430"/>
    </row>
    <row r="220" spans="1:10" x14ac:dyDescent="0.2">
      <c r="A220" s="295" t="s">
        <v>6</v>
      </c>
      <c r="B220" s="321">
        <v>2434.5454545454545</v>
      </c>
      <c r="C220" s="322">
        <v>2560.7692307692309</v>
      </c>
      <c r="D220" s="322">
        <v>2665</v>
      </c>
      <c r="E220" s="322">
        <v>2716.5384615384614</v>
      </c>
      <c r="F220" s="322">
        <v>2892.6315789473683</v>
      </c>
      <c r="G220" s="259">
        <v>2700.6766917293235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>
        <v>100</v>
      </c>
      <c r="F221" s="325">
        <v>94.736842105263165</v>
      </c>
      <c r="G221" s="326">
        <v>85.714285714285708</v>
      </c>
      <c r="H221" s="430"/>
      <c r="I221" s="430"/>
      <c r="J221" s="430"/>
    </row>
    <row r="222" spans="1:10" x14ac:dyDescent="0.2">
      <c r="A222" s="226" t="s">
        <v>8</v>
      </c>
      <c r="B222" s="263">
        <v>2.8423573165026056E-2</v>
      </c>
      <c r="C222" s="264">
        <v>2.7333885649929751E-2</v>
      </c>
      <c r="D222" s="327">
        <v>2.16979990735842E-2</v>
      </c>
      <c r="E222" s="327">
        <v>2.1487507809970923E-2</v>
      </c>
      <c r="F222" s="327">
        <v>4.8958889299458581E-2</v>
      </c>
      <c r="G222" s="328">
        <v>6.3188600513562496E-2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52">B220/B219*100-100</f>
        <v>-3.0061571894241155</v>
      </c>
      <c r="C223" s="267">
        <f t="shared" si="52"/>
        <v>2.0226785167024417</v>
      </c>
      <c r="D223" s="267">
        <f t="shared" si="52"/>
        <v>6.1752988047808657</v>
      </c>
      <c r="E223" s="267">
        <f t="shared" si="52"/>
        <v>8.2286239656757658</v>
      </c>
      <c r="F223" s="267">
        <f t="shared" si="52"/>
        <v>15.244286013839385</v>
      </c>
      <c r="G223" s="269">
        <f t="shared" si="52"/>
        <v>7.5966809453913697</v>
      </c>
      <c r="H223" s="365"/>
      <c r="I223" s="430"/>
      <c r="J223" s="430"/>
    </row>
    <row r="224" spans="1:10" ht="13.5" thickBot="1" x14ac:dyDescent="0.25">
      <c r="A224" s="226" t="s">
        <v>27</v>
      </c>
      <c r="B224" s="270">
        <f t="shared" ref="B224:G224" si="53">B220-B207</f>
        <v>14.188311688311842</v>
      </c>
      <c r="C224" s="271">
        <f t="shared" si="53"/>
        <v>65.969230769230762</v>
      </c>
      <c r="D224" s="271">
        <f t="shared" si="53"/>
        <v>131.57142857142844</v>
      </c>
      <c r="E224" s="271">
        <f t="shared" si="53"/>
        <v>52.163461538461434</v>
      </c>
      <c r="F224" s="271">
        <f t="shared" si="53"/>
        <v>152.98872180451099</v>
      </c>
      <c r="G224" s="424">
        <f t="shared" si="53"/>
        <v>127.83885389148554</v>
      </c>
      <c r="H224" s="430"/>
      <c r="I224" s="430"/>
      <c r="J224" s="430"/>
    </row>
    <row r="225" spans="1:14" x14ac:dyDescent="0.2">
      <c r="A225" s="309" t="s">
        <v>52</v>
      </c>
      <c r="B225" s="274">
        <v>199</v>
      </c>
      <c r="C225" s="275">
        <v>220</v>
      </c>
      <c r="D225" s="275">
        <v>314</v>
      </c>
      <c r="E225" s="275">
        <v>260</v>
      </c>
      <c r="F225" s="329">
        <v>367</v>
      </c>
      <c r="G225" s="330">
        <f>SUM(B225:F225)</f>
        <v>1360</v>
      </c>
      <c r="H225" s="430" t="s">
        <v>56</v>
      </c>
      <c r="I225" s="331">
        <f>G212-G225</f>
        <v>168</v>
      </c>
      <c r="J225" s="332">
        <f>I225/G212</f>
        <v>0.1099476439790576</v>
      </c>
      <c r="K225" s="433" t="s">
        <v>101</v>
      </c>
      <c r="N225" s="433" t="s">
        <v>105</v>
      </c>
    </row>
    <row r="226" spans="1:14" x14ac:dyDescent="0.2">
      <c r="A226" s="309" t="s">
        <v>28</v>
      </c>
      <c r="B226" s="229">
        <v>96.5</v>
      </c>
      <c r="C226" s="281">
        <v>95.5</v>
      </c>
      <c r="D226" s="281">
        <v>95</v>
      </c>
      <c r="E226" s="281">
        <v>95</v>
      </c>
      <c r="F226" s="281">
        <v>94.5</v>
      </c>
      <c r="G226" s="233"/>
      <c r="H226" s="430" t="s">
        <v>57</v>
      </c>
      <c r="I226" s="430">
        <v>90.1</v>
      </c>
      <c r="J226" s="430"/>
    </row>
    <row r="227" spans="1:14" ht="13.5" thickBot="1" x14ac:dyDescent="0.25">
      <c r="A227" s="312" t="s">
        <v>26</v>
      </c>
      <c r="B227" s="336">
        <f>B226-B213</f>
        <v>6</v>
      </c>
      <c r="C227" s="337">
        <f>C226-C213</f>
        <v>5.5</v>
      </c>
      <c r="D227" s="337">
        <f>D226-D213</f>
        <v>5</v>
      </c>
      <c r="E227" s="337">
        <f>E226-E213</f>
        <v>5</v>
      </c>
      <c r="F227" s="337">
        <f>F226-F213</f>
        <v>5</v>
      </c>
      <c r="G227" s="234"/>
      <c r="H227" s="430" t="s">
        <v>26</v>
      </c>
      <c r="I227" s="430">
        <f>I226-I213</f>
        <v>2.9899999999999949</v>
      </c>
      <c r="J227" s="430"/>
    </row>
    <row r="228" spans="1:14" x14ac:dyDescent="0.2">
      <c r="B228" s="280">
        <v>96.5</v>
      </c>
      <c r="C228" s="280">
        <v>95.5</v>
      </c>
      <c r="D228" s="280">
        <v>95</v>
      </c>
      <c r="E228" s="280">
        <v>95</v>
      </c>
      <c r="F228" s="280">
        <v>94.5</v>
      </c>
    </row>
    <row r="229" spans="1:14" ht="13.5" thickBot="1" x14ac:dyDescent="0.25"/>
    <row r="230" spans="1:14" ht="13.5" thickBot="1" x14ac:dyDescent="0.25">
      <c r="A230" s="285" t="s">
        <v>106</v>
      </c>
      <c r="B230" s="624" t="s">
        <v>72</v>
      </c>
      <c r="C230" s="625"/>
      <c r="D230" s="625"/>
      <c r="E230" s="625"/>
      <c r="F230" s="626"/>
      <c r="G230" s="314" t="s">
        <v>0</v>
      </c>
      <c r="H230" s="434"/>
      <c r="I230" s="434"/>
      <c r="J230" s="434"/>
    </row>
    <row r="231" spans="1:14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4" x14ac:dyDescent="0.2">
      <c r="A232" s="292" t="s">
        <v>3</v>
      </c>
      <c r="B232" s="317">
        <v>2650</v>
      </c>
      <c r="C232" s="318">
        <v>2650</v>
      </c>
      <c r="D232" s="319">
        <v>2650</v>
      </c>
      <c r="E232" s="319">
        <v>2650</v>
      </c>
      <c r="F232" s="319">
        <v>2650</v>
      </c>
      <c r="G232" s="320">
        <v>2650</v>
      </c>
      <c r="H232" s="434"/>
      <c r="I232" s="434"/>
      <c r="J232" s="434"/>
    </row>
    <row r="233" spans="1:14" x14ac:dyDescent="0.2">
      <c r="A233" s="295" t="s">
        <v>6</v>
      </c>
      <c r="B233" s="321">
        <v>2607.2727272727275</v>
      </c>
      <c r="C233" s="322">
        <v>2655.4545454545455</v>
      </c>
      <c r="D233" s="322">
        <v>2744.1935483870966</v>
      </c>
      <c r="E233" s="322">
        <v>2818.8</v>
      </c>
      <c r="F233" s="322">
        <v>2902.5641025641025</v>
      </c>
      <c r="G233" s="259">
        <v>2766.3309352517986</v>
      </c>
      <c r="H233" s="434"/>
      <c r="I233" s="434"/>
      <c r="J233" s="434"/>
    </row>
    <row r="234" spans="1:14" x14ac:dyDescent="0.2">
      <c r="A234" s="226" t="s">
        <v>7</v>
      </c>
      <c r="B234" s="323">
        <v>95.454545454545453</v>
      </c>
      <c r="C234" s="324">
        <v>100</v>
      </c>
      <c r="D234" s="325">
        <v>100</v>
      </c>
      <c r="E234" s="325">
        <v>100</v>
      </c>
      <c r="F234" s="325">
        <v>94.871794871794876</v>
      </c>
      <c r="G234" s="326">
        <v>94.244604316546756</v>
      </c>
      <c r="H234" s="434"/>
      <c r="I234" s="434"/>
      <c r="J234" s="434"/>
    </row>
    <row r="235" spans="1:14" x14ac:dyDescent="0.2">
      <c r="A235" s="226" t="s">
        <v>8</v>
      </c>
      <c r="B235" s="263">
        <v>4.8199200360283544E-2</v>
      </c>
      <c r="C235" s="264">
        <v>3.2049379632917353E-2</v>
      </c>
      <c r="D235" s="327">
        <v>3.6308378911581236E-2</v>
      </c>
      <c r="E235" s="327">
        <v>2.9754606165971816E-2</v>
      </c>
      <c r="F235" s="327">
        <v>3.9993576941883428E-2</v>
      </c>
      <c r="G235" s="328">
        <v>5.4425304576567378E-2</v>
      </c>
      <c r="H235" s="434"/>
      <c r="I235" s="434"/>
      <c r="J235" s="434"/>
    </row>
    <row r="236" spans="1:14" x14ac:dyDescent="0.2">
      <c r="A236" s="295" t="s">
        <v>1</v>
      </c>
      <c r="B236" s="266">
        <f t="shared" ref="B236:G236" si="54">B233/B232*100-100</f>
        <v>-1.6123499142367024</v>
      </c>
      <c r="C236" s="267">
        <f t="shared" si="54"/>
        <v>0.20583190394512485</v>
      </c>
      <c r="D236" s="267">
        <f t="shared" si="54"/>
        <v>3.5544735240413843</v>
      </c>
      <c r="E236" s="267">
        <f t="shared" si="54"/>
        <v>6.3698113207547209</v>
      </c>
      <c r="F236" s="267">
        <f t="shared" si="54"/>
        <v>9.5307208514755644</v>
      </c>
      <c r="G236" s="269">
        <f t="shared" si="54"/>
        <v>4.3898466132754095</v>
      </c>
      <c r="H236" s="365"/>
      <c r="I236" s="434"/>
      <c r="J236" s="434"/>
    </row>
    <row r="237" spans="1:14" ht="13.5" thickBot="1" x14ac:dyDescent="0.25">
      <c r="A237" s="226" t="s">
        <v>27</v>
      </c>
      <c r="B237" s="270">
        <f t="shared" ref="B237:G237" si="55">B233-B220</f>
        <v>172.72727272727298</v>
      </c>
      <c r="C237" s="271">
        <f t="shared" si="55"/>
        <v>94.685314685314552</v>
      </c>
      <c r="D237" s="271">
        <f t="shared" si="55"/>
        <v>79.193548387096598</v>
      </c>
      <c r="E237" s="271">
        <f t="shared" si="55"/>
        <v>102.26153846153875</v>
      </c>
      <c r="F237" s="271">
        <f t="shared" si="55"/>
        <v>9.9325236167342155</v>
      </c>
      <c r="G237" s="424">
        <f t="shared" si="55"/>
        <v>65.654243522475099</v>
      </c>
      <c r="H237" s="434"/>
      <c r="I237" s="434"/>
      <c r="J237" s="434"/>
    </row>
    <row r="238" spans="1:14" x14ac:dyDescent="0.2">
      <c r="A238" s="309" t="s">
        <v>52</v>
      </c>
      <c r="B238" s="274">
        <v>199</v>
      </c>
      <c r="C238" s="275">
        <v>219</v>
      </c>
      <c r="D238" s="275">
        <v>313</v>
      </c>
      <c r="E238" s="275">
        <v>259</v>
      </c>
      <c r="F238" s="329">
        <v>366</v>
      </c>
      <c r="G238" s="330">
        <f>SUM(B238:F238)</f>
        <v>1356</v>
      </c>
      <c r="H238" s="434" t="s">
        <v>56</v>
      </c>
      <c r="I238" s="331">
        <f>G225-G238</f>
        <v>4</v>
      </c>
      <c r="J238" s="332">
        <f>I238/G225</f>
        <v>2.9411764705882353E-3</v>
      </c>
    </row>
    <row r="239" spans="1:14" x14ac:dyDescent="0.2">
      <c r="A239" s="309" t="s">
        <v>28</v>
      </c>
      <c r="B239" s="229">
        <v>103</v>
      </c>
      <c r="C239" s="281">
        <v>102</v>
      </c>
      <c r="D239" s="281">
        <v>101.5</v>
      </c>
      <c r="E239" s="281">
        <v>101.5</v>
      </c>
      <c r="F239" s="281">
        <v>101</v>
      </c>
      <c r="G239" s="233"/>
      <c r="H239" s="434" t="s">
        <v>57</v>
      </c>
      <c r="I239" s="434">
        <v>95.3</v>
      </c>
      <c r="J239" s="434"/>
    </row>
    <row r="240" spans="1:14" ht="13.5" thickBot="1" x14ac:dyDescent="0.25">
      <c r="A240" s="312" t="s">
        <v>26</v>
      </c>
      <c r="B240" s="336">
        <f>B239-B226</f>
        <v>6.5</v>
      </c>
      <c r="C240" s="337">
        <f>C239-C226</f>
        <v>6.5</v>
      </c>
      <c r="D240" s="337">
        <f>D239-D226</f>
        <v>6.5</v>
      </c>
      <c r="E240" s="337">
        <f>E239-E226</f>
        <v>6.5</v>
      </c>
      <c r="F240" s="337">
        <f>F239-F226</f>
        <v>6.5</v>
      </c>
      <c r="G240" s="234"/>
      <c r="H240" s="434" t="s">
        <v>26</v>
      </c>
      <c r="I240" s="434">
        <f>I239-I226</f>
        <v>5.2000000000000028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624" t="s">
        <v>72</v>
      </c>
      <c r="C243" s="625"/>
      <c r="D243" s="625"/>
      <c r="E243" s="625"/>
      <c r="F243" s="626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2800</v>
      </c>
      <c r="C245" s="318">
        <v>2800</v>
      </c>
      <c r="D245" s="319">
        <v>2800</v>
      </c>
      <c r="E245" s="319">
        <v>2800</v>
      </c>
      <c r="F245" s="319">
        <v>2800</v>
      </c>
      <c r="G245" s="320">
        <v>2800</v>
      </c>
    </row>
    <row r="246" spans="1:10" s="440" customFormat="1" x14ac:dyDescent="0.2">
      <c r="A246" s="295" t="s">
        <v>6</v>
      </c>
      <c r="B246" s="321">
        <v>2813.3333333333335</v>
      </c>
      <c r="C246" s="322">
        <v>2810.909090909091</v>
      </c>
      <c r="D246" s="322">
        <v>2939.375</v>
      </c>
      <c r="E246" s="322">
        <v>2958.3333333333335</v>
      </c>
      <c r="F246" s="322">
        <v>3091.0810810810813</v>
      </c>
      <c r="G246" s="259">
        <v>2949.7692307692309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>
        <v>100</v>
      </c>
      <c r="F247" s="325">
        <v>89.189189189189193</v>
      </c>
      <c r="G247" s="326">
        <v>93.07692307692308</v>
      </c>
    </row>
    <row r="248" spans="1:10" s="440" customFormat="1" x14ac:dyDescent="0.2">
      <c r="A248" s="226" t="s">
        <v>8</v>
      </c>
      <c r="B248" s="263">
        <v>4.2110811622614597E-2</v>
      </c>
      <c r="C248" s="264">
        <v>3.2656935475715791E-2</v>
      </c>
      <c r="D248" s="327">
        <v>4.084216717030157E-2</v>
      </c>
      <c r="E248" s="327">
        <v>2.5829618898812516E-2</v>
      </c>
      <c r="F248" s="327">
        <v>6.0862656427245414E-2</v>
      </c>
      <c r="G248" s="328">
        <v>5.761086141535772E-2</v>
      </c>
    </row>
    <row r="249" spans="1:10" s="440" customFormat="1" x14ac:dyDescent="0.2">
      <c r="A249" s="295" t="s">
        <v>1</v>
      </c>
      <c r="B249" s="266">
        <f t="shared" ref="B249:G249" si="56">B246/B245*100-100</f>
        <v>0.4761904761904816</v>
      </c>
      <c r="C249" s="267">
        <f t="shared" si="56"/>
        <v>0.38961038961038241</v>
      </c>
      <c r="D249" s="267">
        <f t="shared" si="56"/>
        <v>4.9776785714285694</v>
      </c>
      <c r="E249" s="267">
        <f t="shared" si="56"/>
        <v>5.6547619047619122</v>
      </c>
      <c r="F249" s="267">
        <f t="shared" si="56"/>
        <v>10.395752895752892</v>
      </c>
      <c r="G249" s="269">
        <f t="shared" si="56"/>
        <v>5.3489010989011092</v>
      </c>
      <c r="H249" s="365"/>
    </row>
    <row r="250" spans="1:10" s="440" customFormat="1" ht="13.5" thickBot="1" x14ac:dyDescent="0.25">
      <c r="A250" s="226" t="s">
        <v>27</v>
      </c>
      <c r="B250" s="270">
        <f t="shared" ref="B250:G250" si="57">B246-B233</f>
        <v>206.06060606060601</v>
      </c>
      <c r="C250" s="271">
        <f t="shared" si="57"/>
        <v>155.4545454545455</v>
      </c>
      <c r="D250" s="271">
        <f t="shared" si="57"/>
        <v>195.1814516129034</v>
      </c>
      <c r="E250" s="271">
        <f t="shared" si="57"/>
        <v>139.5333333333333</v>
      </c>
      <c r="F250" s="271">
        <f t="shared" si="57"/>
        <v>188.51697851697872</v>
      </c>
      <c r="G250" s="424">
        <f t="shared" si="57"/>
        <v>183.43829551743238</v>
      </c>
    </row>
    <row r="251" spans="1:10" s="440" customFormat="1" x14ac:dyDescent="0.2">
      <c r="A251" s="309" t="s">
        <v>52</v>
      </c>
      <c r="B251" s="274">
        <v>198</v>
      </c>
      <c r="C251" s="275">
        <v>219</v>
      </c>
      <c r="D251" s="275">
        <v>312</v>
      </c>
      <c r="E251" s="275">
        <v>259</v>
      </c>
      <c r="F251" s="329">
        <v>366</v>
      </c>
      <c r="G251" s="330">
        <f>SUM(B251:F251)</f>
        <v>1354</v>
      </c>
      <c r="H251" s="440" t="s">
        <v>56</v>
      </c>
      <c r="I251" s="331">
        <f>G238-G251</f>
        <v>2</v>
      </c>
      <c r="J251" s="332">
        <f>I251/G238</f>
        <v>1.4749262536873156E-3</v>
      </c>
    </row>
    <row r="252" spans="1:10" s="440" customFormat="1" x14ac:dyDescent="0.2">
      <c r="A252" s="309" t="s">
        <v>28</v>
      </c>
      <c r="B252" s="229">
        <v>108.5</v>
      </c>
      <c r="C252" s="281">
        <v>108</v>
      </c>
      <c r="D252" s="281">
        <v>107</v>
      </c>
      <c r="E252" s="281">
        <v>107</v>
      </c>
      <c r="F252" s="281">
        <v>106.5</v>
      </c>
      <c r="G252" s="233"/>
      <c r="H252" s="440" t="s">
        <v>57</v>
      </c>
      <c r="I252" s="440">
        <v>101.73</v>
      </c>
    </row>
    <row r="253" spans="1:10" s="440" customFormat="1" ht="13.5" thickBot="1" x14ac:dyDescent="0.25">
      <c r="A253" s="312" t="s">
        <v>26</v>
      </c>
      <c r="B253" s="336">
        <f>B252-B239</f>
        <v>5.5</v>
      </c>
      <c r="C253" s="337">
        <f>C252-C239</f>
        <v>6</v>
      </c>
      <c r="D253" s="337">
        <f>D252-D239</f>
        <v>5.5</v>
      </c>
      <c r="E253" s="337">
        <f>E252-E239</f>
        <v>5.5</v>
      </c>
      <c r="F253" s="337">
        <f>F252-F239</f>
        <v>5.5</v>
      </c>
      <c r="G253" s="234"/>
      <c r="H253" s="440" t="s">
        <v>26</v>
      </c>
      <c r="I253" s="440">
        <f>I252-I239</f>
        <v>6.4300000000000068</v>
      </c>
    </row>
    <row r="255" spans="1:10" ht="13.5" thickBot="1" x14ac:dyDescent="0.25"/>
    <row r="256" spans="1:10" ht="13.5" thickBot="1" x14ac:dyDescent="0.25">
      <c r="A256" s="285" t="s">
        <v>114</v>
      </c>
      <c r="B256" s="624" t="s">
        <v>72</v>
      </c>
      <c r="C256" s="625"/>
      <c r="D256" s="625"/>
      <c r="E256" s="625"/>
      <c r="F256" s="626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>
        <v>139</v>
      </c>
      <c r="H257" s="447"/>
      <c r="I257" s="447"/>
      <c r="J257" s="447"/>
    </row>
    <row r="258" spans="1:10" x14ac:dyDescent="0.2">
      <c r="A258" s="292" t="s">
        <v>3</v>
      </c>
      <c r="B258" s="317">
        <v>2960</v>
      </c>
      <c r="C258" s="318">
        <v>2960</v>
      </c>
      <c r="D258" s="319">
        <v>2960</v>
      </c>
      <c r="E258" s="319">
        <v>2960</v>
      </c>
      <c r="F258" s="319">
        <v>2960</v>
      </c>
      <c r="G258" s="320">
        <v>2960</v>
      </c>
      <c r="H258" s="447"/>
      <c r="I258" s="447"/>
      <c r="J258" s="447"/>
    </row>
    <row r="259" spans="1:10" x14ac:dyDescent="0.2">
      <c r="A259" s="295" t="s">
        <v>6</v>
      </c>
      <c r="B259" s="321">
        <v>2937</v>
      </c>
      <c r="C259" s="322">
        <v>2967.7272727272725</v>
      </c>
      <c r="D259" s="322">
        <v>3051.212121212121</v>
      </c>
      <c r="E259" s="322">
        <v>3154.2307692307691</v>
      </c>
      <c r="F259" s="322">
        <v>3195</v>
      </c>
      <c r="G259" s="259">
        <v>3080.1438848920861</v>
      </c>
      <c r="H259" s="447"/>
      <c r="I259" s="447"/>
      <c r="J259" s="447"/>
    </row>
    <row r="260" spans="1:10" x14ac:dyDescent="0.2">
      <c r="A260" s="226" t="s">
        <v>7</v>
      </c>
      <c r="B260" s="323">
        <v>95</v>
      </c>
      <c r="C260" s="324">
        <v>100</v>
      </c>
      <c r="D260" s="325">
        <v>100</v>
      </c>
      <c r="E260" s="325">
        <v>96.15384615384616</v>
      </c>
      <c r="F260" s="325">
        <v>92.10526315789474</v>
      </c>
      <c r="G260" s="326">
        <v>91.366906474820141</v>
      </c>
      <c r="H260" s="447"/>
      <c r="I260" s="447"/>
      <c r="J260" s="447"/>
    </row>
    <row r="261" spans="1:10" x14ac:dyDescent="0.2">
      <c r="A261" s="226" t="s">
        <v>8</v>
      </c>
      <c r="B261" s="263">
        <v>4.5043018435126404E-2</v>
      </c>
      <c r="C261" s="264">
        <v>3.6033647090682713E-2</v>
      </c>
      <c r="D261" s="327">
        <v>4.8696837952124566E-2</v>
      </c>
      <c r="E261" s="327">
        <v>3.6764365381805379E-2</v>
      </c>
      <c r="F261" s="327">
        <v>5.6190262797514247E-2</v>
      </c>
      <c r="G261" s="328">
        <v>5.686303642873098E-2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58">B259/B258*100-100</f>
        <v>-0.77702702702701743</v>
      </c>
      <c r="C262" s="267">
        <f t="shared" si="58"/>
        <v>0.26105651105649486</v>
      </c>
      <c r="D262" s="267">
        <f t="shared" si="58"/>
        <v>3.08149058149057</v>
      </c>
      <c r="E262" s="267">
        <f t="shared" si="58"/>
        <v>6.5618503118503071</v>
      </c>
      <c r="F262" s="267">
        <f t="shared" si="58"/>
        <v>7.939189189189193</v>
      </c>
      <c r="G262" s="269">
        <f t="shared" si="58"/>
        <v>4.0589150301380386</v>
      </c>
      <c r="H262" s="365"/>
      <c r="I262" s="447"/>
      <c r="J262" s="447"/>
    </row>
    <row r="263" spans="1:10" ht="13.5" thickBot="1" x14ac:dyDescent="0.25">
      <c r="A263" s="226" t="s">
        <v>27</v>
      </c>
      <c r="B263" s="270">
        <f t="shared" ref="B263:G263" si="59">B259-B246</f>
        <v>123.66666666666652</v>
      </c>
      <c r="C263" s="271">
        <f t="shared" si="59"/>
        <v>156.81818181818153</v>
      </c>
      <c r="D263" s="271">
        <f t="shared" si="59"/>
        <v>111.83712121212102</v>
      </c>
      <c r="E263" s="271">
        <f t="shared" si="59"/>
        <v>195.89743589743557</v>
      </c>
      <c r="F263" s="271">
        <f t="shared" si="59"/>
        <v>103.91891891891873</v>
      </c>
      <c r="G263" s="424">
        <f t="shared" si="59"/>
        <v>130.37465412285519</v>
      </c>
      <c r="H263" s="447"/>
      <c r="I263" s="447"/>
      <c r="J263" s="447"/>
    </row>
    <row r="264" spans="1:10" x14ac:dyDescent="0.2">
      <c r="A264" s="309" t="s">
        <v>52</v>
      </c>
      <c r="B264" s="274">
        <v>198</v>
      </c>
      <c r="C264" s="275">
        <v>219</v>
      </c>
      <c r="D264" s="275">
        <v>312</v>
      </c>
      <c r="E264" s="275">
        <v>259</v>
      </c>
      <c r="F264" s="329">
        <v>366</v>
      </c>
      <c r="G264" s="330">
        <f>SUM(B264:F264)</f>
        <v>1354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229">
        <v>114</v>
      </c>
      <c r="C265" s="281">
        <v>113.5</v>
      </c>
      <c r="D265" s="281">
        <v>112.5</v>
      </c>
      <c r="E265" s="281">
        <v>112.5</v>
      </c>
      <c r="F265" s="281">
        <v>112</v>
      </c>
      <c r="G265" s="233"/>
      <c r="H265" s="447" t="s">
        <v>57</v>
      </c>
      <c r="I265" s="447">
        <v>107.26</v>
      </c>
      <c r="J265" s="447"/>
    </row>
    <row r="266" spans="1:10" ht="13.5" thickBot="1" x14ac:dyDescent="0.25">
      <c r="A266" s="312" t="s">
        <v>26</v>
      </c>
      <c r="B266" s="336">
        <f>B265-B252</f>
        <v>5.5</v>
      </c>
      <c r="C266" s="337">
        <f>C265-C252</f>
        <v>5.5</v>
      </c>
      <c r="D266" s="337">
        <f>D265-D252</f>
        <v>5.5</v>
      </c>
      <c r="E266" s="337">
        <f>E265-E252</f>
        <v>5.5</v>
      </c>
      <c r="F266" s="337">
        <f>F265-F252</f>
        <v>5.5</v>
      </c>
      <c r="G266" s="234"/>
      <c r="H266" s="447" t="s">
        <v>26</v>
      </c>
      <c r="I266" s="447">
        <f>I265-I252</f>
        <v>5.5300000000000011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624" t="s">
        <v>72</v>
      </c>
      <c r="C269" s="625"/>
      <c r="D269" s="625"/>
      <c r="E269" s="625"/>
      <c r="F269" s="626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133</v>
      </c>
      <c r="H270" s="457"/>
      <c r="I270" s="457"/>
      <c r="J270" s="457"/>
    </row>
    <row r="271" spans="1:10" x14ac:dyDescent="0.2">
      <c r="A271" s="292" t="s">
        <v>3</v>
      </c>
      <c r="B271" s="317">
        <v>3150</v>
      </c>
      <c r="C271" s="318">
        <v>3150</v>
      </c>
      <c r="D271" s="319">
        <v>3150</v>
      </c>
      <c r="E271" s="319">
        <v>3150</v>
      </c>
      <c r="F271" s="319">
        <v>3150</v>
      </c>
      <c r="G271" s="320">
        <v>3150</v>
      </c>
      <c r="H271" s="457"/>
      <c r="I271" s="457"/>
      <c r="J271" s="457"/>
    </row>
    <row r="272" spans="1:10" x14ac:dyDescent="0.2">
      <c r="A272" s="295" t="s">
        <v>6</v>
      </c>
      <c r="B272" s="321">
        <v>3078.5</v>
      </c>
      <c r="C272" s="322">
        <v>3076.818181818182</v>
      </c>
      <c r="D272" s="322">
        <v>3169</v>
      </c>
      <c r="E272" s="322">
        <v>3314.0740740740739</v>
      </c>
      <c r="F272" s="322">
        <v>3320.8823529411766</v>
      </c>
      <c r="G272" s="259">
        <v>3208.4210526315787</v>
      </c>
      <c r="H272" s="457"/>
      <c r="I272" s="457"/>
      <c r="J272" s="457"/>
    </row>
    <row r="273" spans="1:11" x14ac:dyDescent="0.2">
      <c r="A273" s="226" t="s">
        <v>7</v>
      </c>
      <c r="B273" s="323">
        <v>85</v>
      </c>
      <c r="C273" s="324">
        <v>100</v>
      </c>
      <c r="D273" s="325">
        <v>96.666666666666671</v>
      </c>
      <c r="E273" s="325">
        <v>92.592592592592595</v>
      </c>
      <c r="F273" s="325">
        <v>94.117647058823536</v>
      </c>
      <c r="G273" s="326">
        <v>89.473684210526315</v>
      </c>
      <c r="H273" s="457"/>
      <c r="I273" s="457"/>
      <c r="J273" s="457"/>
    </row>
    <row r="274" spans="1:11" x14ac:dyDescent="0.2">
      <c r="A274" s="226" t="s">
        <v>8</v>
      </c>
      <c r="B274" s="263">
        <v>6.5430172391219829E-2</v>
      </c>
      <c r="C274" s="264">
        <v>4.4188756206217719E-2</v>
      </c>
      <c r="D274" s="327">
        <v>4.6458372592189316E-2</v>
      </c>
      <c r="E274" s="327">
        <v>4.6718894487946763E-2</v>
      </c>
      <c r="F274" s="327">
        <v>5.628493299644792E-2</v>
      </c>
      <c r="G274" s="328">
        <v>6.1629909067996556E-2</v>
      </c>
      <c r="H274" s="457"/>
      <c r="I274" s="457"/>
      <c r="J274" s="457"/>
    </row>
    <row r="275" spans="1:11" x14ac:dyDescent="0.2">
      <c r="A275" s="295" t="s">
        <v>1</v>
      </c>
      <c r="B275" s="266">
        <f t="shared" ref="B275:G275" si="60">B272/B271*100-100</f>
        <v>-2.2698412698412653</v>
      </c>
      <c r="C275" s="267">
        <f t="shared" si="60"/>
        <v>-2.3232323232323182</v>
      </c>
      <c r="D275" s="267">
        <f t="shared" si="60"/>
        <v>0.60317460317460814</v>
      </c>
      <c r="E275" s="267">
        <f t="shared" si="60"/>
        <v>5.2087007642563208</v>
      </c>
      <c r="F275" s="267">
        <f t="shared" si="60"/>
        <v>5.4248366013071916</v>
      </c>
      <c r="G275" s="269">
        <f t="shared" si="60"/>
        <v>1.8546365914786804</v>
      </c>
      <c r="H275" s="365"/>
      <c r="I275" s="457"/>
      <c r="J275" s="457"/>
    </row>
    <row r="276" spans="1:11" ht="13.5" thickBot="1" x14ac:dyDescent="0.25">
      <c r="A276" s="226" t="s">
        <v>27</v>
      </c>
      <c r="B276" s="270">
        <f t="shared" ref="B276:G276" si="61">B272-B259</f>
        <v>141.5</v>
      </c>
      <c r="C276" s="271">
        <f t="shared" si="61"/>
        <v>109.09090909090946</v>
      </c>
      <c r="D276" s="271">
        <f t="shared" si="61"/>
        <v>117.78787878787898</v>
      </c>
      <c r="E276" s="271">
        <f t="shared" si="61"/>
        <v>159.84330484330485</v>
      </c>
      <c r="F276" s="271">
        <f t="shared" si="61"/>
        <v>125.88235294117658</v>
      </c>
      <c r="G276" s="424">
        <f t="shared" si="61"/>
        <v>128.2771677394926</v>
      </c>
      <c r="H276" s="457"/>
      <c r="I276" s="457"/>
      <c r="J276" s="457"/>
    </row>
    <row r="277" spans="1:11" x14ac:dyDescent="0.2">
      <c r="A277" s="309" t="s">
        <v>52</v>
      </c>
      <c r="B277" s="274">
        <v>198</v>
      </c>
      <c r="C277" s="275">
        <v>219</v>
      </c>
      <c r="D277" s="275">
        <v>312</v>
      </c>
      <c r="E277" s="275">
        <v>259</v>
      </c>
      <c r="F277" s="329">
        <v>366</v>
      </c>
      <c r="G277" s="330">
        <f>SUM(B277:F277)</f>
        <v>1354</v>
      </c>
      <c r="H277" s="457" t="s">
        <v>56</v>
      </c>
      <c r="I277" s="331">
        <f>G264-G277</f>
        <v>0</v>
      </c>
      <c r="J277" s="332">
        <f>I277/G264</f>
        <v>0</v>
      </c>
      <c r="K277" s="414" t="s">
        <v>116</v>
      </c>
    </row>
    <row r="278" spans="1:11" x14ac:dyDescent="0.2">
      <c r="A278" s="309" t="s">
        <v>28</v>
      </c>
      <c r="B278" s="229">
        <v>120</v>
      </c>
      <c r="C278" s="281">
        <v>119.5</v>
      </c>
      <c r="D278" s="281">
        <v>118.5</v>
      </c>
      <c r="E278" s="281">
        <v>118</v>
      </c>
      <c r="F278" s="281">
        <v>117.5</v>
      </c>
      <c r="G278" s="233"/>
      <c r="H278" s="457" t="s">
        <v>57</v>
      </c>
      <c r="I278" s="457">
        <v>112.81</v>
      </c>
      <c r="J278" s="457"/>
      <c r="K278" s="414" t="s">
        <v>117</v>
      </c>
    </row>
    <row r="279" spans="1:11" ht="13.5" thickBot="1" x14ac:dyDescent="0.25">
      <c r="A279" s="312" t="s">
        <v>26</v>
      </c>
      <c r="B279" s="336">
        <f>B278-B265</f>
        <v>6</v>
      </c>
      <c r="C279" s="337">
        <f>C278-C265</f>
        <v>6</v>
      </c>
      <c r="D279" s="337">
        <f>D278-D265</f>
        <v>6</v>
      </c>
      <c r="E279" s="337">
        <f>E278-E265</f>
        <v>5.5</v>
      </c>
      <c r="F279" s="337">
        <f>F278-F265</f>
        <v>5.5</v>
      </c>
      <c r="G279" s="234"/>
      <c r="H279" s="457" t="s">
        <v>26</v>
      </c>
      <c r="I279" s="457">
        <f>I278-I265</f>
        <v>5.5499999999999972</v>
      </c>
      <c r="J279" s="457"/>
    </row>
    <row r="281" spans="1:11" ht="13.5" thickBot="1" x14ac:dyDescent="0.25"/>
    <row r="282" spans="1:11" ht="13.5" thickBot="1" x14ac:dyDescent="0.25">
      <c r="A282" s="285" t="s">
        <v>118</v>
      </c>
      <c r="B282" s="624" t="s">
        <v>72</v>
      </c>
      <c r="C282" s="625"/>
      <c r="D282" s="625"/>
      <c r="E282" s="625"/>
      <c r="F282" s="626"/>
      <c r="G282" s="314" t="s">
        <v>0</v>
      </c>
      <c r="H282" s="461"/>
      <c r="I282" s="461"/>
      <c r="J282" s="461"/>
    </row>
    <row r="283" spans="1:11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133</v>
      </c>
      <c r="H283" s="461"/>
      <c r="I283" s="461"/>
      <c r="J283" s="461"/>
    </row>
    <row r="284" spans="1:11" x14ac:dyDescent="0.2">
      <c r="A284" s="292" t="s">
        <v>3</v>
      </c>
      <c r="B284" s="317">
        <v>3370</v>
      </c>
      <c r="C284" s="318">
        <v>3370</v>
      </c>
      <c r="D284" s="319">
        <v>3370</v>
      </c>
      <c r="E284" s="319">
        <v>3370</v>
      </c>
      <c r="F284" s="319">
        <v>3370</v>
      </c>
      <c r="G284" s="320">
        <v>3370</v>
      </c>
      <c r="H284" s="461"/>
      <c r="I284" s="461"/>
      <c r="J284" s="461"/>
    </row>
    <row r="285" spans="1:11" x14ac:dyDescent="0.2">
      <c r="A285" s="295" t="s">
        <v>6</v>
      </c>
      <c r="B285" s="321">
        <v>3148.5294117647059</v>
      </c>
      <c r="C285" s="322">
        <v>3273.3333333333335</v>
      </c>
      <c r="D285" s="322">
        <v>3380</v>
      </c>
      <c r="E285" s="322">
        <v>3565.6</v>
      </c>
      <c r="F285" s="322"/>
      <c r="G285" s="259">
        <v>3327.3275862068967</v>
      </c>
      <c r="H285" s="461"/>
      <c r="I285" s="461"/>
      <c r="J285" s="461"/>
    </row>
    <row r="286" spans="1:11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>
        <v>100</v>
      </c>
      <c r="F286" s="325"/>
      <c r="G286" s="326">
        <v>95.689655172413794</v>
      </c>
      <c r="H286" s="461"/>
      <c r="I286" s="461"/>
      <c r="J286" s="461"/>
    </row>
    <row r="287" spans="1:11" x14ac:dyDescent="0.2">
      <c r="A287" s="226" t="s">
        <v>8</v>
      </c>
      <c r="B287" s="263">
        <v>2.935424302436716E-2</v>
      </c>
      <c r="C287" s="264">
        <v>1.9868310423166186E-2</v>
      </c>
      <c r="D287" s="327">
        <v>2.3619277917037797E-2</v>
      </c>
      <c r="E287" s="327">
        <v>3.1641595969683314E-2</v>
      </c>
      <c r="F287" s="327"/>
      <c r="G287" s="328">
        <v>5.2814685352827892E-2</v>
      </c>
      <c r="H287" s="461"/>
      <c r="I287" s="461"/>
      <c r="J287" s="461"/>
    </row>
    <row r="288" spans="1:11" x14ac:dyDescent="0.2">
      <c r="A288" s="295" t="s">
        <v>1</v>
      </c>
      <c r="B288" s="266">
        <f t="shared" ref="B288:G288" si="62">B285/B284*100-100</f>
        <v>-6.5718275440740115</v>
      </c>
      <c r="C288" s="267">
        <f t="shared" si="62"/>
        <v>-2.868447082096921</v>
      </c>
      <c r="D288" s="267">
        <f t="shared" si="62"/>
        <v>0.29673590504451397</v>
      </c>
      <c r="E288" s="267">
        <f t="shared" si="62"/>
        <v>5.804154302670625</v>
      </c>
      <c r="F288" s="267">
        <f t="shared" si="62"/>
        <v>-100</v>
      </c>
      <c r="G288" s="269">
        <f t="shared" si="62"/>
        <v>-1.2662437327330309</v>
      </c>
      <c r="H288" s="365"/>
      <c r="I288" s="461"/>
      <c r="J288" s="461"/>
    </row>
    <row r="289" spans="1:22" ht="13.5" thickBot="1" x14ac:dyDescent="0.25">
      <c r="A289" s="226" t="s">
        <v>27</v>
      </c>
      <c r="B289" s="270">
        <f t="shared" ref="B289:G289" si="63">B285-B272</f>
        <v>70.029411764705856</v>
      </c>
      <c r="C289" s="271">
        <f t="shared" si="63"/>
        <v>196.5151515151515</v>
      </c>
      <c r="D289" s="271">
        <f t="shared" si="63"/>
        <v>211</v>
      </c>
      <c r="E289" s="271">
        <f t="shared" si="63"/>
        <v>251.525925925926</v>
      </c>
      <c r="F289" s="271">
        <f t="shared" si="63"/>
        <v>-3320.8823529411766</v>
      </c>
      <c r="G289" s="424">
        <f t="shared" si="63"/>
        <v>118.90653357531801</v>
      </c>
      <c r="H289" s="461"/>
      <c r="I289" s="461"/>
      <c r="J289" s="461"/>
    </row>
    <row r="290" spans="1:22" x14ac:dyDescent="0.2">
      <c r="A290" s="309" t="s">
        <v>52</v>
      </c>
      <c r="B290" s="274">
        <v>342</v>
      </c>
      <c r="C290" s="275">
        <v>262</v>
      </c>
      <c r="D290" s="275">
        <v>308</v>
      </c>
      <c r="E290" s="275">
        <v>247</v>
      </c>
      <c r="F290" s="329"/>
      <c r="G290" s="330">
        <f>SUM(B290:F290)</f>
        <v>1159</v>
      </c>
      <c r="H290" s="461" t="s">
        <v>56</v>
      </c>
      <c r="I290" s="331">
        <f>G277-G290</f>
        <v>195</v>
      </c>
      <c r="J290" s="332">
        <f>I290/G277</f>
        <v>0.14401772525849335</v>
      </c>
      <c r="K290" s="414" t="s">
        <v>119</v>
      </c>
    </row>
    <row r="291" spans="1:22" x14ac:dyDescent="0.2">
      <c r="A291" s="309" t="s">
        <v>28</v>
      </c>
      <c r="B291" s="229">
        <v>126</v>
      </c>
      <c r="C291" s="281">
        <v>125</v>
      </c>
      <c r="D291" s="281">
        <v>124</v>
      </c>
      <c r="E291" s="281">
        <v>123.5</v>
      </c>
      <c r="F291" s="281"/>
      <c r="G291" s="233"/>
      <c r="H291" s="461" t="s">
        <v>57</v>
      </c>
      <c r="I291" s="461">
        <v>118.64</v>
      </c>
      <c r="J291" s="461"/>
    </row>
    <row r="292" spans="1:22" ht="13.5" thickBot="1" x14ac:dyDescent="0.25">
      <c r="A292" s="312" t="s">
        <v>26</v>
      </c>
      <c r="B292" s="336">
        <f>B291-B278</f>
        <v>6</v>
      </c>
      <c r="C292" s="337">
        <f>C291-C278</f>
        <v>5.5</v>
      </c>
      <c r="D292" s="337">
        <f>D291-D278</f>
        <v>5.5</v>
      </c>
      <c r="E292" s="337">
        <f>E291-E278</f>
        <v>5.5</v>
      </c>
      <c r="F292" s="337">
        <f>F291-F278</f>
        <v>-117.5</v>
      </c>
      <c r="G292" s="234"/>
      <c r="H292" s="461" t="s">
        <v>26</v>
      </c>
      <c r="I292" s="461">
        <f>I291-I278</f>
        <v>5.8299999999999983</v>
      </c>
      <c r="J292" s="461"/>
    </row>
    <row r="293" spans="1:22" x14ac:dyDescent="0.2">
      <c r="C293" s="280">
        <v>125</v>
      </c>
      <c r="D293" s="280">
        <v>124</v>
      </c>
    </row>
    <row r="295" spans="1:22" s="466" customFormat="1" x14ac:dyDescent="0.2">
      <c r="A295" s="466" t="s">
        <v>122</v>
      </c>
      <c r="B295" s="466">
        <v>1</v>
      </c>
      <c r="C295" s="466">
        <v>2</v>
      </c>
      <c r="D295" s="466" t="s">
        <v>123</v>
      </c>
      <c r="E295" s="466">
        <v>1</v>
      </c>
      <c r="F295" s="466">
        <v>3</v>
      </c>
      <c r="G295" s="466">
        <v>4</v>
      </c>
      <c r="H295" s="466">
        <v>1</v>
      </c>
      <c r="I295" s="466" t="s">
        <v>124</v>
      </c>
      <c r="J295" s="466">
        <v>2</v>
      </c>
      <c r="K295" s="466">
        <v>1</v>
      </c>
      <c r="L295" s="466">
        <v>3</v>
      </c>
      <c r="M295" s="466">
        <v>4</v>
      </c>
      <c r="N295" s="466">
        <v>1</v>
      </c>
      <c r="O295" s="466">
        <v>2</v>
      </c>
      <c r="P295" s="466">
        <v>3</v>
      </c>
      <c r="Q295" s="466">
        <v>1</v>
      </c>
      <c r="R295" s="466" t="s">
        <v>125</v>
      </c>
      <c r="S295" s="466">
        <v>4</v>
      </c>
    </row>
    <row r="296" spans="1:22" s="466" customFormat="1" x14ac:dyDescent="0.2">
      <c r="B296" s="466">
        <v>126</v>
      </c>
      <c r="C296" s="466">
        <v>125</v>
      </c>
      <c r="D296" s="466">
        <v>124.5</v>
      </c>
      <c r="E296" s="466">
        <v>126</v>
      </c>
      <c r="F296" s="466">
        <v>124</v>
      </c>
      <c r="G296" s="466">
        <v>123.5</v>
      </c>
      <c r="H296" s="466">
        <v>126</v>
      </c>
      <c r="I296" s="466">
        <v>125.5</v>
      </c>
      <c r="J296" s="466">
        <v>125</v>
      </c>
      <c r="K296" s="466">
        <v>126</v>
      </c>
      <c r="L296" s="466">
        <v>124</v>
      </c>
      <c r="M296" s="466">
        <v>123.5</v>
      </c>
      <c r="N296" s="466">
        <v>126</v>
      </c>
      <c r="O296" s="466">
        <v>125</v>
      </c>
      <c r="P296" s="466">
        <v>124</v>
      </c>
      <c r="Q296" s="466">
        <v>126</v>
      </c>
      <c r="R296" s="466">
        <v>124</v>
      </c>
      <c r="S296" s="466">
        <v>123.5</v>
      </c>
    </row>
    <row r="297" spans="1:22" s="466" customFormat="1" ht="13.5" thickBot="1" x14ac:dyDescent="0.25">
      <c r="B297" s="239">
        <v>3327.3275862068967</v>
      </c>
      <c r="C297" s="239">
        <v>3327.3275862068967</v>
      </c>
      <c r="D297" s="239">
        <v>3327.3275862068967</v>
      </c>
      <c r="E297" s="239">
        <v>3327.3275862068967</v>
      </c>
      <c r="F297" s="239">
        <v>3327.3275862068967</v>
      </c>
      <c r="G297" s="239">
        <v>3327.3275862068967</v>
      </c>
      <c r="H297" s="239">
        <v>3327.3275862068967</v>
      </c>
      <c r="I297" s="239">
        <v>3327.3275862068967</v>
      </c>
      <c r="J297" s="239">
        <v>3327.3275862068967</v>
      </c>
      <c r="K297" s="239">
        <v>3327.3275862068967</v>
      </c>
      <c r="L297" s="239">
        <v>3327.3275862068967</v>
      </c>
      <c r="M297" s="239">
        <v>3327.3275862068967</v>
      </c>
      <c r="N297" s="239">
        <v>3327.3275862068967</v>
      </c>
      <c r="O297" s="239">
        <v>3327.3275862068967</v>
      </c>
      <c r="P297" s="239">
        <v>3327.3275862068967</v>
      </c>
      <c r="Q297" s="239">
        <v>3327.3275862068967</v>
      </c>
      <c r="R297" s="239">
        <v>3327.3275862068967</v>
      </c>
      <c r="S297" s="239">
        <v>3327.3275862068967</v>
      </c>
      <c r="T297" s="239">
        <v>3327.3275862068967</v>
      </c>
    </row>
    <row r="298" spans="1:22" s="466" customFormat="1" ht="13.5" thickBot="1" x14ac:dyDescent="0.25">
      <c r="A298" s="468" t="s">
        <v>120</v>
      </c>
      <c r="B298" s="624" t="s">
        <v>53</v>
      </c>
      <c r="C298" s="625"/>
      <c r="D298" s="625"/>
      <c r="E298" s="625"/>
      <c r="F298" s="625"/>
      <c r="G298" s="626"/>
      <c r="H298" s="624" t="s">
        <v>72</v>
      </c>
      <c r="I298" s="625"/>
      <c r="J298" s="625"/>
      <c r="K298" s="625"/>
      <c r="L298" s="625"/>
      <c r="M298" s="626"/>
      <c r="N298" s="624" t="s">
        <v>63</v>
      </c>
      <c r="O298" s="625"/>
      <c r="P298" s="625"/>
      <c r="Q298" s="625"/>
      <c r="R298" s="625"/>
      <c r="S298" s="626"/>
      <c r="T298" s="338" t="s">
        <v>55</v>
      </c>
    </row>
    <row r="299" spans="1:22" s="466" customFormat="1" x14ac:dyDescent="0.2">
      <c r="A299" s="469" t="s">
        <v>54</v>
      </c>
      <c r="B299" s="448">
        <v>1</v>
      </c>
      <c r="C299" s="449">
        <v>2</v>
      </c>
      <c r="D299" s="449">
        <v>3</v>
      </c>
      <c r="E299" s="449">
        <v>4</v>
      </c>
      <c r="F299" s="449">
        <v>5</v>
      </c>
      <c r="G299" s="450">
        <v>6</v>
      </c>
      <c r="H299" s="448">
        <v>7</v>
      </c>
      <c r="I299" s="449">
        <v>8</v>
      </c>
      <c r="J299" s="449">
        <v>9</v>
      </c>
      <c r="K299" s="449">
        <v>10</v>
      </c>
      <c r="L299" s="449">
        <v>11</v>
      </c>
      <c r="M299" s="451">
        <v>12</v>
      </c>
      <c r="N299" s="448">
        <v>13</v>
      </c>
      <c r="O299" s="449">
        <v>14</v>
      </c>
      <c r="P299" s="449">
        <v>15</v>
      </c>
      <c r="Q299" s="449">
        <v>16</v>
      </c>
      <c r="R299" s="449">
        <v>17</v>
      </c>
      <c r="S299" s="451">
        <v>18</v>
      </c>
      <c r="T299" s="459">
        <v>917</v>
      </c>
    </row>
    <row r="300" spans="1:22" s="466" customFormat="1" x14ac:dyDescent="0.2">
      <c r="A300" s="470" t="s">
        <v>3</v>
      </c>
      <c r="B300" s="473">
        <v>3560</v>
      </c>
      <c r="C300" s="254">
        <v>3560</v>
      </c>
      <c r="D300" s="254">
        <v>3560</v>
      </c>
      <c r="E300" s="254">
        <v>3560</v>
      </c>
      <c r="F300" s="254">
        <v>3560</v>
      </c>
      <c r="G300" s="404">
        <v>3560</v>
      </c>
      <c r="H300" s="253">
        <v>3560</v>
      </c>
      <c r="I300" s="254">
        <v>3560</v>
      </c>
      <c r="J300" s="254">
        <v>3560</v>
      </c>
      <c r="K300" s="254">
        <v>3560</v>
      </c>
      <c r="L300" s="254">
        <v>3560</v>
      </c>
      <c r="M300" s="255">
        <v>3560</v>
      </c>
      <c r="N300" s="253">
        <v>3560</v>
      </c>
      <c r="O300" s="254">
        <v>3560</v>
      </c>
      <c r="P300" s="254">
        <v>3560</v>
      </c>
      <c r="Q300" s="254">
        <v>3560</v>
      </c>
      <c r="R300" s="254">
        <v>3560</v>
      </c>
      <c r="S300" s="255">
        <v>3560</v>
      </c>
      <c r="T300" s="341">
        <v>3560</v>
      </c>
    </row>
    <row r="301" spans="1:22" s="466" customFormat="1" x14ac:dyDescent="0.2">
      <c r="A301" s="471" t="s">
        <v>6</v>
      </c>
      <c r="B301" s="256">
        <v>3399.3333333333335</v>
      </c>
      <c r="C301" s="257">
        <v>3488</v>
      </c>
      <c r="D301" s="257">
        <v>3562.1428571428573</v>
      </c>
      <c r="E301" s="257">
        <v>3350</v>
      </c>
      <c r="F301" s="257">
        <v>3597.1428571428573</v>
      </c>
      <c r="G301" s="296">
        <v>3748.5714285714284</v>
      </c>
      <c r="H301" s="256">
        <v>3383.0769230769229</v>
      </c>
      <c r="I301" s="257">
        <v>3332.5</v>
      </c>
      <c r="J301" s="257">
        <v>3478.181818181818</v>
      </c>
      <c r="K301" s="257">
        <v>3311.4285714285716</v>
      </c>
      <c r="L301" s="257">
        <v>3598.8235294117649</v>
      </c>
      <c r="M301" s="258">
        <v>3717.5</v>
      </c>
      <c r="N301" s="256">
        <v>3326.3636363636365</v>
      </c>
      <c r="O301" s="257">
        <v>3459.1666666666665</v>
      </c>
      <c r="P301" s="257">
        <v>3593.3333333333335</v>
      </c>
      <c r="Q301" s="257">
        <v>3338.3333333333335</v>
      </c>
      <c r="R301" s="257">
        <v>3558.181818181818</v>
      </c>
      <c r="S301" s="258">
        <v>3736.6666666666665</v>
      </c>
      <c r="T301" s="342">
        <v>3515.8139534883721</v>
      </c>
    </row>
    <row r="302" spans="1:22" s="466" customFormat="1" x14ac:dyDescent="0.2">
      <c r="A302" s="469" t="s">
        <v>7</v>
      </c>
      <c r="B302" s="260">
        <v>93.333333333333329</v>
      </c>
      <c r="C302" s="261">
        <v>100</v>
      </c>
      <c r="D302" s="261">
        <v>100</v>
      </c>
      <c r="E302" s="261">
        <v>100</v>
      </c>
      <c r="F302" s="261">
        <v>100</v>
      </c>
      <c r="G302" s="299">
        <v>100</v>
      </c>
      <c r="H302" s="260">
        <v>100</v>
      </c>
      <c r="I302" s="261">
        <v>100</v>
      </c>
      <c r="J302" s="261">
        <v>90.909090909090907</v>
      </c>
      <c r="K302" s="261">
        <v>100</v>
      </c>
      <c r="L302" s="261">
        <v>94.117647058823536</v>
      </c>
      <c r="M302" s="262">
        <v>100</v>
      </c>
      <c r="N302" s="260">
        <v>100</v>
      </c>
      <c r="O302" s="261">
        <v>100</v>
      </c>
      <c r="P302" s="261">
        <v>100</v>
      </c>
      <c r="Q302" s="261">
        <v>100</v>
      </c>
      <c r="R302" s="261">
        <v>100</v>
      </c>
      <c r="S302" s="262">
        <v>100</v>
      </c>
      <c r="T302" s="343">
        <v>89.767441860465112</v>
      </c>
      <c r="V302" s="227"/>
    </row>
    <row r="303" spans="1:22" s="466" customFormat="1" x14ac:dyDescent="0.2">
      <c r="A303" s="469" t="s">
        <v>8</v>
      </c>
      <c r="B303" s="263">
        <v>5.8976752973335031E-2</v>
      </c>
      <c r="C303" s="264">
        <v>4.425674507157891E-2</v>
      </c>
      <c r="D303" s="264">
        <v>2.7834935555465182E-2</v>
      </c>
      <c r="E303" s="264">
        <v>3.7249412028865593E-2</v>
      </c>
      <c r="F303" s="264">
        <v>3.407086670298104E-2</v>
      </c>
      <c r="G303" s="302">
        <v>3.8140231717063711E-2</v>
      </c>
      <c r="H303" s="263">
        <v>5.9450910148706744E-2</v>
      </c>
      <c r="I303" s="264">
        <v>2.7478445831252703E-2</v>
      </c>
      <c r="J303" s="264">
        <v>4.2428905149405532E-2</v>
      </c>
      <c r="K303" s="264">
        <v>4.0206519602009855E-2</v>
      </c>
      <c r="L303" s="264">
        <v>4.0636179753541342E-2</v>
      </c>
      <c r="M303" s="265">
        <v>4.859522572068567E-2</v>
      </c>
      <c r="N303" s="263">
        <v>5.7873543950957271E-2</v>
      </c>
      <c r="O303" s="264">
        <v>2.2715514177521972E-2</v>
      </c>
      <c r="P303" s="264">
        <v>2.4216655811142671E-2</v>
      </c>
      <c r="Q303" s="264">
        <v>3.7906938138249552E-2</v>
      </c>
      <c r="R303" s="264">
        <v>3.9886392942025665E-2</v>
      </c>
      <c r="S303" s="265">
        <v>3.6142220481503007E-2</v>
      </c>
      <c r="T303" s="344">
        <v>5.7188086270839281E-2</v>
      </c>
      <c r="V303" s="227"/>
    </row>
    <row r="304" spans="1:22" s="466" customFormat="1" x14ac:dyDescent="0.2">
      <c r="A304" s="471" t="s">
        <v>1</v>
      </c>
      <c r="B304" s="266">
        <f>B301/H300*100-100</f>
        <v>-4.513108614232209</v>
      </c>
      <c r="C304" s="267">
        <f t="shared" ref="C304:E304" si="64">C301/C300*100-100</f>
        <v>-2.0224719101123583</v>
      </c>
      <c r="D304" s="267">
        <f t="shared" si="64"/>
        <v>6.0192616372404473E-2</v>
      </c>
      <c r="E304" s="267">
        <f t="shared" si="64"/>
        <v>-5.8988764044943736</v>
      </c>
      <c r="F304" s="267">
        <f>F301/F300*100-100</f>
        <v>1.0433386837881216</v>
      </c>
      <c r="G304" s="405">
        <f t="shared" ref="G304:L304" si="65">G301/G300*100-100</f>
        <v>5.2969502407704567</v>
      </c>
      <c r="H304" s="266">
        <f t="shared" si="65"/>
        <v>-4.9697493517718385</v>
      </c>
      <c r="I304" s="267">
        <f t="shared" si="65"/>
        <v>-6.3904494382022534</v>
      </c>
      <c r="J304" s="267">
        <f t="shared" si="65"/>
        <v>-2.2982635342185915</v>
      </c>
      <c r="K304" s="267">
        <f t="shared" si="65"/>
        <v>-6.9823434991974267</v>
      </c>
      <c r="L304" s="267">
        <f t="shared" si="65"/>
        <v>1.0905485789821654</v>
      </c>
      <c r="M304" s="268">
        <f>M301/M300*100-100</f>
        <v>4.4241573033707766</v>
      </c>
      <c r="N304" s="266">
        <f t="shared" ref="N304:T304" si="66">N301/N300*100-100</f>
        <v>-6.5628192032686314</v>
      </c>
      <c r="O304" s="267">
        <f t="shared" si="66"/>
        <v>-2.8323970037453279</v>
      </c>
      <c r="P304" s="267">
        <f t="shared" si="66"/>
        <v>0.9363295880149991</v>
      </c>
      <c r="Q304" s="267">
        <f t="shared" si="66"/>
        <v>-6.2265917602996126</v>
      </c>
      <c r="R304" s="267">
        <f t="shared" si="66"/>
        <v>-5.1072522982636315E-2</v>
      </c>
      <c r="S304" s="268">
        <f t="shared" si="66"/>
        <v>4.9625468164794029</v>
      </c>
      <c r="T304" s="345">
        <f t="shared" si="66"/>
        <v>-1.2411810817873032</v>
      </c>
      <c r="V304" s="227"/>
    </row>
    <row r="305" spans="1:23" s="466" customFormat="1" ht="13.5" thickBot="1" x14ac:dyDescent="0.25">
      <c r="A305" s="472" t="s">
        <v>27</v>
      </c>
      <c r="B305" s="474">
        <f>B301-B297</f>
        <v>72.005747126436745</v>
      </c>
      <c r="C305" s="475">
        <f t="shared" ref="C305:T305" si="67">C301-C297</f>
        <v>160.67241379310326</v>
      </c>
      <c r="D305" s="475">
        <f t="shared" si="67"/>
        <v>234.8152709359606</v>
      </c>
      <c r="E305" s="475">
        <f t="shared" si="67"/>
        <v>22.67241379310326</v>
      </c>
      <c r="F305" s="475">
        <f t="shared" si="67"/>
        <v>269.8152709359606</v>
      </c>
      <c r="G305" s="476">
        <f t="shared" si="67"/>
        <v>421.2438423645317</v>
      </c>
      <c r="H305" s="474">
        <f t="shared" si="67"/>
        <v>55.749336870026127</v>
      </c>
      <c r="I305" s="475">
        <f t="shared" si="67"/>
        <v>5.1724137931032601</v>
      </c>
      <c r="J305" s="475">
        <f t="shared" si="67"/>
        <v>150.85423197492128</v>
      </c>
      <c r="K305" s="475">
        <f t="shared" si="67"/>
        <v>-15.899014778325181</v>
      </c>
      <c r="L305" s="475">
        <f t="shared" si="67"/>
        <v>271.49594320486813</v>
      </c>
      <c r="M305" s="477">
        <f t="shared" si="67"/>
        <v>390.17241379310326</v>
      </c>
      <c r="N305" s="474">
        <f t="shared" si="67"/>
        <v>-0.96394984326025224</v>
      </c>
      <c r="O305" s="475">
        <f t="shared" si="67"/>
        <v>131.83908045976978</v>
      </c>
      <c r="P305" s="475">
        <f t="shared" si="67"/>
        <v>266.00574712643675</v>
      </c>
      <c r="Q305" s="475">
        <f t="shared" si="67"/>
        <v>11.005747126436745</v>
      </c>
      <c r="R305" s="475">
        <f t="shared" si="67"/>
        <v>230.85423197492128</v>
      </c>
      <c r="S305" s="477">
        <f t="shared" si="67"/>
        <v>409.33908045976978</v>
      </c>
      <c r="T305" s="478">
        <f t="shared" si="67"/>
        <v>188.4863672814754</v>
      </c>
      <c r="V305" s="227"/>
    </row>
    <row r="306" spans="1:23" s="466" customFormat="1" x14ac:dyDescent="0.2">
      <c r="A306" s="370" t="s">
        <v>51</v>
      </c>
      <c r="B306" s="274">
        <v>73</v>
      </c>
      <c r="C306" s="275">
        <v>73</v>
      </c>
      <c r="D306" s="275">
        <v>73</v>
      </c>
      <c r="E306" s="275">
        <v>19</v>
      </c>
      <c r="F306" s="275">
        <v>74</v>
      </c>
      <c r="G306" s="407">
        <v>74</v>
      </c>
      <c r="H306" s="274">
        <v>73</v>
      </c>
      <c r="I306" s="275">
        <v>73</v>
      </c>
      <c r="J306" s="275">
        <v>73</v>
      </c>
      <c r="K306" s="275">
        <v>20</v>
      </c>
      <c r="L306" s="275">
        <v>74</v>
      </c>
      <c r="M306" s="276">
        <v>74</v>
      </c>
      <c r="N306" s="274">
        <v>73</v>
      </c>
      <c r="O306" s="275">
        <v>73</v>
      </c>
      <c r="P306" s="275">
        <v>73</v>
      </c>
      <c r="Q306" s="275">
        <v>19</v>
      </c>
      <c r="R306" s="275">
        <v>74</v>
      </c>
      <c r="S306" s="276">
        <v>74</v>
      </c>
      <c r="T306" s="347">
        <f>SUM(B306:S306)</f>
        <v>1159</v>
      </c>
      <c r="U306" s="227" t="s">
        <v>56</v>
      </c>
      <c r="V306" s="278">
        <f>G290-T306</f>
        <v>0</v>
      </c>
      <c r="W306" s="279">
        <f>V306/G290</f>
        <v>0</v>
      </c>
    </row>
    <row r="307" spans="1:23" s="466" customFormat="1" x14ac:dyDescent="0.2">
      <c r="A307" s="371" t="s">
        <v>28</v>
      </c>
      <c r="B307" s="323">
        <v>131.5</v>
      </c>
      <c r="C307" s="240">
        <f t="shared" ref="C307:P307" si="68">C296+5</f>
        <v>130</v>
      </c>
      <c r="D307" s="240">
        <f t="shared" si="68"/>
        <v>129.5</v>
      </c>
      <c r="E307" s="240">
        <v>131.5</v>
      </c>
      <c r="F307" s="240">
        <v>129</v>
      </c>
      <c r="G307" s="408">
        <f t="shared" si="68"/>
        <v>128.5</v>
      </c>
      <c r="H307" s="242">
        <v>131.5</v>
      </c>
      <c r="I307" s="240">
        <v>131</v>
      </c>
      <c r="J307" s="240">
        <v>130.5</v>
      </c>
      <c r="K307" s="240">
        <v>131.5</v>
      </c>
      <c r="L307" s="240">
        <f t="shared" si="68"/>
        <v>129</v>
      </c>
      <c r="M307" s="243">
        <v>128.5</v>
      </c>
      <c r="N307" s="242">
        <v>131.5</v>
      </c>
      <c r="O307" s="240">
        <v>130.5</v>
      </c>
      <c r="P307" s="240">
        <f t="shared" si="68"/>
        <v>129</v>
      </c>
      <c r="Q307" s="240">
        <v>131.5</v>
      </c>
      <c r="R307" s="240">
        <v>129.5</v>
      </c>
      <c r="S307" s="243">
        <v>128.5</v>
      </c>
      <c r="T307" s="339"/>
      <c r="U307" s="227" t="s">
        <v>57</v>
      </c>
      <c r="V307" s="362">
        <v>124.75</v>
      </c>
    </row>
    <row r="308" spans="1:23" s="466" customFormat="1" ht="13.5" thickBot="1" x14ac:dyDescent="0.25">
      <c r="A308" s="372" t="s">
        <v>26</v>
      </c>
      <c r="B308" s="410">
        <f>B307-B296</f>
        <v>5.5</v>
      </c>
      <c r="C308" s="415">
        <f t="shared" ref="C308:S308" si="69">C307-C296</f>
        <v>5</v>
      </c>
      <c r="D308" s="415">
        <f t="shared" si="69"/>
        <v>5</v>
      </c>
      <c r="E308" s="415">
        <f t="shared" si="69"/>
        <v>5.5</v>
      </c>
      <c r="F308" s="415">
        <f t="shared" si="69"/>
        <v>5</v>
      </c>
      <c r="G308" s="416">
        <f t="shared" si="69"/>
        <v>5</v>
      </c>
      <c r="H308" s="410">
        <f t="shared" si="69"/>
        <v>5.5</v>
      </c>
      <c r="I308" s="415">
        <f t="shared" si="69"/>
        <v>5.5</v>
      </c>
      <c r="J308" s="415">
        <f t="shared" si="69"/>
        <v>5.5</v>
      </c>
      <c r="K308" s="415">
        <f t="shared" si="69"/>
        <v>5.5</v>
      </c>
      <c r="L308" s="415">
        <f t="shared" si="69"/>
        <v>5</v>
      </c>
      <c r="M308" s="417">
        <f t="shared" si="69"/>
        <v>5</v>
      </c>
      <c r="N308" s="410">
        <f t="shared" si="69"/>
        <v>5.5</v>
      </c>
      <c r="O308" s="415">
        <f t="shared" si="69"/>
        <v>5.5</v>
      </c>
      <c r="P308" s="415">
        <f t="shared" si="69"/>
        <v>5</v>
      </c>
      <c r="Q308" s="415">
        <f t="shared" si="69"/>
        <v>5.5</v>
      </c>
      <c r="R308" s="415">
        <f t="shared" si="69"/>
        <v>5.5</v>
      </c>
      <c r="S308" s="417">
        <f t="shared" si="69"/>
        <v>5</v>
      </c>
      <c r="T308" s="348"/>
      <c r="U308" s="227" t="s">
        <v>26</v>
      </c>
      <c r="V308" s="227">
        <f>V307-I291</f>
        <v>6.1099999999999994</v>
      </c>
    </row>
    <row r="309" spans="1:23" x14ac:dyDescent="0.2">
      <c r="B309" s="280">
        <v>131.5</v>
      </c>
      <c r="H309" s="280">
        <v>131.5</v>
      </c>
      <c r="M309" s="280">
        <v>128.5</v>
      </c>
      <c r="S309" s="280">
        <v>128.5</v>
      </c>
    </row>
    <row r="310" spans="1:23" s="479" customFormat="1" ht="13.5" thickBot="1" x14ac:dyDescent="0.25"/>
    <row r="311" spans="1:23" ht="13.5" thickBot="1" x14ac:dyDescent="0.25">
      <c r="A311" s="468" t="s">
        <v>126</v>
      </c>
      <c r="B311" s="624" t="s">
        <v>53</v>
      </c>
      <c r="C311" s="625"/>
      <c r="D311" s="625"/>
      <c r="E311" s="625"/>
      <c r="F311" s="625"/>
      <c r="G311" s="626"/>
      <c r="H311" s="624" t="s">
        <v>72</v>
      </c>
      <c r="I311" s="625"/>
      <c r="J311" s="625"/>
      <c r="K311" s="625"/>
      <c r="L311" s="625"/>
      <c r="M311" s="626"/>
      <c r="N311" s="624" t="s">
        <v>63</v>
      </c>
      <c r="O311" s="625"/>
      <c r="P311" s="625"/>
      <c r="Q311" s="625"/>
      <c r="R311" s="625"/>
      <c r="S311" s="626"/>
      <c r="T311" s="338" t="s">
        <v>55</v>
      </c>
      <c r="U311" s="479"/>
      <c r="V311" s="479"/>
      <c r="W311" s="479"/>
    </row>
    <row r="312" spans="1:23" x14ac:dyDescent="0.2">
      <c r="A312" s="469" t="s">
        <v>54</v>
      </c>
      <c r="B312" s="448">
        <v>1</v>
      </c>
      <c r="C312" s="449">
        <v>2</v>
      </c>
      <c r="D312" s="449">
        <v>3</v>
      </c>
      <c r="E312" s="449">
        <v>4</v>
      </c>
      <c r="F312" s="449">
        <v>5</v>
      </c>
      <c r="G312" s="450">
        <v>6</v>
      </c>
      <c r="H312" s="448">
        <v>7</v>
      </c>
      <c r="I312" s="449">
        <v>8</v>
      </c>
      <c r="J312" s="449">
        <v>9</v>
      </c>
      <c r="K312" s="449">
        <v>10</v>
      </c>
      <c r="L312" s="449">
        <v>11</v>
      </c>
      <c r="M312" s="451">
        <v>12</v>
      </c>
      <c r="N312" s="448">
        <v>13</v>
      </c>
      <c r="O312" s="449">
        <v>14</v>
      </c>
      <c r="P312" s="449">
        <v>15</v>
      </c>
      <c r="Q312" s="449">
        <v>16</v>
      </c>
      <c r="R312" s="449">
        <v>17</v>
      </c>
      <c r="S312" s="451">
        <v>18</v>
      </c>
      <c r="T312" s="459">
        <v>247</v>
      </c>
      <c r="U312" s="479"/>
      <c r="V312" s="479"/>
      <c r="W312" s="479"/>
    </row>
    <row r="313" spans="1:23" x14ac:dyDescent="0.2">
      <c r="A313" s="470" t="s">
        <v>3</v>
      </c>
      <c r="B313" s="473">
        <v>3720</v>
      </c>
      <c r="C313" s="254">
        <v>3720</v>
      </c>
      <c r="D313" s="254">
        <v>3720</v>
      </c>
      <c r="E313" s="254">
        <v>3720</v>
      </c>
      <c r="F313" s="254">
        <v>3720</v>
      </c>
      <c r="G313" s="404">
        <v>3720</v>
      </c>
      <c r="H313" s="253">
        <v>3720</v>
      </c>
      <c r="I313" s="254">
        <v>3720</v>
      </c>
      <c r="J313" s="254">
        <v>3720</v>
      </c>
      <c r="K313" s="254">
        <v>3720</v>
      </c>
      <c r="L313" s="254">
        <v>3720</v>
      </c>
      <c r="M313" s="255">
        <v>3720</v>
      </c>
      <c r="N313" s="253">
        <v>3720</v>
      </c>
      <c r="O313" s="254">
        <v>3720</v>
      </c>
      <c r="P313" s="254">
        <v>3720</v>
      </c>
      <c r="Q313" s="254">
        <v>3720</v>
      </c>
      <c r="R313" s="254">
        <v>3720</v>
      </c>
      <c r="S313" s="255">
        <v>3720</v>
      </c>
      <c r="T313" s="341">
        <v>3720</v>
      </c>
      <c r="U313" s="479"/>
      <c r="V313" s="479"/>
      <c r="W313" s="479"/>
    </row>
    <row r="314" spans="1:23" x14ac:dyDescent="0.2">
      <c r="A314" s="471" t="s">
        <v>6</v>
      </c>
      <c r="B314" s="256">
        <v>3540</v>
      </c>
      <c r="C314" s="257">
        <v>3612</v>
      </c>
      <c r="D314" s="257">
        <v>3675</v>
      </c>
      <c r="E314" s="257">
        <v>3636.6666666666665</v>
      </c>
      <c r="F314" s="257">
        <v>3765</v>
      </c>
      <c r="G314" s="296">
        <v>3730.3571428571427</v>
      </c>
      <c r="H314" s="256">
        <v>3566.6666666666665</v>
      </c>
      <c r="I314" s="257">
        <v>3566.6666666666665</v>
      </c>
      <c r="J314" s="257">
        <v>3700</v>
      </c>
      <c r="K314" s="257">
        <v>3526.6666666666665</v>
      </c>
      <c r="L314" s="257">
        <v>3838.3333333333335</v>
      </c>
      <c r="M314" s="258">
        <v>3814.6666666666665</v>
      </c>
      <c r="N314" s="256">
        <v>3637.6470588235293</v>
      </c>
      <c r="O314" s="257">
        <v>3723.5294117647059</v>
      </c>
      <c r="P314" s="257">
        <v>3730</v>
      </c>
      <c r="Q314" s="257">
        <v>3627.1428571428573</v>
      </c>
      <c r="R314" s="257">
        <v>3882.9411764705883</v>
      </c>
      <c r="S314" s="258">
        <v>3907.1428571428573</v>
      </c>
      <c r="T314" s="342">
        <v>3706.6801619433199</v>
      </c>
      <c r="U314" s="479"/>
      <c r="V314" s="479"/>
      <c r="W314" s="479"/>
    </row>
    <row r="315" spans="1:23" x14ac:dyDescent="0.2">
      <c r="A315" s="469" t="s">
        <v>7</v>
      </c>
      <c r="B315" s="260">
        <v>100</v>
      </c>
      <c r="C315" s="261">
        <v>100</v>
      </c>
      <c r="D315" s="261">
        <v>100</v>
      </c>
      <c r="E315" s="261">
        <v>66.666666666666671</v>
      </c>
      <c r="F315" s="261">
        <v>91.666666666666671</v>
      </c>
      <c r="G315" s="299">
        <v>78.571428571428569</v>
      </c>
      <c r="H315" s="260">
        <v>100</v>
      </c>
      <c r="I315" s="261">
        <v>100</v>
      </c>
      <c r="J315" s="261">
        <v>93.333333333333329</v>
      </c>
      <c r="K315" s="261">
        <v>100</v>
      </c>
      <c r="L315" s="261">
        <v>100</v>
      </c>
      <c r="M315" s="262">
        <v>100</v>
      </c>
      <c r="N315" s="260">
        <v>100</v>
      </c>
      <c r="O315" s="261">
        <v>100</v>
      </c>
      <c r="P315" s="261">
        <v>93.75</v>
      </c>
      <c r="Q315" s="261">
        <v>100</v>
      </c>
      <c r="R315" s="261">
        <v>94.117647058823536</v>
      </c>
      <c r="S315" s="262">
        <v>100</v>
      </c>
      <c r="T315" s="343">
        <v>90.283400809716596</v>
      </c>
      <c r="U315" s="479"/>
      <c r="V315" s="227"/>
      <c r="W315" s="479"/>
    </row>
    <row r="316" spans="1:23" x14ac:dyDescent="0.2">
      <c r="A316" s="469" t="s">
        <v>8</v>
      </c>
      <c r="B316" s="263">
        <v>4.2798098232456075E-2</v>
      </c>
      <c r="C316" s="264">
        <v>2.9658387022906043E-2</v>
      </c>
      <c r="D316" s="264">
        <v>3.4624892510886879E-2</v>
      </c>
      <c r="E316" s="264">
        <v>7.1170151669309054E-2</v>
      </c>
      <c r="F316" s="264">
        <v>6.2322741598158593E-2</v>
      </c>
      <c r="G316" s="302">
        <v>7.92494237419617E-2</v>
      </c>
      <c r="H316" s="263">
        <v>3.5958847219227083E-2</v>
      </c>
      <c r="I316" s="264">
        <v>3.5958847219227083E-2</v>
      </c>
      <c r="J316" s="264">
        <v>5.6786778846535033E-2</v>
      </c>
      <c r="K316" s="264">
        <v>6.0874261580735251E-2</v>
      </c>
      <c r="L316" s="264">
        <v>4.3774079752292132E-2</v>
      </c>
      <c r="M316" s="265">
        <v>3.8880979570039102E-2</v>
      </c>
      <c r="N316" s="263">
        <v>4.072593163093035E-2</v>
      </c>
      <c r="O316" s="264">
        <v>3.6475447709424888E-2</v>
      </c>
      <c r="P316" s="264">
        <v>5.7703065013487626E-2</v>
      </c>
      <c r="Q316" s="264">
        <v>4.7950230985471284E-2</v>
      </c>
      <c r="R316" s="264">
        <v>6.6449320433197887E-2</v>
      </c>
      <c r="S316" s="265">
        <v>4.3288267633957843E-2</v>
      </c>
      <c r="T316" s="344">
        <v>6.0287433003849686E-2</v>
      </c>
      <c r="U316" s="479"/>
      <c r="V316" s="227"/>
      <c r="W316" s="479"/>
    </row>
    <row r="317" spans="1:23" x14ac:dyDescent="0.2">
      <c r="A317" s="471" t="s">
        <v>1</v>
      </c>
      <c r="B317" s="266">
        <f>B314/B313*100-100</f>
        <v>-4.8387096774193452</v>
      </c>
      <c r="C317" s="267">
        <f t="shared" ref="C317:T317" si="70">C314/C313*100-100</f>
        <v>-2.9032258064516157</v>
      </c>
      <c r="D317" s="267">
        <f t="shared" si="70"/>
        <v>-1.2096774193548328</v>
      </c>
      <c r="E317" s="267">
        <f t="shared" si="70"/>
        <v>-2.2401433691756267</v>
      </c>
      <c r="F317" s="267">
        <f t="shared" si="70"/>
        <v>1.209677419354847</v>
      </c>
      <c r="G317" s="405">
        <f t="shared" si="70"/>
        <v>0.27841781874037963</v>
      </c>
      <c r="H317" s="266">
        <f t="shared" si="70"/>
        <v>-4.1218637992831475</v>
      </c>
      <c r="I317" s="267">
        <f t="shared" si="70"/>
        <v>-4.1218637992831475</v>
      </c>
      <c r="J317" s="267">
        <f t="shared" si="70"/>
        <v>-0.53763440860214473</v>
      </c>
      <c r="K317" s="267">
        <f t="shared" si="70"/>
        <v>-5.1971326164874512</v>
      </c>
      <c r="L317" s="267">
        <f t="shared" si="70"/>
        <v>3.1810035842293871</v>
      </c>
      <c r="M317" s="268">
        <f t="shared" si="70"/>
        <v>2.5448028673834955</v>
      </c>
      <c r="N317" s="266">
        <f t="shared" si="70"/>
        <v>-2.2137887413029773</v>
      </c>
      <c r="O317" s="267">
        <f t="shared" si="70"/>
        <v>9.4876660341554953E-2</v>
      </c>
      <c r="P317" s="267">
        <f t="shared" si="70"/>
        <v>0.26881720430107237</v>
      </c>
      <c r="Q317" s="267">
        <f t="shared" si="70"/>
        <v>-2.4961597542242657</v>
      </c>
      <c r="R317" s="267">
        <f t="shared" si="70"/>
        <v>4.3801391524351629</v>
      </c>
      <c r="S317" s="268">
        <f t="shared" si="70"/>
        <v>5.0307219662058458</v>
      </c>
      <c r="T317" s="345">
        <f t="shared" si="70"/>
        <v>-0.35806016281398456</v>
      </c>
      <c r="U317" s="479"/>
      <c r="V317" s="227"/>
      <c r="W317" s="479"/>
    </row>
    <row r="318" spans="1:23" ht="13.5" thickBot="1" x14ac:dyDescent="0.25">
      <c r="A318" s="472" t="s">
        <v>27</v>
      </c>
      <c r="B318" s="474">
        <f t="shared" ref="B318:S318" si="71">B314-B301</f>
        <v>140.66666666666652</v>
      </c>
      <c r="C318" s="475">
        <f t="shared" si="71"/>
        <v>124</v>
      </c>
      <c r="D318" s="475">
        <f t="shared" si="71"/>
        <v>112.85714285714266</v>
      </c>
      <c r="E318" s="475">
        <f t="shared" si="71"/>
        <v>286.66666666666652</v>
      </c>
      <c r="F318" s="475">
        <f t="shared" si="71"/>
        <v>167.85714285714266</v>
      </c>
      <c r="G318" s="476">
        <f t="shared" si="71"/>
        <v>-18.214285714285779</v>
      </c>
      <c r="H318" s="474">
        <f t="shared" si="71"/>
        <v>183.58974358974365</v>
      </c>
      <c r="I318" s="475">
        <f t="shared" si="71"/>
        <v>234.16666666666652</v>
      </c>
      <c r="J318" s="475">
        <f t="shared" si="71"/>
        <v>221.81818181818198</v>
      </c>
      <c r="K318" s="475">
        <f t="shared" si="71"/>
        <v>215.23809523809496</v>
      </c>
      <c r="L318" s="475">
        <f t="shared" si="71"/>
        <v>239.50980392156862</v>
      </c>
      <c r="M318" s="477">
        <f t="shared" si="71"/>
        <v>97.166666666666515</v>
      </c>
      <c r="N318" s="474">
        <f t="shared" si="71"/>
        <v>311.28342245989279</v>
      </c>
      <c r="O318" s="475">
        <f t="shared" si="71"/>
        <v>264.36274509803934</v>
      </c>
      <c r="P318" s="475">
        <f t="shared" si="71"/>
        <v>136.66666666666652</v>
      </c>
      <c r="Q318" s="475">
        <f t="shared" si="71"/>
        <v>288.80952380952385</v>
      </c>
      <c r="R318" s="475">
        <f t="shared" si="71"/>
        <v>324.75935828877027</v>
      </c>
      <c r="S318" s="477">
        <f t="shared" si="71"/>
        <v>170.47619047619082</v>
      </c>
      <c r="T318" s="478">
        <f>T314-T301</f>
        <v>190.86620845494781</v>
      </c>
      <c r="U318" s="479"/>
      <c r="V318" s="227"/>
      <c r="W318" s="479"/>
    </row>
    <row r="319" spans="1:23" x14ac:dyDescent="0.2">
      <c r="A319" s="370" t="s">
        <v>51</v>
      </c>
      <c r="B319" s="274">
        <v>72</v>
      </c>
      <c r="C319" s="275">
        <v>73</v>
      </c>
      <c r="D319" s="275">
        <v>73</v>
      </c>
      <c r="E319" s="275">
        <v>18</v>
      </c>
      <c r="F319" s="275">
        <v>73</v>
      </c>
      <c r="G319" s="407">
        <v>74</v>
      </c>
      <c r="H319" s="274">
        <v>73</v>
      </c>
      <c r="I319" s="275">
        <v>73</v>
      </c>
      <c r="J319" s="275">
        <v>73</v>
      </c>
      <c r="K319" s="275">
        <v>20</v>
      </c>
      <c r="L319" s="275">
        <v>74</v>
      </c>
      <c r="M319" s="276">
        <v>74</v>
      </c>
      <c r="N319" s="274">
        <v>73</v>
      </c>
      <c r="O319" s="275">
        <v>73</v>
      </c>
      <c r="P319" s="275">
        <v>73</v>
      </c>
      <c r="Q319" s="275">
        <v>19</v>
      </c>
      <c r="R319" s="275">
        <v>74</v>
      </c>
      <c r="S319" s="276">
        <v>74</v>
      </c>
      <c r="T319" s="347">
        <f>SUM(B319:S319)</f>
        <v>1156</v>
      </c>
      <c r="U319" s="227" t="s">
        <v>56</v>
      </c>
      <c r="V319" s="278">
        <f>T306-T319</f>
        <v>3</v>
      </c>
      <c r="W319" s="279">
        <f>V319/T306</f>
        <v>2.5884383088869713E-3</v>
      </c>
    </row>
    <row r="320" spans="1:23" x14ac:dyDescent="0.2">
      <c r="A320" s="371" t="s">
        <v>28</v>
      </c>
      <c r="B320" s="323">
        <v>135.5</v>
      </c>
      <c r="C320" s="240">
        <v>134</v>
      </c>
      <c r="D320" s="240">
        <v>133.5</v>
      </c>
      <c r="E320" s="240">
        <v>135.5</v>
      </c>
      <c r="F320" s="240">
        <v>132.5</v>
      </c>
      <c r="G320" s="408">
        <v>133</v>
      </c>
      <c r="H320" s="242">
        <v>135.5</v>
      </c>
      <c r="I320" s="240">
        <v>135</v>
      </c>
      <c r="J320" s="240">
        <v>134.5</v>
      </c>
      <c r="K320" s="240">
        <v>135.5</v>
      </c>
      <c r="L320" s="240">
        <v>132.5</v>
      </c>
      <c r="M320" s="243">
        <v>132.5</v>
      </c>
      <c r="N320" s="242">
        <v>135.5</v>
      </c>
      <c r="O320" s="240">
        <v>134</v>
      </c>
      <c r="P320" s="240">
        <v>133</v>
      </c>
      <c r="Q320" s="240">
        <v>135.5</v>
      </c>
      <c r="R320" s="240">
        <v>133</v>
      </c>
      <c r="S320" s="243">
        <v>132</v>
      </c>
      <c r="T320" s="339"/>
      <c r="U320" s="227" t="s">
        <v>57</v>
      </c>
      <c r="V320" s="362">
        <v>130.18</v>
      </c>
      <c r="W320" s="479"/>
    </row>
    <row r="321" spans="1:23" ht="13.5" thickBot="1" x14ac:dyDescent="0.25">
      <c r="A321" s="372" t="s">
        <v>26</v>
      </c>
      <c r="B321" s="410">
        <f t="shared" ref="B321:S321" si="72">B320-B307</f>
        <v>4</v>
      </c>
      <c r="C321" s="415">
        <f t="shared" si="72"/>
        <v>4</v>
      </c>
      <c r="D321" s="415">
        <f t="shared" si="72"/>
        <v>4</v>
      </c>
      <c r="E321" s="415">
        <f t="shared" si="72"/>
        <v>4</v>
      </c>
      <c r="F321" s="415">
        <f t="shared" si="72"/>
        <v>3.5</v>
      </c>
      <c r="G321" s="416">
        <f t="shared" si="72"/>
        <v>4.5</v>
      </c>
      <c r="H321" s="410">
        <f t="shared" si="72"/>
        <v>4</v>
      </c>
      <c r="I321" s="415">
        <f t="shared" si="72"/>
        <v>4</v>
      </c>
      <c r="J321" s="415">
        <f t="shared" si="72"/>
        <v>4</v>
      </c>
      <c r="K321" s="415">
        <f t="shared" si="72"/>
        <v>4</v>
      </c>
      <c r="L321" s="415">
        <f t="shared" si="72"/>
        <v>3.5</v>
      </c>
      <c r="M321" s="417">
        <f t="shared" si="72"/>
        <v>4</v>
      </c>
      <c r="N321" s="410">
        <f t="shared" si="72"/>
        <v>4</v>
      </c>
      <c r="O321" s="415">
        <f t="shared" si="72"/>
        <v>3.5</v>
      </c>
      <c r="P321" s="415">
        <f t="shared" si="72"/>
        <v>4</v>
      </c>
      <c r="Q321" s="415">
        <f t="shared" si="72"/>
        <v>4</v>
      </c>
      <c r="R321" s="415">
        <f t="shared" si="72"/>
        <v>3.5</v>
      </c>
      <c r="S321" s="417">
        <f t="shared" si="72"/>
        <v>3.5</v>
      </c>
      <c r="T321" s="348"/>
      <c r="U321" s="227" t="s">
        <v>26</v>
      </c>
      <c r="V321" s="227">
        <f>V320-V307</f>
        <v>5.4300000000000068</v>
      </c>
      <c r="W321" s="479"/>
    </row>
    <row r="323" spans="1:23" ht="13.5" thickBot="1" x14ac:dyDescent="0.25"/>
    <row r="324" spans="1:23" ht="13.5" thickBot="1" x14ac:dyDescent="0.25">
      <c r="A324" s="468" t="s">
        <v>127</v>
      </c>
      <c r="B324" s="621" t="s">
        <v>53</v>
      </c>
      <c r="C324" s="622"/>
      <c r="D324" s="622"/>
      <c r="E324" s="622"/>
      <c r="F324" s="622"/>
      <c r="G324" s="623"/>
      <c r="H324" s="621" t="s">
        <v>72</v>
      </c>
      <c r="I324" s="622"/>
      <c r="J324" s="622"/>
      <c r="K324" s="622"/>
      <c r="L324" s="622"/>
      <c r="M324" s="623"/>
      <c r="N324" s="621" t="s">
        <v>63</v>
      </c>
      <c r="O324" s="622"/>
      <c r="P324" s="622"/>
      <c r="Q324" s="622"/>
      <c r="R324" s="622"/>
      <c r="S324" s="623"/>
      <c r="T324" s="338" t="s">
        <v>55</v>
      </c>
      <c r="U324" s="481"/>
      <c r="V324" s="481"/>
      <c r="W324" s="481"/>
    </row>
    <row r="325" spans="1:23" x14ac:dyDescent="0.2">
      <c r="A325" s="469" t="s">
        <v>54</v>
      </c>
      <c r="B325" s="490">
        <v>1</v>
      </c>
      <c r="C325" s="329">
        <v>2</v>
      </c>
      <c r="D325" s="329">
        <v>3</v>
      </c>
      <c r="E325" s="329">
        <v>4</v>
      </c>
      <c r="F325" s="329">
        <v>5</v>
      </c>
      <c r="G325" s="483">
        <v>6</v>
      </c>
      <c r="H325" s="490">
        <v>7</v>
      </c>
      <c r="I325" s="329">
        <v>8</v>
      </c>
      <c r="J325" s="329">
        <v>9</v>
      </c>
      <c r="K325" s="329">
        <v>10</v>
      </c>
      <c r="L325" s="329">
        <v>11</v>
      </c>
      <c r="M325" s="483">
        <v>12</v>
      </c>
      <c r="N325" s="490">
        <v>13</v>
      </c>
      <c r="O325" s="329">
        <v>14</v>
      </c>
      <c r="P325" s="329">
        <v>15</v>
      </c>
      <c r="Q325" s="329">
        <v>16</v>
      </c>
      <c r="R325" s="329">
        <v>17</v>
      </c>
      <c r="S325" s="483">
        <v>18</v>
      </c>
      <c r="T325" s="459">
        <v>263</v>
      </c>
      <c r="U325" s="481"/>
      <c r="V325" s="481"/>
      <c r="W325" s="481"/>
    </row>
    <row r="326" spans="1:23" x14ac:dyDescent="0.2">
      <c r="A326" s="470" t="s">
        <v>3</v>
      </c>
      <c r="B326" s="473">
        <v>3850</v>
      </c>
      <c r="C326" s="254">
        <v>3850</v>
      </c>
      <c r="D326" s="254">
        <v>3850</v>
      </c>
      <c r="E326" s="254">
        <v>3850</v>
      </c>
      <c r="F326" s="254">
        <v>3850</v>
      </c>
      <c r="G326" s="255">
        <v>3850</v>
      </c>
      <c r="H326" s="253">
        <v>3850</v>
      </c>
      <c r="I326" s="254">
        <v>3850</v>
      </c>
      <c r="J326" s="254">
        <v>3850</v>
      </c>
      <c r="K326" s="254">
        <v>3850</v>
      </c>
      <c r="L326" s="254">
        <v>3850</v>
      </c>
      <c r="M326" s="255">
        <v>3850</v>
      </c>
      <c r="N326" s="253">
        <v>3850</v>
      </c>
      <c r="O326" s="254">
        <v>3850</v>
      </c>
      <c r="P326" s="254">
        <v>3850</v>
      </c>
      <c r="Q326" s="254">
        <v>3850</v>
      </c>
      <c r="R326" s="254">
        <v>3850</v>
      </c>
      <c r="S326" s="255">
        <v>3850</v>
      </c>
      <c r="T326" s="341">
        <v>3850</v>
      </c>
      <c r="U326" s="481"/>
      <c r="V326" s="481"/>
      <c r="W326" s="481"/>
    </row>
    <row r="327" spans="1:23" x14ac:dyDescent="0.2">
      <c r="A327" s="471" t="s">
        <v>6</v>
      </c>
      <c r="B327" s="256">
        <v>3789.3333333333335</v>
      </c>
      <c r="C327" s="257">
        <v>3843.75</v>
      </c>
      <c r="D327" s="257">
        <v>3915.625</v>
      </c>
      <c r="E327" s="257">
        <v>3670</v>
      </c>
      <c r="F327" s="257">
        <v>3913.75</v>
      </c>
      <c r="G327" s="258">
        <v>4030.5882352941176</v>
      </c>
      <c r="H327" s="256">
        <v>3626.6666666666665</v>
      </c>
      <c r="I327" s="257">
        <v>3616.6666666666665</v>
      </c>
      <c r="J327" s="257">
        <v>3771.3333333333335</v>
      </c>
      <c r="K327" s="257">
        <v>3658.8888888888887</v>
      </c>
      <c r="L327" s="257">
        <v>3864.1176470588234</v>
      </c>
      <c r="M327" s="258">
        <v>4048.125</v>
      </c>
      <c r="N327" s="256">
        <v>3688</v>
      </c>
      <c r="O327" s="257">
        <v>3724.375</v>
      </c>
      <c r="P327" s="257">
        <v>3864.705882352941</v>
      </c>
      <c r="Q327" s="257">
        <v>3796</v>
      </c>
      <c r="R327" s="257">
        <v>3776.875</v>
      </c>
      <c r="S327" s="258">
        <v>3926</v>
      </c>
      <c r="T327" s="342">
        <v>3818.7072243346006</v>
      </c>
      <c r="U327" s="481"/>
      <c r="V327" s="481"/>
      <c r="W327" s="481"/>
    </row>
    <row r="328" spans="1:23" x14ac:dyDescent="0.2">
      <c r="A328" s="469" t="s">
        <v>7</v>
      </c>
      <c r="B328" s="260">
        <v>80</v>
      </c>
      <c r="C328" s="261">
        <v>100</v>
      </c>
      <c r="D328" s="261">
        <v>100</v>
      </c>
      <c r="E328" s="261">
        <v>100</v>
      </c>
      <c r="F328" s="261">
        <v>93.75</v>
      </c>
      <c r="G328" s="262">
        <v>94.117647058823536</v>
      </c>
      <c r="H328" s="260">
        <v>93.333333333333329</v>
      </c>
      <c r="I328" s="261">
        <v>100</v>
      </c>
      <c r="J328" s="261">
        <v>100</v>
      </c>
      <c r="K328" s="261">
        <v>100</v>
      </c>
      <c r="L328" s="261">
        <v>94.117647058823536</v>
      </c>
      <c r="M328" s="262">
        <v>100</v>
      </c>
      <c r="N328" s="260">
        <v>100</v>
      </c>
      <c r="O328" s="261">
        <v>100</v>
      </c>
      <c r="P328" s="261">
        <v>94.117647058823536</v>
      </c>
      <c r="Q328" s="261">
        <v>100</v>
      </c>
      <c r="R328" s="261">
        <v>100</v>
      </c>
      <c r="S328" s="262">
        <v>100</v>
      </c>
      <c r="T328" s="343">
        <v>92.395437262357419</v>
      </c>
      <c r="U328" s="481"/>
      <c r="V328" s="227"/>
      <c r="W328" s="481"/>
    </row>
    <row r="329" spans="1:23" x14ac:dyDescent="0.2">
      <c r="A329" s="469" t="s">
        <v>8</v>
      </c>
      <c r="B329" s="263">
        <v>7.856009023501917E-2</v>
      </c>
      <c r="C329" s="264">
        <v>3.7890016903190389E-2</v>
      </c>
      <c r="D329" s="264">
        <v>3.8909550302302712E-2</v>
      </c>
      <c r="E329" s="264">
        <v>4.1426111940485823E-2</v>
      </c>
      <c r="F329" s="264">
        <v>4.4520958756265508E-2</v>
      </c>
      <c r="G329" s="265">
        <v>4.0253233434569852E-2</v>
      </c>
      <c r="H329" s="263">
        <v>4.8156853139769321E-2</v>
      </c>
      <c r="I329" s="264">
        <v>4.4602962700693145E-2</v>
      </c>
      <c r="J329" s="264">
        <v>4.387938903051198E-2</v>
      </c>
      <c r="K329" s="264">
        <v>5.8595795178584556E-2</v>
      </c>
      <c r="L329" s="264">
        <v>4.6684305508915662E-2</v>
      </c>
      <c r="M329" s="265">
        <v>4.8487838125508637E-2</v>
      </c>
      <c r="N329" s="263">
        <v>3.7639377512874973E-2</v>
      </c>
      <c r="O329" s="264">
        <v>3.6209992638990385E-2</v>
      </c>
      <c r="P329" s="264">
        <v>4.9471256133012786E-2</v>
      </c>
      <c r="Q329" s="264">
        <v>4.7771196175129246E-2</v>
      </c>
      <c r="R329" s="264">
        <v>3.1616346672669896E-2</v>
      </c>
      <c r="S329" s="265">
        <v>3.7570981220242071E-2</v>
      </c>
      <c r="T329" s="344">
        <v>5.6503300396139926E-2</v>
      </c>
      <c r="U329" s="481"/>
      <c r="V329" s="227"/>
      <c r="W329" s="481"/>
    </row>
    <row r="330" spans="1:23" x14ac:dyDescent="0.2">
      <c r="A330" s="471" t="s">
        <v>1</v>
      </c>
      <c r="B330" s="266">
        <f>B327/B326*100-100</f>
        <v>-1.5757575757575779</v>
      </c>
      <c r="C330" s="267">
        <f t="shared" ref="C330:T330" si="73">C327/C326*100-100</f>
        <v>-0.16233766233766289</v>
      </c>
      <c r="D330" s="267">
        <f t="shared" si="73"/>
        <v>1.7045454545454533</v>
      </c>
      <c r="E330" s="267">
        <f t="shared" si="73"/>
        <v>-4.6753246753246742</v>
      </c>
      <c r="F330" s="267">
        <f t="shared" si="73"/>
        <v>1.6558441558441643</v>
      </c>
      <c r="G330" s="268">
        <f t="shared" si="73"/>
        <v>4.6906035141329312</v>
      </c>
      <c r="H330" s="266">
        <f t="shared" si="73"/>
        <v>-5.8008658008658074</v>
      </c>
      <c r="I330" s="267">
        <f t="shared" si="73"/>
        <v>-6.0606060606060623</v>
      </c>
      <c r="J330" s="267">
        <f t="shared" si="73"/>
        <v>-2.0432900432900425</v>
      </c>
      <c r="K330" s="267">
        <f t="shared" si="73"/>
        <v>-4.963924963924967</v>
      </c>
      <c r="L330" s="267">
        <f t="shared" si="73"/>
        <v>0.36669213139801116</v>
      </c>
      <c r="M330" s="268">
        <f t="shared" si="73"/>
        <v>5.1461038961039094</v>
      </c>
      <c r="N330" s="266">
        <f t="shared" si="73"/>
        <v>-4.2077922077922096</v>
      </c>
      <c r="O330" s="267">
        <f t="shared" si="73"/>
        <v>-3.2629870129870113</v>
      </c>
      <c r="P330" s="267">
        <f t="shared" si="73"/>
        <v>0.38197097020626813</v>
      </c>
      <c r="Q330" s="267">
        <f t="shared" si="73"/>
        <v>-1.4025974025974079</v>
      </c>
      <c r="R330" s="267">
        <f t="shared" si="73"/>
        <v>-1.8993506493506516</v>
      </c>
      <c r="S330" s="268">
        <f t="shared" si="73"/>
        <v>1.9740259740259773</v>
      </c>
      <c r="T330" s="345">
        <f t="shared" si="73"/>
        <v>-0.8127993679324419</v>
      </c>
      <c r="U330" s="481"/>
      <c r="V330" s="227"/>
      <c r="W330" s="481"/>
    </row>
    <row r="331" spans="1:23" ht="13.5" thickBot="1" x14ac:dyDescent="0.25">
      <c r="A331" s="472" t="s">
        <v>27</v>
      </c>
      <c r="B331" s="410">
        <f>B327-B314</f>
        <v>249.33333333333348</v>
      </c>
      <c r="C331" s="415">
        <f t="shared" ref="C331:S331" si="74">C327-C314</f>
        <v>231.75</v>
      </c>
      <c r="D331" s="415">
        <f t="shared" si="74"/>
        <v>240.625</v>
      </c>
      <c r="E331" s="415">
        <f t="shared" si="74"/>
        <v>33.333333333333485</v>
      </c>
      <c r="F331" s="415">
        <f t="shared" si="74"/>
        <v>148.75</v>
      </c>
      <c r="G331" s="417">
        <f t="shared" si="74"/>
        <v>300.2310924369749</v>
      </c>
      <c r="H331" s="410">
        <f t="shared" si="74"/>
        <v>60</v>
      </c>
      <c r="I331" s="415">
        <f t="shared" si="74"/>
        <v>50</v>
      </c>
      <c r="J331" s="415">
        <f t="shared" si="74"/>
        <v>71.333333333333485</v>
      </c>
      <c r="K331" s="415">
        <f t="shared" si="74"/>
        <v>132.22222222222217</v>
      </c>
      <c r="L331" s="415">
        <f t="shared" si="74"/>
        <v>25.784313725489937</v>
      </c>
      <c r="M331" s="417">
        <f t="shared" si="74"/>
        <v>233.45833333333348</v>
      </c>
      <c r="N331" s="410">
        <f t="shared" si="74"/>
        <v>50.352941176470722</v>
      </c>
      <c r="O331" s="415">
        <f t="shared" si="74"/>
        <v>0.8455882352941444</v>
      </c>
      <c r="P331" s="415">
        <f t="shared" si="74"/>
        <v>134.70588235294099</v>
      </c>
      <c r="Q331" s="415">
        <f t="shared" si="74"/>
        <v>168.85714285714266</v>
      </c>
      <c r="R331" s="415">
        <f t="shared" si="74"/>
        <v>-106.06617647058829</v>
      </c>
      <c r="S331" s="417">
        <f t="shared" si="74"/>
        <v>18.857142857142662</v>
      </c>
      <c r="T331" s="478">
        <f>T327-T314</f>
        <v>112.02706239128065</v>
      </c>
      <c r="U331" s="481"/>
      <c r="V331" s="227"/>
      <c r="W331" s="481"/>
    </row>
    <row r="332" spans="1:23" x14ac:dyDescent="0.2">
      <c r="A332" s="370" t="s">
        <v>51</v>
      </c>
      <c r="B332" s="486">
        <v>72</v>
      </c>
      <c r="C332" s="487">
        <v>73</v>
      </c>
      <c r="D332" s="487">
        <v>73</v>
      </c>
      <c r="E332" s="487">
        <v>18</v>
      </c>
      <c r="F332" s="487">
        <v>73</v>
      </c>
      <c r="G332" s="489">
        <v>74</v>
      </c>
      <c r="H332" s="486">
        <v>73</v>
      </c>
      <c r="I332" s="487">
        <v>73</v>
      </c>
      <c r="J332" s="487">
        <v>73</v>
      </c>
      <c r="K332" s="487">
        <v>20</v>
      </c>
      <c r="L332" s="487">
        <v>74</v>
      </c>
      <c r="M332" s="489">
        <v>74</v>
      </c>
      <c r="N332" s="486">
        <v>73</v>
      </c>
      <c r="O332" s="487">
        <v>73</v>
      </c>
      <c r="P332" s="487">
        <v>73</v>
      </c>
      <c r="Q332" s="487">
        <v>19</v>
      </c>
      <c r="R332" s="487">
        <v>74</v>
      </c>
      <c r="S332" s="489">
        <v>74</v>
      </c>
      <c r="T332" s="347">
        <f>SUM(B332:S332)</f>
        <v>1156</v>
      </c>
      <c r="U332" s="227" t="s">
        <v>56</v>
      </c>
      <c r="V332" s="278">
        <f>T319-T332</f>
        <v>0</v>
      </c>
      <c r="W332" s="279">
        <f>V332/T319</f>
        <v>0</v>
      </c>
    </row>
    <row r="333" spans="1:23" x14ac:dyDescent="0.2">
      <c r="A333" s="371" t="s">
        <v>28</v>
      </c>
      <c r="B333" s="323">
        <v>138</v>
      </c>
      <c r="C333" s="240">
        <v>136.5</v>
      </c>
      <c r="D333" s="240">
        <v>136</v>
      </c>
      <c r="E333" s="240">
        <f t="shared" ref="E333:S333" si="75">E320+3</f>
        <v>138.5</v>
      </c>
      <c r="F333" s="240">
        <v>135</v>
      </c>
      <c r="G333" s="243">
        <v>135.5</v>
      </c>
      <c r="H333" s="242">
        <f t="shared" si="75"/>
        <v>138.5</v>
      </c>
      <c r="I333" s="240">
        <f t="shared" si="75"/>
        <v>138</v>
      </c>
      <c r="J333" s="240">
        <f t="shared" si="75"/>
        <v>137.5</v>
      </c>
      <c r="K333" s="240">
        <f t="shared" si="75"/>
        <v>138.5</v>
      </c>
      <c r="L333" s="240">
        <f t="shared" si="75"/>
        <v>135.5</v>
      </c>
      <c r="M333" s="243">
        <v>135</v>
      </c>
      <c r="N333" s="242">
        <f t="shared" si="75"/>
        <v>138.5</v>
      </c>
      <c r="O333" s="240">
        <f t="shared" si="75"/>
        <v>137</v>
      </c>
      <c r="P333" s="240">
        <f t="shared" si="75"/>
        <v>136</v>
      </c>
      <c r="Q333" s="240">
        <v>138</v>
      </c>
      <c r="R333" s="240">
        <f t="shared" si="75"/>
        <v>136</v>
      </c>
      <c r="S333" s="243">
        <f t="shared" si="75"/>
        <v>135</v>
      </c>
      <c r="T333" s="339"/>
      <c r="U333" s="227" t="s">
        <v>57</v>
      </c>
      <c r="V333" s="362">
        <v>133.69</v>
      </c>
      <c r="W333" s="481"/>
    </row>
    <row r="334" spans="1:23" ht="13.5" thickBot="1" x14ac:dyDescent="0.25">
      <c r="A334" s="372" t="s">
        <v>26</v>
      </c>
      <c r="B334" s="410">
        <f>B333-B320</f>
        <v>2.5</v>
      </c>
      <c r="C334" s="415">
        <f t="shared" ref="C334:S334" si="76">C333-C320</f>
        <v>2.5</v>
      </c>
      <c r="D334" s="415">
        <f t="shared" si="76"/>
        <v>2.5</v>
      </c>
      <c r="E334" s="415">
        <f t="shared" si="76"/>
        <v>3</v>
      </c>
      <c r="F334" s="415">
        <f t="shared" si="76"/>
        <v>2.5</v>
      </c>
      <c r="G334" s="417">
        <f t="shared" si="76"/>
        <v>2.5</v>
      </c>
      <c r="H334" s="410">
        <f t="shared" si="76"/>
        <v>3</v>
      </c>
      <c r="I334" s="415">
        <f t="shared" si="76"/>
        <v>3</v>
      </c>
      <c r="J334" s="415">
        <f t="shared" si="76"/>
        <v>3</v>
      </c>
      <c r="K334" s="415">
        <f t="shared" si="76"/>
        <v>3</v>
      </c>
      <c r="L334" s="415">
        <f t="shared" si="76"/>
        <v>3</v>
      </c>
      <c r="M334" s="417">
        <f t="shared" si="76"/>
        <v>2.5</v>
      </c>
      <c r="N334" s="410">
        <f t="shared" si="76"/>
        <v>3</v>
      </c>
      <c r="O334" s="415">
        <f t="shared" si="76"/>
        <v>3</v>
      </c>
      <c r="P334" s="415">
        <f t="shared" si="76"/>
        <v>3</v>
      </c>
      <c r="Q334" s="415">
        <f t="shared" si="76"/>
        <v>2.5</v>
      </c>
      <c r="R334" s="415">
        <f t="shared" si="76"/>
        <v>3</v>
      </c>
      <c r="S334" s="417">
        <f t="shared" si="76"/>
        <v>3</v>
      </c>
      <c r="T334" s="348"/>
      <c r="U334" s="227" t="s">
        <v>26</v>
      </c>
      <c r="V334" s="395">
        <f>V333-V320</f>
        <v>3.5099999999999909</v>
      </c>
      <c r="W334" s="481"/>
    </row>
    <row r="336" spans="1:23" ht="13.5" thickBot="1" x14ac:dyDescent="0.25"/>
    <row r="337" spans="1:23" ht="13.5" thickBot="1" x14ac:dyDescent="0.25">
      <c r="A337" s="468" t="s">
        <v>129</v>
      </c>
      <c r="B337" s="621" t="s">
        <v>53</v>
      </c>
      <c r="C337" s="622"/>
      <c r="D337" s="622"/>
      <c r="E337" s="622"/>
      <c r="F337" s="622"/>
      <c r="G337" s="623"/>
      <c r="H337" s="621" t="s">
        <v>72</v>
      </c>
      <c r="I337" s="622"/>
      <c r="J337" s="622"/>
      <c r="K337" s="622"/>
      <c r="L337" s="622"/>
      <c r="M337" s="623"/>
      <c r="N337" s="621" t="s">
        <v>63</v>
      </c>
      <c r="O337" s="622"/>
      <c r="P337" s="622"/>
      <c r="Q337" s="622"/>
      <c r="R337" s="622"/>
      <c r="S337" s="623"/>
      <c r="T337" s="338" t="s">
        <v>55</v>
      </c>
      <c r="U337" s="503"/>
      <c r="V337" s="503"/>
      <c r="W337" s="503"/>
    </row>
    <row r="338" spans="1:23" x14ac:dyDescent="0.2">
      <c r="A338" s="469" t="s">
        <v>54</v>
      </c>
      <c r="B338" s="490">
        <v>1</v>
      </c>
      <c r="C338" s="329">
        <v>2</v>
      </c>
      <c r="D338" s="329">
        <v>3</v>
      </c>
      <c r="E338" s="329">
        <v>4</v>
      </c>
      <c r="F338" s="329">
        <v>5</v>
      </c>
      <c r="G338" s="483">
        <v>6</v>
      </c>
      <c r="H338" s="490">
        <v>7</v>
      </c>
      <c r="I338" s="329">
        <v>8</v>
      </c>
      <c r="J338" s="329">
        <v>9</v>
      </c>
      <c r="K338" s="329">
        <v>10</v>
      </c>
      <c r="L338" s="329">
        <v>11</v>
      </c>
      <c r="M338" s="483">
        <v>12</v>
      </c>
      <c r="N338" s="490">
        <v>13</v>
      </c>
      <c r="O338" s="329">
        <v>14</v>
      </c>
      <c r="P338" s="329">
        <v>15</v>
      </c>
      <c r="Q338" s="329">
        <v>16</v>
      </c>
      <c r="R338" s="329">
        <v>17</v>
      </c>
      <c r="S338" s="483">
        <v>18</v>
      </c>
      <c r="T338" s="459">
        <v>250</v>
      </c>
      <c r="U338" s="503"/>
      <c r="V338" s="503"/>
      <c r="W338" s="503"/>
    </row>
    <row r="339" spans="1:23" x14ac:dyDescent="0.2">
      <c r="A339" s="470" t="s">
        <v>3</v>
      </c>
      <c r="B339" s="473">
        <v>3940</v>
      </c>
      <c r="C339" s="254">
        <v>3940</v>
      </c>
      <c r="D339" s="254">
        <v>3940</v>
      </c>
      <c r="E339" s="254">
        <v>3940</v>
      </c>
      <c r="F339" s="254">
        <v>3940</v>
      </c>
      <c r="G339" s="255">
        <v>3940</v>
      </c>
      <c r="H339" s="253">
        <v>3940</v>
      </c>
      <c r="I339" s="254">
        <v>3940</v>
      </c>
      <c r="J339" s="254">
        <v>3940</v>
      </c>
      <c r="K339" s="254">
        <v>3940</v>
      </c>
      <c r="L339" s="254">
        <v>3940</v>
      </c>
      <c r="M339" s="255">
        <v>3940</v>
      </c>
      <c r="N339" s="253">
        <v>3940</v>
      </c>
      <c r="O339" s="254">
        <v>3940</v>
      </c>
      <c r="P339" s="254">
        <v>3940</v>
      </c>
      <c r="Q339" s="254">
        <v>3940</v>
      </c>
      <c r="R339" s="254">
        <v>3940</v>
      </c>
      <c r="S339" s="255">
        <v>3940</v>
      </c>
      <c r="T339" s="341">
        <v>3940</v>
      </c>
      <c r="U339" s="503"/>
      <c r="V339" s="503"/>
      <c r="W339" s="503"/>
    </row>
    <row r="340" spans="1:23" x14ac:dyDescent="0.2">
      <c r="A340" s="471" t="s">
        <v>6</v>
      </c>
      <c r="B340" s="256">
        <v>3695.3333333333335</v>
      </c>
      <c r="C340" s="257">
        <v>3854.6666666666665</v>
      </c>
      <c r="D340" s="257">
        <v>3862.1428571428573</v>
      </c>
      <c r="E340" s="257">
        <v>3827.1428571428573</v>
      </c>
      <c r="F340" s="257">
        <v>4360</v>
      </c>
      <c r="G340" s="258">
        <v>4150</v>
      </c>
      <c r="H340" s="256">
        <v>3767.3333333333335</v>
      </c>
      <c r="I340" s="257">
        <v>3720</v>
      </c>
      <c r="J340" s="257">
        <v>3782.1428571428573</v>
      </c>
      <c r="K340" s="257">
        <v>3738.3333333333335</v>
      </c>
      <c r="L340" s="257">
        <v>3949.3333333333335</v>
      </c>
      <c r="M340" s="258">
        <v>4124</v>
      </c>
      <c r="N340" s="256">
        <v>3832.9166666666665</v>
      </c>
      <c r="O340" s="257">
        <v>3874.6666666666665</v>
      </c>
      <c r="P340" s="257">
        <v>3936</v>
      </c>
      <c r="Q340" s="257">
        <v>3980</v>
      </c>
      <c r="R340" s="257">
        <v>3922.1428571428573</v>
      </c>
      <c r="S340" s="258">
        <v>3941.3333333333335</v>
      </c>
      <c r="T340" s="342">
        <v>3911.48</v>
      </c>
      <c r="U340" s="503"/>
      <c r="V340" s="503"/>
      <c r="W340" s="503"/>
    </row>
    <row r="341" spans="1:23" x14ac:dyDescent="0.2">
      <c r="A341" s="469" t="s">
        <v>7</v>
      </c>
      <c r="B341" s="260">
        <v>86.666666666666671</v>
      </c>
      <c r="C341" s="261">
        <v>100</v>
      </c>
      <c r="D341" s="261">
        <v>100</v>
      </c>
      <c r="E341" s="261">
        <v>85.714285714285708</v>
      </c>
      <c r="F341" s="261">
        <v>60</v>
      </c>
      <c r="G341" s="262">
        <v>100</v>
      </c>
      <c r="H341" s="260">
        <v>100</v>
      </c>
      <c r="I341" s="261">
        <v>100</v>
      </c>
      <c r="J341" s="261">
        <v>85.714285714285708</v>
      </c>
      <c r="K341" s="261">
        <v>100</v>
      </c>
      <c r="L341" s="261">
        <v>100</v>
      </c>
      <c r="M341" s="262">
        <v>93.333333333333329</v>
      </c>
      <c r="N341" s="260">
        <v>95.833333333333329</v>
      </c>
      <c r="O341" s="261">
        <v>100</v>
      </c>
      <c r="P341" s="261">
        <v>100</v>
      </c>
      <c r="Q341" s="261">
        <v>85.714285714285708</v>
      </c>
      <c r="R341" s="261">
        <v>92.857142857142861</v>
      </c>
      <c r="S341" s="262">
        <v>100</v>
      </c>
      <c r="T341" s="343">
        <v>88.8</v>
      </c>
      <c r="U341" s="503"/>
      <c r="V341" s="227"/>
      <c r="W341" s="503"/>
    </row>
    <row r="342" spans="1:23" x14ac:dyDescent="0.2">
      <c r="A342" s="469" t="s">
        <v>8</v>
      </c>
      <c r="B342" s="263">
        <v>5.9933932273011144E-2</v>
      </c>
      <c r="C342" s="264">
        <v>3.7676233287278635E-2</v>
      </c>
      <c r="D342" s="264">
        <v>4.0102466787201807E-2</v>
      </c>
      <c r="E342" s="264">
        <v>6.0359623831868561E-2</v>
      </c>
      <c r="F342" s="264">
        <v>9.1949309580673821E-2</v>
      </c>
      <c r="G342" s="265">
        <v>3.6628619681138515E-2</v>
      </c>
      <c r="H342" s="263">
        <v>4.4283821821602509E-2</v>
      </c>
      <c r="I342" s="264">
        <v>4.3594824570502302E-2</v>
      </c>
      <c r="J342" s="264">
        <v>5.3079685313327928E-2</v>
      </c>
      <c r="K342" s="264">
        <v>4.1796552236322997E-2</v>
      </c>
      <c r="L342" s="264">
        <v>3.4895684603932546E-2</v>
      </c>
      <c r="M342" s="265">
        <v>4.9795096317714289E-2</v>
      </c>
      <c r="N342" s="263">
        <v>4.5653901189332366E-2</v>
      </c>
      <c r="O342" s="264">
        <v>4.16990900473539E-2</v>
      </c>
      <c r="P342" s="264">
        <v>3.5103907182378019E-2</v>
      </c>
      <c r="Q342" s="264">
        <v>5.8986009926757003E-2</v>
      </c>
      <c r="R342" s="264">
        <v>4.5406865741358882E-2</v>
      </c>
      <c r="S342" s="265">
        <v>2.9397620800509103E-2</v>
      </c>
      <c r="T342" s="344">
        <v>6.5168452658228168E-2</v>
      </c>
      <c r="U342" s="503"/>
      <c r="V342" s="227"/>
      <c r="W342" s="503"/>
    </row>
    <row r="343" spans="1:23" x14ac:dyDescent="0.2">
      <c r="A343" s="471" t="s">
        <v>1</v>
      </c>
      <c r="B343" s="266">
        <f>B340/B339*100-100</f>
        <v>-6.2098138747884946</v>
      </c>
      <c r="C343" s="267">
        <f t="shared" ref="C343:T343" si="77">C340/C339*100-100</f>
        <v>-2.1658206429780051</v>
      </c>
      <c r="D343" s="267">
        <f t="shared" si="77"/>
        <v>-1.9760696156635191</v>
      </c>
      <c r="E343" s="267">
        <f t="shared" si="77"/>
        <v>-2.8643944887599702</v>
      </c>
      <c r="F343" s="267">
        <f t="shared" si="77"/>
        <v>10.659898477157356</v>
      </c>
      <c r="G343" s="268">
        <f t="shared" si="77"/>
        <v>5.3299492385786778</v>
      </c>
      <c r="H343" s="266">
        <f t="shared" si="77"/>
        <v>-4.3824027072758014</v>
      </c>
      <c r="I343" s="267">
        <f t="shared" si="77"/>
        <v>-5.5837563451776617</v>
      </c>
      <c r="J343" s="267">
        <f t="shared" si="77"/>
        <v>-4.006526468455391</v>
      </c>
      <c r="K343" s="267">
        <f t="shared" si="77"/>
        <v>-5.1184433164128507</v>
      </c>
      <c r="L343" s="267">
        <f t="shared" si="77"/>
        <v>0.23688663282572975</v>
      </c>
      <c r="M343" s="268">
        <f t="shared" si="77"/>
        <v>4.6700507614213222</v>
      </c>
      <c r="N343" s="266">
        <f t="shared" si="77"/>
        <v>-2.7178510998308099</v>
      </c>
      <c r="O343" s="267">
        <f t="shared" si="77"/>
        <v>-1.6582064297800372</v>
      </c>
      <c r="P343" s="267">
        <f t="shared" si="77"/>
        <v>-0.10152284263959643</v>
      </c>
      <c r="Q343" s="267">
        <f t="shared" si="77"/>
        <v>1.0152284263959359</v>
      </c>
      <c r="R343" s="267">
        <f t="shared" si="77"/>
        <v>-0.45322697606961526</v>
      </c>
      <c r="S343" s="268">
        <f t="shared" si="77"/>
        <v>3.3840947546522671E-2</v>
      </c>
      <c r="T343" s="345">
        <f t="shared" si="77"/>
        <v>-0.72385786802030339</v>
      </c>
      <c r="U343" s="503"/>
      <c r="V343" s="227"/>
      <c r="W343" s="503"/>
    </row>
    <row r="344" spans="1:23" ht="13.5" thickBot="1" x14ac:dyDescent="0.25">
      <c r="A344" s="472" t="s">
        <v>27</v>
      </c>
      <c r="B344" s="410">
        <f>B340-B327</f>
        <v>-94</v>
      </c>
      <c r="C344" s="415">
        <f t="shared" ref="C344:S344" si="78">C340-C327</f>
        <v>10.916666666666515</v>
      </c>
      <c r="D344" s="415">
        <f t="shared" si="78"/>
        <v>-53.482142857142662</v>
      </c>
      <c r="E344" s="415">
        <f t="shared" si="78"/>
        <v>157.14285714285734</v>
      </c>
      <c r="F344" s="415">
        <f t="shared" si="78"/>
        <v>446.25</v>
      </c>
      <c r="G344" s="417">
        <f t="shared" si="78"/>
        <v>119.41176470588243</v>
      </c>
      <c r="H344" s="410">
        <f t="shared" si="78"/>
        <v>140.66666666666697</v>
      </c>
      <c r="I344" s="415">
        <f t="shared" si="78"/>
        <v>103.33333333333348</v>
      </c>
      <c r="J344" s="415">
        <f t="shared" si="78"/>
        <v>10.809523809523853</v>
      </c>
      <c r="K344" s="415">
        <f t="shared" si="78"/>
        <v>79.444444444444798</v>
      </c>
      <c r="L344" s="415">
        <f t="shared" si="78"/>
        <v>85.215686274510063</v>
      </c>
      <c r="M344" s="417">
        <f t="shared" si="78"/>
        <v>75.875</v>
      </c>
      <c r="N344" s="410">
        <f t="shared" si="78"/>
        <v>144.91666666666652</v>
      </c>
      <c r="O344" s="415">
        <f t="shared" si="78"/>
        <v>150.29166666666652</v>
      </c>
      <c r="P344" s="415">
        <f t="shared" si="78"/>
        <v>71.294117647059011</v>
      </c>
      <c r="Q344" s="415">
        <f t="shared" si="78"/>
        <v>184</v>
      </c>
      <c r="R344" s="415">
        <f t="shared" si="78"/>
        <v>145.26785714285734</v>
      </c>
      <c r="S344" s="417">
        <f t="shared" si="78"/>
        <v>15.333333333333485</v>
      </c>
      <c r="T344" s="478">
        <f>T340-T327</f>
        <v>92.772775665399422</v>
      </c>
      <c r="U344" s="503"/>
      <c r="V344" s="227"/>
      <c r="W344" s="503"/>
    </row>
    <row r="345" spans="1:23" x14ac:dyDescent="0.2">
      <c r="A345" s="370" t="s">
        <v>51</v>
      </c>
      <c r="B345" s="486">
        <v>71</v>
      </c>
      <c r="C345" s="487">
        <v>73</v>
      </c>
      <c r="D345" s="487">
        <v>73</v>
      </c>
      <c r="E345" s="487">
        <v>17</v>
      </c>
      <c r="F345" s="487">
        <v>73</v>
      </c>
      <c r="G345" s="489">
        <v>74</v>
      </c>
      <c r="H345" s="486">
        <v>73</v>
      </c>
      <c r="I345" s="487">
        <v>73</v>
      </c>
      <c r="J345" s="487">
        <v>73</v>
      </c>
      <c r="K345" s="487">
        <v>20</v>
      </c>
      <c r="L345" s="487">
        <v>74</v>
      </c>
      <c r="M345" s="489">
        <v>74</v>
      </c>
      <c r="N345" s="486">
        <v>73</v>
      </c>
      <c r="O345" s="487">
        <v>73</v>
      </c>
      <c r="P345" s="487">
        <v>73</v>
      </c>
      <c r="Q345" s="487">
        <v>19</v>
      </c>
      <c r="R345" s="487">
        <v>74</v>
      </c>
      <c r="S345" s="489">
        <v>74</v>
      </c>
      <c r="T345" s="347">
        <f>SUM(B345:S345)</f>
        <v>1154</v>
      </c>
      <c r="U345" s="227" t="s">
        <v>56</v>
      </c>
      <c r="V345" s="278">
        <f>T332-T345</f>
        <v>2</v>
      </c>
      <c r="W345" s="279">
        <f>V345/T332</f>
        <v>1.7301038062283738E-3</v>
      </c>
    </row>
    <row r="346" spans="1:23" x14ac:dyDescent="0.2">
      <c r="A346" s="371" t="s">
        <v>28</v>
      </c>
      <c r="B346" s="323">
        <v>141</v>
      </c>
      <c r="C346" s="240">
        <v>139.5</v>
      </c>
      <c r="D346" s="240">
        <v>139</v>
      </c>
      <c r="E346" s="240">
        <v>141.5</v>
      </c>
      <c r="F346" s="240">
        <v>137.5</v>
      </c>
      <c r="G346" s="243">
        <v>137.5</v>
      </c>
      <c r="H346" s="242">
        <v>141.5</v>
      </c>
      <c r="I346" s="240">
        <v>141</v>
      </c>
      <c r="J346" s="240">
        <v>140.5</v>
      </c>
      <c r="K346" s="240">
        <v>141.5</v>
      </c>
      <c r="L346" s="240">
        <v>138</v>
      </c>
      <c r="M346" s="243">
        <v>137.5</v>
      </c>
      <c r="N346" s="242">
        <v>141.5</v>
      </c>
      <c r="O346" s="240">
        <v>140</v>
      </c>
      <c r="P346" s="240">
        <v>139</v>
      </c>
      <c r="Q346" s="240">
        <v>140.5</v>
      </c>
      <c r="R346" s="240">
        <v>139</v>
      </c>
      <c r="S346" s="243">
        <v>138</v>
      </c>
      <c r="T346" s="339"/>
      <c r="U346" s="227" t="s">
        <v>57</v>
      </c>
      <c r="V346" s="362">
        <v>136.87</v>
      </c>
      <c r="W346" s="503"/>
    </row>
    <row r="347" spans="1:23" ht="13.5" thickBot="1" x14ac:dyDescent="0.25">
      <c r="A347" s="372" t="s">
        <v>26</v>
      </c>
      <c r="B347" s="410">
        <f>B346-B333</f>
        <v>3</v>
      </c>
      <c r="C347" s="415">
        <f t="shared" ref="C347:S347" si="79">C346-C333</f>
        <v>3</v>
      </c>
      <c r="D347" s="415">
        <f t="shared" si="79"/>
        <v>3</v>
      </c>
      <c r="E347" s="415">
        <f t="shared" si="79"/>
        <v>3</v>
      </c>
      <c r="F347" s="415">
        <f t="shared" si="79"/>
        <v>2.5</v>
      </c>
      <c r="G347" s="417">
        <f t="shared" si="79"/>
        <v>2</v>
      </c>
      <c r="H347" s="410">
        <f t="shared" si="79"/>
        <v>3</v>
      </c>
      <c r="I347" s="415">
        <f t="shared" si="79"/>
        <v>3</v>
      </c>
      <c r="J347" s="415">
        <f t="shared" si="79"/>
        <v>3</v>
      </c>
      <c r="K347" s="415">
        <f t="shared" si="79"/>
        <v>3</v>
      </c>
      <c r="L347" s="415">
        <f t="shared" si="79"/>
        <v>2.5</v>
      </c>
      <c r="M347" s="417">
        <f t="shared" si="79"/>
        <v>2.5</v>
      </c>
      <c r="N347" s="410">
        <f t="shared" si="79"/>
        <v>3</v>
      </c>
      <c r="O347" s="415">
        <f t="shared" si="79"/>
        <v>3</v>
      </c>
      <c r="P347" s="415">
        <f t="shared" si="79"/>
        <v>3</v>
      </c>
      <c r="Q347" s="415">
        <f t="shared" si="79"/>
        <v>2.5</v>
      </c>
      <c r="R347" s="415">
        <f t="shared" si="79"/>
        <v>3</v>
      </c>
      <c r="S347" s="417">
        <f t="shared" si="79"/>
        <v>3</v>
      </c>
      <c r="T347" s="348"/>
      <c r="U347" s="227" t="s">
        <v>26</v>
      </c>
      <c r="V347" s="395">
        <f>V346-V333</f>
        <v>3.1800000000000068</v>
      </c>
      <c r="W347" s="503"/>
    </row>
    <row r="348" spans="1:23" x14ac:dyDescent="0.2">
      <c r="F348" s="280" t="s">
        <v>79</v>
      </c>
      <c r="G348" s="280">
        <v>137.5</v>
      </c>
      <c r="L348" s="280">
        <v>138</v>
      </c>
    </row>
    <row r="349" spans="1:23" ht="13.5" thickBot="1" x14ac:dyDescent="0.25"/>
    <row r="350" spans="1:23" s="504" customFormat="1" ht="13.5" thickBot="1" x14ac:dyDescent="0.25">
      <c r="A350" s="468" t="s">
        <v>131</v>
      </c>
      <c r="B350" s="621" t="s">
        <v>53</v>
      </c>
      <c r="C350" s="622"/>
      <c r="D350" s="622"/>
      <c r="E350" s="622"/>
      <c r="F350" s="622"/>
      <c r="G350" s="623"/>
      <c r="H350" s="621" t="s">
        <v>72</v>
      </c>
      <c r="I350" s="622"/>
      <c r="J350" s="622"/>
      <c r="K350" s="622"/>
      <c r="L350" s="622"/>
      <c r="M350" s="623"/>
      <c r="N350" s="621" t="s">
        <v>63</v>
      </c>
      <c r="O350" s="622"/>
      <c r="P350" s="622"/>
      <c r="Q350" s="622"/>
      <c r="R350" s="622"/>
      <c r="S350" s="623"/>
      <c r="T350" s="338" t="s">
        <v>55</v>
      </c>
    </row>
    <row r="351" spans="1:23" s="504" customFormat="1" x14ac:dyDescent="0.2">
      <c r="A351" s="469" t="s">
        <v>54</v>
      </c>
      <c r="B351" s="490">
        <v>1</v>
      </c>
      <c r="C351" s="329">
        <v>2</v>
      </c>
      <c r="D351" s="329">
        <v>3</v>
      </c>
      <c r="E351" s="329">
        <v>4</v>
      </c>
      <c r="F351" s="329">
        <v>5</v>
      </c>
      <c r="G351" s="483">
        <v>6</v>
      </c>
      <c r="H351" s="490">
        <v>7</v>
      </c>
      <c r="I351" s="329">
        <v>8</v>
      </c>
      <c r="J351" s="329">
        <v>9</v>
      </c>
      <c r="K351" s="329">
        <v>10</v>
      </c>
      <c r="L351" s="329">
        <v>11</v>
      </c>
      <c r="M351" s="483">
        <v>12</v>
      </c>
      <c r="N351" s="490">
        <v>13</v>
      </c>
      <c r="O351" s="329">
        <v>14</v>
      </c>
      <c r="P351" s="329">
        <v>15</v>
      </c>
      <c r="Q351" s="329">
        <v>16</v>
      </c>
      <c r="R351" s="329">
        <v>17</v>
      </c>
      <c r="S351" s="483">
        <v>18</v>
      </c>
      <c r="T351" s="459">
        <v>263</v>
      </c>
    </row>
    <row r="352" spans="1:23" s="504" customFormat="1" x14ac:dyDescent="0.2">
      <c r="A352" s="470" t="s">
        <v>3</v>
      </c>
      <c r="B352" s="473">
        <v>4010</v>
      </c>
      <c r="C352" s="254">
        <v>4010</v>
      </c>
      <c r="D352" s="254">
        <v>4010</v>
      </c>
      <c r="E352" s="254">
        <v>4010</v>
      </c>
      <c r="F352" s="254">
        <v>4010</v>
      </c>
      <c r="G352" s="255">
        <v>4010</v>
      </c>
      <c r="H352" s="253">
        <v>4010</v>
      </c>
      <c r="I352" s="254">
        <v>4010</v>
      </c>
      <c r="J352" s="254">
        <v>4010</v>
      </c>
      <c r="K352" s="254">
        <v>4010</v>
      </c>
      <c r="L352" s="254">
        <v>4010</v>
      </c>
      <c r="M352" s="255">
        <v>4010</v>
      </c>
      <c r="N352" s="253">
        <v>4010</v>
      </c>
      <c r="O352" s="254">
        <v>4010</v>
      </c>
      <c r="P352" s="254">
        <v>4010</v>
      </c>
      <c r="Q352" s="254">
        <v>4010</v>
      </c>
      <c r="R352" s="254">
        <v>4010</v>
      </c>
      <c r="S352" s="255">
        <v>4010</v>
      </c>
      <c r="T352" s="341">
        <v>4010</v>
      </c>
    </row>
    <row r="353" spans="1:23" s="504" customFormat="1" x14ac:dyDescent="0.2">
      <c r="A353" s="471" t="s">
        <v>6</v>
      </c>
      <c r="B353" s="256">
        <v>3722.9411764705883</v>
      </c>
      <c r="C353" s="257">
        <v>3748.2352941176468</v>
      </c>
      <c r="D353" s="257">
        <v>3889.375</v>
      </c>
      <c r="E353" s="257">
        <v>3747.1428571428573</v>
      </c>
      <c r="F353" s="257">
        <v>3935.294117647059</v>
      </c>
      <c r="G353" s="258">
        <v>3902.9411764705883</v>
      </c>
      <c r="H353" s="256">
        <v>3676</v>
      </c>
      <c r="I353" s="257">
        <v>3709.375</v>
      </c>
      <c r="J353" s="257">
        <v>3806.6666666666665</v>
      </c>
      <c r="K353" s="257">
        <v>3747.1428571428573</v>
      </c>
      <c r="L353" s="257">
        <v>3972.9411764705883</v>
      </c>
      <c r="M353" s="258">
        <v>4065.5555555555557</v>
      </c>
      <c r="N353" s="256">
        <v>3780.5882352941176</v>
      </c>
      <c r="O353" s="257">
        <v>3963.3333333333335</v>
      </c>
      <c r="P353" s="257">
        <v>3990.6666666666665</v>
      </c>
      <c r="Q353" s="257">
        <v>3845</v>
      </c>
      <c r="R353" s="257">
        <v>3905.8823529411766</v>
      </c>
      <c r="S353" s="258">
        <v>3960.5882352941176</v>
      </c>
      <c r="T353" s="342">
        <v>3862.167300380228</v>
      </c>
    </row>
    <row r="354" spans="1:23" s="504" customFormat="1" x14ac:dyDescent="0.2">
      <c r="A354" s="469" t="s">
        <v>7</v>
      </c>
      <c r="B354" s="260">
        <v>94.117647058823536</v>
      </c>
      <c r="C354" s="261">
        <v>88.235294117647058</v>
      </c>
      <c r="D354" s="261">
        <v>93.75</v>
      </c>
      <c r="E354" s="261">
        <v>85.714285714285708</v>
      </c>
      <c r="F354" s="261">
        <v>100</v>
      </c>
      <c r="G354" s="262">
        <v>94.117647058823536</v>
      </c>
      <c r="H354" s="260">
        <v>93.333333333333329</v>
      </c>
      <c r="I354" s="261">
        <v>68.75</v>
      </c>
      <c r="J354" s="261">
        <v>86.666666666666671</v>
      </c>
      <c r="K354" s="261">
        <v>85.714285714285708</v>
      </c>
      <c r="L354" s="261">
        <v>100</v>
      </c>
      <c r="M354" s="262">
        <v>100</v>
      </c>
      <c r="N354" s="260">
        <v>88.235294117647058</v>
      </c>
      <c r="O354" s="261">
        <v>100</v>
      </c>
      <c r="P354" s="261">
        <v>100</v>
      </c>
      <c r="Q354" s="261">
        <v>100</v>
      </c>
      <c r="R354" s="261">
        <v>100</v>
      </c>
      <c r="S354" s="262">
        <v>94.117647058823536</v>
      </c>
      <c r="T354" s="343">
        <v>89.733840304182507</v>
      </c>
      <c r="V354" s="227"/>
    </row>
    <row r="355" spans="1:23" s="504" customFormat="1" x14ac:dyDescent="0.2">
      <c r="A355" s="469" t="s">
        <v>8</v>
      </c>
      <c r="B355" s="263">
        <v>5.1886555858489745E-2</v>
      </c>
      <c r="C355" s="264">
        <v>7.1161013515110838E-2</v>
      </c>
      <c r="D355" s="264">
        <v>5.0477166004956213E-2</v>
      </c>
      <c r="E355" s="264">
        <v>6.1184429881233696E-2</v>
      </c>
      <c r="F355" s="264">
        <v>3.111129624095103E-2</v>
      </c>
      <c r="G355" s="265">
        <v>5.1444704140401178E-2</v>
      </c>
      <c r="H355" s="263">
        <v>4.823334120449102E-2</v>
      </c>
      <c r="I355" s="264">
        <v>8.3171411165117809E-2</v>
      </c>
      <c r="J355" s="264">
        <v>6.0649581519774134E-2</v>
      </c>
      <c r="K355" s="264">
        <v>7.2297557902424273E-2</v>
      </c>
      <c r="L355" s="264">
        <v>2.8979775695420075E-2</v>
      </c>
      <c r="M355" s="265">
        <v>3.4428045684508864E-2</v>
      </c>
      <c r="N355" s="263">
        <v>6.0477288808847396E-2</v>
      </c>
      <c r="O355" s="264">
        <v>4.1039101425586748E-2</v>
      </c>
      <c r="P355" s="264">
        <v>4.0410402966204233E-2</v>
      </c>
      <c r="Q355" s="264">
        <v>5.3358267149816486E-2</v>
      </c>
      <c r="R355" s="264">
        <v>4.6426597384414195E-2</v>
      </c>
      <c r="S355" s="265">
        <v>5.4707000173775139E-2</v>
      </c>
      <c r="T355" s="344">
        <v>6.0379625012005035E-2</v>
      </c>
      <c r="V355" s="227"/>
    </row>
    <row r="356" spans="1:23" s="504" customFormat="1" x14ac:dyDescent="0.2">
      <c r="A356" s="471" t="s">
        <v>1</v>
      </c>
      <c r="B356" s="266">
        <f>B353/B352*100-100</f>
        <v>-7.1585741528531628</v>
      </c>
      <c r="C356" s="267">
        <f t="shared" ref="C356:T356" si="80">C353/C352*100-100</f>
        <v>-6.5277981516796331</v>
      </c>
      <c r="D356" s="267">
        <f t="shared" si="80"/>
        <v>-3.0081047381546142</v>
      </c>
      <c r="E356" s="267">
        <f t="shared" si="80"/>
        <v>-6.5550409690060576</v>
      </c>
      <c r="F356" s="267">
        <f t="shared" si="80"/>
        <v>-1.8629895848613671</v>
      </c>
      <c r="G356" s="268">
        <f t="shared" si="80"/>
        <v>-2.6697960979903144</v>
      </c>
      <c r="H356" s="266">
        <f t="shared" si="80"/>
        <v>-8.3291770573566026</v>
      </c>
      <c r="I356" s="267">
        <f t="shared" si="80"/>
        <v>-7.4968827930174626</v>
      </c>
      <c r="J356" s="267">
        <f t="shared" si="80"/>
        <v>-5.0706566916043272</v>
      </c>
      <c r="K356" s="267">
        <f t="shared" si="80"/>
        <v>-6.5550409690060576</v>
      </c>
      <c r="L356" s="267">
        <f t="shared" si="80"/>
        <v>-0.92416018776587805</v>
      </c>
      <c r="M356" s="268">
        <f t="shared" si="80"/>
        <v>1.3854253255749569</v>
      </c>
      <c r="N356" s="266">
        <f t="shared" si="80"/>
        <v>-5.7209916385506858</v>
      </c>
      <c r="O356" s="267">
        <f t="shared" si="80"/>
        <v>-1.1637572734829575</v>
      </c>
      <c r="P356" s="267">
        <f t="shared" si="80"/>
        <v>-0.48212801330008404</v>
      </c>
      <c r="Q356" s="267">
        <f t="shared" si="80"/>
        <v>-4.1147132169576111</v>
      </c>
      <c r="R356" s="267">
        <f t="shared" si="80"/>
        <v>-2.5964500513422308</v>
      </c>
      <c r="S356" s="268">
        <f t="shared" si="80"/>
        <v>-1.2322135836878516</v>
      </c>
      <c r="T356" s="345">
        <f t="shared" si="80"/>
        <v>-3.6866009880242387</v>
      </c>
      <c r="V356" s="227"/>
    </row>
    <row r="357" spans="1:23" s="504" customFormat="1" ht="13.5" thickBot="1" x14ac:dyDescent="0.25">
      <c r="A357" s="472" t="s">
        <v>27</v>
      </c>
      <c r="B357" s="410">
        <f>B353-B340</f>
        <v>27.607843137254804</v>
      </c>
      <c r="C357" s="415">
        <f t="shared" ref="C357:S357" si="81">C353-C340</f>
        <v>-106.43137254901967</v>
      </c>
      <c r="D357" s="415">
        <f t="shared" si="81"/>
        <v>27.232142857142662</v>
      </c>
      <c r="E357" s="415">
        <f t="shared" si="81"/>
        <v>-80</v>
      </c>
      <c r="F357" s="415">
        <f t="shared" si="81"/>
        <v>-424.70588235294099</v>
      </c>
      <c r="G357" s="417">
        <f t="shared" si="81"/>
        <v>-247.05882352941171</v>
      </c>
      <c r="H357" s="410">
        <f t="shared" si="81"/>
        <v>-91.333333333333485</v>
      </c>
      <c r="I357" s="415">
        <f t="shared" si="81"/>
        <v>-10.625</v>
      </c>
      <c r="J357" s="415">
        <f t="shared" si="81"/>
        <v>24.523809523809177</v>
      </c>
      <c r="K357" s="415">
        <f t="shared" si="81"/>
        <v>8.8095238095238528</v>
      </c>
      <c r="L357" s="415">
        <f t="shared" si="81"/>
        <v>23.607843137254804</v>
      </c>
      <c r="M357" s="417">
        <f t="shared" si="81"/>
        <v>-58.444444444444343</v>
      </c>
      <c r="N357" s="410">
        <f t="shared" si="81"/>
        <v>-52.328431372548948</v>
      </c>
      <c r="O357" s="415">
        <f t="shared" si="81"/>
        <v>88.66666666666697</v>
      </c>
      <c r="P357" s="415">
        <f t="shared" si="81"/>
        <v>54.666666666666515</v>
      </c>
      <c r="Q357" s="415">
        <f t="shared" si="81"/>
        <v>-135</v>
      </c>
      <c r="R357" s="415">
        <f t="shared" si="81"/>
        <v>-16.26050420168076</v>
      </c>
      <c r="S357" s="417">
        <f t="shared" si="81"/>
        <v>19.254901960784082</v>
      </c>
      <c r="T357" s="478">
        <f>T353-T340</f>
        <v>-49.312699619772047</v>
      </c>
      <c r="V357" s="227"/>
    </row>
    <row r="358" spans="1:23" s="504" customFormat="1" x14ac:dyDescent="0.2">
      <c r="A358" s="370" t="s">
        <v>51</v>
      </c>
      <c r="B358" s="486">
        <v>71</v>
      </c>
      <c r="C358" s="487">
        <v>71</v>
      </c>
      <c r="D358" s="487">
        <v>73</v>
      </c>
      <c r="E358" s="487">
        <v>16</v>
      </c>
      <c r="F358" s="487">
        <v>73</v>
      </c>
      <c r="G358" s="489">
        <v>74</v>
      </c>
      <c r="H358" s="486">
        <v>73</v>
      </c>
      <c r="I358" s="487">
        <v>73</v>
      </c>
      <c r="J358" s="487">
        <v>73</v>
      </c>
      <c r="K358" s="487">
        <v>20</v>
      </c>
      <c r="L358" s="487">
        <v>73</v>
      </c>
      <c r="M358" s="489">
        <v>74</v>
      </c>
      <c r="N358" s="486">
        <v>73</v>
      </c>
      <c r="O358" s="487">
        <v>73</v>
      </c>
      <c r="P358" s="487">
        <v>73</v>
      </c>
      <c r="Q358" s="487">
        <v>19</v>
      </c>
      <c r="R358" s="487">
        <v>74</v>
      </c>
      <c r="S358" s="489">
        <v>74</v>
      </c>
      <c r="T358" s="347">
        <f>SUM(B358:S358)</f>
        <v>1150</v>
      </c>
      <c r="U358" s="227" t="s">
        <v>56</v>
      </c>
      <c r="V358" s="278">
        <f>T345-T358</f>
        <v>4</v>
      </c>
      <c r="W358" s="279">
        <f>V358/T345</f>
        <v>3.4662045060658577E-3</v>
      </c>
    </row>
    <row r="359" spans="1:23" s="504" customFormat="1" x14ac:dyDescent="0.2">
      <c r="A359" s="371" t="s">
        <v>28</v>
      </c>
      <c r="B359" s="323">
        <v>144</v>
      </c>
      <c r="C359" s="240">
        <v>142.5</v>
      </c>
      <c r="D359" s="240">
        <v>142</v>
      </c>
      <c r="E359" s="240">
        <v>144.5</v>
      </c>
      <c r="F359" s="240">
        <v>141</v>
      </c>
      <c r="G359" s="243">
        <v>141</v>
      </c>
      <c r="H359" s="242">
        <v>144.5</v>
      </c>
      <c r="I359" s="240">
        <v>144</v>
      </c>
      <c r="J359" s="240">
        <v>143.5</v>
      </c>
      <c r="K359" s="240">
        <v>144.5</v>
      </c>
      <c r="L359" s="240">
        <v>141</v>
      </c>
      <c r="M359" s="243">
        <v>141</v>
      </c>
      <c r="N359" s="242">
        <v>144.5</v>
      </c>
      <c r="O359" s="240">
        <v>143</v>
      </c>
      <c r="P359" s="240">
        <v>142</v>
      </c>
      <c r="Q359" s="240">
        <v>143.5</v>
      </c>
      <c r="R359" s="240">
        <v>142</v>
      </c>
      <c r="S359" s="243">
        <v>141.5</v>
      </c>
      <c r="T359" s="339"/>
      <c r="U359" s="227" t="s">
        <v>57</v>
      </c>
      <c r="V359" s="362">
        <v>139.88</v>
      </c>
    </row>
    <row r="360" spans="1:23" s="504" customFormat="1" ht="13.5" thickBot="1" x14ac:dyDescent="0.25">
      <c r="A360" s="372" t="s">
        <v>26</v>
      </c>
      <c r="B360" s="410">
        <f>B359-B346</f>
        <v>3</v>
      </c>
      <c r="C360" s="415">
        <f t="shared" ref="C360:S360" si="82">C359-C346</f>
        <v>3</v>
      </c>
      <c r="D360" s="415">
        <f t="shared" si="82"/>
        <v>3</v>
      </c>
      <c r="E360" s="415">
        <f t="shared" si="82"/>
        <v>3</v>
      </c>
      <c r="F360" s="415">
        <f t="shared" si="82"/>
        <v>3.5</v>
      </c>
      <c r="G360" s="417">
        <f t="shared" si="82"/>
        <v>3.5</v>
      </c>
      <c r="H360" s="410">
        <f t="shared" si="82"/>
        <v>3</v>
      </c>
      <c r="I360" s="415">
        <f t="shared" si="82"/>
        <v>3</v>
      </c>
      <c r="J360" s="415">
        <f t="shared" si="82"/>
        <v>3</v>
      </c>
      <c r="K360" s="415">
        <f t="shared" si="82"/>
        <v>3</v>
      </c>
      <c r="L360" s="415">
        <f t="shared" si="82"/>
        <v>3</v>
      </c>
      <c r="M360" s="417">
        <f t="shared" si="82"/>
        <v>3.5</v>
      </c>
      <c r="N360" s="410">
        <f t="shared" si="82"/>
        <v>3</v>
      </c>
      <c r="O360" s="415">
        <f t="shared" si="82"/>
        <v>3</v>
      </c>
      <c r="P360" s="415">
        <f t="shared" si="82"/>
        <v>3</v>
      </c>
      <c r="Q360" s="415">
        <f t="shared" si="82"/>
        <v>3</v>
      </c>
      <c r="R360" s="415">
        <f t="shared" si="82"/>
        <v>3</v>
      </c>
      <c r="S360" s="417">
        <f t="shared" si="82"/>
        <v>3.5</v>
      </c>
      <c r="T360" s="348"/>
      <c r="U360" s="227" t="s">
        <v>26</v>
      </c>
      <c r="V360" s="395">
        <f>V359-V346</f>
        <v>3.0099999999999909</v>
      </c>
    </row>
    <row r="362" spans="1:23" ht="13.5" thickBot="1" x14ac:dyDescent="0.25"/>
    <row r="363" spans="1:23" ht="13.5" thickBot="1" x14ac:dyDescent="0.25">
      <c r="A363" s="468" t="s">
        <v>132</v>
      </c>
      <c r="B363" s="621" t="s">
        <v>53</v>
      </c>
      <c r="C363" s="622"/>
      <c r="D363" s="622"/>
      <c r="E363" s="622"/>
      <c r="F363" s="622"/>
      <c r="G363" s="623"/>
      <c r="H363" s="621" t="s">
        <v>72</v>
      </c>
      <c r="I363" s="622"/>
      <c r="J363" s="622"/>
      <c r="K363" s="622"/>
      <c r="L363" s="622"/>
      <c r="M363" s="623"/>
      <c r="N363" s="621" t="s">
        <v>63</v>
      </c>
      <c r="O363" s="622"/>
      <c r="P363" s="622"/>
      <c r="Q363" s="622"/>
      <c r="R363" s="622"/>
      <c r="S363" s="623"/>
      <c r="T363" s="338" t="s">
        <v>55</v>
      </c>
      <c r="U363" s="505"/>
      <c r="V363" s="505"/>
      <c r="W363" s="505"/>
    </row>
    <row r="364" spans="1:23" x14ac:dyDescent="0.2">
      <c r="A364" s="469" t="s">
        <v>54</v>
      </c>
      <c r="B364" s="490">
        <v>1</v>
      </c>
      <c r="C364" s="329">
        <v>2</v>
      </c>
      <c r="D364" s="329">
        <v>3</v>
      </c>
      <c r="E364" s="329">
        <v>4</v>
      </c>
      <c r="F364" s="329">
        <v>5</v>
      </c>
      <c r="G364" s="483">
        <v>6</v>
      </c>
      <c r="H364" s="490">
        <v>7</v>
      </c>
      <c r="I364" s="329">
        <v>8</v>
      </c>
      <c r="J364" s="329">
        <v>9</v>
      </c>
      <c r="K364" s="329">
        <v>10</v>
      </c>
      <c r="L364" s="329">
        <v>11</v>
      </c>
      <c r="M364" s="483">
        <v>12</v>
      </c>
      <c r="N364" s="490">
        <v>13</v>
      </c>
      <c r="O364" s="329">
        <v>14</v>
      </c>
      <c r="P364" s="329">
        <v>15</v>
      </c>
      <c r="Q364" s="329">
        <v>16</v>
      </c>
      <c r="R364" s="329">
        <v>17</v>
      </c>
      <c r="S364" s="483">
        <v>18</v>
      </c>
      <c r="T364" s="459">
        <v>251</v>
      </c>
      <c r="U364" s="505"/>
      <c r="V364" s="505"/>
      <c r="W364" s="505"/>
    </row>
    <row r="365" spans="1:23" x14ac:dyDescent="0.2">
      <c r="A365" s="470" t="s">
        <v>3</v>
      </c>
      <c r="B365" s="473">
        <v>4070</v>
      </c>
      <c r="C365" s="254">
        <v>4070</v>
      </c>
      <c r="D365" s="254">
        <v>4070</v>
      </c>
      <c r="E365" s="254">
        <v>4070</v>
      </c>
      <c r="F365" s="254">
        <v>4070</v>
      </c>
      <c r="G365" s="255">
        <v>4070</v>
      </c>
      <c r="H365" s="253">
        <v>4070</v>
      </c>
      <c r="I365" s="254">
        <v>4070</v>
      </c>
      <c r="J365" s="254">
        <v>4070</v>
      </c>
      <c r="K365" s="254">
        <v>4070</v>
      </c>
      <c r="L365" s="254">
        <v>4070</v>
      </c>
      <c r="M365" s="255">
        <v>4070</v>
      </c>
      <c r="N365" s="253">
        <v>4070</v>
      </c>
      <c r="O365" s="254">
        <v>4070</v>
      </c>
      <c r="P365" s="254">
        <v>4070</v>
      </c>
      <c r="Q365" s="254">
        <v>4070</v>
      </c>
      <c r="R365" s="254">
        <v>4070</v>
      </c>
      <c r="S365" s="255">
        <v>4070</v>
      </c>
      <c r="T365" s="341">
        <v>4070</v>
      </c>
      <c r="U365" s="505"/>
      <c r="V365" s="505"/>
      <c r="W365" s="505"/>
    </row>
    <row r="366" spans="1:23" x14ac:dyDescent="0.2">
      <c r="A366" s="471" t="s">
        <v>6</v>
      </c>
      <c r="B366" s="256">
        <v>3954</v>
      </c>
      <c r="C366" s="257">
        <v>4046.25</v>
      </c>
      <c r="D366" s="257">
        <v>3935.625</v>
      </c>
      <c r="E366" s="257">
        <v>3817.1428571428573</v>
      </c>
      <c r="F366" s="257">
        <v>4026.6666666666665</v>
      </c>
      <c r="G366" s="258">
        <v>4015.3333333333335</v>
      </c>
      <c r="H366" s="256">
        <v>3890.6666666666665</v>
      </c>
      <c r="I366" s="257">
        <v>4033.3333333333335</v>
      </c>
      <c r="J366" s="257">
        <v>3996.6666666666665</v>
      </c>
      <c r="K366" s="257">
        <v>4004.2857142857142</v>
      </c>
      <c r="L366" s="257">
        <v>4016.4285714285716</v>
      </c>
      <c r="M366" s="258">
        <v>4083.3333333333335</v>
      </c>
      <c r="N366" s="256">
        <v>3919.375</v>
      </c>
      <c r="O366" s="257">
        <v>4012</v>
      </c>
      <c r="P366" s="257">
        <v>4017.3333333333335</v>
      </c>
      <c r="Q366" s="257">
        <v>3911.4285714285716</v>
      </c>
      <c r="R366" s="257">
        <v>4008.6666666666665</v>
      </c>
      <c r="S366" s="258">
        <v>4152.7777777777774</v>
      </c>
      <c r="T366" s="342">
        <v>4000.398406374502</v>
      </c>
      <c r="U366" s="505"/>
      <c r="V366" s="505"/>
      <c r="W366" s="505"/>
    </row>
    <row r="367" spans="1:23" x14ac:dyDescent="0.2">
      <c r="A367" s="469" t="s">
        <v>7</v>
      </c>
      <c r="B367" s="260">
        <v>80</v>
      </c>
      <c r="C367" s="261">
        <v>100</v>
      </c>
      <c r="D367" s="261">
        <v>87.5</v>
      </c>
      <c r="E367" s="261">
        <v>100</v>
      </c>
      <c r="F367" s="261">
        <v>100</v>
      </c>
      <c r="G367" s="262">
        <v>60</v>
      </c>
      <c r="H367" s="260">
        <v>100</v>
      </c>
      <c r="I367" s="261">
        <v>100</v>
      </c>
      <c r="J367" s="261">
        <v>66.666666666666671</v>
      </c>
      <c r="K367" s="261">
        <v>85.714285714285708</v>
      </c>
      <c r="L367" s="261">
        <v>78.571428571428569</v>
      </c>
      <c r="M367" s="262">
        <v>86.666666666666671</v>
      </c>
      <c r="N367" s="260">
        <v>100</v>
      </c>
      <c r="O367" s="261">
        <v>73.333333333333329</v>
      </c>
      <c r="P367" s="261">
        <v>80</v>
      </c>
      <c r="Q367" s="261">
        <v>100</v>
      </c>
      <c r="R367" s="261">
        <v>100</v>
      </c>
      <c r="S367" s="262">
        <v>100</v>
      </c>
      <c r="T367" s="343">
        <v>86.055776892430274</v>
      </c>
      <c r="U367" s="505"/>
      <c r="V367" s="227"/>
      <c r="W367" s="505"/>
    </row>
    <row r="368" spans="1:23" x14ac:dyDescent="0.2">
      <c r="A368" s="469" t="s">
        <v>8</v>
      </c>
      <c r="B368" s="263">
        <v>8.0781982726592802E-2</v>
      </c>
      <c r="C368" s="264">
        <v>4.1344449866858181E-2</v>
      </c>
      <c r="D368" s="264">
        <v>6.5529469186431169E-2</v>
      </c>
      <c r="E368" s="264">
        <v>5.2744239524035695E-2</v>
      </c>
      <c r="F368" s="264">
        <v>3.4155753531729414E-2</v>
      </c>
      <c r="G368" s="265">
        <v>8.43616510480516E-2</v>
      </c>
      <c r="H368" s="263">
        <v>4.6667073467219516E-2</v>
      </c>
      <c r="I368" s="264">
        <v>3.643494135918969E-2</v>
      </c>
      <c r="J368" s="264">
        <v>7.7317622584332474E-2</v>
      </c>
      <c r="K368" s="264">
        <v>8.2922095902217871E-2</v>
      </c>
      <c r="L368" s="264">
        <v>6.6924244638663449E-2</v>
      </c>
      <c r="M368" s="265">
        <v>6.8964857742901078E-2</v>
      </c>
      <c r="N368" s="263">
        <v>4.9346118837380784E-2</v>
      </c>
      <c r="O368" s="264">
        <v>8.36844377894225E-2</v>
      </c>
      <c r="P368" s="264">
        <v>8.2440035699576961E-2</v>
      </c>
      <c r="Q368" s="264">
        <v>4.2811448537889506E-2</v>
      </c>
      <c r="R368" s="264">
        <v>5.265795423825298E-2</v>
      </c>
      <c r="S368" s="265">
        <v>2.6583054042118977E-2</v>
      </c>
      <c r="T368" s="344">
        <v>6.4757833308240143E-2</v>
      </c>
      <c r="U368" s="505"/>
      <c r="V368" s="227"/>
      <c r="W368" s="505"/>
    </row>
    <row r="369" spans="1:23" x14ac:dyDescent="0.2">
      <c r="A369" s="471" t="s">
        <v>1</v>
      </c>
      <c r="B369" s="266">
        <f>B366/B365*100-100</f>
        <v>-2.8501228501228439</v>
      </c>
      <c r="C369" s="267">
        <f t="shared" ref="C369:T369" si="83">C366/C365*100-100</f>
        <v>-0.58353808353808745</v>
      </c>
      <c r="D369" s="267">
        <f t="shared" si="83"/>
        <v>-3.3015970515970423</v>
      </c>
      <c r="E369" s="267">
        <f t="shared" si="83"/>
        <v>-6.2127062127062089</v>
      </c>
      <c r="F369" s="267">
        <f t="shared" si="83"/>
        <v>-1.0647010647010688</v>
      </c>
      <c r="G369" s="268">
        <f t="shared" si="83"/>
        <v>-1.3431613431613414</v>
      </c>
      <c r="H369" s="266">
        <f t="shared" si="83"/>
        <v>-4.4062244062244105</v>
      </c>
      <c r="I369" s="267">
        <f t="shared" si="83"/>
        <v>-0.90090090090089348</v>
      </c>
      <c r="J369" s="267">
        <f t="shared" si="83"/>
        <v>-1.8018018018018012</v>
      </c>
      <c r="K369" s="267">
        <f t="shared" si="83"/>
        <v>-1.6146016146016251</v>
      </c>
      <c r="L369" s="267">
        <f t="shared" si="83"/>
        <v>-1.3162513162513108</v>
      </c>
      <c r="M369" s="268">
        <f t="shared" si="83"/>
        <v>0.32760032760033653</v>
      </c>
      <c r="N369" s="266">
        <f t="shared" si="83"/>
        <v>-3.7008599508599502</v>
      </c>
      <c r="O369" s="267">
        <f t="shared" si="83"/>
        <v>-1.4250614250614291</v>
      </c>
      <c r="P369" s="267">
        <f t="shared" si="83"/>
        <v>-1.2940212940212916</v>
      </c>
      <c r="Q369" s="267">
        <f t="shared" si="83"/>
        <v>-3.8961038961038952</v>
      </c>
      <c r="R369" s="267">
        <f t="shared" si="83"/>
        <v>-1.5069615069615168</v>
      </c>
      <c r="S369" s="268">
        <f t="shared" si="83"/>
        <v>2.0338520338520283</v>
      </c>
      <c r="T369" s="345">
        <f t="shared" si="83"/>
        <v>-1.7101128654913538</v>
      </c>
      <c r="U369" s="505"/>
      <c r="V369" s="227"/>
      <c r="W369" s="505"/>
    </row>
    <row r="370" spans="1:23" ht="13.5" thickBot="1" x14ac:dyDescent="0.25">
      <c r="A370" s="472" t="s">
        <v>27</v>
      </c>
      <c r="B370" s="410">
        <f>B366-B353</f>
        <v>231.05882352941171</v>
      </c>
      <c r="C370" s="415">
        <f t="shared" ref="C370:S370" si="84">C366-C353</f>
        <v>298.01470588235316</v>
      </c>
      <c r="D370" s="415">
        <f t="shared" si="84"/>
        <v>46.25</v>
      </c>
      <c r="E370" s="415">
        <f t="shared" si="84"/>
        <v>70</v>
      </c>
      <c r="F370" s="415">
        <f t="shared" si="84"/>
        <v>91.372549019607504</v>
      </c>
      <c r="G370" s="417">
        <f t="shared" si="84"/>
        <v>112.3921568627452</v>
      </c>
      <c r="H370" s="410">
        <f t="shared" si="84"/>
        <v>214.66666666666652</v>
      </c>
      <c r="I370" s="415">
        <f t="shared" si="84"/>
        <v>323.95833333333348</v>
      </c>
      <c r="J370" s="415">
        <f t="shared" si="84"/>
        <v>190</v>
      </c>
      <c r="K370" s="415">
        <f t="shared" si="84"/>
        <v>257.14285714285688</v>
      </c>
      <c r="L370" s="415">
        <f t="shared" si="84"/>
        <v>43.48739495798327</v>
      </c>
      <c r="M370" s="417">
        <f t="shared" si="84"/>
        <v>17.777777777777828</v>
      </c>
      <c r="N370" s="410">
        <f t="shared" si="84"/>
        <v>138.78676470588243</v>
      </c>
      <c r="O370" s="415">
        <f t="shared" si="84"/>
        <v>48.666666666666515</v>
      </c>
      <c r="P370" s="415">
        <f t="shared" si="84"/>
        <v>26.66666666666697</v>
      </c>
      <c r="Q370" s="415">
        <f t="shared" si="84"/>
        <v>66.428571428571558</v>
      </c>
      <c r="R370" s="415">
        <f t="shared" si="84"/>
        <v>102.78431372548994</v>
      </c>
      <c r="S370" s="417">
        <f t="shared" si="84"/>
        <v>192.18954248365981</v>
      </c>
      <c r="T370" s="478">
        <f>T366-T353</f>
        <v>138.231105994274</v>
      </c>
      <c r="U370" s="505"/>
      <c r="V370" s="227"/>
      <c r="W370" s="505"/>
    </row>
    <row r="371" spans="1:23" x14ac:dyDescent="0.2">
      <c r="A371" s="370" t="s">
        <v>51</v>
      </c>
      <c r="B371" s="486">
        <v>71</v>
      </c>
      <c r="C371" s="487">
        <v>71</v>
      </c>
      <c r="D371" s="487">
        <v>73</v>
      </c>
      <c r="E371" s="487">
        <v>16</v>
      </c>
      <c r="F371" s="487">
        <v>73</v>
      </c>
      <c r="G371" s="489">
        <v>74</v>
      </c>
      <c r="H371" s="486">
        <v>73</v>
      </c>
      <c r="I371" s="487">
        <v>73</v>
      </c>
      <c r="J371" s="487">
        <v>73</v>
      </c>
      <c r="K371" s="487">
        <v>20</v>
      </c>
      <c r="L371" s="487">
        <v>73</v>
      </c>
      <c r="M371" s="489">
        <v>74</v>
      </c>
      <c r="N371" s="486">
        <v>73</v>
      </c>
      <c r="O371" s="487">
        <v>73</v>
      </c>
      <c r="P371" s="487">
        <v>73</v>
      </c>
      <c r="Q371" s="487">
        <v>19</v>
      </c>
      <c r="R371" s="487">
        <v>74</v>
      </c>
      <c r="S371" s="489">
        <v>74</v>
      </c>
      <c r="T371" s="347">
        <f>SUM(B371:S371)</f>
        <v>1150</v>
      </c>
      <c r="U371" s="227" t="s">
        <v>56</v>
      </c>
      <c r="V371" s="278">
        <f>T358-T371</f>
        <v>0</v>
      </c>
      <c r="W371" s="279">
        <f>V371/T358</f>
        <v>0</v>
      </c>
    </row>
    <row r="372" spans="1:23" x14ac:dyDescent="0.2">
      <c r="A372" s="371" t="s">
        <v>28</v>
      </c>
      <c r="B372" s="323">
        <v>145.5</v>
      </c>
      <c r="C372" s="240">
        <v>144</v>
      </c>
      <c r="D372" s="240">
        <v>144</v>
      </c>
      <c r="E372" s="240">
        <v>146.5</v>
      </c>
      <c r="F372" s="240">
        <v>143</v>
      </c>
      <c r="G372" s="243">
        <v>143</v>
      </c>
      <c r="H372" s="242">
        <v>146.5</v>
      </c>
      <c r="I372" s="240">
        <v>145.5</v>
      </c>
      <c r="J372" s="240">
        <v>145</v>
      </c>
      <c r="K372" s="240">
        <v>146</v>
      </c>
      <c r="L372" s="240">
        <v>143</v>
      </c>
      <c r="M372" s="243">
        <v>143</v>
      </c>
      <c r="N372" s="242">
        <v>146.5</v>
      </c>
      <c r="O372" s="240">
        <v>145</v>
      </c>
      <c r="P372" s="240">
        <v>144</v>
      </c>
      <c r="Q372" s="240">
        <v>145.5</v>
      </c>
      <c r="R372" s="240">
        <v>144</v>
      </c>
      <c r="S372" s="243">
        <v>143</v>
      </c>
      <c r="T372" s="339"/>
      <c r="U372" s="227" t="s">
        <v>57</v>
      </c>
      <c r="V372" s="362">
        <v>142.55000000000001</v>
      </c>
      <c r="W372" s="505"/>
    </row>
    <row r="373" spans="1:23" ht="13.5" thickBot="1" x14ac:dyDescent="0.25">
      <c r="A373" s="372" t="s">
        <v>26</v>
      </c>
      <c r="B373" s="410">
        <f>B372-B359</f>
        <v>1.5</v>
      </c>
      <c r="C373" s="415">
        <f t="shared" ref="C373:S373" si="85">C372-C359</f>
        <v>1.5</v>
      </c>
      <c r="D373" s="415">
        <f t="shared" si="85"/>
        <v>2</v>
      </c>
      <c r="E373" s="415">
        <f t="shared" si="85"/>
        <v>2</v>
      </c>
      <c r="F373" s="415">
        <f t="shared" si="85"/>
        <v>2</v>
      </c>
      <c r="G373" s="417">
        <f t="shared" si="85"/>
        <v>2</v>
      </c>
      <c r="H373" s="410">
        <f t="shared" si="85"/>
        <v>2</v>
      </c>
      <c r="I373" s="415">
        <f t="shared" si="85"/>
        <v>1.5</v>
      </c>
      <c r="J373" s="415">
        <f t="shared" si="85"/>
        <v>1.5</v>
      </c>
      <c r="K373" s="415">
        <f t="shared" si="85"/>
        <v>1.5</v>
      </c>
      <c r="L373" s="415">
        <f t="shared" si="85"/>
        <v>2</v>
      </c>
      <c r="M373" s="417">
        <f t="shared" si="85"/>
        <v>2</v>
      </c>
      <c r="N373" s="410">
        <f t="shared" si="85"/>
        <v>2</v>
      </c>
      <c r="O373" s="415">
        <f t="shared" si="85"/>
        <v>2</v>
      </c>
      <c r="P373" s="415">
        <f t="shared" si="85"/>
        <v>2</v>
      </c>
      <c r="Q373" s="415">
        <f t="shared" si="85"/>
        <v>2</v>
      </c>
      <c r="R373" s="415">
        <f t="shared" si="85"/>
        <v>2</v>
      </c>
      <c r="S373" s="417">
        <f t="shared" si="85"/>
        <v>1.5</v>
      </c>
      <c r="T373" s="348"/>
      <c r="U373" s="227" t="s">
        <v>26</v>
      </c>
      <c r="V373" s="395">
        <f>V372-V359</f>
        <v>2.6700000000000159</v>
      </c>
      <c r="W373" s="505"/>
    </row>
    <row r="374" spans="1:23" x14ac:dyDescent="0.2">
      <c r="S374" s="280">
        <v>143</v>
      </c>
    </row>
    <row r="375" spans="1:23" ht="13.5" thickBot="1" x14ac:dyDescent="0.25"/>
    <row r="376" spans="1:23" ht="13.5" thickBot="1" x14ac:dyDescent="0.25">
      <c r="A376" s="468" t="s">
        <v>134</v>
      </c>
      <c r="B376" s="621" t="s">
        <v>53</v>
      </c>
      <c r="C376" s="622"/>
      <c r="D376" s="622"/>
      <c r="E376" s="622"/>
      <c r="F376" s="622"/>
      <c r="G376" s="623"/>
      <c r="H376" s="621" t="s">
        <v>72</v>
      </c>
      <c r="I376" s="622"/>
      <c r="J376" s="622"/>
      <c r="K376" s="622"/>
      <c r="L376" s="622"/>
      <c r="M376" s="623"/>
      <c r="N376" s="621" t="s">
        <v>63</v>
      </c>
      <c r="O376" s="622"/>
      <c r="P376" s="622"/>
      <c r="Q376" s="622"/>
      <c r="R376" s="622"/>
      <c r="S376" s="623"/>
      <c r="T376" s="338" t="s">
        <v>55</v>
      </c>
      <c r="U376" s="513"/>
      <c r="V376" s="513"/>
      <c r="W376" s="513"/>
    </row>
    <row r="377" spans="1:23" x14ac:dyDescent="0.2">
      <c r="A377" s="469" t="s">
        <v>54</v>
      </c>
      <c r="B377" s="490">
        <v>1</v>
      </c>
      <c r="C377" s="329">
        <v>2</v>
      </c>
      <c r="D377" s="329">
        <v>3</v>
      </c>
      <c r="E377" s="329">
        <v>4</v>
      </c>
      <c r="F377" s="329">
        <v>5</v>
      </c>
      <c r="G377" s="483">
        <v>6</v>
      </c>
      <c r="H377" s="490">
        <v>7</v>
      </c>
      <c r="I377" s="329">
        <v>8</v>
      </c>
      <c r="J377" s="329">
        <v>9</v>
      </c>
      <c r="K377" s="329">
        <v>10</v>
      </c>
      <c r="L377" s="329">
        <v>11</v>
      </c>
      <c r="M377" s="483">
        <v>12</v>
      </c>
      <c r="N377" s="490">
        <v>13</v>
      </c>
      <c r="O377" s="329">
        <v>14</v>
      </c>
      <c r="P377" s="329">
        <v>15</v>
      </c>
      <c r="Q377" s="329">
        <v>16</v>
      </c>
      <c r="R377" s="329">
        <v>17</v>
      </c>
      <c r="S377" s="483">
        <v>18</v>
      </c>
      <c r="T377" s="459">
        <v>256</v>
      </c>
      <c r="U377" s="513"/>
      <c r="V377" s="513"/>
      <c r="W377" s="513"/>
    </row>
    <row r="378" spans="1:23" x14ac:dyDescent="0.2">
      <c r="A378" s="470" t="s">
        <v>3</v>
      </c>
      <c r="B378" s="473">
        <v>4120</v>
      </c>
      <c r="C378" s="254">
        <v>4120</v>
      </c>
      <c r="D378" s="254">
        <v>4120</v>
      </c>
      <c r="E378" s="254">
        <v>4120</v>
      </c>
      <c r="F378" s="254">
        <v>4120</v>
      </c>
      <c r="G378" s="255">
        <v>4120</v>
      </c>
      <c r="H378" s="253">
        <v>4120</v>
      </c>
      <c r="I378" s="254">
        <v>4120</v>
      </c>
      <c r="J378" s="254">
        <v>4120</v>
      </c>
      <c r="K378" s="254">
        <v>4120</v>
      </c>
      <c r="L378" s="254">
        <v>4120</v>
      </c>
      <c r="M378" s="255">
        <v>4120</v>
      </c>
      <c r="N378" s="253">
        <v>4120</v>
      </c>
      <c r="O378" s="254">
        <v>4120</v>
      </c>
      <c r="P378" s="254">
        <v>4120</v>
      </c>
      <c r="Q378" s="254">
        <v>4120</v>
      </c>
      <c r="R378" s="254">
        <v>4120</v>
      </c>
      <c r="S378" s="255">
        <v>4120</v>
      </c>
      <c r="T378" s="341">
        <v>4120</v>
      </c>
      <c r="U378" s="513"/>
      <c r="V378" s="513"/>
      <c r="W378" s="513"/>
    </row>
    <row r="379" spans="1:23" x14ac:dyDescent="0.2">
      <c r="A379" s="471" t="s">
        <v>6</v>
      </c>
      <c r="B379" s="256">
        <v>4048</v>
      </c>
      <c r="C379" s="257">
        <v>4031.3333333333335</v>
      </c>
      <c r="D379" s="257">
        <v>4087.8571428571427</v>
      </c>
      <c r="E379" s="257">
        <v>3928.5714285714284</v>
      </c>
      <c r="F379" s="257">
        <v>4022</v>
      </c>
      <c r="G379" s="258">
        <v>3988.6666666666665</v>
      </c>
      <c r="H379" s="256">
        <v>3977.3333333333335</v>
      </c>
      <c r="I379" s="257">
        <v>4077.5</v>
      </c>
      <c r="J379" s="257">
        <v>4070.6666666666665</v>
      </c>
      <c r="K379" s="257">
        <v>4062.5</v>
      </c>
      <c r="L379" s="257">
        <v>4048.125</v>
      </c>
      <c r="M379" s="258">
        <v>4180.666666666667</v>
      </c>
      <c r="N379" s="256">
        <v>3973.5294117647059</v>
      </c>
      <c r="O379" s="257">
        <v>4097.6470588235297</v>
      </c>
      <c r="P379" s="257">
        <v>4125.2941176470586</v>
      </c>
      <c r="Q379" s="257">
        <v>4150</v>
      </c>
      <c r="R379" s="257">
        <v>4163.333333333333</v>
      </c>
      <c r="S379" s="258">
        <v>4122.5</v>
      </c>
      <c r="T379" s="342">
        <v>4066.2890625</v>
      </c>
      <c r="U379" s="513"/>
      <c r="V379" s="513"/>
      <c r="W379" s="513"/>
    </row>
    <row r="380" spans="1:23" x14ac:dyDescent="0.2">
      <c r="A380" s="469" t="s">
        <v>7</v>
      </c>
      <c r="B380" s="260">
        <v>80</v>
      </c>
      <c r="C380" s="261">
        <v>80</v>
      </c>
      <c r="D380" s="261">
        <v>100</v>
      </c>
      <c r="E380" s="261">
        <v>100</v>
      </c>
      <c r="F380" s="261">
        <v>93.333333333333329</v>
      </c>
      <c r="G380" s="262">
        <v>93.333333333333329</v>
      </c>
      <c r="H380" s="260">
        <v>100</v>
      </c>
      <c r="I380" s="261">
        <v>87.5</v>
      </c>
      <c r="J380" s="261">
        <v>93.333333333333329</v>
      </c>
      <c r="K380" s="261">
        <v>87.5</v>
      </c>
      <c r="L380" s="261">
        <v>93.75</v>
      </c>
      <c r="M380" s="262">
        <v>93.333333333333329</v>
      </c>
      <c r="N380" s="260">
        <v>100</v>
      </c>
      <c r="O380" s="261">
        <v>100</v>
      </c>
      <c r="P380" s="261">
        <v>94.117647058823536</v>
      </c>
      <c r="Q380" s="261">
        <v>100</v>
      </c>
      <c r="R380" s="261">
        <v>86.666666666666671</v>
      </c>
      <c r="S380" s="262">
        <v>100</v>
      </c>
      <c r="T380" s="343">
        <v>91.796875</v>
      </c>
      <c r="U380" s="513"/>
      <c r="V380" s="227"/>
      <c r="W380" s="513"/>
    </row>
    <row r="381" spans="1:23" x14ac:dyDescent="0.2">
      <c r="A381" s="469" t="s">
        <v>8</v>
      </c>
      <c r="B381" s="263">
        <v>8.9239698852771832E-2</v>
      </c>
      <c r="C381" s="264">
        <v>5.7156287950330627E-2</v>
      </c>
      <c r="D381" s="264">
        <v>3.7377050340131855E-2</v>
      </c>
      <c r="E381" s="264">
        <v>4.474352993533702E-2</v>
      </c>
      <c r="F381" s="264">
        <v>5.1830190833596745E-2</v>
      </c>
      <c r="G381" s="265">
        <v>5.1930875812682832E-2</v>
      </c>
      <c r="H381" s="263">
        <v>4.7779227732582502E-2</v>
      </c>
      <c r="I381" s="264">
        <v>5.7987743794730214E-2</v>
      </c>
      <c r="J381" s="264">
        <v>4.9738046244947813E-2</v>
      </c>
      <c r="K381" s="264">
        <v>6.7296746362702539E-2</v>
      </c>
      <c r="L381" s="264">
        <v>5.8210464194815979E-2</v>
      </c>
      <c r="M381" s="265">
        <v>5.0253745523429517E-2</v>
      </c>
      <c r="N381" s="263">
        <v>4.6412368594165511E-2</v>
      </c>
      <c r="O381" s="264">
        <v>4.8682937921080693E-2</v>
      </c>
      <c r="P381" s="264">
        <v>5.4025747548677325E-2</v>
      </c>
      <c r="Q381" s="264">
        <v>3.6623335309808831E-2</v>
      </c>
      <c r="R381" s="264">
        <v>7.6070118688400731E-2</v>
      </c>
      <c r="S381" s="265">
        <v>3.9603982698012602E-2</v>
      </c>
      <c r="T381" s="344">
        <v>5.7678445545483806E-2</v>
      </c>
      <c r="U381" s="513"/>
      <c r="V381" s="227"/>
      <c r="W381" s="513"/>
    </row>
    <row r="382" spans="1:23" x14ac:dyDescent="0.2">
      <c r="A382" s="471" t="s">
        <v>1</v>
      </c>
      <c r="B382" s="266">
        <f>B379/B378*100-100</f>
        <v>-1.7475728155339851</v>
      </c>
      <c r="C382" s="267">
        <f t="shared" ref="C382:T382" si="86">C379/C378*100-100</f>
        <v>-2.1521035598705396</v>
      </c>
      <c r="D382" s="267">
        <f t="shared" si="86"/>
        <v>-0.78016643550624565</v>
      </c>
      <c r="E382" s="267">
        <f t="shared" si="86"/>
        <v>-4.6463245492371641</v>
      </c>
      <c r="F382" s="267">
        <f t="shared" si="86"/>
        <v>-2.3786407766990294</v>
      </c>
      <c r="G382" s="268">
        <f t="shared" si="86"/>
        <v>-3.1877022653721667</v>
      </c>
      <c r="H382" s="266">
        <f t="shared" si="86"/>
        <v>-3.4627831715210391</v>
      </c>
      <c r="I382" s="267">
        <f t="shared" si="86"/>
        <v>-1.0315533980582501</v>
      </c>
      <c r="J382" s="267">
        <f t="shared" si="86"/>
        <v>-1.1974110032362546</v>
      </c>
      <c r="K382" s="267">
        <f t="shared" si="86"/>
        <v>-1.3956310679611619</v>
      </c>
      <c r="L382" s="267">
        <f t="shared" si="86"/>
        <v>-1.7445388349514559</v>
      </c>
      <c r="M382" s="268">
        <f t="shared" si="86"/>
        <v>1.472491909385127</v>
      </c>
      <c r="N382" s="266">
        <f t="shared" si="86"/>
        <v>-3.5551113649343336</v>
      </c>
      <c r="O382" s="267">
        <f t="shared" si="86"/>
        <v>-0.54254711593374338</v>
      </c>
      <c r="P382" s="267">
        <f t="shared" si="86"/>
        <v>0.128498001142205</v>
      </c>
      <c r="Q382" s="267">
        <f t="shared" si="86"/>
        <v>0.7281553398058378</v>
      </c>
      <c r="R382" s="267">
        <f t="shared" si="86"/>
        <v>1.0517799352750785</v>
      </c>
      <c r="S382" s="268">
        <f t="shared" si="86"/>
        <v>6.0679611650485299E-2</v>
      </c>
      <c r="T382" s="345">
        <f t="shared" si="86"/>
        <v>-1.3036635315533971</v>
      </c>
      <c r="U382" s="513"/>
      <c r="V382" s="227"/>
      <c r="W382" s="513"/>
    </row>
    <row r="383" spans="1:23" ht="13.5" thickBot="1" x14ac:dyDescent="0.25">
      <c r="A383" s="472" t="s">
        <v>27</v>
      </c>
      <c r="B383" s="410">
        <f>B379-B366</f>
        <v>94</v>
      </c>
      <c r="C383" s="415">
        <f t="shared" ref="C383:S383" si="87">C379-C366</f>
        <v>-14.916666666666515</v>
      </c>
      <c r="D383" s="415">
        <f t="shared" si="87"/>
        <v>152.23214285714266</v>
      </c>
      <c r="E383" s="415">
        <f t="shared" si="87"/>
        <v>111.4285714285711</v>
      </c>
      <c r="F383" s="415">
        <f t="shared" si="87"/>
        <v>-4.6666666666665151</v>
      </c>
      <c r="G383" s="417">
        <f t="shared" si="87"/>
        <v>-26.66666666666697</v>
      </c>
      <c r="H383" s="410">
        <f t="shared" si="87"/>
        <v>86.66666666666697</v>
      </c>
      <c r="I383" s="415">
        <f t="shared" si="87"/>
        <v>44.166666666666515</v>
      </c>
      <c r="J383" s="415">
        <f t="shared" si="87"/>
        <v>74</v>
      </c>
      <c r="K383" s="415">
        <f t="shared" si="87"/>
        <v>58.214285714285779</v>
      </c>
      <c r="L383" s="415">
        <f t="shared" si="87"/>
        <v>31.696428571428442</v>
      </c>
      <c r="M383" s="417">
        <f t="shared" si="87"/>
        <v>97.333333333333485</v>
      </c>
      <c r="N383" s="410">
        <f t="shared" si="87"/>
        <v>54.154411764705856</v>
      </c>
      <c r="O383" s="415">
        <f t="shared" si="87"/>
        <v>85.647058823529733</v>
      </c>
      <c r="P383" s="415">
        <f t="shared" si="87"/>
        <v>107.96078431372507</v>
      </c>
      <c r="Q383" s="415">
        <f t="shared" si="87"/>
        <v>238.57142857142844</v>
      </c>
      <c r="R383" s="415">
        <f t="shared" si="87"/>
        <v>154.66666666666652</v>
      </c>
      <c r="S383" s="417">
        <f t="shared" si="87"/>
        <v>-30.277777777777374</v>
      </c>
      <c r="T383" s="478">
        <f>T379-T366</f>
        <v>65.890656125498026</v>
      </c>
      <c r="U383" s="513"/>
      <c r="V383" s="227"/>
      <c r="W383" s="513"/>
    </row>
    <row r="384" spans="1:23" x14ac:dyDescent="0.2">
      <c r="A384" s="370" t="s">
        <v>51</v>
      </c>
      <c r="B384" s="486">
        <v>71</v>
      </c>
      <c r="C384" s="487">
        <v>71</v>
      </c>
      <c r="D384" s="487">
        <v>73</v>
      </c>
      <c r="E384" s="487">
        <v>16</v>
      </c>
      <c r="F384" s="487">
        <v>73</v>
      </c>
      <c r="G384" s="489">
        <v>74</v>
      </c>
      <c r="H384" s="486">
        <v>73</v>
      </c>
      <c r="I384" s="487">
        <v>73</v>
      </c>
      <c r="J384" s="487">
        <v>73</v>
      </c>
      <c r="K384" s="487">
        <v>20</v>
      </c>
      <c r="L384" s="487">
        <v>73</v>
      </c>
      <c r="M384" s="489">
        <v>74</v>
      </c>
      <c r="N384" s="486">
        <v>73</v>
      </c>
      <c r="O384" s="487">
        <v>73</v>
      </c>
      <c r="P384" s="487">
        <v>72</v>
      </c>
      <c r="Q384" s="487">
        <v>19</v>
      </c>
      <c r="R384" s="487">
        <v>74</v>
      </c>
      <c r="S384" s="489">
        <v>74</v>
      </c>
      <c r="T384" s="347">
        <f>SUM(B384:S384)</f>
        <v>1149</v>
      </c>
      <c r="U384" s="227" t="s">
        <v>56</v>
      </c>
      <c r="V384" s="278">
        <f>T371-T384</f>
        <v>1</v>
      </c>
      <c r="W384" s="279">
        <f>V384/T371</f>
        <v>8.6956521739130438E-4</v>
      </c>
    </row>
    <row r="385" spans="1:23" x14ac:dyDescent="0.2">
      <c r="A385" s="371" t="s">
        <v>28</v>
      </c>
      <c r="B385" s="323">
        <f>B372+1.5</f>
        <v>147</v>
      </c>
      <c r="C385" s="240">
        <v>146</v>
      </c>
      <c r="D385" s="240">
        <f t="shared" ref="D385:R385" si="88">D372+1.5</f>
        <v>145.5</v>
      </c>
      <c r="E385" s="240">
        <f t="shared" si="88"/>
        <v>148</v>
      </c>
      <c r="F385" s="240">
        <v>145</v>
      </c>
      <c r="G385" s="243">
        <v>145</v>
      </c>
      <c r="H385" s="242">
        <f t="shared" si="88"/>
        <v>148</v>
      </c>
      <c r="I385" s="240">
        <f t="shared" si="88"/>
        <v>147</v>
      </c>
      <c r="J385" s="240">
        <f t="shared" si="88"/>
        <v>146.5</v>
      </c>
      <c r="K385" s="240">
        <f t="shared" si="88"/>
        <v>147.5</v>
      </c>
      <c r="L385" s="240">
        <v>145</v>
      </c>
      <c r="M385" s="243">
        <f t="shared" si="88"/>
        <v>144.5</v>
      </c>
      <c r="N385" s="242">
        <f t="shared" si="88"/>
        <v>148</v>
      </c>
      <c r="O385" s="240">
        <f t="shared" si="88"/>
        <v>146.5</v>
      </c>
      <c r="P385" s="240">
        <f t="shared" si="88"/>
        <v>145.5</v>
      </c>
      <c r="Q385" s="240">
        <f t="shared" si="88"/>
        <v>147</v>
      </c>
      <c r="R385" s="240">
        <f t="shared" si="88"/>
        <v>145.5</v>
      </c>
      <c r="S385" s="243">
        <v>145</v>
      </c>
      <c r="T385" s="339"/>
      <c r="U385" s="227" t="s">
        <v>57</v>
      </c>
      <c r="V385" s="362">
        <v>144.46</v>
      </c>
      <c r="W385" s="513"/>
    </row>
    <row r="386" spans="1:23" ht="13.5" thickBot="1" x14ac:dyDescent="0.25">
      <c r="A386" s="372" t="s">
        <v>26</v>
      </c>
      <c r="B386" s="410">
        <f>B385-B372</f>
        <v>1.5</v>
      </c>
      <c r="C386" s="415">
        <f t="shared" ref="C386:S386" si="89">C385-C372</f>
        <v>2</v>
      </c>
      <c r="D386" s="415">
        <f t="shared" si="89"/>
        <v>1.5</v>
      </c>
      <c r="E386" s="415">
        <f t="shared" si="89"/>
        <v>1.5</v>
      </c>
      <c r="F386" s="415">
        <f t="shared" si="89"/>
        <v>2</v>
      </c>
      <c r="G386" s="417">
        <f t="shared" si="89"/>
        <v>2</v>
      </c>
      <c r="H386" s="410">
        <f t="shared" si="89"/>
        <v>1.5</v>
      </c>
      <c r="I386" s="415">
        <f t="shared" si="89"/>
        <v>1.5</v>
      </c>
      <c r="J386" s="415">
        <f t="shared" si="89"/>
        <v>1.5</v>
      </c>
      <c r="K386" s="415">
        <f t="shared" si="89"/>
        <v>1.5</v>
      </c>
      <c r="L386" s="415">
        <f t="shared" si="89"/>
        <v>2</v>
      </c>
      <c r="M386" s="417">
        <f t="shared" si="89"/>
        <v>1.5</v>
      </c>
      <c r="N386" s="410">
        <f t="shared" si="89"/>
        <v>1.5</v>
      </c>
      <c r="O386" s="415">
        <f t="shared" si="89"/>
        <v>1.5</v>
      </c>
      <c r="P386" s="415">
        <f t="shared" si="89"/>
        <v>1.5</v>
      </c>
      <c r="Q386" s="415">
        <f t="shared" si="89"/>
        <v>1.5</v>
      </c>
      <c r="R386" s="415">
        <f t="shared" si="89"/>
        <v>1.5</v>
      </c>
      <c r="S386" s="417">
        <f t="shared" si="89"/>
        <v>2</v>
      </c>
      <c r="T386" s="348"/>
      <c r="U386" s="227" t="s">
        <v>26</v>
      </c>
      <c r="V386" s="395">
        <f>V385-V372</f>
        <v>1.9099999999999966</v>
      </c>
      <c r="W386" s="513"/>
    </row>
    <row r="388" spans="1:23" ht="13.5" thickBot="1" x14ac:dyDescent="0.25"/>
    <row r="389" spans="1:23" ht="13.5" thickBot="1" x14ac:dyDescent="0.25">
      <c r="A389" s="468" t="s">
        <v>136</v>
      </c>
      <c r="B389" s="621" t="s">
        <v>53</v>
      </c>
      <c r="C389" s="622"/>
      <c r="D389" s="622"/>
      <c r="E389" s="622"/>
      <c r="F389" s="622"/>
      <c r="G389" s="623"/>
      <c r="H389" s="621" t="s">
        <v>72</v>
      </c>
      <c r="I389" s="622"/>
      <c r="J389" s="622"/>
      <c r="K389" s="622"/>
      <c r="L389" s="622"/>
      <c r="M389" s="623"/>
      <c r="N389" s="621" t="s">
        <v>63</v>
      </c>
      <c r="O389" s="622"/>
      <c r="P389" s="622"/>
      <c r="Q389" s="622"/>
      <c r="R389" s="622"/>
      <c r="S389" s="623"/>
      <c r="T389" s="338" t="s">
        <v>55</v>
      </c>
      <c r="U389" s="515"/>
      <c r="V389" s="515"/>
      <c r="W389" s="515"/>
    </row>
    <row r="390" spans="1:23" x14ac:dyDescent="0.2">
      <c r="A390" s="469" t="s">
        <v>54</v>
      </c>
      <c r="B390" s="490">
        <v>1</v>
      </c>
      <c r="C390" s="329">
        <v>2</v>
      </c>
      <c r="D390" s="329">
        <v>3</v>
      </c>
      <c r="E390" s="329">
        <v>4</v>
      </c>
      <c r="F390" s="329">
        <v>5</v>
      </c>
      <c r="G390" s="483">
        <v>6</v>
      </c>
      <c r="H390" s="490">
        <v>7</v>
      </c>
      <c r="I390" s="329">
        <v>8</v>
      </c>
      <c r="J390" s="329">
        <v>9</v>
      </c>
      <c r="K390" s="329">
        <v>10</v>
      </c>
      <c r="L390" s="329">
        <v>11</v>
      </c>
      <c r="M390" s="483">
        <v>12</v>
      </c>
      <c r="N390" s="490">
        <v>13</v>
      </c>
      <c r="O390" s="329">
        <v>14</v>
      </c>
      <c r="P390" s="329">
        <v>15</v>
      </c>
      <c r="Q390" s="329">
        <v>16</v>
      </c>
      <c r="R390" s="329">
        <v>17</v>
      </c>
      <c r="S390" s="483">
        <v>18</v>
      </c>
      <c r="T390" s="459">
        <v>256</v>
      </c>
      <c r="U390" s="515"/>
      <c r="V390" s="515"/>
      <c r="W390" s="515"/>
    </row>
    <row r="391" spans="1:23" x14ac:dyDescent="0.2">
      <c r="A391" s="470" t="s">
        <v>3</v>
      </c>
      <c r="B391" s="473">
        <v>4160</v>
      </c>
      <c r="C391" s="254">
        <v>4160</v>
      </c>
      <c r="D391" s="254">
        <v>4160</v>
      </c>
      <c r="E391" s="254">
        <v>4160</v>
      </c>
      <c r="F391" s="254">
        <v>4160</v>
      </c>
      <c r="G391" s="255">
        <v>4160</v>
      </c>
      <c r="H391" s="253">
        <v>4160</v>
      </c>
      <c r="I391" s="254">
        <v>4160</v>
      </c>
      <c r="J391" s="254">
        <v>4160</v>
      </c>
      <c r="K391" s="254">
        <v>4160</v>
      </c>
      <c r="L391" s="254">
        <v>4160</v>
      </c>
      <c r="M391" s="255">
        <v>4160</v>
      </c>
      <c r="N391" s="253">
        <v>4160</v>
      </c>
      <c r="O391" s="254">
        <v>4160</v>
      </c>
      <c r="P391" s="254">
        <v>4160</v>
      </c>
      <c r="Q391" s="254">
        <v>4160</v>
      </c>
      <c r="R391" s="254">
        <v>4160</v>
      </c>
      <c r="S391" s="255">
        <v>4160</v>
      </c>
      <c r="T391" s="341">
        <v>4160</v>
      </c>
      <c r="U391" s="515"/>
      <c r="V391" s="515"/>
      <c r="W391" s="515"/>
    </row>
    <row r="392" spans="1:23" x14ac:dyDescent="0.2">
      <c r="A392" s="471" t="s">
        <v>6</v>
      </c>
      <c r="B392" s="256">
        <v>4073.5714285714284</v>
      </c>
      <c r="C392" s="257">
        <v>4074</v>
      </c>
      <c r="D392" s="257">
        <v>4127.1428571428569</v>
      </c>
      <c r="E392" s="257">
        <v>3960</v>
      </c>
      <c r="F392" s="257">
        <v>4266.4285714285716</v>
      </c>
      <c r="G392" s="258">
        <v>4368.666666666667</v>
      </c>
      <c r="H392" s="256">
        <v>4170</v>
      </c>
      <c r="I392" s="257">
        <v>4042.5</v>
      </c>
      <c r="J392" s="257">
        <v>4162.5</v>
      </c>
      <c r="K392" s="257">
        <v>4186.25</v>
      </c>
      <c r="L392" s="257">
        <v>4185.625</v>
      </c>
      <c r="M392" s="258">
        <v>4221.333333333333</v>
      </c>
      <c r="N392" s="256">
        <v>4087.6470588235293</v>
      </c>
      <c r="O392" s="257">
        <v>4305.8823529411766</v>
      </c>
      <c r="P392" s="257">
        <v>4116.1538461538457</v>
      </c>
      <c r="Q392" s="257">
        <v>4246.25</v>
      </c>
      <c r="R392" s="257">
        <v>4231.875</v>
      </c>
      <c r="S392" s="258">
        <v>4243.125</v>
      </c>
      <c r="T392" s="342">
        <v>4175.7142857142853</v>
      </c>
      <c r="U392" s="515"/>
      <c r="V392" s="515"/>
      <c r="W392" s="515"/>
    </row>
    <row r="393" spans="1:23" x14ac:dyDescent="0.2">
      <c r="A393" s="469" t="s">
        <v>7</v>
      </c>
      <c r="B393" s="260">
        <v>78.571428571428569</v>
      </c>
      <c r="C393" s="261">
        <v>93.333333333333329</v>
      </c>
      <c r="D393" s="261">
        <v>92.857142857142861</v>
      </c>
      <c r="E393" s="261">
        <v>71.428571428571431</v>
      </c>
      <c r="F393" s="261">
        <v>92.857142857142861</v>
      </c>
      <c r="G393" s="262">
        <v>86.666666666666671</v>
      </c>
      <c r="H393" s="260">
        <v>100</v>
      </c>
      <c r="I393" s="261">
        <v>93.75</v>
      </c>
      <c r="J393" s="261">
        <v>100</v>
      </c>
      <c r="K393" s="261">
        <v>100</v>
      </c>
      <c r="L393" s="261">
        <v>75</v>
      </c>
      <c r="M393" s="262">
        <v>93.333333333333329</v>
      </c>
      <c r="N393" s="260">
        <v>100</v>
      </c>
      <c r="O393" s="261">
        <v>76.470588235294116</v>
      </c>
      <c r="P393" s="261">
        <v>76.92307692307692</v>
      </c>
      <c r="Q393" s="261">
        <v>62.5</v>
      </c>
      <c r="R393" s="261">
        <v>87.5</v>
      </c>
      <c r="S393" s="262">
        <v>93.75</v>
      </c>
      <c r="T393" s="343">
        <v>86.904761904761898</v>
      </c>
      <c r="U393" s="515"/>
      <c r="V393" s="227"/>
      <c r="W393" s="515"/>
    </row>
    <row r="394" spans="1:23" x14ac:dyDescent="0.2">
      <c r="A394" s="469" t="s">
        <v>8</v>
      </c>
      <c r="B394" s="263">
        <v>6.9999204082849945E-2</v>
      </c>
      <c r="C394" s="264">
        <v>5.5568507822531851E-2</v>
      </c>
      <c r="D394" s="264">
        <v>5.4306570571101824E-2</v>
      </c>
      <c r="E394" s="264">
        <v>6.7355096927876418E-2</v>
      </c>
      <c r="F394" s="264">
        <v>5.3047858088349428E-2</v>
      </c>
      <c r="G394" s="265">
        <v>8.4203323390330459E-2</v>
      </c>
      <c r="H394" s="263">
        <v>5.4691683072739201E-2</v>
      </c>
      <c r="I394" s="264">
        <v>6.0898791989925607E-2</v>
      </c>
      <c r="J394" s="264">
        <v>4.6347535425154289E-2</v>
      </c>
      <c r="K394" s="264">
        <v>5.5611962676901799E-2</v>
      </c>
      <c r="L394" s="264">
        <v>7.1043812383838278E-2</v>
      </c>
      <c r="M394" s="265">
        <v>5.6330944145628704E-2</v>
      </c>
      <c r="N394" s="263">
        <v>5.1552360265709446E-2</v>
      </c>
      <c r="O394" s="264">
        <v>7.4270215945286641E-2</v>
      </c>
      <c r="P394" s="264">
        <v>7.7897309270147361E-2</v>
      </c>
      <c r="Q394" s="264">
        <v>8.806903736769052E-2</v>
      </c>
      <c r="R394" s="264">
        <v>7.7080329631966232E-2</v>
      </c>
      <c r="S394" s="265">
        <v>4.7580154823926024E-2</v>
      </c>
      <c r="T394" s="344">
        <v>6.8277585557118922E-2</v>
      </c>
      <c r="U394" s="515"/>
      <c r="V394" s="227"/>
      <c r="W394" s="515"/>
    </row>
    <row r="395" spans="1:23" x14ac:dyDescent="0.2">
      <c r="A395" s="471" t="s">
        <v>1</v>
      </c>
      <c r="B395" s="266">
        <f>B392/B391*100-100</f>
        <v>-2.0776098901098834</v>
      </c>
      <c r="C395" s="267">
        <f t="shared" ref="C395:T395" si="90">C392/C391*100-100</f>
        <v>-2.0673076923076934</v>
      </c>
      <c r="D395" s="267">
        <f t="shared" si="90"/>
        <v>-0.7898351648351678</v>
      </c>
      <c r="E395" s="267">
        <f t="shared" si="90"/>
        <v>-4.8076923076923066</v>
      </c>
      <c r="F395" s="267">
        <f t="shared" si="90"/>
        <v>2.558379120879124</v>
      </c>
      <c r="G395" s="268">
        <f t="shared" si="90"/>
        <v>5.0160256410256636</v>
      </c>
      <c r="H395" s="266">
        <f t="shared" si="90"/>
        <v>0.24038461538462741</v>
      </c>
      <c r="I395" s="267">
        <f t="shared" si="90"/>
        <v>-2.8245192307692264</v>
      </c>
      <c r="J395" s="267">
        <f t="shared" si="90"/>
        <v>6.0096153846146194E-2</v>
      </c>
      <c r="K395" s="267">
        <f t="shared" si="90"/>
        <v>0.63100961538462741</v>
      </c>
      <c r="L395" s="267">
        <f t="shared" si="90"/>
        <v>0.6159855769230802</v>
      </c>
      <c r="M395" s="268">
        <f t="shared" si="90"/>
        <v>1.4743589743589638</v>
      </c>
      <c r="N395" s="266">
        <f t="shared" si="90"/>
        <v>-1.739253393665166</v>
      </c>
      <c r="O395" s="267">
        <f t="shared" si="90"/>
        <v>3.5067873303167545</v>
      </c>
      <c r="P395" s="267">
        <f t="shared" si="90"/>
        <v>-1.0539940828402479</v>
      </c>
      <c r="Q395" s="267">
        <f t="shared" si="90"/>
        <v>2.0733173076923066</v>
      </c>
      <c r="R395" s="267">
        <f t="shared" si="90"/>
        <v>1.7277644230769198</v>
      </c>
      <c r="S395" s="268">
        <f t="shared" si="90"/>
        <v>1.9981971153846274</v>
      </c>
      <c r="T395" s="345">
        <f t="shared" si="90"/>
        <v>0.37774725274724119</v>
      </c>
      <c r="U395" s="515"/>
      <c r="V395" s="227"/>
      <c r="W395" s="515"/>
    </row>
    <row r="396" spans="1:23" ht="13.5" thickBot="1" x14ac:dyDescent="0.25">
      <c r="A396" s="472" t="s">
        <v>27</v>
      </c>
      <c r="B396" s="410">
        <f>B392-B379</f>
        <v>25.571428571428442</v>
      </c>
      <c r="C396" s="415">
        <f t="shared" ref="C396:S396" si="91">C392-C379</f>
        <v>42.666666666666515</v>
      </c>
      <c r="D396" s="415">
        <f t="shared" si="91"/>
        <v>39.285714285714221</v>
      </c>
      <c r="E396" s="415">
        <f t="shared" si="91"/>
        <v>31.428571428571558</v>
      </c>
      <c r="F396" s="415">
        <f t="shared" si="91"/>
        <v>244.42857142857156</v>
      </c>
      <c r="G396" s="417">
        <f t="shared" si="91"/>
        <v>380.00000000000045</v>
      </c>
      <c r="H396" s="410">
        <f t="shared" si="91"/>
        <v>192.66666666666652</v>
      </c>
      <c r="I396" s="415">
        <f t="shared" si="91"/>
        <v>-35</v>
      </c>
      <c r="J396" s="415">
        <f t="shared" si="91"/>
        <v>91.833333333333485</v>
      </c>
      <c r="K396" s="415">
        <f t="shared" si="91"/>
        <v>123.75</v>
      </c>
      <c r="L396" s="415">
        <f t="shared" si="91"/>
        <v>137.5</v>
      </c>
      <c r="M396" s="417">
        <f t="shared" si="91"/>
        <v>40.66666666666606</v>
      </c>
      <c r="N396" s="410">
        <f t="shared" si="91"/>
        <v>114.11764705882342</v>
      </c>
      <c r="O396" s="415">
        <f t="shared" si="91"/>
        <v>208.23529411764684</v>
      </c>
      <c r="P396" s="415">
        <f t="shared" si="91"/>
        <v>-9.140271493212822</v>
      </c>
      <c r="Q396" s="415">
        <f t="shared" si="91"/>
        <v>96.25</v>
      </c>
      <c r="R396" s="415">
        <f t="shared" si="91"/>
        <v>68.54166666666697</v>
      </c>
      <c r="S396" s="417">
        <f t="shared" si="91"/>
        <v>120.625</v>
      </c>
      <c r="T396" s="478">
        <f>T392-T379</f>
        <v>109.42522321428532</v>
      </c>
      <c r="U396" s="515"/>
      <c r="V396" s="227"/>
      <c r="W396" s="515"/>
    </row>
    <row r="397" spans="1:23" x14ac:dyDescent="0.2">
      <c r="A397" s="370" t="s">
        <v>51</v>
      </c>
      <c r="B397" s="486">
        <v>71</v>
      </c>
      <c r="C397" s="487">
        <v>71</v>
      </c>
      <c r="D397" s="487">
        <v>73</v>
      </c>
      <c r="E397" s="487">
        <v>16</v>
      </c>
      <c r="F397" s="487">
        <v>73</v>
      </c>
      <c r="G397" s="489">
        <v>74</v>
      </c>
      <c r="H397" s="486">
        <v>72</v>
      </c>
      <c r="I397" s="487">
        <v>73</v>
      </c>
      <c r="J397" s="487">
        <v>73</v>
      </c>
      <c r="K397" s="487">
        <v>20</v>
      </c>
      <c r="L397" s="487">
        <v>73</v>
      </c>
      <c r="M397" s="489">
        <v>74</v>
      </c>
      <c r="N397" s="486">
        <v>73</v>
      </c>
      <c r="O397" s="487">
        <v>73</v>
      </c>
      <c r="P397" s="487">
        <v>72</v>
      </c>
      <c r="Q397" s="487">
        <v>19</v>
      </c>
      <c r="R397" s="487">
        <v>74</v>
      </c>
      <c r="S397" s="489">
        <v>74</v>
      </c>
      <c r="T397" s="347">
        <f>SUM(B397:S397)</f>
        <v>1148</v>
      </c>
      <c r="U397" s="227" t="s">
        <v>56</v>
      </c>
      <c r="V397" s="278">
        <f>T384-T397</f>
        <v>1</v>
      </c>
      <c r="W397" s="279">
        <f>V397/T384</f>
        <v>8.703220191470844E-4</v>
      </c>
    </row>
    <row r="398" spans="1:23" x14ac:dyDescent="0.2">
      <c r="A398" s="371" t="s">
        <v>28</v>
      </c>
      <c r="B398" s="323">
        <v>147</v>
      </c>
      <c r="C398" s="240">
        <v>146</v>
      </c>
      <c r="D398" s="240">
        <v>145.5</v>
      </c>
      <c r="E398" s="240">
        <v>148</v>
      </c>
      <c r="F398" s="240">
        <v>145</v>
      </c>
      <c r="G398" s="243">
        <v>145</v>
      </c>
      <c r="H398" s="242">
        <v>148</v>
      </c>
      <c r="I398" s="240">
        <v>147</v>
      </c>
      <c r="J398" s="240">
        <v>146.5</v>
      </c>
      <c r="K398" s="240">
        <v>147.5</v>
      </c>
      <c r="L398" s="240">
        <v>145</v>
      </c>
      <c r="M398" s="243">
        <v>144.5</v>
      </c>
      <c r="N398" s="242">
        <v>148</v>
      </c>
      <c r="O398" s="240">
        <v>146.5</v>
      </c>
      <c r="P398" s="240">
        <v>145.5</v>
      </c>
      <c r="Q398" s="240">
        <v>147</v>
      </c>
      <c r="R398" s="240">
        <v>145.5</v>
      </c>
      <c r="S398" s="243">
        <v>145</v>
      </c>
      <c r="T398" s="339"/>
      <c r="U398" s="227" t="s">
        <v>57</v>
      </c>
      <c r="V398" s="362">
        <v>146.13</v>
      </c>
      <c r="W398" s="515"/>
    </row>
    <row r="399" spans="1:23" ht="13.5" thickBot="1" x14ac:dyDescent="0.25">
      <c r="A399" s="372" t="s">
        <v>26</v>
      </c>
      <c r="B399" s="410">
        <f>B398-B385</f>
        <v>0</v>
      </c>
      <c r="C399" s="415">
        <f t="shared" ref="C399:S399" si="92">C398-C385</f>
        <v>0</v>
      </c>
      <c r="D399" s="415">
        <f t="shared" si="92"/>
        <v>0</v>
      </c>
      <c r="E399" s="415">
        <f t="shared" si="92"/>
        <v>0</v>
      </c>
      <c r="F399" s="415">
        <f t="shared" si="92"/>
        <v>0</v>
      </c>
      <c r="G399" s="417">
        <f t="shared" si="92"/>
        <v>0</v>
      </c>
      <c r="H399" s="410">
        <f t="shared" si="92"/>
        <v>0</v>
      </c>
      <c r="I399" s="415">
        <f t="shared" si="92"/>
        <v>0</v>
      </c>
      <c r="J399" s="415">
        <f t="shared" si="92"/>
        <v>0</v>
      </c>
      <c r="K399" s="415">
        <f t="shared" si="92"/>
        <v>0</v>
      </c>
      <c r="L399" s="415">
        <f t="shared" si="92"/>
        <v>0</v>
      </c>
      <c r="M399" s="417">
        <f t="shared" si="92"/>
        <v>0</v>
      </c>
      <c r="N399" s="410">
        <f t="shared" si="92"/>
        <v>0</v>
      </c>
      <c r="O399" s="415">
        <f t="shared" si="92"/>
        <v>0</v>
      </c>
      <c r="P399" s="415">
        <f t="shared" si="92"/>
        <v>0</v>
      </c>
      <c r="Q399" s="415">
        <f t="shared" si="92"/>
        <v>0</v>
      </c>
      <c r="R399" s="415">
        <f t="shared" si="92"/>
        <v>0</v>
      </c>
      <c r="S399" s="417">
        <f t="shared" si="92"/>
        <v>0</v>
      </c>
      <c r="T399" s="348"/>
      <c r="U399" s="227" t="s">
        <v>26</v>
      </c>
      <c r="V399" s="395">
        <f>V398-V385</f>
        <v>1.6699999999999875</v>
      </c>
      <c r="W399" s="515"/>
    </row>
    <row r="401" spans="1:23" ht="13.5" thickBot="1" x14ac:dyDescent="0.25"/>
    <row r="402" spans="1:23" ht="13.5" thickBot="1" x14ac:dyDescent="0.25">
      <c r="A402" s="468" t="s">
        <v>137</v>
      </c>
      <c r="B402" s="621" t="s">
        <v>53</v>
      </c>
      <c r="C402" s="622"/>
      <c r="D402" s="622"/>
      <c r="E402" s="622"/>
      <c r="F402" s="622"/>
      <c r="G402" s="623"/>
      <c r="H402" s="621" t="s">
        <v>72</v>
      </c>
      <c r="I402" s="622"/>
      <c r="J402" s="622"/>
      <c r="K402" s="622"/>
      <c r="L402" s="622"/>
      <c r="M402" s="623"/>
      <c r="N402" s="621" t="s">
        <v>63</v>
      </c>
      <c r="O402" s="622"/>
      <c r="P402" s="622"/>
      <c r="Q402" s="622"/>
      <c r="R402" s="622"/>
      <c r="S402" s="623"/>
      <c r="T402" s="338" t="s">
        <v>55</v>
      </c>
      <c r="U402" s="516"/>
      <c r="V402" s="516"/>
      <c r="W402" s="516"/>
    </row>
    <row r="403" spans="1:23" x14ac:dyDescent="0.2">
      <c r="A403" s="469" t="s">
        <v>54</v>
      </c>
      <c r="B403" s="490">
        <v>1</v>
      </c>
      <c r="C403" s="329">
        <v>2</v>
      </c>
      <c r="D403" s="329">
        <v>3</v>
      </c>
      <c r="E403" s="329">
        <v>4</v>
      </c>
      <c r="F403" s="329">
        <v>5</v>
      </c>
      <c r="G403" s="483">
        <v>6</v>
      </c>
      <c r="H403" s="490">
        <v>7</v>
      </c>
      <c r="I403" s="329">
        <v>8</v>
      </c>
      <c r="J403" s="329">
        <v>9</v>
      </c>
      <c r="K403" s="329">
        <v>10</v>
      </c>
      <c r="L403" s="329">
        <v>11</v>
      </c>
      <c r="M403" s="483">
        <v>12</v>
      </c>
      <c r="N403" s="490">
        <v>13</v>
      </c>
      <c r="O403" s="329">
        <v>14</v>
      </c>
      <c r="P403" s="329">
        <v>15</v>
      </c>
      <c r="Q403" s="329">
        <v>16</v>
      </c>
      <c r="R403" s="329">
        <v>17</v>
      </c>
      <c r="S403" s="483">
        <v>18</v>
      </c>
      <c r="T403" s="459">
        <v>249</v>
      </c>
      <c r="U403" s="516"/>
      <c r="V403" s="516"/>
      <c r="W403" s="516"/>
    </row>
    <row r="404" spans="1:23" x14ac:dyDescent="0.2">
      <c r="A404" s="470" t="s">
        <v>3</v>
      </c>
      <c r="B404" s="473">
        <v>4175</v>
      </c>
      <c r="C404" s="254">
        <v>4175</v>
      </c>
      <c r="D404" s="254">
        <v>4175</v>
      </c>
      <c r="E404" s="254">
        <v>4175</v>
      </c>
      <c r="F404" s="254">
        <v>4175</v>
      </c>
      <c r="G404" s="255">
        <v>4175</v>
      </c>
      <c r="H404" s="253">
        <v>4175</v>
      </c>
      <c r="I404" s="254">
        <v>4175</v>
      </c>
      <c r="J404" s="254">
        <v>4175</v>
      </c>
      <c r="K404" s="254">
        <v>4175</v>
      </c>
      <c r="L404" s="254">
        <v>4175</v>
      </c>
      <c r="M404" s="255">
        <v>4175</v>
      </c>
      <c r="N404" s="253">
        <v>4175</v>
      </c>
      <c r="O404" s="254">
        <v>4175</v>
      </c>
      <c r="P404" s="254">
        <v>4175</v>
      </c>
      <c r="Q404" s="254">
        <v>4175</v>
      </c>
      <c r="R404" s="254">
        <v>4175</v>
      </c>
      <c r="S404" s="255">
        <v>4175</v>
      </c>
      <c r="T404" s="341">
        <v>4175</v>
      </c>
      <c r="U404" s="516"/>
      <c r="V404" s="516"/>
      <c r="W404" s="516"/>
    </row>
    <row r="405" spans="1:23" x14ac:dyDescent="0.2">
      <c r="A405" s="471" t="s">
        <v>6</v>
      </c>
      <c r="B405" s="256">
        <v>4219.411764705882</v>
      </c>
      <c r="C405" s="257">
        <v>4221.25</v>
      </c>
      <c r="D405" s="257">
        <v>4124</v>
      </c>
      <c r="E405" s="257">
        <v>4090</v>
      </c>
      <c r="F405" s="257">
        <v>4348.666666666667</v>
      </c>
      <c r="G405" s="258">
        <v>4136</v>
      </c>
      <c r="H405" s="256">
        <v>4202.1428571428569</v>
      </c>
      <c r="I405" s="257">
        <v>4127.5</v>
      </c>
      <c r="J405" s="257">
        <v>4363.333333333333</v>
      </c>
      <c r="K405" s="257">
        <v>4198.5714285714284</v>
      </c>
      <c r="L405" s="257">
        <v>4344.666666666667</v>
      </c>
      <c r="M405" s="258">
        <v>4226</v>
      </c>
      <c r="N405" s="256">
        <v>4157.5</v>
      </c>
      <c r="O405" s="257">
        <v>4294.666666666667</v>
      </c>
      <c r="P405" s="257">
        <v>4436.9230769230771</v>
      </c>
      <c r="Q405" s="257">
        <v>4224.2857142857147</v>
      </c>
      <c r="R405" s="257">
        <v>4411.4285714285716</v>
      </c>
      <c r="S405" s="258">
        <v>4251.1764705882351</v>
      </c>
      <c r="T405" s="342">
        <v>4245.9839357429719</v>
      </c>
      <c r="U405" s="516"/>
      <c r="V405" s="516"/>
      <c r="W405" s="516"/>
    </row>
    <row r="406" spans="1:23" x14ac:dyDescent="0.2">
      <c r="A406" s="469" t="s">
        <v>7</v>
      </c>
      <c r="B406" s="260">
        <v>94.117647058823536</v>
      </c>
      <c r="C406" s="261">
        <v>81.25</v>
      </c>
      <c r="D406" s="261">
        <v>86.666666666666671</v>
      </c>
      <c r="E406" s="261">
        <v>90.909090909090907</v>
      </c>
      <c r="F406" s="261">
        <v>100</v>
      </c>
      <c r="G406" s="262">
        <v>93.333333333333329</v>
      </c>
      <c r="H406" s="260">
        <v>85.714285714285708</v>
      </c>
      <c r="I406" s="261">
        <v>100</v>
      </c>
      <c r="J406" s="261">
        <v>93.333333333333329</v>
      </c>
      <c r="K406" s="261">
        <v>100</v>
      </c>
      <c r="L406" s="261">
        <v>80</v>
      </c>
      <c r="M406" s="262">
        <v>93.333333333333329</v>
      </c>
      <c r="N406" s="260">
        <v>100</v>
      </c>
      <c r="O406" s="261">
        <v>73.333333333333329</v>
      </c>
      <c r="P406" s="261">
        <v>92.307692307692307</v>
      </c>
      <c r="Q406" s="261">
        <v>100</v>
      </c>
      <c r="R406" s="261">
        <v>85.714285714285708</v>
      </c>
      <c r="S406" s="262">
        <v>100</v>
      </c>
      <c r="T406" s="343">
        <v>89.156626506024097</v>
      </c>
      <c r="U406" s="516"/>
      <c r="V406" s="227"/>
      <c r="W406" s="516"/>
    </row>
    <row r="407" spans="1:23" x14ac:dyDescent="0.2">
      <c r="A407" s="469" t="s">
        <v>8</v>
      </c>
      <c r="B407" s="263">
        <v>5.2237912825451212E-2</v>
      </c>
      <c r="C407" s="264">
        <v>6.8699391417700872E-2</v>
      </c>
      <c r="D407" s="264">
        <v>6.2148861617896546E-2</v>
      </c>
      <c r="E407" s="264">
        <v>4.4415408617567112E-2</v>
      </c>
      <c r="F407" s="264">
        <v>4.6440140210625147E-2</v>
      </c>
      <c r="G407" s="265">
        <v>5.511158437287924E-2</v>
      </c>
      <c r="H407" s="263">
        <v>6.3786488641554603E-2</v>
      </c>
      <c r="I407" s="264">
        <v>4.3521513432319067E-2</v>
      </c>
      <c r="J407" s="264">
        <v>5.1011647465718672E-2</v>
      </c>
      <c r="K407" s="264">
        <v>5.6598509387571376E-2</v>
      </c>
      <c r="L407" s="264">
        <v>6.8844595333643732E-2</v>
      </c>
      <c r="M407" s="265">
        <v>4.1857946191036229E-2</v>
      </c>
      <c r="N407" s="263">
        <v>3.3489241566827976E-2</v>
      </c>
      <c r="O407" s="264">
        <v>7.6369379679063557E-2</v>
      </c>
      <c r="P407" s="264">
        <v>5.8734936973376589E-2</v>
      </c>
      <c r="Q407" s="264">
        <v>5.1303232496608418E-2</v>
      </c>
      <c r="R407" s="264">
        <v>7.1133039625934563E-2</v>
      </c>
      <c r="S407" s="265">
        <v>2.5829643460193525E-2</v>
      </c>
      <c r="T407" s="344">
        <v>6.0613444497999804E-2</v>
      </c>
      <c r="U407" s="516"/>
      <c r="V407" s="227"/>
      <c r="W407" s="516"/>
    </row>
    <row r="408" spans="1:23" x14ac:dyDescent="0.2">
      <c r="A408" s="471" t="s">
        <v>1</v>
      </c>
      <c r="B408" s="266">
        <f>B405/B404*100-100</f>
        <v>1.0637548432546566</v>
      </c>
      <c r="C408" s="267">
        <f t="shared" ref="C408:T408" si="93">C405/C404*100-100</f>
        <v>1.1077844311377305</v>
      </c>
      <c r="D408" s="267">
        <f t="shared" si="93"/>
        <v>-1.2215568862275461</v>
      </c>
      <c r="E408" s="267">
        <f t="shared" si="93"/>
        <v>-2.0359281437125674</v>
      </c>
      <c r="F408" s="267">
        <f t="shared" si="93"/>
        <v>4.1596806387225627</v>
      </c>
      <c r="G408" s="268">
        <f t="shared" si="93"/>
        <v>-0.93413173652695036</v>
      </c>
      <c r="H408" s="266">
        <f t="shared" si="93"/>
        <v>0.65012831479896249</v>
      </c>
      <c r="I408" s="267">
        <f t="shared" si="93"/>
        <v>-1.1377245508981986</v>
      </c>
      <c r="J408" s="267">
        <f t="shared" si="93"/>
        <v>4.5109780439121607</v>
      </c>
      <c r="K408" s="267">
        <f t="shared" si="93"/>
        <v>0.56458511548331103</v>
      </c>
      <c r="L408" s="267">
        <f t="shared" si="93"/>
        <v>4.0638722554890307</v>
      </c>
      <c r="M408" s="268">
        <f t="shared" si="93"/>
        <v>1.2215568862275319</v>
      </c>
      <c r="N408" s="266">
        <f t="shared" si="93"/>
        <v>-0.41916167664670922</v>
      </c>
      <c r="O408" s="267">
        <f t="shared" si="93"/>
        <v>2.8662674650698534</v>
      </c>
      <c r="P408" s="267">
        <f t="shared" si="93"/>
        <v>6.2736066328880753</v>
      </c>
      <c r="Q408" s="267">
        <f t="shared" si="93"/>
        <v>1.1804961505560385</v>
      </c>
      <c r="R408" s="267">
        <f t="shared" si="93"/>
        <v>5.6629597946963344</v>
      </c>
      <c r="S408" s="268">
        <f t="shared" si="93"/>
        <v>1.8245861218739066</v>
      </c>
      <c r="T408" s="345">
        <f t="shared" si="93"/>
        <v>1.7002140297717858</v>
      </c>
      <c r="U408" s="516"/>
      <c r="V408" s="227"/>
      <c r="W408" s="516"/>
    </row>
    <row r="409" spans="1:23" ht="13.5" thickBot="1" x14ac:dyDescent="0.25">
      <c r="A409" s="472" t="s">
        <v>27</v>
      </c>
      <c r="B409" s="410">
        <f>B405-B392</f>
        <v>145.84033613445354</v>
      </c>
      <c r="C409" s="415">
        <f t="shared" ref="C409:S409" si="94">C405-C392</f>
        <v>147.25</v>
      </c>
      <c r="D409" s="415">
        <f t="shared" si="94"/>
        <v>-3.142857142856883</v>
      </c>
      <c r="E409" s="415">
        <f t="shared" si="94"/>
        <v>130</v>
      </c>
      <c r="F409" s="415">
        <f t="shared" si="94"/>
        <v>82.238095238095411</v>
      </c>
      <c r="G409" s="417">
        <f t="shared" si="94"/>
        <v>-232.66666666666697</v>
      </c>
      <c r="H409" s="410">
        <f t="shared" si="94"/>
        <v>32.142857142856883</v>
      </c>
      <c r="I409" s="415">
        <f t="shared" si="94"/>
        <v>85</v>
      </c>
      <c r="J409" s="415">
        <f t="shared" si="94"/>
        <v>200.83333333333303</v>
      </c>
      <c r="K409" s="415">
        <f t="shared" si="94"/>
        <v>12.321428571428442</v>
      </c>
      <c r="L409" s="415">
        <f t="shared" si="94"/>
        <v>159.04166666666697</v>
      </c>
      <c r="M409" s="417">
        <f t="shared" si="94"/>
        <v>4.6666666666669698</v>
      </c>
      <c r="N409" s="410">
        <f t="shared" si="94"/>
        <v>69.852941176470722</v>
      </c>
      <c r="O409" s="415">
        <f t="shared" si="94"/>
        <v>-11.215686274509608</v>
      </c>
      <c r="P409" s="415">
        <f t="shared" si="94"/>
        <v>320.7692307692314</v>
      </c>
      <c r="Q409" s="415">
        <f t="shared" si="94"/>
        <v>-21.964285714285325</v>
      </c>
      <c r="R409" s="415">
        <f t="shared" si="94"/>
        <v>179.55357142857156</v>
      </c>
      <c r="S409" s="417">
        <f t="shared" si="94"/>
        <v>8.0514705882351336</v>
      </c>
      <c r="T409" s="478">
        <f>T405-T392</f>
        <v>70.269650028686556</v>
      </c>
      <c r="U409" s="516"/>
      <c r="V409" s="227"/>
      <c r="W409" s="516"/>
    </row>
    <row r="410" spans="1:23" x14ac:dyDescent="0.2">
      <c r="A410" s="370" t="s">
        <v>51</v>
      </c>
      <c r="B410" s="486">
        <v>71</v>
      </c>
      <c r="C410" s="487">
        <v>71</v>
      </c>
      <c r="D410" s="487">
        <v>73</v>
      </c>
      <c r="E410" s="487">
        <v>16</v>
      </c>
      <c r="F410" s="487">
        <v>73</v>
      </c>
      <c r="G410" s="489">
        <v>74</v>
      </c>
      <c r="H410" s="486">
        <v>72</v>
      </c>
      <c r="I410" s="487">
        <v>73</v>
      </c>
      <c r="J410" s="487">
        <v>73</v>
      </c>
      <c r="K410" s="487">
        <v>19</v>
      </c>
      <c r="L410" s="487">
        <v>73</v>
      </c>
      <c r="M410" s="489">
        <v>74</v>
      </c>
      <c r="N410" s="486">
        <v>73</v>
      </c>
      <c r="O410" s="487">
        <v>73</v>
      </c>
      <c r="P410" s="487">
        <v>72</v>
      </c>
      <c r="Q410" s="487">
        <v>19</v>
      </c>
      <c r="R410" s="487">
        <v>74</v>
      </c>
      <c r="S410" s="489">
        <v>74</v>
      </c>
      <c r="T410" s="347">
        <f>SUM(B410:S410)</f>
        <v>1147</v>
      </c>
      <c r="U410" s="227" t="s">
        <v>56</v>
      </c>
      <c r="V410" s="278">
        <f>T397-T410</f>
        <v>1</v>
      </c>
      <c r="W410" s="279">
        <f>V410/T397</f>
        <v>8.710801393728223E-4</v>
      </c>
    </row>
    <row r="411" spans="1:23" x14ac:dyDescent="0.2">
      <c r="A411" s="371" t="s">
        <v>28</v>
      </c>
      <c r="B411" s="323">
        <v>147</v>
      </c>
      <c r="C411" s="240">
        <v>146</v>
      </c>
      <c r="D411" s="240">
        <v>145.5</v>
      </c>
      <c r="E411" s="240">
        <v>148</v>
      </c>
      <c r="F411" s="240">
        <v>145</v>
      </c>
      <c r="G411" s="243">
        <v>145</v>
      </c>
      <c r="H411" s="242">
        <v>148</v>
      </c>
      <c r="I411" s="240">
        <v>147</v>
      </c>
      <c r="J411" s="240">
        <v>146.5</v>
      </c>
      <c r="K411" s="240">
        <v>147.5</v>
      </c>
      <c r="L411" s="240">
        <v>145</v>
      </c>
      <c r="M411" s="243">
        <v>144.5</v>
      </c>
      <c r="N411" s="242">
        <v>148</v>
      </c>
      <c r="O411" s="240">
        <v>146.5</v>
      </c>
      <c r="P411" s="240">
        <v>145.5</v>
      </c>
      <c r="Q411" s="240">
        <v>147</v>
      </c>
      <c r="R411" s="240">
        <v>145.5</v>
      </c>
      <c r="S411" s="243">
        <v>145</v>
      </c>
      <c r="T411" s="339"/>
      <c r="U411" s="227" t="s">
        <v>57</v>
      </c>
      <c r="V411" s="362">
        <v>146.11000000000001</v>
      </c>
      <c r="W411" s="516"/>
    </row>
    <row r="412" spans="1:23" ht="13.5" thickBot="1" x14ac:dyDescent="0.25">
      <c r="A412" s="372" t="s">
        <v>26</v>
      </c>
      <c r="B412" s="410">
        <f>B411-B398</f>
        <v>0</v>
      </c>
      <c r="C412" s="415">
        <f t="shared" ref="C412:S412" si="95">C411-C398</f>
        <v>0</v>
      </c>
      <c r="D412" s="415">
        <f t="shared" si="95"/>
        <v>0</v>
      </c>
      <c r="E412" s="415">
        <f t="shared" si="95"/>
        <v>0</v>
      </c>
      <c r="F412" s="415">
        <f t="shared" si="95"/>
        <v>0</v>
      </c>
      <c r="G412" s="417">
        <f t="shared" si="95"/>
        <v>0</v>
      </c>
      <c r="H412" s="410">
        <f t="shared" si="95"/>
        <v>0</v>
      </c>
      <c r="I412" s="415">
        <f t="shared" si="95"/>
        <v>0</v>
      </c>
      <c r="J412" s="415">
        <f t="shared" si="95"/>
        <v>0</v>
      </c>
      <c r="K412" s="415">
        <f t="shared" si="95"/>
        <v>0</v>
      </c>
      <c r="L412" s="415">
        <f t="shared" si="95"/>
        <v>0</v>
      </c>
      <c r="M412" s="417">
        <f t="shared" si="95"/>
        <v>0</v>
      </c>
      <c r="N412" s="410">
        <f t="shared" si="95"/>
        <v>0</v>
      </c>
      <c r="O412" s="415">
        <f t="shared" si="95"/>
        <v>0</v>
      </c>
      <c r="P412" s="415">
        <f t="shared" si="95"/>
        <v>0</v>
      </c>
      <c r="Q412" s="415">
        <f t="shared" si="95"/>
        <v>0</v>
      </c>
      <c r="R412" s="415">
        <f t="shared" si="95"/>
        <v>0</v>
      </c>
      <c r="S412" s="417">
        <f t="shared" si="95"/>
        <v>0</v>
      </c>
      <c r="T412" s="348"/>
      <c r="U412" s="227" t="s">
        <v>26</v>
      </c>
      <c r="V412" s="395">
        <f>V411-V398</f>
        <v>-1.999999999998181E-2</v>
      </c>
      <c r="W412" s="516"/>
    </row>
    <row r="414" spans="1:23" ht="13.5" thickBot="1" x14ac:dyDescent="0.25"/>
    <row r="415" spans="1:23" ht="13.5" thickBot="1" x14ac:dyDescent="0.25">
      <c r="A415" s="468" t="s">
        <v>138</v>
      </c>
      <c r="B415" s="621" t="s">
        <v>53</v>
      </c>
      <c r="C415" s="622"/>
      <c r="D415" s="622"/>
      <c r="E415" s="622"/>
      <c r="F415" s="622"/>
      <c r="G415" s="623"/>
      <c r="H415" s="621" t="s">
        <v>72</v>
      </c>
      <c r="I415" s="622"/>
      <c r="J415" s="622"/>
      <c r="K415" s="622"/>
      <c r="L415" s="622"/>
      <c r="M415" s="623"/>
      <c r="N415" s="621" t="s">
        <v>63</v>
      </c>
      <c r="O415" s="622"/>
      <c r="P415" s="622"/>
      <c r="Q415" s="622"/>
      <c r="R415" s="622"/>
      <c r="S415" s="623"/>
      <c r="T415" s="338" t="s">
        <v>55</v>
      </c>
      <c r="U415" s="517"/>
      <c r="V415" s="517"/>
      <c r="W415" s="517"/>
    </row>
    <row r="416" spans="1:23" x14ac:dyDescent="0.2">
      <c r="A416" s="469" t="s">
        <v>54</v>
      </c>
      <c r="B416" s="490">
        <v>1</v>
      </c>
      <c r="C416" s="329">
        <v>2</v>
      </c>
      <c r="D416" s="329">
        <v>3</v>
      </c>
      <c r="E416" s="329">
        <v>4</v>
      </c>
      <c r="F416" s="329">
        <v>5</v>
      </c>
      <c r="G416" s="483">
        <v>6</v>
      </c>
      <c r="H416" s="490">
        <v>7</v>
      </c>
      <c r="I416" s="329">
        <v>8</v>
      </c>
      <c r="J416" s="329">
        <v>9</v>
      </c>
      <c r="K416" s="329">
        <v>10</v>
      </c>
      <c r="L416" s="329">
        <v>11</v>
      </c>
      <c r="M416" s="483">
        <v>12</v>
      </c>
      <c r="N416" s="490">
        <v>13</v>
      </c>
      <c r="O416" s="329">
        <v>14</v>
      </c>
      <c r="P416" s="329">
        <v>15</v>
      </c>
      <c r="Q416" s="329">
        <v>16</v>
      </c>
      <c r="R416" s="329">
        <v>17</v>
      </c>
      <c r="S416" s="483">
        <v>18</v>
      </c>
      <c r="T416" s="459">
        <v>249</v>
      </c>
      <c r="U416" s="517"/>
      <c r="V416" s="517"/>
      <c r="W416" s="517"/>
    </row>
    <row r="417" spans="1:23" x14ac:dyDescent="0.2">
      <c r="A417" s="470" t="s">
        <v>3</v>
      </c>
      <c r="B417" s="473">
        <v>4190</v>
      </c>
      <c r="C417" s="254">
        <v>4190</v>
      </c>
      <c r="D417" s="254">
        <v>4190</v>
      </c>
      <c r="E417" s="254">
        <v>4190</v>
      </c>
      <c r="F417" s="254">
        <v>4190</v>
      </c>
      <c r="G417" s="255">
        <v>4190</v>
      </c>
      <c r="H417" s="253">
        <v>4190</v>
      </c>
      <c r="I417" s="254">
        <v>4190</v>
      </c>
      <c r="J417" s="254">
        <v>4190</v>
      </c>
      <c r="K417" s="254">
        <v>4190</v>
      </c>
      <c r="L417" s="254">
        <v>4190</v>
      </c>
      <c r="M417" s="255">
        <v>4190</v>
      </c>
      <c r="N417" s="253">
        <v>4190</v>
      </c>
      <c r="O417" s="254">
        <v>4190</v>
      </c>
      <c r="P417" s="254">
        <v>4190</v>
      </c>
      <c r="Q417" s="254">
        <v>4190</v>
      </c>
      <c r="R417" s="254">
        <v>4190</v>
      </c>
      <c r="S417" s="255">
        <v>4190</v>
      </c>
      <c r="T417" s="341">
        <v>4190</v>
      </c>
      <c r="U417" s="517"/>
      <c r="V417" s="517"/>
      <c r="W417" s="517"/>
    </row>
    <row r="418" spans="1:23" x14ac:dyDescent="0.2">
      <c r="A418" s="471" t="s">
        <v>6</v>
      </c>
      <c r="B418" s="256">
        <v>4262.666666666667</v>
      </c>
      <c r="C418" s="257">
        <v>4406.4705882352937</v>
      </c>
      <c r="D418" s="257">
        <v>4432.7777777777774</v>
      </c>
      <c r="E418" s="257">
        <v>4064.2857142857142</v>
      </c>
      <c r="F418" s="257">
        <v>4330.5555555555557</v>
      </c>
      <c r="G418" s="258">
        <v>4369.333333333333</v>
      </c>
      <c r="H418" s="256">
        <v>4437.5</v>
      </c>
      <c r="I418" s="257">
        <v>4275.625</v>
      </c>
      <c r="J418" s="257">
        <v>4194.5</v>
      </c>
      <c r="K418" s="257">
        <v>4486.25</v>
      </c>
      <c r="L418" s="257">
        <v>4363.333333333333</v>
      </c>
      <c r="M418" s="258">
        <v>4292</v>
      </c>
      <c r="N418" s="256">
        <v>4141.333333333333</v>
      </c>
      <c r="O418" s="257">
        <v>4437.1428571428569</v>
      </c>
      <c r="P418" s="257">
        <v>4377.333333333333</v>
      </c>
      <c r="Q418" s="257">
        <v>4482.5</v>
      </c>
      <c r="R418" s="257">
        <v>4355.333333333333</v>
      </c>
      <c r="S418" s="258">
        <v>4360.666666666667</v>
      </c>
      <c r="T418" s="342">
        <v>4336.259541984733</v>
      </c>
      <c r="U418" s="517"/>
      <c r="V418" s="517"/>
      <c r="W418" s="517"/>
    </row>
    <row r="419" spans="1:23" x14ac:dyDescent="0.2">
      <c r="A419" s="469" t="s">
        <v>7</v>
      </c>
      <c r="B419" s="260">
        <v>93.333333333333329</v>
      </c>
      <c r="C419" s="261">
        <v>100</v>
      </c>
      <c r="D419" s="261">
        <v>94.444444444444443</v>
      </c>
      <c r="E419" s="261">
        <v>100</v>
      </c>
      <c r="F419" s="261">
        <v>100</v>
      </c>
      <c r="G419" s="262">
        <v>86.666666666666671</v>
      </c>
      <c r="H419" s="260">
        <v>93.75</v>
      </c>
      <c r="I419" s="261">
        <v>100</v>
      </c>
      <c r="J419" s="261">
        <v>90</v>
      </c>
      <c r="K419" s="261">
        <v>62.5</v>
      </c>
      <c r="L419" s="261">
        <v>73.333333333333329</v>
      </c>
      <c r="M419" s="262">
        <v>93.333333333333329</v>
      </c>
      <c r="N419" s="260">
        <v>80</v>
      </c>
      <c r="O419" s="261">
        <v>78.571428571428569</v>
      </c>
      <c r="P419" s="261">
        <v>86.666666666666671</v>
      </c>
      <c r="Q419" s="261">
        <v>87.5</v>
      </c>
      <c r="R419" s="261">
        <v>73.333333333333329</v>
      </c>
      <c r="S419" s="262">
        <v>93.333333333333329</v>
      </c>
      <c r="T419" s="343">
        <v>86.25954198473282</v>
      </c>
      <c r="U419" s="517"/>
      <c r="V419" s="227"/>
      <c r="W419" s="517"/>
    </row>
    <row r="420" spans="1:23" x14ac:dyDescent="0.2">
      <c r="A420" s="469" t="s">
        <v>8</v>
      </c>
      <c r="B420" s="263">
        <v>5.9953987628843818E-2</v>
      </c>
      <c r="C420" s="264">
        <v>5.2735518614788292E-2</v>
      </c>
      <c r="D420" s="264">
        <v>6.6271072887475732E-2</v>
      </c>
      <c r="E420" s="264">
        <v>4.7380014895619688E-2</v>
      </c>
      <c r="F420" s="264">
        <v>3.9694730719428292E-2</v>
      </c>
      <c r="G420" s="265">
        <v>6.0098143336556123E-2</v>
      </c>
      <c r="H420" s="263">
        <v>5.2762601195390182E-2</v>
      </c>
      <c r="I420" s="264">
        <v>4.8294121348562882E-2</v>
      </c>
      <c r="J420" s="264">
        <v>5.43729703757697E-2</v>
      </c>
      <c r="K420" s="264">
        <v>7.894159161230134E-2</v>
      </c>
      <c r="L420" s="264">
        <v>8.9593161812554278E-2</v>
      </c>
      <c r="M420" s="265">
        <v>5.1807332291976774E-2</v>
      </c>
      <c r="N420" s="263">
        <v>8.0781183848633337E-2</v>
      </c>
      <c r="O420" s="264">
        <v>7.9777924619213958E-2</v>
      </c>
      <c r="P420" s="264">
        <v>6.4196457216735489E-2</v>
      </c>
      <c r="Q420" s="264">
        <v>7.2682007682008276E-2</v>
      </c>
      <c r="R420" s="264">
        <v>7.337676725049494E-2</v>
      </c>
      <c r="S420" s="265">
        <v>4.3587141107191779E-2</v>
      </c>
      <c r="T420" s="344">
        <v>6.6962747479205206E-2</v>
      </c>
      <c r="U420" s="517"/>
      <c r="V420" s="227"/>
      <c r="W420" s="517"/>
    </row>
    <row r="421" spans="1:23" x14ac:dyDescent="0.2">
      <c r="A421" s="471" t="s">
        <v>1</v>
      </c>
      <c r="B421" s="266">
        <f>B418/B417*100-100</f>
        <v>1.7342879872712871</v>
      </c>
      <c r="C421" s="267">
        <f t="shared" ref="C421:T421" si="96">C418/C417*100-100</f>
        <v>5.1663624877158441</v>
      </c>
      <c r="D421" s="267">
        <f t="shared" si="96"/>
        <v>5.7942190400424209</v>
      </c>
      <c r="E421" s="267">
        <f t="shared" si="96"/>
        <v>-3.0003409478349852</v>
      </c>
      <c r="F421" s="267">
        <f t="shared" si="96"/>
        <v>3.3545478652877279</v>
      </c>
      <c r="G421" s="268">
        <f t="shared" si="96"/>
        <v>4.2800318217979196</v>
      </c>
      <c r="H421" s="266">
        <f t="shared" si="96"/>
        <v>5.9069212410501279</v>
      </c>
      <c r="I421" s="267">
        <f t="shared" si="96"/>
        <v>2.0435560859188655</v>
      </c>
      <c r="J421" s="267">
        <f t="shared" si="96"/>
        <v>0.10739856801909298</v>
      </c>
      <c r="K421" s="267">
        <f t="shared" si="96"/>
        <v>7.0704057279236281</v>
      </c>
      <c r="L421" s="267">
        <f t="shared" si="96"/>
        <v>4.1368337311058099</v>
      </c>
      <c r="M421" s="268">
        <f t="shared" si="96"/>
        <v>2.4343675417661075</v>
      </c>
      <c r="N421" s="266">
        <f t="shared" si="96"/>
        <v>-1.1614956245027912</v>
      </c>
      <c r="O421" s="267">
        <f t="shared" si="96"/>
        <v>5.8983975451755839</v>
      </c>
      <c r="P421" s="267">
        <f t="shared" si="96"/>
        <v>4.4709626093874135</v>
      </c>
      <c r="Q421" s="267">
        <f t="shared" si="96"/>
        <v>6.9809069212410435</v>
      </c>
      <c r="R421" s="267">
        <f t="shared" si="96"/>
        <v>3.945902943516316</v>
      </c>
      <c r="S421" s="268">
        <f t="shared" si="96"/>
        <v>4.0731901352426547</v>
      </c>
      <c r="T421" s="345">
        <f t="shared" si="96"/>
        <v>3.4906811929530619</v>
      </c>
      <c r="U421" s="517"/>
      <c r="V421" s="227"/>
      <c r="W421" s="517"/>
    </row>
    <row r="422" spans="1:23" ht="13.5" thickBot="1" x14ac:dyDescent="0.25">
      <c r="A422" s="472" t="s">
        <v>27</v>
      </c>
      <c r="B422" s="410">
        <f>B418-B405</f>
        <v>43.254901960784991</v>
      </c>
      <c r="C422" s="415">
        <f t="shared" ref="C422:S422" si="97">C418-C405</f>
        <v>185.22058823529369</v>
      </c>
      <c r="D422" s="415">
        <f t="shared" si="97"/>
        <v>308.77777777777737</v>
      </c>
      <c r="E422" s="415">
        <f t="shared" si="97"/>
        <v>-25.714285714285779</v>
      </c>
      <c r="F422" s="415">
        <f t="shared" si="97"/>
        <v>-18.111111111111313</v>
      </c>
      <c r="G422" s="417">
        <f t="shared" si="97"/>
        <v>233.33333333333303</v>
      </c>
      <c r="H422" s="410">
        <f t="shared" si="97"/>
        <v>235.35714285714312</v>
      </c>
      <c r="I422" s="415">
        <f t="shared" si="97"/>
        <v>148.125</v>
      </c>
      <c r="J422" s="415">
        <f t="shared" si="97"/>
        <v>-168.83333333333303</v>
      </c>
      <c r="K422" s="415">
        <f t="shared" si="97"/>
        <v>287.67857142857156</v>
      </c>
      <c r="L422" s="415">
        <f t="shared" si="97"/>
        <v>18.66666666666606</v>
      </c>
      <c r="M422" s="417">
        <f t="shared" si="97"/>
        <v>66</v>
      </c>
      <c r="N422" s="410">
        <f t="shared" si="97"/>
        <v>-16.16666666666697</v>
      </c>
      <c r="O422" s="415">
        <f t="shared" si="97"/>
        <v>142.47619047618991</v>
      </c>
      <c r="P422" s="415">
        <f t="shared" si="97"/>
        <v>-59.589743589744103</v>
      </c>
      <c r="Q422" s="415">
        <f t="shared" si="97"/>
        <v>258.21428571428532</v>
      </c>
      <c r="R422" s="415">
        <f t="shared" si="97"/>
        <v>-56.095238095238528</v>
      </c>
      <c r="S422" s="417">
        <f t="shared" si="97"/>
        <v>109.49019607843184</v>
      </c>
      <c r="T422" s="478">
        <f>T418-T405</f>
        <v>90.275606241761125</v>
      </c>
      <c r="U422" s="517"/>
      <c r="V422" s="227"/>
      <c r="W422" s="517"/>
    </row>
    <row r="423" spans="1:23" x14ac:dyDescent="0.2">
      <c r="A423" s="370" t="s">
        <v>51</v>
      </c>
      <c r="B423" s="486">
        <v>71</v>
      </c>
      <c r="C423" s="487">
        <v>71</v>
      </c>
      <c r="D423" s="487">
        <v>73</v>
      </c>
      <c r="E423" s="487">
        <v>16</v>
      </c>
      <c r="F423" s="487">
        <v>73</v>
      </c>
      <c r="G423" s="489">
        <v>74</v>
      </c>
      <c r="H423" s="486">
        <v>72</v>
      </c>
      <c r="I423" s="487">
        <v>73</v>
      </c>
      <c r="J423" s="487">
        <v>73</v>
      </c>
      <c r="K423" s="487">
        <v>19</v>
      </c>
      <c r="L423" s="487">
        <v>73</v>
      </c>
      <c r="M423" s="489">
        <v>74</v>
      </c>
      <c r="N423" s="486">
        <v>73</v>
      </c>
      <c r="O423" s="487">
        <v>73</v>
      </c>
      <c r="P423" s="487">
        <v>72</v>
      </c>
      <c r="Q423" s="487">
        <v>18</v>
      </c>
      <c r="R423" s="487">
        <v>74</v>
      </c>
      <c r="S423" s="489">
        <v>74</v>
      </c>
      <c r="T423" s="347">
        <f>SUM(B423:S423)</f>
        <v>1146</v>
      </c>
      <c r="U423" s="227" t="s">
        <v>56</v>
      </c>
      <c r="V423" s="278">
        <f>T410-T423</f>
        <v>1</v>
      </c>
      <c r="W423" s="279">
        <f>V423/T410</f>
        <v>8.7183958151700091E-4</v>
      </c>
    </row>
    <row r="424" spans="1:23" x14ac:dyDescent="0.2">
      <c r="A424" s="371" t="s">
        <v>28</v>
      </c>
      <c r="B424" s="323">
        <v>148</v>
      </c>
      <c r="C424" s="240">
        <v>147</v>
      </c>
      <c r="D424" s="240">
        <v>146.5</v>
      </c>
      <c r="E424" s="240">
        <v>149.5</v>
      </c>
      <c r="F424" s="240">
        <v>146.5</v>
      </c>
      <c r="G424" s="243">
        <v>146</v>
      </c>
      <c r="H424" s="242">
        <v>149</v>
      </c>
      <c r="I424" s="240">
        <v>148</v>
      </c>
      <c r="J424" s="240">
        <v>148</v>
      </c>
      <c r="K424" s="240">
        <v>148.5</v>
      </c>
      <c r="L424" s="240">
        <v>146</v>
      </c>
      <c r="M424" s="243">
        <v>146</v>
      </c>
      <c r="N424" s="242">
        <v>149.5</v>
      </c>
      <c r="O424" s="240">
        <v>147.5</v>
      </c>
      <c r="P424" s="240">
        <v>147</v>
      </c>
      <c r="Q424" s="240">
        <v>148</v>
      </c>
      <c r="R424" s="240">
        <v>147</v>
      </c>
      <c r="S424" s="243">
        <v>146</v>
      </c>
      <c r="T424" s="339"/>
      <c r="U424" s="227" t="s">
        <v>57</v>
      </c>
      <c r="V424" s="362">
        <v>146.19</v>
      </c>
      <c r="W424" s="517"/>
    </row>
    <row r="425" spans="1:23" ht="13.5" thickBot="1" x14ac:dyDescent="0.25">
      <c r="A425" s="372" t="s">
        <v>26</v>
      </c>
      <c r="B425" s="410">
        <f>B424-B411</f>
        <v>1</v>
      </c>
      <c r="C425" s="415">
        <f t="shared" ref="C425:S425" si="98">C424-C411</f>
        <v>1</v>
      </c>
      <c r="D425" s="415">
        <f t="shared" si="98"/>
        <v>1</v>
      </c>
      <c r="E425" s="415">
        <f t="shared" si="98"/>
        <v>1.5</v>
      </c>
      <c r="F425" s="415">
        <f t="shared" si="98"/>
        <v>1.5</v>
      </c>
      <c r="G425" s="417">
        <f t="shared" si="98"/>
        <v>1</v>
      </c>
      <c r="H425" s="410">
        <f t="shared" si="98"/>
        <v>1</v>
      </c>
      <c r="I425" s="415">
        <f t="shared" si="98"/>
        <v>1</v>
      </c>
      <c r="J425" s="415">
        <f t="shared" si="98"/>
        <v>1.5</v>
      </c>
      <c r="K425" s="415">
        <f t="shared" si="98"/>
        <v>1</v>
      </c>
      <c r="L425" s="415">
        <f t="shared" si="98"/>
        <v>1</v>
      </c>
      <c r="M425" s="417">
        <f t="shared" si="98"/>
        <v>1.5</v>
      </c>
      <c r="N425" s="410">
        <f t="shared" si="98"/>
        <v>1.5</v>
      </c>
      <c r="O425" s="415">
        <f t="shared" si="98"/>
        <v>1</v>
      </c>
      <c r="P425" s="415">
        <f t="shared" si="98"/>
        <v>1.5</v>
      </c>
      <c r="Q425" s="415">
        <f t="shared" si="98"/>
        <v>1</v>
      </c>
      <c r="R425" s="415">
        <f t="shared" si="98"/>
        <v>1.5</v>
      </c>
      <c r="S425" s="417">
        <f t="shared" si="98"/>
        <v>1</v>
      </c>
      <c r="T425" s="348"/>
      <c r="U425" s="227" t="s">
        <v>26</v>
      </c>
      <c r="V425" s="395">
        <f>V424-V411</f>
        <v>7.9999999999984084E-2</v>
      </c>
      <c r="W425" s="517"/>
    </row>
    <row r="427" spans="1:23" ht="13.5" thickBot="1" x14ac:dyDescent="0.25"/>
    <row r="428" spans="1:23" ht="13.5" thickBot="1" x14ac:dyDescent="0.25">
      <c r="A428" s="468" t="s">
        <v>139</v>
      </c>
      <c r="B428" s="621" t="s">
        <v>53</v>
      </c>
      <c r="C428" s="622"/>
      <c r="D428" s="622"/>
      <c r="E428" s="622"/>
      <c r="F428" s="622"/>
      <c r="G428" s="623"/>
      <c r="H428" s="621" t="s">
        <v>72</v>
      </c>
      <c r="I428" s="622"/>
      <c r="J428" s="622"/>
      <c r="K428" s="622"/>
      <c r="L428" s="622"/>
      <c r="M428" s="623"/>
      <c r="N428" s="621" t="s">
        <v>63</v>
      </c>
      <c r="O428" s="622"/>
      <c r="P428" s="622"/>
      <c r="Q428" s="622"/>
      <c r="R428" s="622"/>
      <c r="S428" s="623"/>
      <c r="T428" s="338" t="s">
        <v>55</v>
      </c>
      <c r="U428" s="518"/>
      <c r="V428" s="518"/>
      <c r="W428" s="518"/>
    </row>
    <row r="429" spans="1:23" x14ac:dyDescent="0.2">
      <c r="A429" s="469" t="s">
        <v>54</v>
      </c>
      <c r="B429" s="490">
        <v>1</v>
      </c>
      <c r="C429" s="329">
        <v>2</v>
      </c>
      <c r="D429" s="329">
        <v>3</v>
      </c>
      <c r="E429" s="329">
        <v>4</v>
      </c>
      <c r="F429" s="329">
        <v>5</v>
      </c>
      <c r="G429" s="483">
        <v>6</v>
      </c>
      <c r="H429" s="490">
        <v>7</v>
      </c>
      <c r="I429" s="329">
        <v>8</v>
      </c>
      <c r="J429" s="329">
        <v>9</v>
      </c>
      <c r="K429" s="329">
        <v>10</v>
      </c>
      <c r="L429" s="329">
        <v>11</v>
      </c>
      <c r="M429" s="483">
        <v>12</v>
      </c>
      <c r="N429" s="490">
        <v>13</v>
      </c>
      <c r="O429" s="329">
        <v>14</v>
      </c>
      <c r="P429" s="329">
        <v>15</v>
      </c>
      <c r="Q429" s="329">
        <v>16</v>
      </c>
      <c r="R429" s="329">
        <v>17</v>
      </c>
      <c r="S429" s="483">
        <v>18</v>
      </c>
      <c r="T429" s="459">
        <v>285</v>
      </c>
      <c r="U429" s="518"/>
      <c r="V429" s="518"/>
      <c r="W429" s="518"/>
    </row>
    <row r="430" spans="1:23" x14ac:dyDescent="0.2">
      <c r="A430" s="470" t="s">
        <v>3</v>
      </c>
      <c r="B430" s="473">
        <v>4205</v>
      </c>
      <c r="C430" s="254">
        <v>4205</v>
      </c>
      <c r="D430" s="254">
        <v>4205</v>
      </c>
      <c r="E430" s="254">
        <v>4205</v>
      </c>
      <c r="F430" s="254">
        <v>4205</v>
      </c>
      <c r="G430" s="255">
        <v>4205</v>
      </c>
      <c r="H430" s="253">
        <v>4205</v>
      </c>
      <c r="I430" s="254">
        <v>4205</v>
      </c>
      <c r="J430" s="254">
        <v>4205</v>
      </c>
      <c r="K430" s="254">
        <v>4205</v>
      </c>
      <c r="L430" s="254">
        <v>4205</v>
      </c>
      <c r="M430" s="255">
        <v>4205</v>
      </c>
      <c r="N430" s="253">
        <v>4205</v>
      </c>
      <c r="O430" s="254">
        <v>4205</v>
      </c>
      <c r="P430" s="254">
        <v>4205</v>
      </c>
      <c r="Q430" s="254">
        <v>4205</v>
      </c>
      <c r="R430" s="254">
        <v>4205</v>
      </c>
      <c r="S430" s="255">
        <v>4205</v>
      </c>
      <c r="T430" s="341">
        <v>4205</v>
      </c>
      <c r="U430" s="518"/>
      <c r="V430" s="518"/>
      <c r="W430" s="518"/>
    </row>
    <row r="431" spans="1:23" x14ac:dyDescent="0.2">
      <c r="A431" s="471" t="s">
        <v>6</v>
      </c>
      <c r="B431" s="256">
        <v>4444</v>
      </c>
      <c r="C431" s="257">
        <v>4338.333333333333</v>
      </c>
      <c r="D431" s="257">
        <v>4298.636363636364</v>
      </c>
      <c r="E431" s="257">
        <v>4363.75</v>
      </c>
      <c r="F431" s="257">
        <v>4538</v>
      </c>
      <c r="G431" s="258">
        <v>4279.333333333333</v>
      </c>
      <c r="H431" s="256">
        <v>4390</v>
      </c>
      <c r="I431" s="257">
        <v>4184.7368421052633</v>
      </c>
      <c r="J431" s="257">
        <v>4367.5</v>
      </c>
      <c r="K431" s="257">
        <v>4421.25</v>
      </c>
      <c r="L431" s="257">
        <v>4516.666666666667</v>
      </c>
      <c r="M431" s="258">
        <v>4467.0588235294117</v>
      </c>
      <c r="N431" s="256">
        <v>4426.8</v>
      </c>
      <c r="O431" s="257">
        <v>4440</v>
      </c>
      <c r="P431" s="257">
        <v>4491.7647058823532</v>
      </c>
      <c r="Q431" s="257">
        <v>4422.8571428571431</v>
      </c>
      <c r="R431" s="257">
        <v>4403.125</v>
      </c>
      <c r="S431" s="258">
        <v>4496.666666666667</v>
      </c>
      <c r="T431" s="342">
        <v>4404.5964912280706</v>
      </c>
      <c r="U431" s="518"/>
      <c r="V431" s="518"/>
      <c r="W431" s="518"/>
    </row>
    <row r="432" spans="1:23" x14ac:dyDescent="0.2">
      <c r="A432" s="469" t="s">
        <v>7</v>
      </c>
      <c r="B432" s="260">
        <v>80</v>
      </c>
      <c r="C432" s="261">
        <v>83.333333333333329</v>
      </c>
      <c r="D432" s="261">
        <v>72.727272727272734</v>
      </c>
      <c r="E432" s="261">
        <v>81.25</v>
      </c>
      <c r="F432" s="261">
        <v>90</v>
      </c>
      <c r="G432" s="262">
        <v>80</v>
      </c>
      <c r="H432" s="260">
        <v>73.333333333333329</v>
      </c>
      <c r="I432" s="261">
        <v>73.684210526315795</v>
      </c>
      <c r="J432" s="261">
        <v>66.666666666666671</v>
      </c>
      <c r="K432" s="261">
        <v>100</v>
      </c>
      <c r="L432" s="261">
        <v>93.333333333333329</v>
      </c>
      <c r="M432" s="262">
        <v>82.352941176470594</v>
      </c>
      <c r="N432" s="260">
        <v>92</v>
      </c>
      <c r="O432" s="261">
        <v>81.25</v>
      </c>
      <c r="P432" s="261">
        <v>94.117647058823536</v>
      </c>
      <c r="Q432" s="261">
        <v>100</v>
      </c>
      <c r="R432" s="261">
        <v>81.25</v>
      </c>
      <c r="S432" s="262">
        <v>100</v>
      </c>
      <c r="T432" s="343">
        <v>82.10526315789474</v>
      </c>
      <c r="U432" s="518"/>
      <c r="V432" s="227"/>
      <c r="W432" s="518"/>
    </row>
    <row r="433" spans="1:23" x14ac:dyDescent="0.2">
      <c r="A433" s="469" t="s">
        <v>8</v>
      </c>
      <c r="B433" s="263">
        <v>7.6652234502688835E-2</v>
      </c>
      <c r="C433" s="264">
        <v>6.0444570674674999E-2</v>
      </c>
      <c r="D433" s="264">
        <v>7.9804785139002993E-2</v>
      </c>
      <c r="E433" s="264">
        <v>7.2737655373430812E-2</v>
      </c>
      <c r="F433" s="264">
        <v>5.6802824237899986E-2</v>
      </c>
      <c r="G433" s="265">
        <v>7.3310230182831823E-2</v>
      </c>
      <c r="H433" s="263">
        <v>6.3987085383600525E-2</v>
      </c>
      <c r="I433" s="264">
        <v>8.6661698930547162E-2</v>
      </c>
      <c r="J433" s="264">
        <v>8.9648105201111508E-2</v>
      </c>
      <c r="K433" s="264">
        <v>5.0416381430154464E-2</v>
      </c>
      <c r="L433" s="264">
        <v>5.669318702302438E-2</v>
      </c>
      <c r="M433" s="265">
        <v>7.4822779648475682E-2</v>
      </c>
      <c r="N433" s="263">
        <v>5.5376408775369729E-2</v>
      </c>
      <c r="O433" s="264">
        <v>6.9135339991760497E-2</v>
      </c>
      <c r="P433" s="264">
        <v>6.5972994852436864E-2</v>
      </c>
      <c r="Q433" s="264">
        <v>6.328112091089691E-2</v>
      </c>
      <c r="R433" s="264">
        <v>7.7437664726037275E-2</v>
      </c>
      <c r="S433" s="265">
        <v>4.56901619161897E-2</v>
      </c>
      <c r="T433" s="344">
        <v>7.1792273636723691E-2</v>
      </c>
      <c r="U433" s="518"/>
      <c r="V433" s="227"/>
      <c r="W433" s="518"/>
    </row>
    <row r="434" spans="1:23" x14ac:dyDescent="0.2">
      <c r="A434" s="471" t="s">
        <v>1</v>
      </c>
      <c r="B434" s="266">
        <f>B431/B430*100-100</f>
        <v>5.6837098692033265</v>
      </c>
      <c r="C434" s="267">
        <f t="shared" ref="C434:T434" si="99">C431/C430*100-100</f>
        <v>3.1708283789139813</v>
      </c>
      <c r="D434" s="267">
        <f t="shared" si="99"/>
        <v>2.2267862933736922</v>
      </c>
      <c r="E434" s="267">
        <f t="shared" si="99"/>
        <v>3.7752675386444707</v>
      </c>
      <c r="F434" s="267">
        <f t="shared" si="99"/>
        <v>7.9191438763376993</v>
      </c>
      <c r="G434" s="268">
        <f t="shared" si="99"/>
        <v>1.7677368212445401</v>
      </c>
      <c r="H434" s="266">
        <f t="shared" si="99"/>
        <v>4.3995243757431552</v>
      </c>
      <c r="I434" s="267">
        <f t="shared" si="99"/>
        <v>-0.48188247074284618</v>
      </c>
      <c r="J434" s="267">
        <f t="shared" si="99"/>
        <v>3.8644470868014196</v>
      </c>
      <c r="K434" s="267">
        <f t="shared" si="99"/>
        <v>5.142687277051138</v>
      </c>
      <c r="L434" s="267">
        <f t="shared" si="99"/>
        <v>7.4118113357114765</v>
      </c>
      <c r="M434" s="268">
        <f t="shared" si="99"/>
        <v>6.2320766594390307</v>
      </c>
      <c r="N434" s="266">
        <f t="shared" si="99"/>
        <v>5.2746730083234326</v>
      </c>
      <c r="O434" s="267">
        <f t="shared" si="99"/>
        <v>5.5885850178358965</v>
      </c>
      <c r="P434" s="267">
        <f t="shared" si="99"/>
        <v>6.8196125061201798</v>
      </c>
      <c r="Q434" s="267">
        <f t="shared" si="99"/>
        <v>5.180907083404108</v>
      </c>
      <c r="R434" s="267">
        <f t="shared" si="99"/>
        <v>4.7116527942925046</v>
      </c>
      <c r="S434" s="268">
        <f t="shared" si="99"/>
        <v>6.9361870788743545</v>
      </c>
      <c r="T434" s="345">
        <f t="shared" si="99"/>
        <v>4.7466466403821812</v>
      </c>
      <c r="U434" s="518"/>
      <c r="V434" s="227"/>
      <c r="W434" s="518"/>
    </row>
    <row r="435" spans="1:23" ht="13.5" thickBot="1" x14ac:dyDescent="0.25">
      <c r="A435" s="472" t="s">
        <v>27</v>
      </c>
      <c r="B435" s="410">
        <f>B431-B418</f>
        <v>181.33333333333303</v>
      </c>
      <c r="C435" s="415">
        <f t="shared" ref="C435:S435" si="100">C431-C418</f>
        <v>-68.137254901960659</v>
      </c>
      <c r="D435" s="415">
        <f t="shared" si="100"/>
        <v>-134.14141414141341</v>
      </c>
      <c r="E435" s="415">
        <f t="shared" si="100"/>
        <v>299.46428571428578</v>
      </c>
      <c r="F435" s="415">
        <f t="shared" si="100"/>
        <v>207.44444444444434</v>
      </c>
      <c r="G435" s="417">
        <f t="shared" si="100"/>
        <v>-90</v>
      </c>
      <c r="H435" s="410">
        <f t="shared" si="100"/>
        <v>-47.5</v>
      </c>
      <c r="I435" s="415">
        <f t="shared" si="100"/>
        <v>-90.888157894736651</v>
      </c>
      <c r="J435" s="415">
        <f t="shared" si="100"/>
        <v>173</v>
      </c>
      <c r="K435" s="415">
        <f t="shared" si="100"/>
        <v>-65</v>
      </c>
      <c r="L435" s="415">
        <f t="shared" si="100"/>
        <v>153.33333333333394</v>
      </c>
      <c r="M435" s="417">
        <f t="shared" si="100"/>
        <v>175.05882352941171</v>
      </c>
      <c r="N435" s="410">
        <f t="shared" si="100"/>
        <v>285.46666666666715</v>
      </c>
      <c r="O435" s="415">
        <f t="shared" si="100"/>
        <v>2.857142857143117</v>
      </c>
      <c r="P435" s="415">
        <f t="shared" si="100"/>
        <v>114.43137254902013</v>
      </c>
      <c r="Q435" s="415">
        <f t="shared" si="100"/>
        <v>-59.642857142856883</v>
      </c>
      <c r="R435" s="415">
        <f t="shared" si="100"/>
        <v>47.79166666666697</v>
      </c>
      <c r="S435" s="417">
        <f t="shared" si="100"/>
        <v>136</v>
      </c>
      <c r="T435" s="478">
        <f>T431-T418</f>
        <v>68.336949243337585</v>
      </c>
      <c r="U435" s="518"/>
      <c r="V435" s="227"/>
      <c r="W435" s="518"/>
    </row>
    <row r="436" spans="1:23" x14ac:dyDescent="0.2">
      <c r="A436" s="370" t="s">
        <v>51</v>
      </c>
      <c r="B436" s="486">
        <v>71</v>
      </c>
      <c r="C436" s="487">
        <v>71</v>
      </c>
      <c r="D436" s="487">
        <v>73</v>
      </c>
      <c r="E436" s="487">
        <v>16</v>
      </c>
      <c r="F436" s="487">
        <v>73</v>
      </c>
      <c r="G436" s="489">
        <v>74</v>
      </c>
      <c r="H436" s="486">
        <v>72</v>
      </c>
      <c r="I436" s="487">
        <v>73</v>
      </c>
      <c r="J436" s="487">
        <v>73</v>
      </c>
      <c r="K436" s="487">
        <v>19</v>
      </c>
      <c r="L436" s="487">
        <v>73</v>
      </c>
      <c r="M436" s="489">
        <v>74</v>
      </c>
      <c r="N436" s="486">
        <v>73</v>
      </c>
      <c r="O436" s="487">
        <v>72</v>
      </c>
      <c r="P436" s="487">
        <v>72</v>
      </c>
      <c r="Q436" s="487">
        <v>18</v>
      </c>
      <c r="R436" s="487">
        <v>74</v>
      </c>
      <c r="S436" s="489">
        <v>74</v>
      </c>
      <c r="T436" s="347">
        <f>SUM(B436:S436)</f>
        <v>1145</v>
      </c>
      <c r="U436" s="227" t="s">
        <v>56</v>
      </c>
      <c r="V436" s="278">
        <f>T423-T436</f>
        <v>1</v>
      </c>
      <c r="W436" s="279">
        <f>V436/T423</f>
        <v>8.7260034904013963E-4</v>
      </c>
    </row>
    <row r="437" spans="1:23" x14ac:dyDescent="0.2">
      <c r="A437" s="371" t="s">
        <v>28</v>
      </c>
      <c r="B437" s="323">
        <v>148</v>
      </c>
      <c r="C437" s="240">
        <v>147</v>
      </c>
      <c r="D437" s="240">
        <v>146.5</v>
      </c>
      <c r="E437" s="240">
        <v>149.5</v>
      </c>
      <c r="F437" s="240">
        <v>146.5</v>
      </c>
      <c r="G437" s="243">
        <v>146</v>
      </c>
      <c r="H437" s="242">
        <v>149</v>
      </c>
      <c r="I437" s="240">
        <v>148</v>
      </c>
      <c r="J437" s="240">
        <v>148</v>
      </c>
      <c r="K437" s="240">
        <v>148.5</v>
      </c>
      <c r="L437" s="240">
        <v>146</v>
      </c>
      <c r="M437" s="243">
        <v>146</v>
      </c>
      <c r="N437" s="242">
        <v>149.5</v>
      </c>
      <c r="O437" s="240">
        <v>147.5</v>
      </c>
      <c r="P437" s="240">
        <v>147</v>
      </c>
      <c r="Q437" s="240">
        <v>148</v>
      </c>
      <c r="R437" s="240">
        <v>147</v>
      </c>
      <c r="S437" s="243">
        <v>146</v>
      </c>
      <c r="T437" s="339"/>
      <c r="U437" s="227" t="s">
        <v>57</v>
      </c>
      <c r="V437" s="362">
        <v>147.32</v>
      </c>
      <c r="W437" s="518"/>
    </row>
    <row r="438" spans="1:23" ht="13.5" thickBot="1" x14ac:dyDescent="0.25">
      <c r="A438" s="372" t="s">
        <v>26</v>
      </c>
      <c r="B438" s="410">
        <f>B437-B424</f>
        <v>0</v>
      </c>
      <c r="C438" s="415">
        <f t="shared" ref="C438:S438" si="101">C437-C424</f>
        <v>0</v>
      </c>
      <c r="D438" s="415">
        <f t="shared" si="101"/>
        <v>0</v>
      </c>
      <c r="E438" s="415">
        <f t="shared" si="101"/>
        <v>0</v>
      </c>
      <c r="F438" s="415">
        <f t="shared" si="101"/>
        <v>0</v>
      </c>
      <c r="G438" s="417">
        <f t="shared" si="101"/>
        <v>0</v>
      </c>
      <c r="H438" s="410">
        <f t="shared" si="101"/>
        <v>0</v>
      </c>
      <c r="I438" s="415">
        <f t="shared" si="101"/>
        <v>0</v>
      </c>
      <c r="J438" s="415">
        <f t="shared" si="101"/>
        <v>0</v>
      </c>
      <c r="K438" s="415">
        <f t="shared" si="101"/>
        <v>0</v>
      </c>
      <c r="L438" s="415">
        <f t="shared" si="101"/>
        <v>0</v>
      </c>
      <c r="M438" s="417">
        <f t="shared" si="101"/>
        <v>0</v>
      </c>
      <c r="N438" s="410">
        <f t="shared" si="101"/>
        <v>0</v>
      </c>
      <c r="O438" s="415">
        <f t="shared" si="101"/>
        <v>0</v>
      </c>
      <c r="P438" s="415">
        <f t="shared" si="101"/>
        <v>0</v>
      </c>
      <c r="Q438" s="415">
        <f t="shared" si="101"/>
        <v>0</v>
      </c>
      <c r="R438" s="415">
        <f t="shared" si="101"/>
        <v>0</v>
      </c>
      <c r="S438" s="417">
        <f t="shared" si="101"/>
        <v>0</v>
      </c>
      <c r="T438" s="348"/>
      <c r="U438" s="227" t="s">
        <v>26</v>
      </c>
      <c r="V438" s="395">
        <f>V437-V424</f>
        <v>1.1299999999999955</v>
      </c>
      <c r="W438" s="518"/>
    </row>
    <row r="440" spans="1:23" ht="13.5" thickBot="1" x14ac:dyDescent="0.25"/>
    <row r="441" spans="1:23" ht="13.5" thickBot="1" x14ac:dyDescent="0.25">
      <c r="A441" s="468" t="s">
        <v>140</v>
      </c>
      <c r="B441" s="621" t="s">
        <v>53</v>
      </c>
      <c r="C441" s="622"/>
      <c r="D441" s="622"/>
      <c r="E441" s="622"/>
      <c r="F441" s="622"/>
      <c r="G441" s="623"/>
      <c r="H441" s="621" t="s">
        <v>72</v>
      </c>
      <c r="I441" s="622"/>
      <c r="J441" s="622"/>
      <c r="K441" s="622"/>
      <c r="L441" s="622"/>
      <c r="M441" s="623"/>
      <c r="N441" s="621" t="s">
        <v>63</v>
      </c>
      <c r="O441" s="622"/>
      <c r="P441" s="622"/>
      <c r="Q441" s="622"/>
      <c r="R441" s="622"/>
      <c r="S441" s="623"/>
      <c r="T441" s="338" t="s">
        <v>55</v>
      </c>
      <c r="U441" s="519"/>
      <c r="V441" s="519"/>
      <c r="W441" s="519"/>
    </row>
    <row r="442" spans="1:23" x14ac:dyDescent="0.2">
      <c r="A442" s="469" t="s">
        <v>54</v>
      </c>
      <c r="B442" s="490">
        <v>1</v>
      </c>
      <c r="C442" s="329">
        <v>2</v>
      </c>
      <c r="D442" s="329">
        <v>3</v>
      </c>
      <c r="E442" s="329">
        <v>4</v>
      </c>
      <c r="F442" s="329">
        <v>5</v>
      </c>
      <c r="G442" s="483">
        <v>6</v>
      </c>
      <c r="H442" s="490">
        <v>7</v>
      </c>
      <c r="I442" s="329">
        <v>8</v>
      </c>
      <c r="J442" s="329">
        <v>9</v>
      </c>
      <c r="K442" s="329">
        <v>10</v>
      </c>
      <c r="L442" s="329">
        <v>11</v>
      </c>
      <c r="M442" s="483">
        <v>12</v>
      </c>
      <c r="N442" s="490">
        <v>13</v>
      </c>
      <c r="O442" s="329">
        <v>14</v>
      </c>
      <c r="P442" s="329">
        <v>15</v>
      </c>
      <c r="Q442" s="329">
        <v>16</v>
      </c>
      <c r="R442" s="329">
        <v>17</v>
      </c>
      <c r="S442" s="483">
        <v>18</v>
      </c>
      <c r="T442" s="459">
        <v>285</v>
      </c>
      <c r="U442" s="519"/>
      <c r="V442" s="519"/>
      <c r="W442" s="519"/>
    </row>
    <row r="443" spans="1:23" x14ac:dyDescent="0.2">
      <c r="A443" s="470" t="s">
        <v>3</v>
      </c>
      <c r="B443" s="473">
        <v>4220</v>
      </c>
      <c r="C443" s="254">
        <v>4220</v>
      </c>
      <c r="D443" s="254">
        <v>4220</v>
      </c>
      <c r="E443" s="254">
        <v>4220</v>
      </c>
      <c r="F443" s="254">
        <v>4220</v>
      </c>
      <c r="G443" s="255">
        <v>4220</v>
      </c>
      <c r="H443" s="253">
        <v>4220</v>
      </c>
      <c r="I443" s="254">
        <v>4220</v>
      </c>
      <c r="J443" s="254">
        <v>4220</v>
      </c>
      <c r="K443" s="254">
        <v>4220</v>
      </c>
      <c r="L443" s="254">
        <v>4220</v>
      </c>
      <c r="M443" s="255">
        <v>4220</v>
      </c>
      <c r="N443" s="253">
        <v>4220</v>
      </c>
      <c r="O443" s="254">
        <v>4220</v>
      </c>
      <c r="P443" s="254">
        <v>4220</v>
      </c>
      <c r="Q443" s="254">
        <v>4220</v>
      </c>
      <c r="R443" s="254">
        <v>4220</v>
      </c>
      <c r="S443" s="255">
        <v>4220</v>
      </c>
      <c r="T443" s="341">
        <v>4220</v>
      </c>
      <c r="U443" s="519"/>
      <c r="V443" s="519"/>
      <c r="W443" s="519"/>
    </row>
    <row r="444" spans="1:23" x14ac:dyDescent="0.2">
      <c r="A444" s="471" t="s">
        <v>6</v>
      </c>
      <c r="B444" s="256">
        <v>4360</v>
      </c>
      <c r="C444" s="257">
        <v>4468.13</v>
      </c>
      <c r="D444" s="257">
        <v>4467.33</v>
      </c>
      <c r="E444" s="257">
        <v>4357.5</v>
      </c>
      <c r="F444" s="257">
        <v>4319.33</v>
      </c>
      <c r="G444" s="258">
        <v>4240.59</v>
      </c>
      <c r="H444" s="256">
        <v>4548.24</v>
      </c>
      <c r="I444" s="257">
        <v>4279.41</v>
      </c>
      <c r="J444" s="257">
        <v>4381.54</v>
      </c>
      <c r="K444" s="257">
        <v>4447.1400000000003</v>
      </c>
      <c r="L444" s="257">
        <v>4420</v>
      </c>
      <c r="M444" s="258">
        <v>4300.67</v>
      </c>
      <c r="N444" s="256">
        <v>4516.92</v>
      </c>
      <c r="O444" s="257">
        <v>4382.8999999999996</v>
      </c>
      <c r="P444" s="257">
        <v>4645</v>
      </c>
      <c r="Q444" s="257">
        <v>4538.8</v>
      </c>
      <c r="R444" s="257">
        <v>4553.33</v>
      </c>
      <c r="S444" s="258">
        <v>4446.43</v>
      </c>
      <c r="T444" s="342">
        <v>4418.92</v>
      </c>
      <c r="U444" s="519"/>
      <c r="V444" s="519"/>
      <c r="W444" s="519"/>
    </row>
    <row r="445" spans="1:23" x14ac:dyDescent="0.2">
      <c r="A445" s="469" t="s">
        <v>7</v>
      </c>
      <c r="B445" s="260">
        <v>83.3</v>
      </c>
      <c r="C445" s="261">
        <v>87.5</v>
      </c>
      <c r="D445" s="261">
        <v>100</v>
      </c>
      <c r="E445" s="261">
        <v>87.5</v>
      </c>
      <c r="F445" s="261">
        <v>86.67</v>
      </c>
      <c r="G445" s="262">
        <v>88.24</v>
      </c>
      <c r="H445" s="260">
        <v>82.35</v>
      </c>
      <c r="I445" s="261">
        <v>70.59</v>
      </c>
      <c r="J445" s="261">
        <v>84.62</v>
      </c>
      <c r="K445" s="261">
        <v>100</v>
      </c>
      <c r="L445" s="261">
        <v>100</v>
      </c>
      <c r="M445" s="262">
        <v>100</v>
      </c>
      <c r="N445" s="260">
        <v>100</v>
      </c>
      <c r="O445" s="261">
        <v>82.35</v>
      </c>
      <c r="P445" s="261">
        <v>92.86</v>
      </c>
      <c r="Q445" s="261">
        <v>87.5</v>
      </c>
      <c r="R445" s="261">
        <v>83.33</v>
      </c>
      <c r="S445" s="262">
        <v>85.71</v>
      </c>
      <c r="T445" s="343">
        <v>88</v>
      </c>
      <c r="U445" s="519"/>
      <c r="V445" s="227"/>
      <c r="W445" s="519"/>
    </row>
    <row r="446" spans="1:23" x14ac:dyDescent="0.2">
      <c r="A446" s="469" t="s">
        <v>8</v>
      </c>
      <c r="B446" s="263">
        <v>6.6299999999999998E-2</v>
      </c>
      <c r="C446" s="264">
        <v>4.7699999999999999E-2</v>
      </c>
      <c r="D446" s="264">
        <v>5.2299999999999999E-2</v>
      </c>
      <c r="E446" s="264">
        <v>6.8199999999999997E-2</v>
      </c>
      <c r="F446" s="264">
        <v>7.6700000000000004E-2</v>
      </c>
      <c r="G446" s="265">
        <v>5.7000000000000002E-2</v>
      </c>
      <c r="H446" s="263">
        <v>6.7000000000000004E-2</v>
      </c>
      <c r="I446" s="264">
        <v>7.9399999999999998E-2</v>
      </c>
      <c r="J446" s="264">
        <v>6.4199999999999993E-2</v>
      </c>
      <c r="K446" s="264">
        <v>3.3099999999999997E-2</v>
      </c>
      <c r="L446" s="264">
        <v>5.62E-2</v>
      </c>
      <c r="M446" s="265">
        <v>5.0700000000000002E-2</v>
      </c>
      <c r="N446" s="263">
        <v>3.1699999999999999E-2</v>
      </c>
      <c r="O446" s="264">
        <v>7.0000000000000007E-2</v>
      </c>
      <c r="P446" s="264">
        <v>6.6900000000000001E-2</v>
      </c>
      <c r="Q446" s="264">
        <v>5.1400000000000001E-2</v>
      </c>
      <c r="R446" s="264">
        <v>6.88E-2</v>
      </c>
      <c r="S446" s="265">
        <v>6.25E-2</v>
      </c>
      <c r="T446" s="344">
        <v>6.6500000000000004E-2</v>
      </c>
      <c r="U446" s="519"/>
      <c r="V446" s="227"/>
      <c r="W446" s="519"/>
    </row>
    <row r="447" spans="1:23" x14ac:dyDescent="0.2">
      <c r="A447" s="471" t="s">
        <v>1</v>
      </c>
      <c r="B447" s="266">
        <f>B444/B443*100-100</f>
        <v>3.3175355450237021</v>
      </c>
      <c r="C447" s="267">
        <f t="shared" ref="C447:T447" si="102">C444/C443*100-100</f>
        <v>5.8798578199052116</v>
      </c>
      <c r="D447" s="267">
        <f t="shared" si="102"/>
        <v>5.8609004739336399</v>
      </c>
      <c r="E447" s="267">
        <f t="shared" si="102"/>
        <v>3.2582938388625564</v>
      </c>
      <c r="F447" s="267">
        <f t="shared" si="102"/>
        <v>2.35379146919432</v>
      </c>
      <c r="G447" s="268">
        <f t="shared" si="102"/>
        <v>0.48791469194313208</v>
      </c>
      <c r="H447" s="266">
        <f t="shared" si="102"/>
        <v>7.778199052132706</v>
      </c>
      <c r="I447" s="267">
        <f t="shared" si="102"/>
        <v>1.4078199052132589</v>
      </c>
      <c r="J447" s="267">
        <f t="shared" si="102"/>
        <v>3.8279620853080445</v>
      </c>
      <c r="K447" s="267">
        <f t="shared" si="102"/>
        <v>5.382464454976315</v>
      </c>
      <c r="L447" s="267">
        <f t="shared" si="102"/>
        <v>4.7393364928909989</v>
      </c>
      <c r="M447" s="268">
        <f t="shared" si="102"/>
        <v>1.9116113744075847</v>
      </c>
      <c r="N447" s="266">
        <f t="shared" si="102"/>
        <v>7.0360189573459735</v>
      </c>
      <c r="O447" s="267">
        <f t="shared" si="102"/>
        <v>3.8601895734597065</v>
      </c>
      <c r="P447" s="267">
        <f t="shared" si="102"/>
        <v>10.071090047393369</v>
      </c>
      <c r="Q447" s="267">
        <f t="shared" si="102"/>
        <v>7.5545023696682563</v>
      </c>
      <c r="R447" s="267">
        <f t="shared" si="102"/>
        <v>7.8988151658767833</v>
      </c>
      <c r="S447" s="268">
        <f t="shared" si="102"/>
        <v>5.3656398104265435</v>
      </c>
      <c r="T447" s="345">
        <f t="shared" si="102"/>
        <v>4.713744075829382</v>
      </c>
      <c r="U447" s="519"/>
      <c r="V447" s="227"/>
      <c r="W447" s="519"/>
    </row>
    <row r="448" spans="1:23" ht="13.5" thickBot="1" x14ac:dyDescent="0.25">
      <c r="A448" s="472" t="s">
        <v>27</v>
      </c>
      <c r="B448" s="410">
        <f>B444-B431</f>
        <v>-84</v>
      </c>
      <c r="C448" s="415">
        <f t="shared" ref="C448:S448" si="103">C444-C431</f>
        <v>129.79666666666708</v>
      </c>
      <c r="D448" s="415">
        <f t="shared" si="103"/>
        <v>168.69363636363596</v>
      </c>
      <c r="E448" s="415">
        <f t="shared" si="103"/>
        <v>-6.25</v>
      </c>
      <c r="F448" s="415">
        <f t="shared" si="103"/>
        <v>-218.67000000000007</v>
      </c>
      <c r="G448" s="417">
        <f t="shared" si="103"/>
        <v>-38.743333333332885</v>
      </c>
      <c r="H448" s="410">
        <f t="shared" si="103"/>
        <v>158.23999999999978</v>
      </c>
      <c r="I448" s="415">
        <f t="shared" si="103"/>
        <v>94.673157894736505</v>
      </c>
      <c r="J448" s="415">
        <f t="shared" si="103"/>
        <v>14.039999999999964</v>
      </c>
      <c r="K448" s="415">
        <f t="shared" si="103"/>
        <v>25.890000000000327</v>
      </c>
      <c r="L448" s="415">
        <f t="shared" si="103"/>
        <v>-96.66666666666697</v>
      </c>
      <c r="M448" s="417">
        <f t="shared" si="103"/>
        <v>-166.38882352941164</v>
      </c>
      <c r="N448" s="410">
        <f t="shared" si="103"/>
        <v>90.119999999999891</v>
      </c>
      <c r="O448" s="415">
        <f t="shared" si="103"/>
        <v>-57.100000000000364</v>
      </c>
      <c r="P448" s="415">
        <f t="shared" si="103"/>
        <v>153.23529411764684</v>
      </c>
      <c r="Q448" s="415">
        <f t="shared" si="103"/>
        <v>115.94285714285706</v>
      </c>
      <c r="R448" s="415">
        <f t="shared" si="103"/>
        <v>150.20499999999993</v>
      </c>
      <c r="S448" s="417">
        <f t="shared" si="103"/>
        <v>-50.236666666666679</v>
      </c>
      <c r="T448" s="478">
        <f>T444-T431</f>
        <v>14.323508771929482</v>
      </c>
      <c r="U448" s="519"/>
      <c r="V448" s="227"/>
      <c r="W448" s="519"/>
    </row>
    <row r="449" spans="1:23" x14ac:dyDescent="0.2">
      <c r="A449" s="370" t="s">
        <v>51</v>
      </c>
      <c r="B449" s="486">
        <v>71</v>
      </c>
      <c r="C449" s="487">
        <v>71</v>
      </c>
      <c r="D449" s="487">
        <v>73</v>
      </c>
      <c r="E449" s="487">
        <v>16</v>
      </c>
      <c r="F449" s="487">
        <v>73</v>
      </c>
      <c r="G449" s="489">
        <v>74</v>
      </c>
      <c r="H449" s="486">
        <v>72</v>
      </c>
      <c r="I449" s="487">
        <v>73</v>
      </c>
      <c r="J449" s="487">
        <v>73</v>
      </c>
      <c r="K449" s="487">
        <v>19</v>
      </c>
      <c r="L449" s="487">
        <v>73</v>
      </c>
      <c r="M449" s="489">
        <v>74</v>
      </c>
      <c r="N449" s="486">
        <v>73</v>
      </c>
      <c r="O449" s="487">
        <v>72</v>
      </c>
      <c r="P449" s="487">
        <v>72</v>
      </c>
      <c r="Q449" s="487">
        <v>18</v>
      </c>
      <c r="R449" s="487">
        <v>74</v>
      </c>
      <c r="S449" s="489">
        <v>74</v>
      </c>
      <c r="T449" s="347">
        <f>SUM(B449:S449)</f>
        <v>1145</v>
      </c>
      <c r="U449" s="227" t="s">
        <v>56</v>
      </c>
      <c r="V449" s="278">
        <f>T436-T449</f>
        <v>0</v>
      </c>
      <c r="W449" s="279">
        <f>V449/T436</f>
        <v>0</v>
      </c>
    </row>
    <row r="450" spans="1:23" x14ac:dyDescent="0.2">
      <c r="A450" s="371" t="s">
        <v>28</v>
      </c>
      <c r="B450" s="323">
        <v>148</v>
      </c>
      <c r="C450" s="240">
        <v>147</v>
      </c>
      <c r="D450" s="240">
        <v>146.5</v>
      </c>
      <c r="E450" s="240">
        <v>149.5</v>
      </c>
      <c r="F450" s="240">
        <v>146.5</v>
      </c>
      <c r="G450" s="243">
        <v>146</v>
      </c>
      <c r="H450" s="242">
        <v>149</v>
      </c>
      <c r="I450" s="240">
        <v>148</v>
      </c>
      <c r="J450" s="240">
        <v>148</v>
      </c>
      <c r="K450" s="240">
        <v>148.5</v>
      </c>
      <c r="L450" s="240">
        <v>146</v>
      </c>
      <c r="M450" s="243">
        <v>146</v>
      </c>
      <c r="N450" s="242">
        <v>149.5</v>
      </c>
      <c r="O450" s="240">
        <v>147.5</v>
      </c>
      <c r="P450" s="240">
        <v>147</v>
      </c>
      <c r="Q450" s="240">
        <v>148</v>
      </c>
      <c r="R450" s="240">
        <v>147</v>
      </c>
      <c r="S450" s="243">
        <v>146</v>
      </c>
      <c r="T450" s="339"/>
      <c r="U450" s="227" t="s">
        <v>57</v>
      </c>
      <c r="V450" s="362">
        <v>147.31</v>
      </c>
      <c r="W450" s="519"/>
    </row>
    <row r="451" spans="1:23" ht="13.5" thickBot="1" x14ac:dyDescent="0.25">
      <c r="A451" s="372" t="s">
        <v>26</v>
      </c>
      <c r="B451" s="410">
        <f>B450-B437</f>
        <v>0</v>
      </c>
      <c r="C451" s="415">
        <f t="shared" ref="C451:S451" si="104">C450-C437</f>
        <v>0</v>
      </c>
      <c r="D451" s="415">
        <f t="shared" si="104"/>
        <v>0</v>
      </c>
      <c r="E451" s="415">
        <f t="shared" si="104"/>
        <v>0</v>
      </c>
      <c r="F451" s="415">
        <f t="shared" si="104"/>
        <v>0</v>
      </c>
      <c r="G451" s="417">
        <f t="shared" si="104"/>
        <v>0</v>
      </c>
      <c r="H451" s="410">
        <f t="shared" si="104"/>
        <v>0</v>
      </c>
      <c r="I451" s="415">
        <f t="shared" si="104"/>
        <v>0</v>
      </c>
      <c r="J451" s="415">
        <f t="shared" si="104"/>
        <v>0</v>
      </c>
      <c r="K451" s="415">
        <f t="shared" si="104"/>
        <v>0</v>
      </c>
      <c r="L451" s="415">
        <f t="shared" si="104"/>
        <v>0</v>
      </c>
      <c r="M451" s="417">
        <f t="shared" si="104"/>
        <v>0</v>
      </c>
      <c r="N451" s="410">
        <f t="shared" si="104"/>
        <v>0</v>
      </c>
      <c r="O451" s="415">
        <f t="shared" si="104"/>
        <v>0</v>
      </c>
      <c r="P451" s="415">
        <f t="shared" si="104"/>
        <v>0</v>
      </c>
      <c r="Q451" s="415">
        <f t="shared" si="104"/>
        <v>0</v>
      </c>
      <c r="R451" s="415">
        <f t="shared" si="104"/>
        <v>0</v>
      </c>
      <c r="S451" s="417">
        <f t="shared" si="104"/>
        <v>0</v>
      </c>
      <c r="T451" s="348"/>
      <c r="U451" s="227" t="s">
        <v>26</v>
      </c>
      <c r="V451" s="395">
        <f>V450-V437</f>
        <v>-9.9999999999909051E-3</v>
      </c>
      <c r="W451" s="519"/>
    </row>
    <row r="453" spans="1:23" ht="13.5" thickBot="1" x14ac:dyDescent="0.25"/>
    <row r="454" spans="1:23" ht="13.5" thickBot="1" x14ac:dyDescent="0.25">
      <c r="A454" s="468" t="s">
        <v>141</v>
      </c>
      <c r="B454" s="621" t="s">
        <v>53</v>
      </c>
      <c r="C454" s="622"/>
      <c r="D454" s="622"/>
      <c r="E454" s="622"/>
      <c r="F454" s="622"/>
      <c r="G454" s="623"/>
      <c r="H454" s="621" t="s">
        <v>72</v>
      </c>
      <c r="I454" s="622"/>
      <c r="J454" s="622"/>
      <c r="K454" s="622"/>
      <c r="L454" s="622"/>
      <c r="M454" s="623"/>
      <c r="N454" s="621" t="s">
        <v>63</v>
      </c>
      <c r="O454" s="622"/>
      <c r="P454" s="622"/>
      <c r="Q454" s="622"/>
      <c r="R454" s="622"/>
      <c r="S454" s="623"/>
      <c r="T454" s="338" t="s">
        <v>55</v>
      </c>
      <c r="U454" s="520"/>
      <c r="V454" s="520"/>
      <c r="W454" s="520"/>
    </row>
    <row r="455" spans="1:23" x14ac:dyDescent="0.2">
      <c r="A455" s="469" t="s">
        <v>54</v>
      </c>
      <c r="B455" s="490">
        <v>1</v>
      </c>
      <c r="C455" s="329">
        <v>2</v>
      </c>
      <c r="D455" s="329">
        <v>3</v>
      </c>
      <c r="E455" s="329">
        <v>4</v>
      </c>
      <c r="F455" s="329">
        <v>5</v>
      </c>
      <c r="G455" s="483">
        <v>6</v>
      </c>
      <c r="H455" s="490">
        <v>7</v>
      </c>
      <c r="I455" s="329">
        <v>8</v>
      </c>
      <c r="J455" s="329">
        <v>9</v>
      </c>
      <c r="K455" s="329">
        <v>10</v>
      </c>
      <c r="L455" s="329">
        <v>11</v>
      </c>
      <c r="M455" s="483">
        <v>12</v>
      </c>
      <c r="N455" s="490">
        <v>13</v>
      </c>
      <c r="O455" s="329">
        <v>14</v>
      </c>
      <c r="P455" s="329">
        <v>15</v>
      </c>
      <c r="Q455" s="329">
        <v>16</v>
      </c>
      <c r="R455" s="329">
        <v>17</v>
      </c>
      <c r="S455" s="483">
        <v>18</v>
      </c>
      <c r="T455" s="459">
        <v>246</v>
      </c>
      <c r="U455" s="520"/>
      <c r="V455" s="520"/>
      <c r="W455" s="520"/>
    </row>
    <row r="456" spans="1:23" x14ac:dyDescent="0.2">
      <c r="A456" s="470" t="s">
        <v>3</v>
      </c>
      <c r="B456" s="473">
        <v>4235</v>
      </c>
      <c r="C456" s="254">
        <v>4235</v>
      </c>
      <c r="D456" s="254">
        <v>4235</v>
      </c>
      <c r="E456" s="254">
        <v>4235</v>
      </c>
      <c r="F456" s="254">
        <v>4235</v>
      </c>
      <c r="G456" s="255">
        <v>4235</v>
      </c>
      <c r="H456" s="253">
        <v>4235</v>
      </c>
      <c r="I456" s="254">
        <v>4235</v>
      </c>
      <c r="J456" s="254">
        <v>4235</v>
      </c>
      <c r="K456" s="254">
        <v>4235</v>
      </c>
      <c r="L456" s="254">
        <v>4235</v>
      </c>
      <c r="M456" s="255">
        <v>4235</v>
      </c>
      <c r="N456" s="253">
        <v>4235</v>
      </c>
      <c r="O456" s="254">
        <v>4235</v>
      </c>
      <c r="P456" s="254">
        <v>4235</v>
      </c>
      <c r="Q456" s="254">
        <v>4235</v>
      </c>
      <c r="R456" s="254">
        <v>4235</v>
      </c>
      <c r="S456" s="255">
        <v>4235</v>
      </c>
      <c r="T456" s="255">
        <v>4235</v>
      </c>
      <c r="U456" s="520"/>
      <c r="V456" s="520"/>
      <c r="W456" s="520"/>
    </row>
    <row r="457" spans="1:23" x14ac:dyDescent="0.2">
      <c r="A457" s="471" t="s">
        <v>6</v>
      </c>
      <c r="B457" s="256">
        <v>4263.125</v>
      </c>
      <c r="C457" s="257">
        <v>4382.666666666667</v>
      </c>
      <c r="D457" s="257">
        <v>4338.5714285714284</v>
      </c>
      <c r="E457" s="257">
        <v>4114</v>
      </c>
      <c r="F457" s="257">
        <v>4511.4285714285716</v>
      </c>
      <c r="G457" s="258">
        <v>4687.6470588235297</v>
      </c>
      <c r="H457" s="256">
        <v>4272.8571428571431</v>
      </c>
      <c r="I457" s="257">
        <v>4499.2307692307695</v>
      </c>
      <c r="J457" s="257">
        <v>4600.625</v>
      </c>
      <c r="K457" s="257">
        <v>4206.666666666667</v>
      </c>
      <c r="L457" s="257">
        <v>4626</v>
      </c>
      <c r="M457" s="258">
        <v>4880.666666666667</v>
      </c>
      <c r="N457" s="256">
        <v>4222.3076923076924</v>
      </c>
      <c r="O457" s="257">
        <v>4433.333333333333</v>
      </c>
      <c r="P457" s="257">
        <v>4625.333333333333</v>
      </c>
      <c r="Q457" s="257">
        <v>4292.8571428571431</v>
      </c>
      <c r="R457" s="257">
        <v>4666</v>
      </c>
      <c r="S457" s="258">
        <v>4885.7894736842109</v>
      </c>
      <c r="T457" s="342">
        <v>4504.4715447154467</v>
      </c>
      <c r="U457" s="520"/>
      <c r="V457" s="520"/>
      <c r="W457" s="520"/>
    </row>
    <row r="458" spans="1:23" x14ac:dyDescent="0.2">
      <c r="A458" s="469" t="s">
        <v>7</v>
      </c>
      <c r="B458" s="260">
        <v>100</v>
      </c>
      <c r="C458" s="261">
        <v>100</v>
      </c>
      <c r="D458" s="261">
        <v>85.714285714285708</v>
      </c>
      <c r="E458" s="261">
        <v>100</v>
      </c>
      <c r="F458" s="261">
        <v>85.714285714285708</v>
      </c>
      <c r="G458" s="262">
        <v>82.352941176470594</v>
      </c>
      <c r="H458" s="260">
        <v>100</v>
      </c>
      <c r="I458" s="261">
        <v>100</v>
      </c>
      <c r="J458" s="261">
        <v>100</v>
      </c>
      <c r="K458" s="261">
        <v>100</v>
      </c>
      <c r="L458" s="261">
        <v>100</v>
      </c>
      <c r="M458" s="262">
        <v>93.333333333333329</v>
      </c>
      <c r="N458" s="260">
        <v>100</v>
      </c>
      <c r="O458" s="261">
        <v>100</v>
      </c>
      <c r="P458" s="261">
        <v>100</v>
      </c>
      <c r="Q458" s="261">
        <v>100</v>
      </c>
      <c r="R458" s="261">
        <v>86.666666666666671</v>
      </c>
      <c r="S458" s="262">
        <v>100</v>
      </c>
      <c r="T458" s="343">
        <v>86.99186991869918</v>
      </c>
      <c r="U458" s="520"/>
      <c r="V458" s="227"/>
      <c r="W458" s="520"/>
    </row>
    <row r="459" spans="1:23" x14ac:dyDescent="0.2">
      <c r="A459" s="469" t="s">
        <v>8</v>
      </c>
      <c r="B459" s="263">
        <v>3.8523377579954568E-2</v>
      </c>
      <c r="C459" s="264">
        <v>4.6764723629019962E-2</v>
      </c>
      <c r="D459" s="264">
        <v>6.6391455651648376E-2</v>
      </c>
      <c r="E459" s="264">
        <v>3.4258556980938971E-2</v>
      </c>
      <c r="F459" s="264">
        <v>6.3212364717152955E-2</v>
      </c>
      <c r="G459" s="265">
        <v>5.5871409401589252E-2</v>
      </c>
      <c r="H459" s="263">
        <v>3.4366783749270713E-2</v>
      </c>
      <c r="I459" s="264">
        <v>2.9569304167042568E-2</v>
      </c>
      <c r="J459" s="264">
        <v>3.8435781187593471E-2</v>
      </c>
      <c r="K459" s="264">
        <v>2.8437969009392012E-2</v>
      </c>
      <c r="L459" s="264">
        <v>3.7013197450845393E-2</v>
      </c>
      <c r="M459" s="265">
        <v>4.0445015266262298E-2</v>
      </c>
      <c r="N459" s="263">
        <v>4.6206895839572881E-2</v>
      </c>
      <c r="O459" s="264">
        <v>5.8385770400953919E-2</v>
      </c>
      <c r="P459" s="264">
        <v>3.7974800126983697E-2</v>
      </c>
      <c r="Q459" s="264">
        <v>3.1884298348095017E-2</v>
      </c>
      <c r="R459" s="264">
        <v>6.0155352911611948E-2</v>
      </c>
      <c r="S459" s="265">
        <v>4.072073487692171E-2</v>
      </c>
      <c r="T459" s="344">
        <v>6.7855222203812016E-2</v>
      </c>
      <c r="U459" s="520"/>
      <c r="V459" s="227"/>
      <c r="W459" s="520"/>
    </row>
    <row r="460" spans="1:23" x14ac:dyDescent="0.2">
      <c r="A460" s="471" t="s">
        <v>1</v>
      </c>
      <c r="B460" s="266">
        <f>B457/B456*100-100</f>
        <v>0.66410861865406901</v>
      </c>
      <c r="C460" s="267">
        <f t="shared" ref="C460:T460" si="105">C457/C456*100-100</f>
        <v>3.4868162140889467</v>
      </c>
      <c r="D460" s="267">
        <f t="shared" si="105"/>
        <v>2.4456063417102314</v>
      </c>
      <c r="E460" s="267">
        <f t="shared" si="105"/>
        <v>-2.8571428571428612</v>
      </c>
      <c r="F460" s="267">
        <f t="shared" si="105"/>
        <v>6.5272389947714515</v>
      </c>
      <c r="G460" s="268">
        <f t="shared" si="105"/>
        <v>10.688242239044385</v>
      </c>
      <c r="H460" s="266">
        <f t="shared" si="105"/>
        <v>0.8939112835216747</v>
      </c>
      <c r="I460" s="267">
        <f t="shared" si="105"/>
        <v>6.2392153301244377</v>
      </c>
      <c r="J460" s="267">
        <f t="shared" si="105"/>
        <v>8.6334120425029397</v>
      </c>
      <c r="K460" s="267">
        <f t="shared" si="105"/>
        <v>-0.66902794175520341</v>
      </c>
      <c r="L460" s="267">
        <f t="shared" si="105"/>
        <v>9.2325855962219521</v>
      </c>
      <c r="M460" s="268">
        <f t="shared" si="105"/>
        <v>15.245966155057062</v>
      </c>
      <c r="N460" s="266">
        <f t="shared" si="105"/>
        <v>-0.2997002997003051</v>
      </c>
      <c r="O460" s="267">
        <f t="shared" si="105"/>
        <v>4.683195592286495</v>
      </c>
      <c r="P460" s="267">
        <f t="shared" si="105"/>
        <v>9.2168437622982964</v>
      </c>
      <c r="Q460" s="267">
        <f t="shared" si="105"/>
        <v>1.3661663012312601</v>
      </c>
      <c r="R460" s="267">
        <f t="shared" si="105"/>
        <v>10.17709563164108</v>
      </c>
      <c r="S460" s="268">
        <f>S457/S456*100-100</f>
        <v>15.366929720996708</v>
      </c>
      <c r="T460" s="345">
        <f t="shared" si="105"/>
        <v>6.3629644560908361</v>
      </c>
      <c r="U460" s="520"/>
      <c r="V460" s="227"/>
      <c r="W460" s="520"/>
    </row>
    <row r="461" spans="1:23" ht="13.5" thickBot="1" x14ac:dyDescent="0.25">
      <c r="A461" s="472" t="s">
        <v>27</v>
      </c>
      <c r="B461" s="410">
        <f>B457-B444</f>
        <v>-96.875</v>
      </c>
      <c r="C461" s="415">
        <f t="shared" ref="C461:S461" si="106">C457-C444</f>
        <v>-85.463333333333139</v>
      </c>
      <c r="D461" s="415">
        <f t="shared" si="106"/>
        <v>-128.75857142857149</v>
      </c>
      <c r="E461" s="415">
        <f t="shared" si="106"/>
        <v>-243.5</v>
      </c>
      <c r="F461" s="415">
        <f t="shared" si="106"/>
        <v>192.09857142857163</v>
      </c>
      <c r="G461" s="417">
        <f t="shared" si="106"/>
        <v>447.05705882352959</v>
      </c>
      <c r="H461" s="410">
        <f t="shared" si="106"/>
        <v>-275.38285714285666</v>
      </c>
      <c r="I461" s="415">
        <f t="shared" si="106"/>
        <v>219.82076923076966</v>
      </c>
      <c r="J461" s="415">
        <f t="shared" si="106"/>
        <v>219.08500000000004</v>
      </c>
      <c r="K461" s="415">
        <f t="shared" si="106"/>
        <v>-240.47333333333336</v>
      </c>
      <c r="L461" s="415">
        <f t="shared" si="106"/>
        <v>206</v>
      </c>
      <c r="M461" s="417">
        <f t="shared" si="106"/>
        <v>579.9966666666669</v>
      </c>
      <c r="N461" s="410">
        <f t="shared" si="106"/>
        <v>-294.6123076923077</v>
      </c>
      <c r="O461" s="415">
        <f t="shared" si="106"/>
        <v>50.433333333333394</v>
      </c>
      <c r="P461" s="415">
        <f t="shared" si="106"/>
        <v>-19.66666666666697</v>
      </c>
      <c r="Q461" s="415">
        <f t="shared" si="106"/>
        <v>-245.94285714285706</v>
      </c>
      <c r="R461" s="415">
        <f t="shared" si="106"/>
        <v>112.67000000000007</v>
      </c>
      <c r="S461" s="417">
        <f t="shared" si="106"/>
        <v>439.35947368421057</v>
      </c>
      <c r="T461" s="478">
        <f>T457-T444</f>
        <v>85.551544715446653</v>
      </c>
      <c r="U461" s="520"/>
      <c r="V461" s="227"/>
      <c r="W461" s="520"/>
    </row>
    <row r="462" spans="1:23" x14ac:dyDescent="0.2">
      <c r="A462" s="370" t="s">
        <v>51</v>
      </c>
      <c r="B462" s="486">
        <v>65</v>
      </c>
      <c r="C462" s="487">
        <v>66</v>
      </c>
      <c r="D462" s="487">
        <v>66</v>
      </c>
      <c r="E462" s="487">
        <v>14</v>
      </c>
      <c r="F462" s="487">
        <v>66</v>
      </c>
      <c r="G462" s="489">
        <v>66</v>
      </c>
      <c r="H462" s="486">
        <v>65</v>
      </c>
      <c r="I462" s="487">
        <v>66</v>
      </c>
      <c r="J462" s="487">
        <v>65</v>
      </c>
      <c r="K462" s="487">
        <v>13</v>
      </c>
      <c r="L462" s="487">
        <v>66</v>
      </c>
      <c r="M462" s="489">
        <v>66</v>
      </c>
      <c r="N462" s="486">
        <v>67</v>
      </c>
      <c r="O462" s="487">
        <v>67</v>
      </c>
      <c r="P462" s="487">
        <v>66</v>
      </c>
      <c r="Q462" s="487">
        <v>14</v>
      </c>
      <c r="R462" s="487">
        <v>66</v>
      </c>
      <c r="S462" s="489">
        <v>66</v>
      </c>
      <c r="T462" s="347">
        <f>SUM(B462:S462)</f>
        <v>1030</v>
      </c>
      <c r="U462" s="227" t="s">
        <v>56</v>
      </c>
      <c r="V462" s="278">
        <f>T449-T462</f>
        <v>115</v>
      </c>
      <c r="W462" s="279">
        <f>V462/T449</f>
        <v>0.10043668122270742</v>
      </c>
    </row>
    <row r="463" spans="1:23" x14ac:dyDescent="0.2">
      <c r="A463" s="371" t="s">
        <v>28</v>
      </c>
      <c r="B463" s="323">
        <v>149.5</v>
      </c>
      <c r="C463" s="240">
        <v>148.5</v>
      </c>
      <c r="D463" s="240">
        <v>148</v>
      </c>
      <c r="E463" s="240">
        <v>151</v>
      </c>
      <c r="F463" s="240">
        <v>147.5</v>
      </c>
      <c r="G463" s="243">
        <v>147</v>
      </c>
      <c r="H463" s="242">
        <v>150.5</v>
      </c>
      <c r="I463" s="240">
        <v>149</v>
      </c>
      <c r="J463" s="240">
        <v>149</v>
      </c>
      <c r="K463" s="240">
        <v>150</v>
      </c>
      <c r="L463" s="240">
        <v>147</v>
      </c>
      <c r="M463" s="243">
        <v>147</v>
      </c>
      <c r="N463" s="242">
        <v>151</v>
      </c>
      <c r="O463" s="240">
        <v>148.5</v>
      </c>
      <c r="P463" s="240">
        <v>148</v>
      </c>
      <c r="Q463" s="240">
        <v>149.5</v>
      </c>
      <c r="R463" s="240">
        <v>148</v>
      </c>
      <c r="S463" s="243">
        <v>147</v>
      </c>
      <c r="T463" s="339"/>
      <c r="U463" s="227" t="s">
        <v>57</v>
      </c>
      <c r="V463" s="362">
        <v>147.31</v>
      </c>
      <c r="W463" s="520"/>
    </row>
    <row r="464" spans="1:23" ht="13.5" thickBot="1" x14ac:dyDescent="0.25">
      <c r="A464" s="372" t="s">
        <v>26</v>
      </c>
      <c r="B464" s="410">
        <f>B463-B450</f>
        <v>1.5</v>
      </c>
      <c r="C464" s="415">
        <f t="shared" ref="C464:S464" si="107">C463-C450</f>
        <v>1.5</v>
      </c>
      <c r="D464" s="415">
        <f t="shared" si="107"/>
        <v>1.5</v>
      </c>
      <c r="E464" s="415">
        <f t="shared" si="107"/>
        <v>1.5</v>
      </c>
      <c r="F464" s="415">
        <f t="shared" si="107"/>
        <v>1</v>
      </c>
      <c r="G464" s="417">
        <f t="shared" si="107"/>
        <v>1</v>
      </c>
      <c r="H464" s="410">
        <f t="shared" si="107"/>
        <v>1.5</v>
      </c>
      <c r="I464" s="415">
        <f t="shared" si="107"/>
        <v>1</v>
      </c>
      <c r="J464" s="415">
        <f t="shared" si="107"/>
        <v>1</v>
      </c>
      <c r="K464" s="415">
        <f t="shared" si="107"/>
        <v>1.5</v>
      </c>
      <c r="L464" s="415">
        <f t="shared" si="107"/>
        <v>1</v>
      </c>
      <c r="M464" s="417">
        <f t="shared" si="107"/>
        <v>1</v>
      </c>
      <c r="N464" s="410">
        <f t="shared" si="107"/>
        <v>1.5</v>
      </c>
      <c r="O464" s="415">
        <f t="shared" si="107"/>
        <v>1</v>
      </c>
      <c r="P464" s="415">
        <f t="shared" si="107"/>
        <v>1</v>
      </c>
      <c r="Q464" s="415">
        <f t="shared" si="107"/>
        <v>1.5</v>
      </c>
      <c r="R464" s="415">
        <f t="shared" si="107"/>
        <v>1</v>
      </c>
      <c r="S464" s="417">
        <f t="shared" si="107"/>
        <v>1</v>
      </c>
      <c r="T464" s="348"/>
      <c r="U464" s="227" t="s">
        <v>26</v>
      </c>
      <c r="V464" s="395">
        <f>V463-V450</f>
        <v>0</v>
      </c>
      <c r="W464" s="520"/>
    </row>
    <row r="466" spans="1:23" ht="13.5" thickBot="1" x14ac:dyDescent="0.25"/>
    <row r="467" spans="1:23" s="521" customFormat="1" ht="13.5" thickBot="1" x14ac:dyDescent="0.25">
      <c r="A467" s="468" t="s">
        <v>142</v>
      </c>
      <c r="B467" s="621" t="s">
        <v>53</v>
      </c>
      <c r="C467" s="622"/>
      <c r="D467" s="622"/>
      <c r="E467" s="622"/>
      <c r="F467" s="622"/>
      <c r="G467" s="623"/>
      <c r="H467" s="621" t="s">
        <v>72</v>
      </c>
      <c r="I467" s="622"/>
      <c r="J467" s="622"/>
      <c r="K467" s="622"/>
      <c r="L467" s="622"/>
      <c r="M467" s="623"/>
      <c r="N467" s="621" t="s">
        <v>63</v>
      </c>
      <c r="O467" s="622"/>
      <c r="P467" s="622"/>
      <c r="Q467" s="622"/>
      <c r="R467" s="622"/>
      <c r="S467" s="623"/>
      <c r="T467" s="338" t="s">
        <v>55</v>
      </c>
    </row>
    <row r="468" spans="1:23" s="521" customFormat="1" x14ac:dyDescent="0.2">
      <c r="A468" s="469" t="s">
        <v>54</v>
      </c>
      <c r="B468" s="490">
        <v>1</v>
      </c>
      <c r="C468" s="329">
        <v>2</v>
      </c>
      <c r="D468" s="329">
        <v>3</v>
      </c>
      <c r="E468" s="329">
        <v>4</v>
      </c>
      <c r="F468" s="329">
        <v>5</v>
      </c>
      <c r="G468" s="483">
        <v>6</v>
      </c>
      <c r="H468" s="490">
        <v>7</v>
      </c>
      <c r="I468" s="329">
        <v>8</v>
      </c>
      <c r="J468" s="329">
        <v>9</v>
      </c>
      <c r="K468" s="329">
        <v>10</v>
      </c>
      <c r="L468" s="329">
        <v>11</v>
      </c>
      <c r="M468" s="483">
        <v>12</v>
      </c>
      <c r="N468" s="490">
        <v>13</v>
      </c>
      <c r="O468" s="329">
        <v>14</v>
      </c>
      <c r="P468" s="329">
        <v>15</v>
      </c>
      <c r="Q468" s="329">
        <v>16</v>
      </c>
      <c r="R468" s="329">
        <v>17</v>
      </c>
      <c r="S468" s="483">
        <v>18</v>
      </c>
      <c r="T468" s="459">
        <v>246</v>
      </c>
    </row>
    <row r="469" spans="1:23" s="521" customFormat="1" x14ac:dyDescent="0.2">
      <c r="A469" s="470" t="s">
        <v>3</v>
      </c>
      <c r="B469" s="473">
        <v>4250</v>
      </c>
      <c r="C469" s="254">
        <v>4250</v>
      </c>
      <c r="D469" s="254">
        <v>4250</v>
      </c>
      <c r="E469" s="254">
        <v>4250</v>
      </c>
      <c r="F469" s="254">
        <v>4250</v>
      </c>
      <c r="G469" s="255">
        <v>4250</v>
      </c>
      <c r="H469" s="253">
        <v>4250</v>
      </c>
      <c r="I469" s="254">
        <v>4250</v>
      </c>
      <c r="J469" s="254">
        <v>4250</v>
      </c>
      <c r="K469" s="254">
        <v>4250</v>
      </c>
      <c r="L469" s="254">
        <v>4250</v>
      </c>
      <c r="M469" s="255">
        <v>4250</v>
      </c>
      <c r="N469" s="253">
        <v>4250</v>
      </c>
      <c r="O469" s="254">
        <v>4250</v>
      </c>
      <c r="P469" s="254">
        <v>4250</v>
      </c>
      <c r="Q469" s="254">
        <v>4250</v>
      </c>
      <c r="R469" s="254">
        <v>4250</v>
      </c>
      <c r="S469" s="255">
        <v>4250</v>
      </c>
      <c r="T469" s="255">
        <v>4250</v>
      </c>
    </row>
    <row r="470" spans="1:23" s="521" customFormat="1" x14ac:dyDescent="0.2">
      <c r="A470" s="471" t="s">
        <v>6</v>
      </c>
      <c r="B470" s="256">
        <v>4335.71</v>
      </c>
      <c r="C470" s="257">
        <v>4501.88</v>
      </c>
      <c r="D470" s="257">
        <v>4566.67</v>
      </c>
      <c r="E470" s="257">
        <v>4303.75</v>
      </c>
      <c r="F470" s="257">
        <v>4747.1400000000003</v>
      </c>
      <c r="G470" s="258">
        <v>4831.33</v>
      </c>
      <c r="H470" s="256">
        <v>4360</v>
      </c>
      <c r="I470" s="257">
        <v>4582</v>
      </c>
      <c r="J470" s="257">
        <v>4635.63</v>
      </c>
      <c r="K470" s="257">
        <v>4357.5</v>
      </c>
      <c r="L470" s="257">
        <v>4675.33</v>
      </c>
      <c r="M470" s="258">
        <v>4772.67</v>
      </c>
      <c r="N470" s="256">
        <v>4304</v>
      </c>
      <c r="O470" s="257">
        <v>4446.67</v>
      </c>
      <c r="P470" s="257">
        <v>4655</v>
      </c>
      <c r="Q470" s="257">
        <v>4341.43</v>
      </c>
      <c r="R470" s="257">
        <v>4688.13</v>
      </c>
      <c r="S470" s="258">
        <v>4836.88</v>
      </c>
      <c r="T470" s="342">
        <v>4572.8599999999997</v>
      </c>
    </row>
    <row r="471" spans="1:23" s="521" customFormat="1" x14ac:dyDescent="0.2">
      <c r="A471" s="469" t="s">
        <v>7</v>
      </c>
      <c r="B471" s="260">
        <v>100</v>
      </c>
      <c r="C471" s="261">
        <v>93.75</v>
      </c>
      <c r="D471" s="261">
        <v>100</v>
      </c>
      <c r="E471" s="261">
        <v>75</v>
      </c>
      <c r="F471" s="261">
        <v>100</v>
      </c>
      <c r="G471" s="262">
        <v>100</v>
      </c>
      <c r="H471" s="260">
        <v>100</v>
      </c>
      <c r="I471" s="261">
        <v>93.33</v>
      </c>
      <c r="J471" s="261">
        <v>93.75</v>
      </c>
      <c r="K471" s="261">
        <v>87.5</v>
      </c>
      <c r="L471" s="261">
        <v>100</v>
      </c>
      <c r="M471" s="262">
        <v>93.33</v>
      </c>
      <c r="N471" s="260">
        <v>100</v>
      </c>
      <c r="O471" s="261">
        <v>100</v>
      </c>
      <c r="P471" s="261">
        <v>100</v>
      </c>
      <c r="Q471" s="261">
        <v>100</v>
      </c>
      <c r="R471" s="261">
        <v>100</v>
      </c>
      <c r="S471" s="262">
        <v>100</v>
      </c>
      <c r="T471" s="343">
        <v>90.48</v>
      </c>
      <c r="V471" s="227"/>
    </row>
    <row r="472" spans="1:23" s="521" customFormat="1" x14ac:dyDescent="0.2">
      <c r="A472" s="469" t="s">
        <v>8</v>
      </c>
      <c r="B472" s="263">
        <v>4.0399999999999998E-2</v>
      </c>
      <c r="C472" s="264">
        <v>4.3099999999999999E-2</v>
      </c>
      <c r="D472" s="264">
        <v>3.09E-2</v>
      </c>
      <c r="E472" s="264">
        <v>9.0300000000000005E-2</v>
      </c>
      <c r="F472" s="264">
        <v>4.07E-2</v>
      </c>
      <c r="G472" s="265">
        <v>3.7100000000000001E-2</v>
      </c>
      <c r="H472" s="263">
        <v>3.9300000000000002E-2</v>
      </c>
      <c r="I472" s="264">
        <v>5.0500000000000003E-2</v>
      </c>
      <c r="J472" s="264">
        <v>5.6300000000000003E-2</v>
      </c>
      <c r="K472" s="264">
        <v>5.6599999999999998E-2</v>
      </c>
      <c r="L472" s="264">
        <v>3.4000000000000002E-2</v>
      </c>
      <c r="M472" s="265">
        <v>4.6100000000000002E-2</v>
      </c>
      <c r="N472" s="263">
        <v>4.9700000000000001E-2</v>
      </c>
      <c r="O472" s="264">
        <v>3.9600000000000003E-2</v>
      </c>
      <c r="P472" s="264">
        <v>4.8599999999999997E-2</v>
      </c>
      <c r="Q472" s="264">
        <v>4.9200000000000001E-2</v>
      </c>
      <c r="R472" s="264">
        <v>3.4200000000000001E-2</v>
      </c>
      <c r="S472" s="265">
        <v>3.85E-2</v>
      </c>
      <c r="T472" s="344">
        <v>5.9499999999999997E-2</v>
      </c>
      <c r="V472" s="227"/>
    </row>
    <row r="473" spans="1:23" s="521" customFormat="1" x14ac:dyDescent="0.2">
      <c r="A473" s="471" t="s">
        <v>1</v>
      </c>
      <c r="B473" s="266">
        <f>B470/B469*100-100</f>
        <v>2.0167058823529374</v>
      </c>
      <c r="C473" s="267">
        <f t="shared" ref="C473:R473" si="108">C470/C469*100-100</f>
        <v>5.9265882352941333</v>
      </c>
      <c r="D473" s="267">
        <f t="shared" si="108"/>
        <v>7.451058823529408</v>
      </c>
      <c r="E473" s="267">
        <f t="shared" si="108"/>
        <v>1.264705882352942</v>
      </c>
      <c r="F473" s="267">
        <f t="shared" si="108"/>
        <v>11.69741176470589</v>
      </c>
      <c r="G473" s="268">
        <f t="shared" si="108"/>
        <v>13.67835294117647</v>
      </c>
      <c r="H473" s="266">
        <f t="shared" si="108"/>
        <v>2.5882352941176521</v>
      </c>
      <c r="I473" s="267">
        <f t="shared" si="108"/>
        <v>7.8117647058823678</v>
      </c>
      <c r="J473" s="267">
        <f t="shared" si="108"/>
        <v>9.0736470588235392</v>
      </c>
      <c r="K473" s="267">
        <f t="shared" si="108"/>
        <v>2.529411764705884</v>
      </c>
      <c r="L473" s="267">
        <f t="shared" si="108"/>
        <v>10.007764705882366</v>
      </c>
      <c r="M473" s="268">
        <f t="shared" si="108"/>
        <v>12.298117647058817</v>
      </c>
      <c r="N473" s="266">
        <f t="shared" si="108"/>
        <v>1.2705882352941131</v>
      </c>
      <c r="O473" s="267">
        <f t="shared" si="108"/>
        <v>4.6275294117646979</v>
      </c>
      <c r="P473" s="267">
        <f t="shared" si="108"/>
        <v>9.5294117647058698</v>
      </c>
      <c r="Q473" s="267">
        <f t="shared" si="108"/>
        <v>2.151294117647069</v>
      </c>
      <c r="R473" s="267">
        <f t="shared" si="108"/>
        <v>10.308941176470583</v>
      </c>
      <c r="S473" s="268">
        <f>S470/S469*100-100</f>
        <v>13.808941176470597</v>
      </c>
      <c r="T473" s="345">
        <f t="shared" ref="T473" si="109">T470/T469*100-100</f>
        <v>7.5967058823529214</v>
      </c>
      <c r="V473" s="227"/>
    </row>
    <row r="474" spans="1:23" s="521" customFormat="1" ht="13.5" thickBot="1" x14ac:dyDescent="0.25">
      <c r="A474" s="472" t="s">
        <v>27</v>
      </c>
      <c r="B474" s="410">
        <f>B470-B457</f>
        <v>72.585000000000036</v>
      </c>
      <c r="C474" s="415">
        <f t="shared" ref="C474:S474" si="110">C470-C457</f>
        <v>119.21333333333314</v>
      </c>
      <c r="D474" s="415">
        <f t="shared" si="110"/>
        <v>228.09857142857163</v>
      </c>
      <c r="E474" s="415">
        <f t="shared" si="110"/>
        <v>189.75</v>
      </c>
      <c r="F474" s="415">
        <f t="shared" si="110"/>
        <v>235.71142857142877</v>
      </c>
      <c r="G474" s="417">
        <f t="shared" si="110"/>
        <v>143.68294117647019</v>
      </c>
      <c r="H474" s="410">
        <f t="shared" si="110"/>
        <v>87.142857142856883</v>
      </c>
      <c r="I474" s="415">
        <f t="shared" si="110"/>
        <v>82.769230769230489</v>
      </c>
      <c r="J474" s="415">
        <f t="shared" si="110"/>
        <v>35.005000000000109</v>
      </c>
      <c r="K474" s="415">
        <f t="shared" si="110"/>
        <v>150.83333333333303</v>
      </c>
      <c r="L474" s="415">
        <f t="shared" si="110"/>
        <v>49.329999999999927</v>
      </c>
      <c r="M474" s="417">
        <f t="shared" si="110"/>
        <v>-107.9966666666669</v>
      </c>
      <c r="N474" s="410">
        <f t="shared" si="110"/>
        <v>81.692307692307622</v>
      </c>
      <c r="O474" s="415">
        <f t="shared" si="110"/>
        <v>13.336666666667043</v>
      </c>
      <c r="P474" s="415">
        <f t="shared" si="110"/>
        <v>29.66666666666697</v>
      </c>
      <c r="Q474" s="415">
        <f t="shared" si="110"/>
        <v>48.572857142857174</v>
      </c>
      <c r="R474" s="415">
        <f t="shared" si="110"/>
        <v>22.130000000000109</v>
      </c>
      <c r="S474" s="417">
        <f t="shared" si="110"/>
        <v>-48.909473684210752</v>
      </c>
      <c r="T474" s="478">
        <f>T470-T457</f>
        <v>68.388455284552947</v>
      </c>
      <c r="V474" s="227"/>
    </row>
    <row r="475" spans="1:23" s="521" customFormat="1" x14ac:dyDescent="0.2">
      <c r="A475" s="370" t="s">
        <v>51</v>
      </c>
      <c r="B475" s="486">
        <v>65</v>
      </c>
      <c r="C475" s="487">
        <v>66</v>
      </c>
      <c r="D475" s="487">
        <v>65</v>
      </c>
      <c r="E475" s="487">
        <v>14</v>
      </c>
      <c r="F475" s="487">
        <v>66</v>
      </c>
      <c r="G475" s="489">
        <v>66</v>
      </c>
      <c r="H475" s="486">
        <v>65</v>
      </c>
      <c r="I475" s="487">
        <v>66</v>
      </c>
      <c r="J475" s="487">
        <v>65</v>
      </c>
      <c r="K475" s="487">
        <v>13</v>
      </c>
      <c r="L475" s="487">
        <v>66</v>
      </c>
      <c r="M475" s="489">
        <v>66</v>
      </c>
      <c r="N475" s="486">
        <v>67</v>
      </c>
      <c r="O475" s="487">
        <v>67</v>
      </c>
      <c r="P475" s="487">
        <v>66</v>
      </c>
      <c r="Q475" s="487">
        <v>14</v>
      </c>
      <c r="R475" s="487">
        <v>66</v>
      </c>
      <c r="S475" s="489">
        <v>66</v>
      </c>
      <c r="T475" s="347">
        <f>SUM(B475:S475)</f>
        <v>1029</v>
      </c>
      <c r="U475" s="227" t="s">
        <v>56</v>
      </c>
      <c r="V475" s="278">
        <f>T462-T475</f>
        <v>1</v>
      </c>
      <c r="W475" s="279">
        <f>V475/T462</f>
        <v>9.7087378640776695E-4</v>
      </c>
    </row>
    <row r="476" spans="1:23" s="521" customFormat="1" x14ac:dyDescent="0.2">
      <c r="A476" s="371" t="s">
        <v>28</v>
      </c>
      <c r="B476" s="323">
        <v>149.5</v>
      </c>
      <c r="C476" s="240">
        <v>148.5</v>
      </c>
      <c r="D476" s="240">
        <v>148</v>
      </c>
      <c r="E476" s="240">
        <v>151</v>
      </c>
      <c r="F476" s="240">
        <v>147.5</v>
      </c>
      <c r="G476" s="243">
        <v>147</v>
      </c>
      <c r="H476" s="242">
        <v>150.5</v>
      </c>
      <c r="I476" s="240">
        <v>149</v>
      </c>
      <c r="J476" s="240">
        <v>149</v>
      </c>
      <c r="K476" s="240">
        <v>150</v>
      </c>
      <c r="L476" s="240">
        <v>147</v>
      </c>
      <c r="M476" s="243">
        <v>147</v>
      </c>
      <c r="N476" s="242">
        <v>151</v>
      </c>
      <c r="O476" s="240">
        <v>148.5</v>
      </c>
      <c r="P476" s="240">
        <v>148</v>
      </c>
      <c r="Q476" s="240">
        <v>149.5</v>
      </c>
      <c r="R476" s="240">
        <v>148</v>
      </c>
      <c r="S476" s="243">
        <v>147</v>
      </c>
      <c r="T476" s="339"/>
      <c r="U476" s="227" t="s">
        <v>57</v>
      </c>
      <c r="V476" s="362">
        <v>148.6</v>
      </c>
    </row>
    <row r="477" spans="1:23" s="521" customFormat="1" ht="13.5" thickBot="1" x14ac:dyDescent="0.25">
      <c r="A477" s="372" t="s">
        <v>26</v>
      </c>
      <c r="B477" s="410">
        <f>B476-B463</f>
        <v>0</v>
      </c>
      <c r="C477" s="415">
        <f t="shared" ref="C477:S477" si="111">C476-C463</f>
        <v>0</v>
      </c>
      <c r="D477" s="415">
        <f t="shared" si="111"/>
        <v>0</v>
      </c>
      <c r="E477" s="415">
        <f t="shared" si="111"/>
        <v>0</v>
      </c>
      <c r="F477" s="415">
        <f t="shared" si="111"/>
        <v>0</v>
      </c>
      <c r="G477" s="417">
        <f t="shared" si="111"/>
        <v>0</v>
      </c>
      <c r="H477" s="410">
        <f t="shared" si="111"/>
        <v>0</v>
      </c>
      <c r="I477" s="415">
        <f t="shared" si="111"/>
        <v>0</v>
      </c>
      <c r="J477" s="415">
        <f t="shared" si="111"/>
        <v>0</v>
      </c>
      <c r="K477" s="415">
        <f t="shared" si="111"/>
        <v>0</v>
      </c>
      <c r="L477" s="415">
        <f t="shared" si="111"/>
        <v>0</v>
      </c>
      <c r="M477" s="417">
        <f t="shared" si="111"/>
        <v>0</v>
      </c>
      <c r="N477" s="410">
        <f t="shared" si="111"/>
        <v>0</v>
      </c>
      <c r="O477" s="415">
        <f t="shared" si="111"/>
        <v>0</v>
      </c>
      <c r="P477" s="415">
        <f t="shared" si="111"/>
        <v>0</v>
      </c>
      <c r="Q477" s="415">
        <f t="shared" si="111"/>
        <v>0</v>
      </c>
      <c r="R477" s="415">
        <f t="shared" si="111"/>
        <v>0</v>
      </c>
      <c r="S477" s="417">
        <f t="shared" si="111"/>
        <v>0</v>
      </c>
      <c r="T477" s="348"/>
      <c r="U477" s="227" t="s">
        <v>26</v>
      </c>
      <c r="V477" s="395">
        <f>V476-V463</f>
        <v>1.289999999999992</v>
      </c>
    </row>
    <row r="479" spans="1:23" ht="13.5" thickBot="1" x14ac:dyDescent="0.25"/>
    <row r="480" spans="1:23" s="522" customFormat="1" ht="13.5" thickBot="1" x14ac:dyDescent="0.25">
      <c r="A480" s="468" t="s">
        <v>143</v>
      </c>
      <c r="B480" s="621" t="s">
        <v>53</v>
      </c>
      <c r="C480" s="622"/>
      <c r="D480" s="622"/>
      <c r="E480" s="622"/>
      <c r="F480" s="622"/>
      <c r="G480" s="623"/>
      <c r="H480" s="621" t="s">
        <v>72</v>
      </c>
      <c r="I480" s="622"/>
      <c r="J480" s="622"/>
      <c r="K480" s="622"/>
      <c r="L480" s="622"/>
      <c r="M480" s="623"/>
      <c r="N480" s="621" t="s">
        <v>63</v>
      </c>
      <c r="O480" s="622"/>
      <c r="P480" s="622"/>
      <c r="Q480" s="622"/>
      <c r="R480" s="622"/>
      <c r="S480" s="623"/>
      <c r="T480" s="338" t="s">
        <v>55</v>
      </c>
    </row>
    <row r="481" spans="1:23" s="522" customFormat="1" x14ac:dyDescent="0.2">
      <c r="A481" s="469" t="s">
        <v>54</v>
      </c>
      <c r="B481" s="490">
        <v>1</v>
      </c>
      <c r="C481" s="329">
        <v>2</v>
      </c>
      <c r="D481" s="329">
        <v>3</v>
      </c>
      <c r="E481" s="329">
        <v>4</v>
      </c>
      <c r="F481" s="329">
        <v>5</v>
      </c>
      <c r="G481" s="483">
        <v>6</v>
      </c>
      <c r="H481" s="490">
        <v>7</v>
      </c>
      <c r="I481" s="329">
        <v>8</v>
      </c>
      <c r="J481" s="329">
        <v>9</v>
      </c>
      <c r="K481" s="329">
        <v>10</v>
      </c>
      <c r="L481" s="329">
        <v>11</v>
      </c>
      <c r="M481" s="483">
        <v>12</v>
      </c>
      <c r="N481" s="490">
        <v>13</v>
      </c>
      <c r="O481" s="329">
        <v>14</v>
      </c>
      <c r="P481" s="329">
        <v>15</v>
      </c>
      <c r="Q481" s="329">
        <v>16</v>
      </c>
      <c r="R481" s="329">
        <v>17</v>
      </c>
      <c r="S481" s="483">
        <v>18</v>
      </c>
      <c r="T481" s="459">
        <v>246</v>
      </c>
    </row>
    <row r="482" spans="1:23" s="522" customFormat="1" x14ac:dyDescent="0.2">
      <c r="A482" s="470" t="s">
        <v>3</v>
      </c>
      <c r="B482" s="473">
        <v>4265</v>
      </c>
      <c r="C482" s="254">
        <v>4265</v>
      </c>
      <c r="D482" s="254">
        <v>4265</v>
      </c>
      <c r="E482" s="254">
        <v>4265</v>
      </c>
      <c r="F482" s="254">
        <v>4265</v>
      </c>
      <c r="G482" s="255">
        <v>4265</v>
      </c>
      <c r="H482" s="253">
        <v>4265</v>
      </c>
      <c r="I482" s="254">
        <v>4265</v>
      </c>
      <c r="J482" s="254">
        <v>4265</v>
      </c>
      <c r="K482" s="254">
        <v>4265</v>
      </c>
      <c r="L482" s="254">
        <v>4265</v>
      </c>
      <c r="M482" s="255">
        <v>4265</v>
      </c>
      <c r="N482" s="253">
        <v>4265</v>
      </c>
      <c r="O482" s="254">
        <v>4265</v>
      </c>
      <c r="P482" s="254">
        <v>4265</v>
      </c>
      <c r="Q482" s="254">
        <v>4265</v>
      </c>
      <c r="R482" s="254">
        <v>4265</v>
      </c>
      <c r="S482" s="255">
        <v>4265</v>
      </c>
      <c r="T482" s="255">
        <v>4265</v>
      </c>
    </row>
    <row r="483" spans="1:23" s="522" customFormat="1" x14ac:dyDescent="0.2">
      <c r="A483" s="471" t="s">
        <v>6</v>
      </c>
      <c r="B483" s="256">
        <v>4350.67</v>
      </c>
      <c r="C483" s="257">
        <v>4493.75</v>
      </c>
      <c r="D483" s="257">
        <v>4603.75</v>
      </c>
      <c r="E483" s="257">
        <v>4398.33</v>
      </c>
      <c r="F483" s="257">
        <v>4818.13</v>
      </c>
      <c r="G483" s="258">
        <v>4853.75</v>
      </c>
      <c r="H483" s="256">
        <v>4412</v>
      </c>
      <c r="I483" s="257">
        <v>4565.63</v>
      </c>
      <c r="J483" s="257">
        <v>4728.82</v>
      </c>
      <c r="K483" s="257">
        <v>4305</v>
      </c>
      <c r="L483" s="257">
        <v>4725.29</v>
      </c>
      <c r="M483" s="258">
        <v>4877.8599999999997</v>
      </c>
      <c r="N483" s="256">
        <v>4357.33</v>
      </c>
      <c r="O483" s="257">
        <v>4555</v>
      </c>
      <c r="P483" s="257">
        <v>4502.67</v>
      </c>
      <c r="Q483" s="257">
        <v>4400</v>
      </c>
      <c r="R483" s="257">
        <v>4681.88</v>
      </c>
      <c r="S483" s="258">
        <v>4920</v>
      </c>
      <c r="T483" s="342">
        <v>4608.7</v>
      </c>
    </row>
    <row r="484" spans="1:23" s="522" customFormat="1" x14ac:dyDescent="0.2">
      <c r="A484" s="469" t="s">
        <v>7</v>
      </c>
      <c r="B484" s="260">
        <v>100</v>
      </c>
      <c r="C484" s="261">
        <v>100</v>
      </c>
      <c r="D484" s="261">
        <v>93.75</v>
      </c>
      <c r="E484" s="261">
        <v>83.33</v>
      </c>
      <c r="F484" s="261">
        <v>100</v>
      </c>
      <c r="G484" s="262">
        <v>81.25</v>
      </c>
      <c r="H484" s="260">
        <v>100</v>
      </c>
      <c r="I484" s="261">
        <v>100</v>
      </c>
      <c r="J484" s="261">
        <v>100</v>
      </c>
      <c r="K484" s="261">
        <v>75</v>
      </c>
      <c r="L484" s="261">
        <v>94.12</v>
      </c>
      <c r="M484" s="262">
        <v>100</v>
      </c>
      <c r="N484" s="260">
        <v>100</v>
      </c>
      <c r="O484" s="261">
        <v>100</v>
      </c>
      <c r="P484" s="261">
        <v>100</v>
      </c>
      <c r="Q484" s="261">
        <v>100</v>
      </c>
      <c r="R484" s="261">
        <v>87.5</v>
      </c>
      <c r="S484" s="262">
        <v>100</v>
      </c>
      <c r="T484" s="343">
        <v>88.58</v>
      </c>
      <c r="V484" s="227"/>
    </row>
    <row r="485" spans="1:23" s="522" customFormat="1" x14ac:dyDescent="0.2">
      <c r="A485" s="469" t="s">
        <v>8</v>
      </c>
      <c r="B485" s="263">
        <v>4.6100000000000002E-2</v>
      </c>
      <c r="C485" s="264">
        <v>4.3099999999999999E-2</v>
      </c>
      <c r="D485" s="264">
        <v>4.0300000000000002E-2</v>
      </c>
      <c r="E485" s="264">
        <v>0.1081</v>
      </c>
      <c r="F485" s="264">
        <v>4.6300000000000001E-2</v>
      </c>
      <c r="G485" s="265">
        <v>7.2400000000000006E-2</v>
      </c>
      <c r="H485" s="263">
        <v>3.4799999999999998E-2</v>
      </c>
      <c r="I485" s="264">
        <v>4.1599999999999998E-2</v>
      </c>
      <c r="J485" s="264">
        <v>3.3099999999999997E-2</v>
      </c>
      <c r="K485" s="264">
        <v>6.7500000000000004E-2</v>
      </c>
      <c r="L485" s="264">
        <v>5.1499999999999997E-2</v>
      </c>
      <c r="M485" s="265">
        <v>3.2399999999999998E-2</v>
      </c>
      <c r="N485" s="263">
        <v>4.5600000000000002E-2</v>
      </c>
      <c r="O485" s="264">
        <v>3.9199999999999999E-2</v>
      </c>
      <c r="P485" s="264">
        <v>2.8199999999999999E-2</v>
      </c>
      <c r="Q485" s="264">
        <v>4.0500000000000001E-2</v>
      </c>
      <c r="R485" s="264">
        <v>6.3100000000000003E-2</v>
      </c>
      <c r="S485" s="265">
        <v>3.1800000000000002E-2</v>
      </c>
      <c r="T485" s="344">
        <v>6.2899999999999998E-2</v>
      </c>
      <c r="V485" s="227"/>
    </row>
    <row r="486" spans="1:23" s="522" customFormat="1" x14ac:dyDescent="0.2">
      <c r="A486" s="471" t="s">
        <v>1</v>
      </c>
      <c r="B486" s="266">
        <f>B483/B482*100-100</f>
        <v>2.0086752637749044</v>
      </c>
      <c r="C486" s="267">
        <f t="shared" ref="C486:R486" si="112">C483/C482*100-100</f>
        <v>5.3634232121922594</v>
      </c>
      <c r="D486" s="267">
        <f t="shared" si="112"/>
        <v>7.9425556858147672</v>
      </c>
      <c r="E486" s="267">
        <f t="shared" si="112"/>
        <v>3.1261430246189974</v>
      </c>
      <c r="F486" s="267">
        <f t="shared" si="112"/>
        <v>12.969050410316527</v>
      </c>
      <c r="G486" s="268">
        <f t="shared" si="112"/>
        <v>13.804220398593188</v>
      </c>
      <c r="H486" s="266">
        <f t="shared" si="112"/>
        <v>3.4466588511137246</v>
      </c>
      <c r="I486" s="267">
        <f t="shared" si="112"/>
        <v>7.0487690504103142</v>
      </c>
      <c r="J486" s="267">
        <f t="shared" si="112"/>
        <v>10.875029308323562</v>
      </c>
      <c r="K486" s="267">
        <f t="shared" si="112"/>
        <v>0.93786635404455865</v>
      </c>
      <c r="L486" s="267">
        <f t="shared" si="112"/>
        <v>10.792262602579129</v>
      </c>
      <c r="M486" s="268">
        <f t="shared" si="112"/>
        <v>14.36951934349355</v>
      </c>
      <c r="N486" s="266">
        <f t="shared" si="112"/>
        <v>2.1648300117233248</v>
      </c>
      <c r="O486" s="267">
        <f t="shared" si="112"/>
        <v>6.7995310668229791</v>
      </c>
      <c r="P486" s="267">
        <f t="shared" si="112"/>
        <v>5.5725674091441988</v>
      </c>
      <c r="Q486" s="267">
        <f t="shared" si="112"/>
        <v>3.1652989449003428</v>
      </c>
      <c r="R486" s="267">
        <f t="shared" si="112"/>
        <v>9.7744431418523021</v>
      </c>
      <c r="S486" s="268">
        <f>S483/S482*100-100</f>
        <v>15.357561547479492</v>
      </c>
      <c r="T486" s="345">
        <f t="shared" ref="T486" si="113">T483/T482*100-100</f>
        <v>8.0586166471277636</v>
      </c>
      <c r="V486" s="227"/>
    </row>
    <row r="487" spans="1:23" s="522" customFormat="1" ht="13.5" thickBot="1" x14ac:dyDescent="0.25">
      <c r="A487" s="472" t="s">
        <v>27</v>
      </c>
      <c r="B487" s="410">
        <f>B483-B470</f>
        <v>14.960000000000036</v>
      </c>
      <c r="C487" s="415">
        <f t="shared" ref="C487:S487" si="114">C483-C470</f>
        <v>-8.1300000000001091</v>
      </c>
      <c r="D487" s="415">
        <f t="shared" si="114"/>
        <v>37.079999999999927</v>
      </c>
      <c r="E487" s="415">
        <f t="shared" si="114"/>
        <v>94.579999999999927</v>
      </c>
      <c r="F487" s="415">
        <f t="shared" si="114"/>
        <v>70.989999999999782</v>
      </c>
      <c r="G487" s="417">
        <f t="shared" si="114"/>
        <v>22.420000000000073</v>
      </c>
      <c r="H487" s="410">
        <f t="shared" si="114"/>
        <v>52</v>
      </c>
      <c r="I487" s="415">
        <f t="shared" si="114"/>
        <v>-16.369999999999891</v>
      </c>
      <c r="J487" s="415">
        <f t="shared" si="114"/>
        <v>93.1899999999996</v>
      </c>
      <c r="K487" s="415">
        <f t="shared" si="114"/>
        <v>-52.5</v>
      </c>
      <c r="L487" s="415">
        <f t="shared" si="114"/>
        <v>49.960000000000036</v>
      </c>
      <c r="M487" s="417">
        <f t="shared" si="114"/>
        <v>105.1899999999996</v>
      </c>
      <c r="N487" s="410">
        <f t="shared" si="114"/>
        <v>53.329999999999927</v>
      </c>
      <c r="O487" s="415">
        <f t="shared" si="114"/>
        <v>108.32999999999993</v>
      </c>
      <c r="P487" s="415">
        <f t="shared" si="114"/>
        <v>-152.32999999999993</v>
      </c>
      <c r="Q487" s="415">
        <f t="shared" si="114"/>
        <v>58.569999999999709</v>
      </c>
      <c r="R487" s="415">
        <f t="shared" si="114"/>
        <v>-6.25</v>
      </c>
      <c r="S487" s="417">
        <f t="shared" si="114"/>
        <v>83.119999999999891</v>
      </c>
      <c r="T487" s="478">
        <f>T483-T470</f>
        <v>35.840000000000146</v>
      </c>
      <c r="V487" s="227"/>
    </row>
    <row r="488" spans="1:23" s="522" customFormat="1" x14ac:dyDescent="0.2">
      <c r="A488" s="370" t="s">
        <v>51</v>
      </c>
      <c r="B488" s="486">
        <v>65</v>
      </c>
      <c r="C488" s="487">
        <v>66</v>
      </c>
      <c r="D488" s="487">
        <v>65</v>
      </c>
      <c r="E488" s="487">
        <v>14</v>
      </c>
      <c r="F488" s="487">
        <v>65</v>
      </c>
      <c r="G488" s="489">
        <v>66</v>
      </c>
      <c r="H488" s="486">
        <v>65</v>
      </c>
      <c r="I488" s="487">
        <v>66</v>
      </c>
      <c r="J488" s="487">
        <v>65</v>
      </c>
      <c r="K488" s="487">
        <v>13</v>
      </c>
      <c r="L488" s="487">
        <v>66</v>
      </c>
      <c r="M488" s="489">
        <v>66</v>
      </c>
      <c r="N488" s="486">
        <v>67</v>
      </c>
      <c r="O488" s="487">
        <v>67</v>
      </c>
      <c r="P488" s="487">
        <v>66</v>
      </c>
      <c r="Q488" s="487">
        <v>14</v>
      </c>
      <c r="R488" s="487">
        <v>66</v>
      </c>
      <c r="S488" s="489">
        <v>66</v>
      </c>
      <c r="T488" s="347">
        <f>SUM(B488:S488)</f>
        <v>1028</v>
      </c>
      <c r="U488" s="227" t="s">
        <v>56</v>
      </c>
      <c r="V488" s="278">
        <f>T475-T488</f>
        <v>1</v>
      </c>
      <c r="W488" s="279">
        <f>V488/T475</f>
        <v>9.7181729834791054E-4</v>
      </c>
    </row>
    <row r="489" spans="1:23" s="522" customFormat="1" x14ac:dyDescent="0.2">
      <c r="A489" s="371" t="s">
        <v>28</v>
      </c>
      <c r="B489" s="323">
        <v>149.5</v>
      </c>
      <c r="C489" s="240">
        <v>148.5</v>
      </c>
      <c r="D489" s="240">
        <v>148</v>
      </c>
      <c r="E489" s="240">
        <v>151</v>
      </c>
      <c r="F489" s="240">
        <v>147.5</v>
      </c>
      <c r="G489" s="243">
        <v>147</v>
      </c>
      <c r="H489" s="242">
        <v>150.5</v>
      </c>
      <c r="I489" s="240">
        <v>149</v>
      </c>
      <c r="J489" s="240">
        <v>149</v>
      </c>
      <c r="K489" s="240">
        <v>150</v>
      </c>
      <c r="L489" s="240">
        <v>147</v>
      </c>
      <c r="M489" s="243">
        <v>147</v>
      </c>
      <c r="N489" s="242">
        <v>151</v>
      </c>
      <c r="O489" s="240">
        <v>148.5</v>
      </c>
      <c r="P489" s="240">
        <v>148</v>
      </c>
      <c r="Q489" s="240">
        <v>149.5</v>
      </c>
      <c r="R489" s="240">
        <v>148</v>
      </c>
      <c r="S489" s="243">
        <v>147</v>
      </c>
      <c r="T489" s="339"/>
      <c r="U489" s="227" t="s">
        <v>57</v>
      </c>
      <c r="V489" s="362">
        <v>148.34</v>
      </c>
    </row>
    <row r="490" spans="1:23" s="522" customFormat="1" ht="13.5" thickBot="1" x14ac:dyDescent="0.25">
      <c r="A490" s="372" t="s">
        <v>26</v>
      </c>
      <c r="B490" s="410">
        <f>B489-B476</f>
        <v>0</v>
      </c>
      <c r="C490" s="415">
        <f t="shared" ref="C490:S490" si="115">C489-C476</f>
        <v>0</v>
      </c>
      <c r="D490" s="415">
        <f t="shared" si="115"/>
        <v>0</v>
      </c>
      <c r="E490" s="415">
        <f t="shared" si="115"/>
        <v>0</v>
      </c>
      <c r="F490" s="415">
        <f t="shared" si="115"/>
        <v>0</v>
      </c>
      <c r="G490" s="417">
        <f t="shared" si="115"/>
        <v>0</v>
      </c>
      <c r="H490" s="410">
        <f t="shared" si="115"/>
        <v>0</v>
      </c>
      <c r="I490" s="415">
        <f t="shared" si="115"/>
        <v>0</v>
      </c>
      <c r="J490" s="415">
        <f t="shared" si="115"/>
        <v>0</v>
      </c>
      <c r="K490" s="415">
        <f t="shared" si="115"/>
        <v>0</v>
      </c>
      <c r="L490" s="415">
        <f t="shared" si="115"/>
        <v>0</v>
      </c>
      <c r="M490" s="417">
        <f t="shared" si="115"/>
        <v>0</v>
      </c>
      <c r="N490" s="410">
        <f t="shared" si="115"/>
        <v>0</v>
      </c>
      <c r="O490" s="415">
        <f t="shared" si="115"/>
        <v>0</v>
      </c>
      <c r="P490" s="415">
        <f t="shared" si="115"/>
        <v>0</v>
      </c>
      <c r="Q490" s="415">
        <f t="shared" si="115"/>
        <v>0</v>
      </c>
      <c r="R490" s="415">
        <f t="shared" si="115"/>
        <v>0</v>
      </c>
      <c r="S490" s="417">
        <f t="shared" si="115"/>
        <v>0</v>
      </c>
      <c r="T490" s="348"/>
      <c r="U490" s="227" t="s">
        <v>26</v>
      </c>
      <c r="V490" s="395">
        <f>V489-V476</f>
        <v>-0.25999999999999091</v>
      </c>
    </row>
    <row r="492" spans="1:23" ht="13.5" thickBot="1" x14ac:dyDescent="0.25"/>
    <row r="493" spans="1:23" s="523" customFormat="1" ht="13.5" thickBot="1" x14ac:dyDescent="0.25">
      <c r="A493" s="468" t="s">
        <v>144</v>
      </c>
      <c r="B493" s="621" t="s">
        <v>53</v>
      </c>
      <c r="C493" s="622"/>
      <c r="D493" s="622"/>
      <c r="E493" s="622"/>
      <c r="F493" s="622"/>
      <c r="G493" s="623"/>
      <c r="H493" s="621" t="s">
        <v>72</v>
      </c>
      <c r="I493" s="622"/>
      <c r="J493" s="622"/>
      <c r="K493" s="622"/>
      <c r="L493" s="622"/>
      <c r="M493" s="623"/>
      <c r="N493" s="621" t="s">
        <v>63</v>
      </c>
      <c r="O493" s="622"/>
      <c r="P493" s="622"/>
      <c r="Q493" s="622"/>
      <c r="R493" s="622"/>
      <c r="S493" s="623"/>
      <c r="T493" s="338" t="s">
        <v>55</v>
      </c>
    </row>
    <row r="494" spans="1:23" s="523" customFormat="1" x14ac:dyDescent="0.2">
      <c r="A494" s="469" t="s">
        <v>54</v>
      </c>
      <c r="B494" s="490">
        <v>1</v>
      </c>
      <c r="C494" s="329">
        <v>2</v>
      </c>
      <c r="D494" s="329">
        <v>3</v>
      </c>
      <c r="E494" s="329">
        <v>4</v>
      </c>
      <c r="F494" s="329">
        <v>5</v>
      </c>
      <c r="G494" s="483">
        <v>6</v>
      </c>
      <c r="H494" s="490">
        <v>7</v>
      </c>
      <c r="I494" s="329">
        <v>8</v>
      </c>
      <c r="J494" s="329">
        <v>9</v>
      </c>
      <c r="K494" s="329">
        <v>10</v>
      </c>
      <c r="L494" s="329">
        <v>11</v>
      </c>
      <c r="M494" s="483">
        <v>12</v>
      </c>
      <c r="N494" s="490">
        <v>13</v>
      </c>
      <c r="O494" s="329">
        <v>14</v>
      </c>
      <c r="P494" s="329">
        <v>15</v>
      </c>
      <c r="Q494" s="329">
        <v>16</v>
      </c>
      <c r="R494" s="329">
        <v>17</v>
      </c>
      <c r="S494" s="483">
        <v>18</v>
      </c>
      <c r="T494" s="459">
        <v>246</v>
      </c>
    </row>
    <row r="495" spans="1:23" s="523" customFormat="1" x14ac:dyDescent="0.2">
      <c r="A495" s="470" t="s">
        <v>3</v>
      </c>
      <c r="B495" s="473">
        <v>4280</v>
      </c>
      <c r="C495" s="254">
        <v>4280</v>
      </c>
      <c r="D495" s="254">
        <v>4280</v>
      </c>
      <c r="E495" s="254">
        <v>4280</v>
      </c>
      <c r="F495" s="254">
        <v>4280</v>
      </c>
      <c r="G495" s="255">
        <v>4280</v>
      </c>
      <c r="H495" s="253">
        <v>4280</v>
      </c>
      <c r="I495" s="254">
        <v>4280</v>
      </c>
      <c r="J495" s="254">
        <v>4280</v>
      </c>
      <c r="K495" s="254">
        <v>4280</v>
      </c>
      <c r="L495" s="254">
        <v>4280</v>
      </c>
      <c r="M495" s="255">
        <v>4280</v>
      </c>
      <c r="N495" s="253">
        <v>4280</v>
      </c>
      <c r="O495" s="254">
        <v>4280</v>
      </c>
      <c r="P495" s="254">
        <v>4280</v>
      </c>
      <c r="Q495" s="254">
        <v>4280</v>
      </c>
      <c r="R495" s="254">
        <v>4280</v>
      </c>
      <c r="S495" s="255">
        <v>4280</v>
      </c>
      <c r="T495" s="255">
        <v>4280</v>
      </c>
    </row>
    <row r="496" spans="1:23" s="523" customFormat="1" x14ac:dyDescent="0.2">
      <c r="A496" s="471" t="s">
        <v>6</v>
      </c>
      <c r="B496" s="256">
        <v>4514.1176470588234</v>
      </c>
      <c r="C496" s="257">
        <v>4683.125</v>
      </c>
      <c r="D496" s="257">
        <v>4614.375</v>
      </c>
      <c r="E496" s="257">
        <v>4282.5</v>
      </c>
      <c r="F496" s="257">
        <v>4782.666666666667</v>
      </c>
      <c r="G496" s="258">
        <v>4764</v>
      </c>
      <c r="H496" s="256">
        <v>4413.125</v>
      </c>
      <c r="I496" s="257">
        <v>4679.375</v>
      </c>
      <c r="J496" s="257">
        <v>4861.333333333333</v>
      </c>
      <c r="K496" s="257">
        <v>4421.4285714285716</v>
      </c>
      <c r="L496" s="257">
        <v>4876.1538461538457</v>
      </c>
      <c r="M496" s="258">
        <v>4936</v>
      </c>
      <c r="N496" s="256">
        <v>4521.875</v>
      </c>
      <c r="O496" s="257">
        <v>4656.25</v>
      </c>
      <c r="P496" s="257">
        <v>4717.0588235294117</v>
      </c>
      <c r="Q496" s="257">
        <v>4498.5714285714284</v>
      </c>
      <c r="R496" s="257">
        <v>4830.666666666667</v>
      </c>
      <c r="S496" s="258">
        <v>4943.333333333333</v>
      </c>
      <c r="T496" s="342">
        <v>4685.8039215686276</v>
      </c>
    </row>
    <row r="497" spans="1:23" s="523" customFormat="1" x14ac:dyDescent="0.2">
      <c r="A497" s="469" t="s">
        <v>7</v>
      </c>
      <c r="B497" s="260">
        <v>100</v>
      </c>
      <c r="C497" s="261">
        <v>100</v>
      </c>
      <c r="D497" s="261">
        <v>93.75</v>
      </c>
      <c r="E497" s="261">
        <v>87.5</v>
      </c>
      <c r="F497" s="261">
        <v>93.333333333333329</v>
      </c>
      <c r="G497" s="262">
        <v>100</v>
      </c>
      <c r="H497" s="260">
        <v>81.25</v>
      </c>
      <c r="I497" s="261">
        <v>87.5</v>
      </c>
      <c r="J497" s="261">
        <v>100</v>
      </c>
      <c r="K497" s="261">
        <v>100</v>
      </c>
      <c r="L497" s="261">
        <v>100</v>
      </c>
      <c r="M497" s="262">
        <v>93.333333333333329</v>
      </c>
      <c r="N497" s="260">
        <v>93.75</v>
      </c>
      <c r="O497" s="261">
        <v>93.75</v>
      </c>
      <c r="P497" s="261">
        <v>100</v>
      </c>
      <c r="Q497" s="261">
        <v>100</v>
      </c>
      <c r="R497" s="261">
        <v>100</v>
      </c>
      <c r="S497" s="262">
        <v>93.333333333333329</v>
      </c>
      <c r="T497" s="343">
        <v>89.411764705882348</v>
      </c>
      <c r="V497" s="227"/>
    </row>
    <row r="498" spans="1:23" s="523" customFormat="1" x14ac:dyDescent="0.2">
      <c r="A498" s="469" t="s">
        <v>8</v>
      </c>
      <c r="B498" s="263">
        <v>3.8030026483653598E-2</v>
      </c>
      <c r="C498" s="264">
        <v>3.4478402018230138E-2</v>
      </c>
      <c r="D498" s="264">
        <v>5.9061884836981063E-2</v>
      </c>
      <c r="E498" s="264">
        <v>6.5971307186820885E-2</v>
      </c>
      <c r="F498" s="264">
        <v>6.2891089119730126E-2</v>
      </c>
      <c r="G498" s="265">
        <v>3.6112249228319848E-2</v>
      </c>
      <c r="H498" s="263">
        <v>6.0790260032945485E-2</v>
      </c>
      <c r="I498" s="264">
        <v>5.4606791092053963E-2</v>
      </c>
      <c r="J498" s="264">
        <v>4.1085169683136746E-2</v>
      </c>
      <c r="K498" s="264">
        <v>6.4871885267572441E-2</v>
      </c>
      <c r="L498" s="264">
        <v>5.0462411730262183E-2</v>
      </c>
      <c r="M498" s="265">
        <v>4.7309161698810706E-2</v>
      </c>
      <c r="N498" s="263">
        <v>6.0871840442171289E-2</v>
      </c>
      <c r="O498" s="264">
        <v>4.4313195491031424E-2</v>
      </c>
      <c r="P498" s="264">
        <v>3.2735645686490199E-2</v>
      </c>
      <c r="Q498" s="264">
        <v>3.8656464804743107E-2</v>
      </c>
      <c r="R498" s="264">
        <v>4.57268405700271E-2</v>
      </c>
      <c r="S498" s="265">
        <v>4.6068668958446538E-2</v>
      </c>
      <c r="T498" s="344">
        <v>6.1571245164280801E-2</v>
      </c>
      <c r="V498" s="227"/>
    </row>
    <row r="499" spans="1:23" s="523" customFormat="1" x14ac:dyDescent="0.2">
      <c r="A499" s="471" t="s">
        <v>1</v>
      </c>
      <c r="B499" s="266">
        <f>B496/B495*100-100</f>
        <v>5.4700384826827957</v>
      </c>
      <c r="C499" s="267">
        <f t="shared" ref="C499:R499" si="116">C496/C495*100-100</f>
        <v>9.4188084112149681</v>
      </c>
      <c r="D499" s="267">
        <f t="shared" si="116"/>
        <v>7.8125</v>
      </c>
      <c r="E499" s="267">
        <f t="shared" si="116"/>
        <v>5.8411214953267176E-2</v>
      </c>
      <c r="F499" s="267">
        <f t="shared" si="116"/>
        <v>11.744548286604356</v>
      </c>
      <c r="G499" s="268">
        <f t="shared" si="116"/>
        <v>11.308411214953267</v>
      </c>
      <c r="H499" s="266">
        <f t="shared" si="116"/>
        <v>3.1103971962616725</v>
      </c>
      <c r="I499" s="267">
        <f t="shared" si="116"/>
        <v>9.3311915887850319</v>
      </c>
      <c r="J499" s="267">
        <f t="shared" si="116"/>
        <v>13.582554517133943</v>
      </c>
      <c r="K499" s="267">
        <f t="shared" si="116"/>
        <v>3.3044058744993379</v>
      </c>
      <c r="L499" s="267">
        <f t="shared" si="116"/>
        <v>13.928828181164604</v>
      </c>
      <c r="M499" s="268">
        <f t="shared" si="116"/>
        <v>15.327102803738327</v>
      </c>
      <c r="N499" s="266">
        <f t="shared" si="116"/>
        <v>5.6512850467289866</v>
      </c>
      <c r="O499" s="267">
        <f t="shared" si="116"/>
        <v>8.7908878504672856</v>
      </c>
      <c r="P499" s="267">
        <f t="shared" si="116"/>
        <v>10.211654755360072</v>
      </c>
      <c r="Q499" s="267">
        <f t="shared" si="116"/>
        <v>5.106809078771704</v>
      </c>
      <c r="R499" s="267">
        <f t="shared" si="116"/>
        <v>12.866043613707177</v>
      </c>
      <c r="S499" s="268">
        <f>S496/S495*100-100</f>
        <v>15.498442367601228</v>
      </c>
      <c r="T499" s="345">
        <f t="shared" ref="T499" si="117">T496/T495*100-100</f>
        <v>9.4814000366501716</v>
      </c>
      <c r="V499" s="227"/>
    </row>
    <row r="500" spans="1:23" s="523" customFormat="1" ht="13.5" thickBot="1" x14ac:dyDescent="0.25">
      <c r="A500" s="472" t="s">
        <v>27</v>
      </c>
      <c r="B500" s="410">
        <f>B496-B483</f>
        <v>163.44764705882335</v>
      </c>
      <c r="C500" s="415">
        <f t="shared" ref="C500:S500" si="118">C496-C483</f>
        <v>189.375</v>
      </c>
      <c r="D500" s="415">
        <f t="shared" si="118"/>
        <v>10.625</v>
      </c>
      <c r="E500" s="415">
        <f t="shared" si="118"/>
        <v>-115.82999999999993</v>
      </c>
      <c r="F500" s="415">
        <f t="shared" si="118"/>
        <v>-35.463333333333139</v>
      </c>
      <c r="G500" s="417">
        <f t="shared" si="118"/>
        <v>-89.75</v>
      </c>
      <c r="H500" s="410">
        <f t="shared" si="118"/>
        <v>1.125</v>
      </c>
      <c r="I500" s="415">
        <f t="shared" si="118"/>
        <v>113.74499999999989</v>
      </c>
      <c r="J500" s="415">
        <f t="shared" si="118"/>
        <v>132.51333333333332</v>
      </c>
      <c r="K500" s="415">
        <f t="shared" si="118"/>
        <v>116.42857142857156</v>
      </c>
      <c r="L500" s="415">
        <f t="shared" si="118"/>
        <v>150.86384615384577</v>
      </c>
      <c r="M500" s="417">
        <f t="shared" si="118"/>
        <v>58.140000000000327</v>
      </c>
      <c r="N500" s="410">
        <f t="shared" si="118"/>
        <v>164.54500000000007</v>
      </c>
      <c r="O500" s="415">
        <f t="shared" si="118"/>
        <v>101.25</v>
      </c>
      <c r="P500" s="415">
        <f t="shared" si="118"/>
        <v>214.38882352941164</v>
      </c>
      <c r="Q500" s="415">
        <f t="shared" si="118"/>
        <v>98.571428571428442</v>
      </c>
      <c r="R500" s="415">
        <f t="shared" si="118"/>
        <v>148.78666666666686</v>
      </c>
      <c r="S500" s="417">
        <f t="shared" si="118"/>
        <v>23.33333333333303</v>
      </c>
      <c r="T500" s="478">
        <f>T496-T483</f>
        <v>77.103921568627811</v>
      </c>
      <c r="V500" s="227"/>
    </row>
    <row r="501" spans="1:23" s="523" customFormat="1" x14ac:dyDescent="0.2">
      <c r="A501" s="370" t="s">
        <v>51</v>
      </c>
      <c r="B501" s="486">
        <v>65</v>
      </c>
      <c r="C501" s="487">
        <v>66</v>
      </c>
      <c r="D501" s="487">
        <v>65</v>
      </c>
      <c r="E501" s="487">
        <v>14</v>
      </c>
      <c r="F501" s="487">
        <v>65</v>
      </c>
      <c r="G501" s="489">
        <v>66</v>
      </c>
      <c r="H501" s="486">
        <v>64</v>
      </c>
      <c r="I501" s="487">
        <v>66</v>
      </c>
      <c r="J501" s="487">
        <v>65</v>
      </c>
      <c r="K501" s="487">
        <v>13</v>
      </c>
      <c r="L501" s="487">
        <v>66</v>
      </c>
      <c r="M501" s="489">
        <v>65</v>
      </c>
      <c r="N501" s="486">
        <v>67</v>
      </c>
      <c r="O501" s="487">
        <v>67</v>
      </c>
      <c r="P501" s="487">
        <v>66</v>
      </c>
      <c r="Q501" s="487">
        <v>14</v>
      </c>
      <c r="R501" s="487">
        <v>66</v>
      </c>
      <c r="S501" s="489">
        <v>66</v>
      </c>
      <c r="T501" s="347">
        <f>SUM(B501:S501)</f>
        <v>1026</v>
      </c>
      <c r="U501" s="227" t="s">
        <v>56</v>
      </c>
      <c r="V501" s="278">
        <f>T488-T501</f>
        <v>2</v>
      </c>
      <c r="W501" s="279">
        <f>V501/T488</f>
        <v>1.9455252918287938E-3</v>
      </c>
    </row>
    <row r="502" spans="1:23" s="523" customFormat="1" x14ac:dyDescent="0.2">
      <c r="A502" s="371" t="s">
        <v>28</v>
      </c>
      <c r="B502" s="323">
        <v>150.5</v>
      </c>
      <c r="C502" s="240">
        <v>149.5</v>
      </c>
      <c r="D502" s="240">
        <v>149</v>
      </c>
      <c r="E502" s="240">
        <v>152.5</v>
      </c>
      <c r="F502" s="240">
        <v>148.5</v>
      </c>
      <c r="G502" s="243">
        <v>148</v>
      </c>
      <c r="H502" s="242">
        <v>151.5</v>
      </c>
      <c r="I502" s="240">
        <v>150</v>
      </c>
      <c r="J502" s="240">
        <v>150</v>
      </c>
      <c r="K502" s="240">
        <v>151</v>
      </c>
      <c r="L502" s="240">
        <v>148</v>
      </c>
      <c r="M502" s="243">
        <v>148</v>
      </c>
      <c r="N502" s="242">
        <v>152</v>
      </c>
      <c r="O502" s="240">
        <v>149.5</v>
      </c>
      <c r="P502" s="240">
        <v>149</v>
      </c>
      <c r="Q502" s="240">
        <v>150.5</v>
      </c>
      <c r="R502" s="240">
        <v>149</v>
      </c>
      <c r="S502" s="243">
        <v>148</v>
      </c>
      <c r="T502" s="339"/>
      <c r="U502" s="227" t="s">
        <v>57</v>
      </c>
      <c r="V502" s="362">
        <v>148.52000000000001</v>
      </c>
    </row>
    <row r="503" spans="1:23" s="523" customFormat="1" ht="13.5" thickBot="1" x14ac:dyDescent="0.25">
      <c r="A503" s="372" t="s">
        <v>26</v>
      </c>
      <c r="B503" s="410">
        <f>B502-B489</f>
        <v>1</v>
      </c>
      <c r="C503" s="415">
        <f t="shared" ref="C503:S503" si="119">C502-C489</f>
        <v>1</v>
      </c>
      <c r="D503" s="415">
        <f t="shared" si="119"/>
        <v>1</v>
      </c>
      <c r="E503" s="415">
        <f t="shared" si="119"/>
        <v>1.5</v>
      </c>
      <c r="F503" s="415">
        <f t="shared" si="119"/>
        <v>1</v>
      </c>
      <c r="G503" s="417">
        <f t="shared" si="119"/>
        <v>1</v>
      </c>
      <c r="H503" s="410">
        <f t="shared" si="119"/>
        <v>1</v>
      </c>
      <c r="I503" s="415">
        <f t="shared" si="119"/>
        <v>1</v>
      </c>
      <c r="J503" s="415">
        <f t="shared" si="119"/>
        <v>1</v>
      </c>
      <c r="K503" s="415">
        <f t="shared" si="119"/>
        <v>1</v>
      </c>
      <c r="L503" s="415">
        <f t="shared" si="119"/>
        <v>1</v>
      </c>
      <c r="M503" s="417">
        <f t="shared" si="119"/>
        <v>1</v>
      </c>
      <c r="N503" s="410">
        <f t="shared" si="119"/>
        <v>1</v>
      </c>
      <c r="O503" s="415">
        <f t="shared" si="119"/>
        <v>1</v>
      </c>
      <c r="P503" s="415">
        <f t="shared" si="119"/>
        <v>1</v>
      </c>
      <c r="Q503" s="415">
        <f t="shared" si="119"/>
        <v>1</v>
      </c>
      <c r="R503" s="415">
        <f t="shared" si="119"/>
        <v>1</v>
      </c>
      <c r="S503" s="417">
        <f t="shared" si="119"/>
        <v>1</v>
      </c>
      <c r="T503" s="348"/>
      <c r="U503" s="227" t="s">
        <v>26</v>
      </c>
      <c r="V503" s="395">
        <f>V502-V489</f>
        <v>0.18000000000000682</v>
      </c>
    </row>
    <row r="505" spans="1:23" ht="13.5" thickBot="1" x14ac:dyDescent="0.25"/>
    <row r="506" spans="1:23" ht="13.5" thickBot="1" x14ac:dyDescent="0.25">
      <c r="A506" s="468" t="s">
        <v>145</v>
      </c>
      <c r="B506" s="621" t="s">
        <v>53</v>
      </c>
      <c r="C506" s="622"/>
      <c r="D506" s="622"/>
      <c r="E506" s="622"/>
      <c r="F506" s="622"/>
      <c r="G506" s="623"/>
      <c r="H506" s="621" t="s">
        <v>72</v>
      </c>
      <c r="I506" s="622"/>
      <c r="J506" s="622"/>
      <c r="K506" s="622"/>
      <c r="L506" s="622"/>
      <c r="M506" s="623"/>
      <c r="N506" s="621" t="s">
        <v>63</v>
      </c>
      <c r="O506" s="622"/>
      <c r="P506" s="622"/>
      <c r="Q506" s="622"/>
      <c r="R506" s="622"/>
      <c r="S506" s="623"/>
      <c r="T506" s="338" t="s">
        <v>55</v>
      </c>
      <c r="U506" s="524"/>
      <c r="V506" s="524"/>
      <c r="W506" s="524"/>
    </row>
    <row r="507" spans="1:23" x14ac:dyDescent="0.2">
      <c r="A507" s="469" t="s">
        <v>54</v>
      </c>
      <c r="B507" s="490">
        <v>1</v>
      </c>
      <c r="C507" s="329">
        <v>2</v>
      </c>
      <c r="D507" s="329">
        <v>3</v>
      </c>
      <c r="E507" s="329">
        <v>4</v>
      </c>
      <c r="F507" s="329">
        <v>5</v>
      </c>
      <c r="G507" s="483">
        <v>6</v>
      </c>
      <c r="H507" s="490">
        <v>7</v>
      </c>
      <c r="I507" s="329">
        <v>8</v>
      </c>
      <c r="J507" s="329">
        <v>9</v>
      </c>
      <c r="K507" s="329">
        <v>10</v>
      </c>
      <c r="L507" s="329">
        <v>11</v>
      </c>
      <c r="M507" s="483">
        <v>12</v>
      </c>
      <c r="N507" s="490">
        <v>13</v>
      </c>
      <c r="O507" s="329">
        <v>14</v>
      </c>
      <c r="P507" s="329">
        <v>15</v>
      </c>
      <c r="Q507" s="329">
        <v>16</v>
      </c>
      <c r="R507" s="329">
        <v>17</v>
      </c>
      <c r="S507" s="483">
        <v>18</v>
      </c>
      <c r="T507" s="459">
        <v>246</v>
      </c>
      <c r="U507" s="524"/>
      <c r="V507" s="524"/>
      <c r="W507" s="524"/>
    </row>
    <row r="508" spans="1:23" x14ac:dyDescent="0.2">
      <c r="A508" s="470" t="s">
        <v>3</v>
      </c>
      <c r="B508" s="473">
        <v>4295</v>
      </c>
      <c r="C508" s="254">
        <v>4295</v>
      </c>
      <c r="D508" s="254">
        <v>4295</v>
      </c>
      <c r="E508" s="254">
        <v>4295</v>
      </c>
      <c r="F508" s="254">
        <v>4295</v>
      </c>
      <c r="G508" s="255">
        <v>4295</v>
      </c>
      <c r="H508" s="253">
        <v>4295</v>
      </c>
      <c r="I508" s="254">
        <v>4295</v>
      </c>
      <c r="J508" s="254">
        <v>4295</v>
      </c>
      <c r="K508" s="254">
        <v>4295</v>
      </c>
      <c r="L508" s="254">
        <v>4295</v>
      </c>
      <c r="M508" s="255">
        <v>4295</v>
      </c>
      <c r="N508" s="253">
        <v>4295</v>
      </c>
      <c r="O508" s="254">
        <v>4295</v>
      </c>
      <c r="P508" s="254">
        <v>4295</v>
      </c>
      <c r="Q508" s="254">
        <v>4295</v>
      </c>
      <c r="R508" s="254">
        <v>4295</v>
      </c>
      <c r="S508" s="255">
        <v>4295</v>
      </c>
      <c r="T508" s="255">
        <v>4295</v>
      </c>
      <c r="U508" s="524"/>
      <c r="V508" s="524"/>
      <c r="W508" s="524"/>
    </row>
    <row r="509" spans="1:23" x14ac:dyDescent="0.2">
      <c r="A509" s="471" t="s">
        <v>6</v>
      </c>
      <c r="B509" s="256">
        <v>4491.1111111111113</v>
      </c>
      <c r="C509" s="257">
        <v>4770.5</v>
      </c>
      <c r="D509" s="257">
        <v>4653.125</v>
      </c>
      <c r="E509" s="257">
        <v>4328.5714285714284</v>
      </c>
      <c r="F509" s="257">
        <v>4882.3529411764703</v>
      </c>
      <c r="G509" s="258">
        <v>4918.8235294117649</v>
      </c>
      <c r="H509" s="256">
        <v>4580</v>
      </c>
      <c r="I509" s="257">
        <v>4716.875</v>
      </c>
      <c r="J509" s="257">
        <v>4815.625</v>
      </c>
      <c r="K509" s="257">
        <v>4630</v>
      </c>
      <c r="L509" s="257">
        <v>4750</v>
      </c>
      <c r="M509" s="258">
        <v>4840.7142857142853</v>
      </c>
      <c r="N509" s="256">
        <v>4515</v>
      </c>
      <c r="O509" s="257">
        <v>4623.333333333333</v>
      </c>
      <c r="P509" s="257">
        <v>4689.333333333333</v>
      </c>
      <c r="Q509" s="257">
        <v>4656.666666666667</v>
      </c>
      <c r="R509" s="257">
        <v>4869.333333333333</v>
      </c>
      <c r="S509" s="258">
        <v>5033.333333333333</v>
      </c>
      <c r="T509" s="342">
        <v>4725.2290076335876</v>
      </c>
      <c r="U509" s="524"/>
      <c r="V509" s="524"/>
      <c r="W509" s="524"/>
    </row>
    <row r="510" spans="1:23" x14ac:dyDescent="0.2">
      <c r="A510" s="469" t="s">
        <v>7</v>
      </c>
      <c r="B510" s="260">
        <v>100</v>
      </c>
      <c r="C510" s="261">
        <v>100</v>
      </c>
      <c r="D510" s="261">
        <v>100</v>
      </c>
      <c r="E510" s="261">
        <v>85.714285714285708</v>
      </c>
      <c r="F510" s="261">
        <v>88.235294117647058</v>
      </c>
      <c r="G510" s="262">
        <v>100</v>
      </c>
      <c r="H510" s="260">
        <v>93.75</v>
      </c>
      <c r="I510" s="261">
        <v>87.5</v>
      </c>
      <c r="J510" s="261">
        <v>100</v>
      </c>
      <c r="K510" s="261">
        <v>100</v>
      </c>
      <c r="L510" s="261">
        <v>87.5</v>
      </c>
      <c r="M510" s="262">
        <v>71.428571428571431</v>
      </c>
      <c r="N510" s="260">
        <v>93.75</v>
      </c>
      <c r="O510" s="261">
        <v>100</v>
      </c>
      <c r="P510" s="261">
        <v>93.333333333333329</v>
      </c>
      <c r="Q510" s="261">
        <v>83.333333333333329</v>
      </c>
      <c r="R510" s="261">
        <v>100</v>
      </c>
      <c r="S510" s="262">
        <v>80</v>
      </c>
      <c r="T510" s="343">
        <v>86.25954198473282</v>
      </c>
      <c r="U510" s="524"/>
      <c r="V510" s="227"/>
      <c r="W510" s="524"/>
    </row>
    <row r="511" spans="1:23" x14ac:dyDescent="0.2">
      <c r="A511" s="469" t="s">
        <v>8</v>
      </c>
      <c r="B511" s="263">
        <v>5.0327363726573107E-2</v>
      </c>
      <c r="C511" s="264">
        <v>4.0405759221306785E-2</v>
      </c>
      <c r="D511" s="264">
        <v>3.2545806401310412E-2</v>
      </c>
      <c r="E511" s="264">
        <v>6.0261532125696245E-2</v>
      </c>
      <c r="F511" s="264">
        <v>7.4977908392992468E-2</v>
      </c>
      <c r="G511" s="265">
        <v>3.6712730993722915E-2</v>
      </c>
      <c r="H511" s="263">
        <v>4.9615471858765664E-2</v>
      </c>
      <c r="I511" s="264">
        <v>5.8266218041663945E-2</v>
      </c>
      <c r="J511" s="264">
        <v>5.3140452730918344E-2</v>
      </c>
      <c r="K511" s="264">
        <v>4.8046187373827161E-2</v>
      </c>
      <c r="L511" s="264">
        <v>6.0542331977045921E-2</v>
      </c>
      <c r="M511" s="265">
        <v>7.9517289545304029E-2</v>
      </c>
      <c r="N511" s="263">
        <v>5.8719357320458188E-2</v>
      </c>
      <c r="O511" s="264">
        <v>3.8551901751580492E-2</v>
      </c>
      <c r="P511" s="264">
        <v>5.0526984527126048E-2</v>
      </c>
      <c r="Q511" s="264">
        <v>7.0916737178794362E-2</v>
      </c>
      <c r="R511" s="264">
        <v>5.6558446433722778E-2</v>
      </c>
      <c r="S511" s="265">
        <v>6.5807957349845889E-2</v>
      </c>
      <c r="T511" s="344">
        <v>6.4966052287765683E-2</v>
      </c>
      <c r="U511" s="524"/>
      <c r="V511" s="227"/>
      <c r="W511" s="524"/>
    </row>
    <row r="512" spans="1:23" x14ac:dyDescent="0.2">
      <c r="A512" s="471" t="s">
        <v>1</v>
      </c>
      <c r="B512" s="266">
        <f>B509/B508*100-100</f>
        <v>4.5660328547406692</v>
      </c>
      <c r="C512" s="267">
        <f t="shared" ref="C512:R512" si="120">C509/C508*100-100</f>
        <v>11.071012805587884</v>
      </c>
      <c r="D512" s="267">
        <f t="shared" si="120"/>
        <v>8.3381839348079154</v>
      </c>
      <c r="E512" s="267">
        <f t="shared" si="120"/>
        <v>0.78163978047562921</v>
      </c>
      <c r="F512" s="267">
        <f t="shared" si="120"/>
        <v>13.675272204341567</v>
      </c>
      <c r="G512" s="268">
        <f t="shared" si="120"/>
        <v>14.524412791892075</v>
      </c>
      <c r="H512" s="266">
        <f t="shared" si="120"/>
        <v>6.6356228172293328</v>
      </c>
      <c r="I512" s="267">
        <f t="shared" si="120"/>
        <v>9.8224679860302615</v>
      </c>
      <c r="J512" s="267">
        <f t="shared" si="120"/>
        <v>12.12165308498254</v>
      </c>
      <c r="K512" s="267">
        <f t="shared" si="120"/>
        <v>7.7997671711292185</v>
      </c>
      <c r="L512" s="267">
        <f t="shared" si="120"/>
        <v>10.593713620488927</v>
      </c>
      <c r="M512" s="268">
        <f t="shared" si="120"/>
        <v>12.70580409113586</v>
      </c>
      <c r="N512" s="266">
        <f t="shared" si="120"/>
        <v>5.12223515715948</v>
      </c>
      <c r="O512" s="267">
        <f t="shared" si="120"/>
        <v>7.6445479239425538</v>
      </c>
      <c r="P512" s="267">
        <f t="shared" si="120"/>
        <v>9.1812184710904177</v>
      </c>
      <c r="Q512" s="267">
        <f t="shared" si="120"/>
        <v>8.4206441598758204</v>
      </c>
      <c r="R512" s="267">
        <f t="shared" si="120"/>
        <v>13.372138145129981</v>
      </c>
      <c r="S512" s="268">
        <f>S509/S508*100-100</f>
        <v>17.190531625921608</v>
      </c>
      <c r="T512" s="345">
        <f t="shared" ref="T512" si="121">T509/T508*100-100</f>
        <v>10.016973402411807</v>
      </c>
      <c r="U512" s="524"/>
      <c r="V512" s="227"/>
      <c r="W512" s="524"/>
    </row>
    <row r="513" spans="1:23" ht="13.5" thickBot="1" x14ac:dyDescent="0.25">
      <c r="A513" s="472" t="s">
        <v>27</v>
      </c>
      <c r="B513" s="410">
        <f>B509-B496</f>
        <v>-23.006535947712109</v>
      </c>
      <c r="C513" s="415">
        <f t="shared" ref="C513:S513" si="122">C509-C496</f>
        <v>87.375</v>
      </c>
      <c r="D513" s="415">
        <f t="shared" si="122"/>
        <v>38.75</v>
      </c>
      <c r="E513" s="415">
        <f t="shared" si="122"/>
        <v>46.071428571428442</v>
      </c>
      <c r="F513" s="415">
        <f t="shared" si="122"/>
        <v>99.686274509803297</v>
      </c>
      <c r="G513" s="417">
        <f t="shared" si="122"/>
        <v>154.82352941176487</v>
      </c>
      <c r="H513" s="410">
        <f t="shared" si="122"/>
        <v>166.875</v>
      </c>
      <c r="I513" s="415">
        <f t="shared" si="122"/>
        <v>37.5</v>
      </c>
      <c r="J513" s="415">
        <f t="shared" si="122"/>
        <v>-45.70833333333303</v>
      </c>
      <c r="K513" s="415">
        <f t="shared" si="122"/>
        <v>208.57142857142844</v>
      </c>
      <c r="L513" s="415">
        <f t="shared" si="122"/>
        <v>-126.15384615384573</v>
      </c>
      <c r="M513" s="417">
        <f t="shared" si="122"/>
        <v>-95.285714285714675</v>
      </c>
      <c r="N513" s="410">
        <f t="shared" si="122"/>
        <v>-6.875</v>
      </c>
      <c r="O513" s="415">
        <f t="shared" si="122"/>
        <v>-32.91666666666697</v>
      </c>
      <c r="P513" s="415">
        <f t="shared" si="122"/>
        <v>-27.725490196078681</v>
      </c>
      <c r="Q513" s="415">
        <f t="shared" si="122"/>
        <v>158.09523809523853</v>
      </c>
      <c r="R513" s="415">
        <f t="shared" si="122"/>
        <v>38.66666666666606</v>
      </c>
      <c r="S513" s="417">
        <f t="shared" si="122"/>
        <v>90</v>
      </c>
      <c r="T513" s="478">
        <f>T509-T496</f>
        <v>39.425086064959942</v>
      </c>
      <c r="U513" s="524"/>
      <c r="V513" s="227"/>
      <c r="W513" s="524"/>
    </row>
    <row r="514" spans="1:23" x14ac:dyDescent="0.2">
      <c r="A514" s="370" t="s">
        <v>51</v>
      </c>
      <c r="B514" s="486">
        <v>66</v>
      </c>
      <c r="C514" s="487">
        <v>67</v>
      </c>
      <c r="D514" s="487">
        <v>66</v>
      </c>
      <c r="E514" s="487">
        <v>9</v>
      </c>
      <c r="F514" s="487">
        <v>66</v>
      </c>
      <c r="G514" s="489">
        <v>67</v>
      </c>
      <c r="H514" s="486">
        <v>65</v>
      </c>
      <c r="I514" s="487">
        <v>67</v>
      </c>
      <c r="J514" s="487">
        <v>66</v>
      </c>
      <c r="K514" s="487">
        <v>7</v>
      </c>
      <c r="L514" s="487">
        <v>67</v>
      </c>
      <c r="M514" s="489">
        <v>66</v>
      </c>
      <c r="N514" s="486">
        <v>68</v>
      </c>
      <c r="O514" s="487">
        <v>68</v>
      </c>
      <c r="P514" s="487">
        <v>67</v>
      </c>
      <c r="Q514" s="487">
        <v>9</v>
      </c>
      <c r="R514" s="487">
        <v>67</v>
      </c>
      <c r="S514" s="489">
        <v>67</v>
      </c>
      <c r="T514" s="347">
        <f>SUM(B514:S514)</f>
        <v>1025</v>
      </c>
      <c r="U514" s="227" t="s">
        <v>56</v>
      </c>
      <c r="V514" s="278">
        <f>T501-T514</f>
        <v>1</v>
      </c>
      <c r="W514" s="279">
        <f>V514/T501</f>
        <v>9.7465886939571145E-4</v>
      </c>
    </row>
    <row r="515" spans="1:23" x14ac:dyDescent="0.2">
      <c r="A515" s="371" t="s">
        <v>28</v>
      </c>
      <c r="B515" s="323">
        <v>150.5</v>
      </c>
      <c r="C515" s="240">
        <v>149.5</v>
      </c>
      <c r="D515" s="240">
        <v>149</v>
      </c>
      <c r="E515" s="240">
        <v>152.5</v>
      </c>
      <c r="F515" s="240">
        <v>148.5</v>
      </c>
      <c r="G515" s="243">
        <v>148</v>
      </c>
      <c r="H515" s="242">
        <v>151.5</v>
      </c>
      <c r="I515" s="240">
        <v>150</v>
      </c>
      <c r="J515" s="240">
        <v>150</v>
      </c>
      <c r="K515" s="240">
        <v>151</v>
      </c>
      <c r="L515" s="240">
        <v>148</v>
      </c>
      <c r="M515" s="243">
        <v>148</v>
      </c>
      <c r="N515" s="242">
        <v>152</v>
      </c>
      <c r="O515" s="240">
        <v>149.5</v>
      </c>
      <c r="P515" s="240">
        <v>149</v>
      </c>
      <c r="Q515" s="240">
        <v>150.5</v>
      </c>
      <c r="R515" s="240">
        <v>149</v>
      </c>
      <c r="S515" s="243">
        <v>148</v>
      </c>
      <c r="T515" s="339"/>
      <c r="U515" s="227" t="s">
        <v>57</v>
      </c>
      <c r="V515" s="362">
        <v>149.51</v>
      </c>
      <c r="W515" s="524"/>
    </row>
    <row r="516" spans="1:23" ht="13.5" thickBot="1" x14ac:dyDescent="0.25">
      <c r="A516" s="372" t="s">
        <v>26</v>
      </c>
      <c r="B516" s="410">
        <f>B515-B502</f>
        <v>0</v>
      </c>
      <c r="C516" s="415">
        <f t="shared" ref="C516:S516" si="123">C515-C502</f>
        <v>0</v>
      </c>
      <c r="D516" s="415">
        <f t="shared" si="123"/>
        <v>0</v>
      </c>
      <c r="E516" s="415">
        <f t="shared" si="123"/>
        <v>0</v>
      </c>
      <c r="F516" s="415">
        <f t="shared" si="123"/>
        <v>0</v>
      </c>
      <c r="G516" s="417">
        <f t="shared" si="123"/>
        <v>0</v>
      </c>
      <c r="H516" s="410">
        <f t="shared" si="123"/>
        <v>0</v>
      </c>
      <c r="I516" s="415">
        <f t="shared" si="123"/>
        <v>0</v>
      </c>
      <c r="J516" s="415">
        <f t="shared" si="123"/>
        <v>0</v>
      </c>
      <c r="K516" s="415">
        <f t="shared" si="123"/>
        <v>0</v>
      </c>
      <c r="L516" s="415">
        <f t="shared" si="123"/>
        <v>0</v>
      </c>
      <c r="M516" s="417">
        <f t="shared" si="123"/>
        <v>0</v>
      </c>
      <c r="N516" s="410">
        <f t="shared" si="123"/>
        <v>0</v>
      </c>
      <c r="O516" s="415">
        <f t="shared" si="123"/>
        <v>0</v>
      </c>
      <c r="P516" s="415">
        <f t="shared" si="123"/>
        <v>0</v>
      </c>
      <c r="Q516" s="415">
        <f t="shared" si="123"/>
        <v>0</v>
      </c>
      <c r="R516" s="415">
        <f t="shared" si="123"/>
        <v>0</v>
      </c>
      <c r="S516" s="417">
        <f t="shared" si="123"/>
        <v>0</v>
      </c>
      <c r="T516" s="348"/>
      <c r="U516" s="227" t="s">
        <v>26</v>
      </c>
      <c r="V516" s="395">
        <f>V515-V502</f>
        <v>0.98999999999998067</v>
      </c>
      <c r="W516" s="524"/>
    </row>
    <row r="518" spans="1:23" ht="13.5" thickBot="1" x14ac:dyDescent="0.25"/>
    <row r="519" spans="1:23" ht="13.5" thickBot="1" x14ac:dyDescent="0.25">
      <c r="A519" s="468" t="s">
        <v>146</v>
      </c>
      <c r="B519" s="621" t="s">
        <v>53</v>
      </c>
      <c r="C519" s="622"/>
      <c r="D519" s="622"/>
      <c r="E519" s="622"/>
      <c r="F519" s="622"/>
      <c r="G519" s="623"/>
      <c r="H519" s="621" t="s">
        <v>72</v>
      </c>
      <c r="I519" s="622"/>
      <c r="J519" s="622"/>
      <c r="K519" s="622"/>
      <c r="L519" s="622"/>
      <c r="M519" s="623"/>
      <c r="N519" s="621" t="s">
        <v>63</v>
      </c>
      <c r="O519" s="622"/>
      <c r="P519" s="622"/>
      <c r="Q519" s="622"/>
      <c r="R519" s="622"/>
      <c r="S519" s="623"/>
      <c r="T519" s="338" t="s">
        <v>55</v>
      </c>
      <c r="U519" s="525"/>
      <c r="V519" s="525"/>
      <c r="W519" s="525"/>
    </row>
    <row r="520" spans="1:23" x14ac:dyDescent="0.2">
      <c r="A520" s="469" t="s">
        <v>54</v>
      </c>
      <c r="B520" s="490">
        <v>1</v>
      </c>
      <c r="C520" s="329">
        <v>2</v>
      </c>
      <c r="D520" s="329">
        <v>3</v>
      </c>
      <c r="E520" s="329">
        <v>4</v>
      </c>
      <c r="F520" s="329">
        <v>5</v>
      </c>
      <c r="G520" s="483">
        <v>6</v>
      </c>
      <c r="H520" s="490">
        <v>7</v>
      </c>
      <c r="I520" s="329">
        <v>8</v>
      </c>
      <c r="J520" s="329">
        <v>9</v>
      </c>
      <c r="K520" s="329">
        <v>10</v>
      </c>
      <c r="L520" s="329">
        <v>11</v>
      </c>
      <c r="M520" s="483">
        <v>12</v>
      </c>
      <c r="N520" s="490">
        <v>13</v>
      </c>
      <c r="O520" s="329">
        <v>14</v>
      </c>
      <c r="P520" s="329">
        <v>15</v>
      </c>
      <c r="Q520" s="329">
        <v>16</v>
      </c>
      <c r="R520" s="329">
        <v>17</v>
      </c>
      <c r="S520" s="483">
        <v>18</v>
      </c>
      <c r="T520" s="459">
        <v>246</v>
      </c>
      <c r="U520" s="525"/>
      <c r="V520" s="525"/>
      <c r="W520" s="525"/>
    </row>
    <row r="521" spans="1:23" x14ac:dyDescent="0.2">
      <c r="A521" s="470" t="s">
        <v>3</v>
      </c>
      <c r="B521" s="473">
        <v>4310</v>
      </c>
      <c r="C521" s="254">
        <v>4310</v>
      </c>
      <c r="D521" s="254">
        <v>4310</v>
      </c>
      <c r="E521" s="254">
        <v>4310</v>
      </c>
      <c r="F521" s="254">
        <v>4310</v>
      </c>
      <c r="G521" s="255">
        <v>4310</v>
      </c>
      <c r="H521" s="253">
        <v>4310</v>
      </c>
      <c r="I521" s="254">
        <v>4310</v>
      </c>
      <c r="J521" s="254">
        <v>4310</v>
      </c>
      <c r="K521" s="254">
        <v>4310</v>
      </c>
      <c r="L521" s="254">
        <v>4310</v>
      </c>
      <c r="M521" s="255">
        <v>4310</v>
      </c>
      <c r="N521" s="253">
        <v>4310</v>
      </c>
      <c r="O521" s="254">
        <v>4310</v>
      </c>
      <c r="P521" s="254">
        <v>4310</v>
      </c>
      <c r="Q521" s="254">
        <v>4310</v>
      </c>
      <c r="R521" s="254">
        <v>4310</v>
      </c>
      <c r="S521" s="255">
        <v>4310</v>
      </c>
      <c r="T521" s="255">
        <v>4310</v>
      </c>
      <c r="U521" s="525"/>
      <c r="V521" s="525"/>
      <c r="W521" s="525"/>
    </row>
    <row r="522" spans="1:23" x14ac:dyDescent="0.2">
      <c r="A522" s="471" t="s">
        <v>6</v>
      </c>
      <c r="B522" s="256">
        <v>4731.25</v>
      </c>
      <c r="C522" s="257">
        <v>4835</v>
      </c>
      <c r="D522" s="257">
        <v>4790.7692307692305</v>
      </c>
      <c r="E522" s="257">
        <v>4356.666666666667</v>
      </c>
      <c r="F522" s="257">
        <v>4990.666666666667</v>
      </c>
      <c r="G522" s="258">
        <v>4890</v>
      </c>
      <c r="H522" s="256">
        <v>4637.333333333333</v>
      </c>
      <c r="I522" s="257">
        <v>4700</v>
      </c>
      <c r="J522" s="257">
        <v>4693.125</v>
      </c>
      <c r="K522" s="257">
        <v>4648.333333333333</v>
      </c>
      <c r="L522" s="257">
        <v>4906.666666666667</v>
      </c>
      <c r="M522" s="258">
        <v>4904.666666666667</v>
      </c>
      <c r="N522" s="256">
        <v>4521.25</v>
      </c>
      <c r="O522" s="257">
        <v>4672</v>
      </c>
      <c r="P522" s="257">
        <v>4738</v>
      </c>
      <c r="Q522" s="257">
        <v>4590</v>
      </c>
      <c r="R522" s="257">
        <v>4777.6923076923076</v>
      </c>
      <c r="S522" s="258">
        <v>4911.7647058823532</v>
      </c>
      <c r="T522" s="342">
        <v>4759.6761133603241</v>
      </c>
      <c r="U522" s="525"/>
      <c r="V522" s="525"/>
      <c r="W522" s="525"/>
    </row>
    <row r="523" spans="1:23" x14ac:dyDescent="0.2">
      <c r="A523" s="469" t="s">
        <v>7</v>
      </c>
      <c r="B523" s="260">
        <v>100</v>
      </c>
      <c r="C523" s="261">
        <v>100</v>
      </c>
      <c r="D523" s="261">
        <v>100</v>
      </c>
      <c r="E523" s="261">
        <v>100</v>
      </c>
      <c r="F523" s="261">
        <v>100</v>
      </c>
      <c r="G523" s="262">
        <v>85.714285714285708</v>
      </c>
      <c r="H523" s="260">
        <v>100</v>
      </c>
      <c r="I523" s="261">
        <v>94.117647058823536</v>
      </c>
      <c r="J523" s="261">
        <v>87.5</v>
      </c>
      <c r="K523" s="261">
        <v>100</v>
      </c>
      <c r="L523" s="261">
        <v>93.333333333333329</v>
      </c>
      <c r="M523" s="262">
        <v>93.333333333333329</v>
      </c>
      <c r="N523" s="260">
        <v>87.5</v>
      </c>
      <c r="O523" s="261">
        <v>100</v>
      </c>
      <c r="P523" s="261">
        <v>93.333333333333329</v>
      </c>
      <c r="Q523" s="261">
        <v>100</v>
      </c>
      <c r="R523" s="261">
        <v>84.615384615384613</v>
      </c>
      <c r="S523" s="262">
        <v>76.470588235294116</v>
      </c>
      <c r="T523" s="343">
        <v>91.093117408906878</v>
      </c>
      <c r="U523" s="525"/>
      <c r="V523" s="227"/>
      <c r="W523" s="525"/>
    </row>
    <row r="524" spans="1:23" x14ac:dyDescent="0.2">
      <c r="A524" s="469" t="s">
        <v>8</v>
      </c>
      <c r="B524" s="263">
        <v>5.5003914725013731E-2</v>
      </c>
      <c r="C524" s="264">
        <v>3.5053673747007845E-2</v>
      </c>
      <c r="D524" s="264">
        <v>3.6517904105051097E-2</v>
      </c>
      <c r="E524" s="264">
        <v>4.918776789730768E-2</v>
      </c>
      <c r="F524" s="264">
        <v>3.4180988190810439E-2</v>
      </c>
      <c r="G524" s="265">
        <v>6.671002570645812E-2</v>
      </c>
      <c r="H524" s="263">
        <v>4.2987598956325951E-2</v>
      </c>
      <c r="I524" s="264">
        <v>4.6362650699276531E-2</v>
      </c>
      <c r="J524" s="264">
        <v>6.5712599914594286E-2</v>
      </c>
      <c r="K524" s="264">
        <v>4.36211403769175E-2</v>
      </c>
      <c r="L524" s="264">
        <v>5.6104424626453049E-2</v>
      </c>
      <c r="M524" s="265">
        <v>6.4658866469436554E-2</v>
      </c>
      <c r="N524" s="263">
        <v>6.6182043220789494E-2</v>
      </c>
      <c r="O524" s="264">
        <v>4.1232412124387004E-2</v>
      </c>
      <c r="P524" s="264">
        <v>4.893790173365329E-2</v>
      </c>
      <c r="Q524" s="264">
        <v>5.3429282534085874E-2</v>
      </c>
      <c r="R524" s="264">
        <v>6.2356424508652364E-2</v>
      </c>
      <c r="S524" s="265">
        <v>8.3944151263755692E-2</v>
      </c>
      <c r="T524" s="344">
        <v>6.2773763125257856E-2</v>
      </c>
      <c r="U524" s="525"/>
      <c r="V524" s="227"/>
      <c r="W524" s="525"/>
    </row>
    <row r="525" spans="1:23" x14ac:dyDescent="0.2">
      <c r="A525" s="471" t="s">
        <v>1</v>
      </c>
      <c r="B525" s="266">
        <f>B522/B521*100-100</f>
        <v>9.7737819025522015</v>
      </c>
      <c r="C525" s="267">
        <f t="shared" ref="C525:R525" si="124">C522/C521*100-100</f>
        <v>12.18097447795823</v>
      </c>
      <c r="D525" s="267">
        <f t="shared" si="124"/>
        <v>11.154738532928789</v>
      </c>
      <c r="E525" s="267">
        <f t="shared" si="124"/>
        <v>1.0827532869296448</v>
      </c>
      <c r="F525" s="267">
        <f t="shared" si="124"/>
        <v>15.792730085073472</v>
      </c>
      <c r="G525" s="268">
        <f t="shared" si="124"/>
        <v>13.457076566125295</v>
      </c>
      <c r="H525" s="266">
        <f t="shared" si="124"/>
        <v>7.5947409126063405</v>
      </c>
      <c r="I525" s="267">
        <f t="shared" si="124"/>
        <v>9.0487238979118274</v>
      </c>
      <c r="J525" s="267">
        <f t="shared" si="124"/>
        <v>8.8892111368909639</v>
      </c>
      <c r="K525" s="267">
        <f t="shared" si="124"/>
        <v>7.8499613302397364</v>
      </c>
      <c r="L525" s="267">
        <f t="shared" si="124"/>
        <v>13.843774168600163</v>
      </c>
      <c r="M525" s="268">
        <f t="shared" si="124"/>
        <v>13.797370456303184</v>
      </c>
      <c r="N525" s="266">
        <f t="shared" si="124"/>
        <v>4.9013921113689065</v>
      </c>
      <c r="O525" s="267">
        <f t="shared" si="124"/>
        <v>8.3990719257540718</v>
      </c>
      <c r="P525" s="267">
        <f t="shared" si="124"/>
        <v>9.9303944315545181</v>
      </c>
      <c r="Q525" s="267">
        <f t="shared" si="124"/>
        <v>6.4965197215777266</v>
      </c>
      <c r="R525" s="267">
        <f t="shared" si="124"/>
        <v>10.851329644833129</v>
      </c>
      <c r="S525" s="268">
        <f>S522/S521*100-100</f>
        <v>13.962058141121886</v>
      </c>
      <c r="T525" s="345">
        <f t="shared" ref="T525" si="125">T522/T521*100-100</f>
        <v>10.433320495599176</v>
      </c>
      <c r="U525" s="525"/>
      <c r="V525" s="227"/>
      <c r="W525" s="525"/>
    </row>
    <row r="526" spans="1:23" ht="13.5" thickBot="1" x14ac:dyDescent="0.25">
      <c r="A526" s="472" t="s">
        <v>27</v>
      </c>
      <c r="B526" s="410">
        <f>B522-B509</f>
        <v>240.13888888888869</v>
      </c>
      <c r="C526" s="415">
        <f t="shared" ref="C526:S526" si="126">C522-C509</f>
        <v>64.5</v>
      </c>
      <c r="D526" s="415">
        <f t="shared" si="126"/>
        <v>137.64423076923049</v>
      </c>
      <c r="E526" s="415">
        <f t="shared" si="126"/>
        <v>28.095238095238528</v>
      </c>
      <c r="F526" s="415">
        <f t="shared" si="126"/>
        <v>108.3137254901967</v>
      </c>
      <c r="G526" s="417">
        <f t="shared" si="126"/>
        <v>-28.823529411764866</v>
      </c>
      <c r="H526" s="410">
        <f t="shared" si="126"/>
        <v>57.33333333333303</v>
      </c>
      <c r="I526" s="415">
        <f t="shared" si="126"/>
        <v>-16.875</v>
      </c>
      <c r="J526" s="415">
        <f t="shared" si="126"/>
        <v>-122.5</v>
      </c>
      <c r="K526" s="415">
        <f t="shared" si="126"/>
        <v>18.33333333333303</v>
      </c>
      <c r="L526" s="415">
        <f t="shared" si="126"/>
        <v>156.66666666666697</v>
      </c>
      <c r="M526" s="417">
        <f t="shared" si="126"/>
        <v>63.952380952381645</v>
      </c>
      <c r="N526" s="410">
        <f t="shared" si="126"/>
        <v>6.25</v>
      </c>
      <c r="O526" s="415">
        <f t="shared" si="126"/>
        <v>48.66666666666697</v>
      </c>
      <c r="P526" s="415">
        <f t="shared" si="126"/>
        <v>48.66666666666697</v>
      </c>
      <c r="Q526" s="415">
        <f t="shared" si="126"/>
        <v>-66.66666666666697</v>
      </c>
      <c r="R526" s="415">
        <f t="shared" si="126"/>
        <v>-91.641025641025408</v>
      </c>
      <c r="S526" s="417">
        <f t="shared" si="126"/>
        <v>-121.56862745097987</v>
      </c>
      <c r="T526" s="478">
        <f>T522-T509</f>
        <v>34.447105726736481</v>
      </c>
      <c r="U526" s="525"/>
      <c r="V526" s="227"/>
      <c r="W526" s="525"/>
    </row>
    <row r="527" spans="1:23" x14ac:dyDescent="0.2">
      <c r="A527" s="370" t="s">
        <v>51</v>
      </c>
      <c r="B527" s="486">
        <v>66</v>
      </c>
      <c r="C527" s="487">
        <v>67</v>
      </c>
      <c r="D527" s="487">
        <v>66</v>
      </c>
      <c r="E527" s="487">
        <v>9</v>
      </c>
      <c r="F527" s="487">
        <v>66</v>
      </c>
      <c r="G527" s="489">
        <v>67</v>
      </c>
      <c r="H527" s="486">
        <v>65</v>
      </c>
      <c r="I527" s="487">
        <v>67</v>
      </c>
      <c r="J527" s="487">
        <v>66</v>
      </c>
      <c r="K527" s="487">
        <v>7</v>
      </c>
      <c r="L527" s="487">
        <v>67</v>
      </c>
      <c r="M527" s="489">
        <v>66</v>
      </c>
      <c r="N527" s="486">
        <v>68</v>
      </c>
      <c r="O527" s="487">
        <v>68</v>
      </c>
      <c r="P527" s="487">
        <v>67</v>
      </c>
      <c r="Q527" s="487">
        <v>9</v>
      </c>
      <c r="R527" s="487">
        <v>67</v>
      </c>
      <c r="S527" s="489">
        <v>67</v>
      </c>
      <c r="T527" s="347">
        <f>SUM(B527:S527)</f>
        <v>1025</v>
      </c>
      <c r="U527" s="227" t="s">
        <v>56</v>
      </c>
      <c r="V527" s="278">
        <f>T514-T527</f>
        <v>0</v>
      </c>
      <c r="W527" s="279">
        <f>V527/T514</f>
        <v>0</v>
      </c>
    </row>
    <row r="528" spans="1:23" x14ac:dyDescent="0.2">
      <c r="A528" s="371" t="s">
        <v>28</v>
      </c>
      <c r="B528" s="323">
        <v>150.5</v>
      </c>
      <c r="C528" s="240">
        <v>149.5</v>
      </c>
      <c r="D528" s="240">
        <v>149</v>
      </c>
      <c r="E528" s="240">
        <v>152.5</v>
      </c>
      <c r="F528" s="240">
        <v>148.5</v>
      </c>
      <c r="G528" s="243">
        <v>148</v>
      </c>
      <c r="H528" s="242">
        <v>151.5</v>
      </c>
      <c r="I528" s="240">
        <v>150</v>
      </c>
      <c r="J528" s="240">
        <v>150</v>
      </c>
      <c r="K528" s="240">
        <v>151</v>
      </c>
      <c r="L528" s="240">
        <v>148</v>
      </c>
      <c r="M528" s="243">
        <v>148</v>
      </c>
      <c r="N528" s="242">
        <v>152</v>
      </c>
      <c r="O528" s="240">
        <v>149.5</v>
      </c>
      <c r="P528" s="240">
        <v>149</v>
      </c>
      <c r="Q528" s="240">
        <v>150.5</v>
      </c>
      <c r="R528" s="240">
        <v>149</v>
      </c>
      <c r="S528" s="243">
        <v>148</v>
      </c>
      <c r="T528" s="339"/>
      <c r="U528" s="227" t="s">
        <v>57</v>
      </c>
      <c r="V528" s="362">
        <v>149.41999999999999</v>
      </c>
      <c r="W528" s="525"/>
    </row>
    <row r="529" spans="1:23" ht="13.5" thickBot="1" x14ac:dyDescent="0.25">
      <c r="A529" s="372" t="s">
        <v>26</v>
      </c>
      <c r="B529" s="410">
        <f>B528-B515</f>
        <v>0</v>
      </c>
      <c r="C529" s="415">
        <f t="shared" ref="C529:S529" si="127">C528-C515</f>
        <v>0</v>
      </c>
      <c r="D529" s="415">
        <f t="shared" si="127"/>
        <v>0</v>
      </c>
      <c r="E529" s="415">
        <f t="shared" si="127"/>
        <v>0</v>
      </c>
      <c r="F529" s="415">
        <f t="shared" si="127"/>
        <v>0</v>
      </c>
      <c r="G529" s="417">
        <f t="shared" si="127"/>
        <v>0</v>
      </c>
      <c r="H529" s="410">
        <f t="shared" si="127"/>
        <v>0</v>
      </c>
      <c r="I529" s="415">
        <f t="shared" si="127"/>
        <v>0</v>
      </c>
      <c r="J529" s="415">
        <f t="shared" si="127"/>
        <v>0</v>
      </c>
      <c r="K529" s="415">
        <f t="shared" si="127"/>
        <v>0</v>
      </c>
      <c r="L529" s="415">
        <f t="shared" si="127"/>
        <v>0</v>
      </c>
      <c r="M529" s="417">
        <f t="shared" si="127"/>
        <v>0</v>
      </c>
      <c r="N529" s="410">
        <f t="shared" si="127"/>
        <v>0</v>
      </c>
      <c r="O529" s="415">
        <f t="shared" si="127"/>
        <v>0</v>
      </c>
      <c r="P529" s="415">
        <f t="shared" si="127"/>
        <v>0</v>
      </c>
      <c r="Q529" s="415">
        <f t="shared" si="127"/>
        <v>0</v>
      </c>
      <c r="R529" s="415">
        <f t="shared" si="127"/>
        <v>0</v>
      </c>
      <c r="S529" s="417">
        <f t="shared" si="127"/>
        <v>0</v>
      </c>
      <c r="T529" s="348"/>
      <c r="U529" s="227" t="s">
        <v>26</v>
      </c>
      <c r="V529" s="395">
        <f>V528-V515</f>
        <v>-9.0000000000003411E-2</v>
      </c>
      <c r="W529" s="525"/>
    </row>
    <row r="531" spans="1:23" ht="13.5" thickBot="1" x14ac:dyDescent="0.25"/>
    <row r="532" spans="1:23" s="526" customFormat="1" ht="13.5" thickBot="1" x14ac:dyDescent="0.25">
      <c r="A532" s="468" t="s">
        <v>147</v>
      </c>
      <c r="B532" s="621" t="s">
        <v>53</v>
      </c>
      <c r="C532" s="622"/>
      <c r="D532" s="622"/>
      <c r="E532" s="622"/>
      <c r="F532" s="622"/>
      <c r="G532" s="623"/>
      <c r="H532" s="621" t="s">
        <v>72</v>
      </c>
      <c r="I532" s="622"/>
      <c r="J532" s="622"/>
      <c r="K532" s="622"/>
      <c r="L532" s="622"/>
      <c r="M532" s="623"/>
      <c r="N532" s="621" t="s">
        <v>63</v>
      </c>
      <c r="O532" s="622"/>
      <c r="P532" s="622"/>
      <c r="Q532" s="622"/>
      <c r="R532" s="622"/>
      <c r="S532" s="623"/>
      <c r="T532" s="338" t="s">
        <v>55</v>
      </c>
    </row>
    <row r="533" spans="1:23" s="526" customFormat="1" x14ac:dyDescent="0.2">
      <c r="A533" s="469" t="s">
        <v>54</v>
      </c>
      <c r="B533" s="490">
        <v>1</v>
      </c>
      <c r="C533" s="329">
        <v>2</v>
      </c>
      <c r="D533" s="329">
        <v>3</v>
      </c>
      <c r="E533" s="329">
        <v>4</v>
      </c>
      <c r="F533" s="329">
        <v>5</v>
      </c>
      <c r="G533" s="483">
        <v>6</v>
      </c>
      <c r="H533" s="490">
        <v>7</v>
      </c>
      <c r="I533" s="329">
        <v>8</v>
      </c>
      <c r="J533" s="329">
        <v>9</v>
      </c>
      <c r="K533" s="329">
        <v>10</v>
      </c>
      <c r="L533" s="329">
        <v>11</v>
      </c>
      <c r="M533" s="483">
        <v>12</v>
      </c>
      <c r="N533" s="490">
        <v>13</v>
      </c>
      <c r="O533" s="329">
        <v>14</v>
      </c>
      <c r="P533" s="329">
        <v>15</v>
      </c>
      <c r="Q533" s="329">
        <v>16</v>
      </c>
      <c r="R533" s="329">
        <v>17</v>
      </c>
      <c r="S533" s="483">
        <v>18</v>
      </c>
      <c r="T533" s="459">
        <v>246</v>
      </c>
    </row>
    <row r="534" spans="1:23" s="526" customFormat="1" x14ac:dyDescent="0.2">
      <c r="A534" s="470" t="s">
        <v>3</v>
      </c>
      <c r="B534" s="473">
        <v>4325</v>
      </c>
      <c r="C534" s="254">
        <v>4325</v>
      </c>
      <c r="D534" s="254">
        <v>4325</v>
      </c>
      <c r="E534" s="254">
        <v>4325</v>
      </c>
      <c r="F534" s="254">
        <v>4325</v>
      </c>
      <c r="G534" s="255">
        <v>4325</v>
      </c>
      <c r="H534" s="253">
        <v>4325</v>
      </c>
      <c r="I534" s="254">
        <v>4325</v>
      </c>
      <c r="J534" s="254">
        <v>4325</v>
      </c>
      <c r="K534" s="254">
        <v>4325</v>
      </c>
      <c r="L534" s="254">
        <v>4325</v>
      </c>
      <c r="M534" s="255">
        <v>4325</v>
      </c>
      <c r="N534" s="253">
        <v>4325</v>
      </c>
      <c r="O534" s="254">
        <v>4325</v>
      </c>
      <c r="P534" s="254">
        <v>4325</v>
      </c>
      <c r="Q534" s="254">
        <v>4325</v>
      </c>
      <c r="R534" s="254">
        <v>4325</v>
      </c>
      <c r="S534" s="255">
        <v>4325</v>
      </c>
      <c r="T534" s="255">
        <v>4325</v>
      </c>
    </row>
    <row r="535" spans="1:23" s="526" customFormat="1" x14ac:dyDescent="0.2">
      <c r="A535" s="471" t="s">
        <v>6</v>
      </c>
      <c r="B535" s="256">
        <v>4626.25</v>
      </c>
      <c r="C535" s="257">
        <v>4920</v>
      </c>
      <c r="D535" s="257">
        <v>4823.13</v>
      </c>
      <c r="E535" s="257">
        <v>4412.22</v>
      </c>
      <c r="F535" s="257">
        <v>4791</v>
      </c>
      <c r="G535" s="258">
        <v>5011.33</v>
      </c>
      <c r="H535" s="256">
        <v>4862</v>
      </c>
      <c r="I535" s="257">
        <v>4859.41</v>
      </c>
      <c r="J535" s="257">
        <v>4923.13</v>
      </c>
      <c r="K535" s="257">
        <v>4742.8599999999997</v>
      </c>
      <c r="L535" s="257">
        <v>4763.13</v>
      </c>
      <c r="M535" s="258">
        <v>5023.13</v>
      </c>
      <c r="N535" s="256">
        <v>4611.33</v>
      </c>
      <c r="O535" s="257">
        <v>4727.1400000000003</v>
      </c>
      <c r="P535" s="257">
        <v>4760</v>
      </c>
      <c r="Q535" s="257">
        <v>4674.4399999999996</v>
      </c>
      <c r="R535" s="257">
        <v>4977.33</v>
      </c>
      <c r="S535" s="258">
        <v>5002.67</v>
      </c>
      <c r="T535" s="342">
        <v>4821.45</v>
      </c>
    </row>
    <row r="536" spans="1:23" s="526" customFormat="1" x14ac:dyDescent="0.2">
      <c r="A536" s="469" t="s">
        <v>7</v>
      </c>
      <c r="B536" s="260">
        <v>75</v>
      </c>
      <c r="C536" s="261">
        <v>100</v>
      </c>
      <c r="D536" s="261">
        <v>100</v>
      </c>
      <c r="E536" s="261">
        <v>88.89</v>
      </c>
      <c r="F536" s="261">
        <v>75</v>
      </c>
      <c r="G536" s="262">
        <v>86.67</v>
      </c>
      <c r="H536" s="260">
        <v>100</v>
      </c>
      <c r="I536" s="261">
        <v>88.24</v>
      </c>
      <c r="J536" s="261">
        <v>100</v>
      </c>
      <c r="K536" s="261">
        <v>85.71</v>
      </c>
      <c r="L536" s="261">
        <v>68.75</v>
      </c>
      <c r="M536" s="262">
        <v>75</v>
      </c>
      <c r="N536" s="260">
        <v>86.67</v>
      </c>
      <c r="O536" s="261">
        <v>85.71</v>
      </c>
      <c r="P536" s="261">
        <v>93.33</v>
      </c>
      <c r="Q536" s="261">
        <v>88.89</v>
      </c>
      <c r="R536" s="261">
        <v>86.67</v>
      </c>
      <c r="S536" s="262">
        <v>93.33</v>
      </c>
      <c r="T536" s="343">
        <v>83.97</v>
      </c>
      <c r="V536" s="227"/>
    </row>
    <row r="537" spans="1:23" s="526" customFormat="1" x14ac:dyDescent="0.2">
      <c r="A537" s="469" t="s">
        <v>8</v>
      </c>
      <c r="B537" s="263">
        <v>7.1400000000000005E-2</v>
      </c>
      <c r="C537" s="264">
        <v>4.87E-2</v>
      </c>
      <c r="D537" s="264">
        <v>4.5100000000000001E-2</v>
      </c>
      <c r="E537" s="264">
        <v>6.1699999999999998E-2</v>
      </c>
      <c r="F537" s="264">
        <v>7.8200000000000006E-2</v>
      </c>
      <c r="G537" s="265">
        <v>6.3399999999999998E-2</v>
      </c>
      <c r="H537" s="263">
        <v>4.65E-2</v>
      </c>
      <c r="I537" s="264">
        <v>6.8900000000000003E-2</v>
      </c>
      <c r="J537" s="264">
        <v>4.1099999999999998E-2</v>
      </c>
      <c r="K537" s="264">
        <v>5.7000000000000002E-2</v>
      </c>
      <c r="L537" s="264">
        <v>8.2900000000000001E-2</v>
      </c>
      <c r="M537" s="265">
        <v>7.1900000000000006E-2</v>
      </c>
      <c r="N537" s="263">
        <v>6.54E-2</v>
      </c>
      <c r="O537" s="264">
        <v>6.59E-2</v>
      </c>
      <c r="P537" s="264">
        <v>0.06</v>
      </c>
      <c r="Q537" s="264">
        <v>6.9000000000000006E-2</v>
      </c>
      <c r="R537" s="264">
        <v>7.9899999999999999E-2</v>
      </c>
      <c r="S537" s="265">
        <v>5.9299999999999999E-2</v>
      </c>
      <c r="T537" s="344">
        <v>7.1400000000000005E-2</v>
      </c>
      <c r="V537" s="227"/>
    </row>
    <row r="538" spans="1:23" s="526" customFormat="1" x14ac:dyDescent="0.2">
      <c r="A538" s="471" t="s">
        <v>1</v>
      </c>
      <c r="B538" s="266">
        <f>B535/B534*100-100</f>
        <v>6.9653179190751473</v>
      </c>
      <c r="C538" s="267">
        <f t="shared" ref="C538:R538" si="128">C535/C534*100-100</f>
        <v>13.757225433526017</v>
      </c>
      <c r="D538" s="267">
        <f t="shared" si="128"/>
        <v>11.517456647398845</v>
      </c>
      <c r="E538" s="267">
        <f t="shared" si="128"/>
        <v>2.0166473988439293</v>
      </c>
      <c r="F538" s="267">
        <f t="shared" si="128"/>
        <v>10.774566473988443</v>
      </c>
      <c r="G538" s="268">
        <f t="shared" si="128"/>
        <v>15.868901734104043</v>
      </c>
      <c r="H538" s="266">
        <f t="shared" si="128"/>
        <v>12.416184971098261</v>
      </c>
      <c r="I538" s="267">
        <f t="shared" si="128"/>
        <v>12.356300578034677</v>
      </c>
      <c r="J538" s="267">
        <f t="shared" si="128"/>
        <v>13.829595375722548</v>
      </c>
      <c r="K538" s="267">
        <f t="shared" si="128"/>
        <v>9.661502890173395</v>
      </c>
      <c r="L538" s="267">
        <f t="shared" si="128"/>
        <v>10.130173410404637</v>
      </c>
      <c r="M538" s="268">
        <f t="shared" si="128"/>
        <v>16.14173410404625</v>
      </c>
      <c r="N538" s="266">
        <f t="shared" si="128"/>
        <v>6.6203468208092602</v>
      </c>
      <c r="O538" s="267">
        <f t="shared" si="128"/>
        <v>9.2980346820809245</v>
      </c>
      <c r="P538" s="267">
        <f t="shared" si="128"/>
        <v>10.057803468208078</v>
      </c>
      <c r="Q538" s="267">
        <f t="shared" si="128"/>
        <v>8.0795375722543241</v>
      </c>
      <c r="R538" s="267">
        <f t="shared" si="128"/>
        <v>15.082774566473972</v>
      </c>
      <c r="S538" s="268">
        <f>S535/S534*100-100</f>
        <v>15.668670520231217</v>
      </c>
      <c r="T538" s="345">
        <f t="shared" ref="T538" si="129">T535/T534*100-100</f>
        <v>11.47861271676301</v>
      </c>
      <c r="V538" s="227"/>
    </row>
    <row r="539" spans="1:23" s="526" customFormat="1" ht="13.5" thickBot="1" x14ac:dyDescent="0.25">
      <c r="A539" s="472" t="s">
        <v>27</v>
      </c>
      <c r="B539" s="410">
        <f>B535-B522</f>
        <v>-105</v>
      </c>
      <c r="C539" s="415">
        <f t="shared" ref="C539:S539" si="130">C535-C522</f>
        <v>85</v>
      </c>
      <c r="D539" s="415">
        <f t="shared" si="130"/>
        <v>32.36076923076962</v>
      </c>
      <c r="E539" s="415">
        <f t="shared" si="130"/>
        <v>55.553333333333285</v>
      </c>
      <c r="F539" s="415">
        <f t="shared" si="130"/>
        <v>-199.66666666666697</v>
      </c>
      <c r="G539" s="417">
        <f t="shared" si="130"/>
        <v>121.32999999999993</v>
      </c>
      <c r="H539" s="410">
        <f t="shared" si="130"/>
        <v>224.66666666666697</v>
      </c>
      <c r="I539" s="415">
        <f t="shared" si="130"/>
        <v>159.40999999999985</v>
      </c>
      <c r="J539" s="415">
        <f t="shared" si="130"/>
        <v>230.00500000000011</v>
      </c>
      <c r="K539" s="415">
        <f t="shared" si="130"/>
        <v>94.526666666666642</v>
      </c>
      <c r="L539" s="415">
        <f t="shared" si="130"/>
        <v>-143.53666666666686</v>
      </c>
      <c r="M539" s="417">
        <f t="shared" si="130"/>
        <v>118.46333333333314</v>
      </c>
      <c r="N539" s="410">
        <f t="shared" si="130"/>
        <v>90.079999999999927</v>
      </c>
      <c r="O539" s="415">
        <f t="shared" si="130"/>
        <v>55.140000000000327</v>
      </c>
      <c r="P539" s="415">
        <f t="shared" si="130"/>
        <v>22</v>
      </c>
      <c r="Q539" s="415">
        <f t="shared" si="130"/>
        <v>84.4399999999996</v>
      </c>
      <c r="R539" s="415">
        <f t="shared" si="130"/>
        <v>199.6376923076923</v>
      </c>
      <c r="S539" s="417">
        <f t="shared" si="130"/>
        <v>90.905294117646918</v>
      </c>
      <c r="T539" s="478">
        <f>T535-T522</f>
        <v>61.773886639675766</v>
      </c>
      <c r="V539" s="227"/>
    </row>
    <row r="540" spans="1:23" s="526" customFormat="1" x14ac:dyDescent="0.2">
      <c r="A540" s="370" t="s">
        <v>51</v>
      </c>
      <c r="B540" s="486">
        <v>66</v>
      </c>
      <c r="C540" s="487">
        <v>67</v>
      </c>
      <c r="D540" s="487">
        <v>66</v>
      </c>
      <c r="E540" s="487">
        <v>8</v>
      </c>
      <c r="F540" s="487">
        <v>66</v>
      </c>
      <c r="G540" s="489">
        <v>67</v>
      </c>
      <c r="H540" s="486">
        <v>65</v>
      </c>
      <c r="I540" s="487">
        <v>67</v>
      </c>
      <c r="J540" s="487">
        <v>66</v>
      </c>
      <c r="K540" s="487">
        <v>7</v>
      </c>
      <c r="L540" s="487">
        <v>67</v>
      </c>
      <c r="M540" s="489">
        <v>66</v>
      </c>
      <c r="N540" s="486">
        <v>68</v>
      </c>
      <c r="O540" s="487">
        <v>67</v>
      </c>
      <c r="P540" s="487">
        <v>67</v>
      </c>
      <c r="Q540" s="487">
        <v>9</v>
      </c>
      <c r="R540" s="487">
        <v>67</v>
      </c>
      <c r="S540" s="489">
        <v>67</v>
      </c>
      <c r="T540" s="347">
        <f>SUM(B540:S540)</f>
        <v>1023</v>
      </c>
      <c r="U540" s="227" t="s">
        <v>56</v>
      </c>
      <c r="V540" s="278">
        <f>T527-T540</f>
        <v>2</v>
      </c>
      <c r="W540" s="279">
        <f>V540/T527</f>
        <v>1.9512195121951219E-3</v>
      </c>
    </row>
    <row r="541" spans="1:23" s="526" customFormat="1" x14ac:dyDescent="0.2">
      <c r="A541" s="371" t="s">
        <v>28</v>
      </c>
      <c r="B541" s="323">
        <v>151.5</v>
      </c>
      <c r="C541" s="240">
        <v>150.5</v>
      </c>
      <c r="D541" s="240">
        <v>150</v>
      </c>
      <c r="E541" s="240">
        <v>153.5</v>
      </c>
      <c r="F541" s="240">
        <v>150</v>
      </c>
      <c r="G541" s="243">
        <v>149</v>
      </c>
      <c r="H541" s="242">
        <v>152.5</v>
      </c>
      <c r="I541" s="240">
        <v>151</v>
      </c>
      <c r="J541" s="240">
        <v>151</v>
      </c>
      <c r="K541" s="240">
        <v>152</v>
      </c>
      <c r="L541" s="240">
        <v>149</v>
      </c>
      <c r="M541" s="243">
        <v>149</v>
      </c>
      <c r="N541" s="242">
        <v>153</v>
      </c>
      <c r="O541" s="240">
        <v>150.5</v>
      </c>
      <c r="P541" s="240">
        <v>150</v>
      </c>
      <c r="Q541" s="240">
        <v>151.5</v>
      </c>
      <c r="R541" s="240">
        <v>150</v>
      </c>
      <c r="S541" s="243">
        <v>149</v>
      </c>
      <c r="T541" s="339"/>
      <c r="U541" s="227" t="s">
        <v>57</v>
      </c>
      <c r="V541" s="362">
        <v>149.5</v>
      </c>
    </row>
    <row r="542" spans="1:23" s="526" customFormat="1" ht="13.5" thickBot="1" x14ac:dyDescent="0.25">
      <c r="A542" s="372" t="s">
        <v>26</v>
      </c>
      <c r="B542" s="410">
        <f>B541-B528</f>
        <v>1</v>
      </c>
      <c r="C542" s="415">
        <f t="shared" ref="C542:S542" si="131">C541-C528</f>
        <v>1</v>
      </c>
      <c r="D542" s="415">
        <f t="shared" si="131"/>
        <v>1</v>
      </c>
      <c r="E542" s="415">
        <f t="shared" si="131"/>
        <v>1</v>
      </c>
      <c r="F542" s="415">
        <f t="shared" si="131"/>
        <v>1.5</v>
      </c>
      <c r="G542" s="417">
        <f t="shared" si="131"/>
        <v>1</v>
      </c>
      <c r="H542" s="410">
        <f t="shared" si="131"/>
        <v>1</v>
      </c>
      <c r="I542" s="415">
        <f t="shared" si="131"/>
        <v>1</v>
      </c>
      <c r="J542" s="415">
        <f t="shared" si="131"/>
        <v>1</v>
      </c>
      <c r="K542" s="415">
        <f t="shared" si="131"/>
        <v>1</v>
      </c>
      <c r="L542" s="415">
        <f t="shared" si="131"/>
        <v>1</v>
      </c>
      <c r="M542" s="417">
        <f t="shared" si="131"/>
        <v>1</v>
      </c>
      <c r="N542" s="410">
        <f t="shared" si="131"/>
        <v>1</v>
      </c>
      <c r="O542" s="415">
        <f t="shared" si="131"/>
        <v>1</v>
      </c>
      <c r="P542" s="415">
        <f t="shared" si="131"/>
        <v>1</v>
      </c>
      <c r="Q542" s="415">
        <f t="shared" si="131"/>
        <v>1</v>
      </c>
      <c r="R542" s="415">
        <f t="shared" si="131"/>
        <v>1</v>
      </c>
      <c r="S542" s="417">
        <f t="shared" si="131"/>
        <v>1</v>
      </c>
      <c r="T542" s="348"/>
      <c r="U542" s="227" t="s">
        <v>26</v>
      </c>
      <c r="V542" s="395">
        <f>V541-V528</f>
        <v>8.0000000000012506E-2</v>
      </c>
    </row>
    <row r="543" spans="1:23" x14ac:dyDescent="0.2">
      <c r="B543" s="239"/>
    </row>
    <row r="544" spans="1:23" ht="13.5" thickBot="1" x14ac:dyDescent="0.25"/>
    <row r="545" spans="1:23" s="527" customFormat="1" ht="13.5" thickBot="1" x14ac:dyDescent="0.25">
      <c r="A545" s="468" t="s">
        <v>148</v>
      </c>
      <c r="B545" s="621" t="s">
        <v>53</v>
      </c>
      <c r="C545" s="622"/>
      <c r="D545" s="622"/>
      <c r="E545" s="622"/>
      <c r="F545" s="622"/>
      <c r="G545" s="623"/>
      <c r="H545" s="621" t="s">
        <v>72</v>
      </c>
      <c r="I545" s="622"/>
      <c r="J545" s="622"/>
      <c r="K545" s="622"/>
      <c r="L545" s="622"/>
      <c r="M545" s="623"/>
      <c r="N545" s="621" t="s">
        <v>63</v>
      </c>
      <c r="O545" s="622"/>
      <c r="P545" s="622"/>
      <c r="Q545" s="622"/>
      <c r="R545" s="622"/>
      <c r="S545" s="623"/>
      <c r="T545" s="338" t="s">
        <v>55</v>
      </c>
    </row>
    <row r="546" spans="1:23" s="527" customFormat="1" x14ac:dyDescent="0.2">
      <c r="A546" s="469" t="s">
        <v>54</v>
      </c>
      <c r="B546" s="490">
        <v>1</v>
      </c>
      <c r="C546" s="329">
        <v>2</v>
      </c>
      <c r="D546" s="329">
        <v>3</v>
      </c>
      <c r="E546" s="329">
        <v>4</v>
      </c>
      <c r="F546" s="329">
        <v>5</v>
      </c>
      <c r="G546" s="483">
        <v>6</v>
      </c>
      <c r="H546" s="490">
        <v>7</v>
      </c>
      <c r="I546" s="329">
        <v>8</v>
      </c>
      <c r="J546" s="329">
        <v>9</v>
      </c>
      <c r="K546" s="329">
        <v>10</v>
      </c>
      <c r="L546" s="329">
        <v>11</v>
      </c>
      <c r="M546" s="483">
        <v>12</v>
      </c>
      <c r="N546" s="490">
        <v>13</v>
      </c>
      <c r="O546" s="329">
        <v>14</v>
      </c>
      <c r="P546" s="329">
        <v>15</v>
      </c>
      <c r="Q546" s="329">
        <v>16</v>
      </c>
      <c r="R546" s="329">
        <v>17</v>
      </c>
      <c r="S546" s="483">
        <v>18</v>
      </c>
      <c r="T546" s="459">
        <v>246</v>
      </c>
    </row>
    <row r="547" spans="1:23" s="527" customFormat="1" x14ac:dyDescent="0.2">
      <c r="A547" s="470" t="s">
        <v>3</v>
      </c>
      <c r="B547" s="473">
        <v>4340</v>
      </c>
      <c r="C547" s="254">
        <v>4340</v>
      </c>
      <c r="D547" s="254">
        <v>4340</v>
      </c>
      <c r="E547" s="254">
        <v>4340</v>
      </c>
      <c r="F547" s="254">
        <v>4340</v>
      </c>
      <c r="G547" s="255">
        <v>4340</v>
      </c>
      <c r="H547" s="253">
        <v>4340</v>
      </c>
      <c r="I547" s="254">
        <v>4340</v>
      </c>
      <c r="J547" s="254">
        <v>4340</v>
      </c>
      <c r="K547" s="254">
        <v>4340</v>
      </c>
      <c r="L547" s="254">
        <v>4340</v>
      </c>
      <c r="M547" s="255">
        <v>4340</v>
      </c>
      <c r="N547" s="253">
        <v>4340</v>
      </c>
      <c r="O547" s="254">
        <v>4340</v>
      </c>
      <c r="P547" s="254">
        <v>4340</v>
      </c>
      <c r="Q547" s="254">
        <v>4340</v>
      </c>
      <c r="R547" s="254">
        <v>4340</v>
      </c>
      <c r="S547" s="255">
        <v>4340</v>
      </c>
      <c r="T547" s="255">
        <v>4340</v>
      </c>
    </row>
    <row r="548" spans="1:23" s="527" customFormat="1" x14ac:dyDescent="0.2">
      <c r="A548" s="471" t="s">
        <v>6</v>
      </c>
      <c r="B548" s="256">
        <v>4859.41</v>
      </c>
      <c r="C548" s="257">
        <v>4830.63</v>
      </c>
      <c r="D548" s="257">
        <v>4873.75</v>
      </c>
      <c r="E548" s="257">
        <v>4441.25</v>
      </c>
      <c r="F548" s="257">
        <v>4842.9399999999996</v>
      </c>
      <c r="G548" s="258">
        <v>4972.5</v>
      </c>
      <c r="H548" s="256">
        <v>4810.63</v>
      </c>
      <c r="I548" s="257">
        <v>4797.22</v>
      </c>
      <c r="J548" s="257">
        <v>4817.6499999999996</v>
      </c>
      <c r="K548" s="257">
        <v>4868</v>
      </c>
      <c r="L548" s="257">
        <v>4869.33</v>
      </c>
      <c r="M548" s="258">
        <v>5100</v>
      </c>
      <c r="N548" s="256">
        <v>4806.88</v>
      </c>
      <c r="O548" s="257">
        <v>5175.33</v>
      </c>
      <c r="P548" s="257">
        <v>4825.63</v>
      </c>
      <c r="Q548" s="257">
        <v>4750</v>
      </c>
      <c r="R548" s="257">
        <v>4954.71</v>
      </c>
      <c r="S548" s="258">
        <v>5098.67</v>
      </c>
      <c r="T548" s="342">
        <v>4886.21</v>
      </c>
    </row>
    <row r="549" spans="1:23" s="527" customFormat="1" x14ac:dyDescent="0.2">
      <c r="A549" s="469" t="s">
        <v>7</v>
      </c>
      <c r="B549" s="260">
        <v>100</v>
      </c>
      <c r="C549" s="261">
        <v>100</v>
      </c>
      <c r="D549" s="261">
        <v>87.5</v>
      </c>
      <c r="E549" s="261">
        <v>100</v>
      </c>
      <c r="F549" s="261">
        <v>100</v>
      </c>
      <c r="G549" s="262">
        <v>93.75</v>
      </c>
      <c r="H549" s="260">
        <v>93.75</v>
      </c>
      <c r="I549" s="261">
        <v>100</v>
      </c>
      <c r="J549" s="261">
        <v>88.24</v>
      </c>
      <c r="K549" s="261">
        <v>100</v>
      </c>
      <c r="L549" s="261">
        <v>86.67</v>
      </c>
      <c r="M549" s="262">
        <v>100</v>
      </c>
      <c r="N549" s="260">
        <v>87.5</v>
      </c>
      <c r="O549" s="261">
        <v>66.67</v>
      </c>
      <c r="P549" s="261">
        <v>81.25</v>
      </c>
      <c r="Q549" s="261">
        <v>87.5</v>
      </c>
      <c r="R549" s="261">
        <v>82.35</v>
      </c>
      <c r="S549" s="262">
        <v>86.67</v>
      </c>
      <c r="T549" s="343">
        <v>90.15</v>
      </c>
      <c r="V549" s="227"/>
    </row>
    <row r="550" spans="1:23" s="527" customFormat="1" x14ac:dyDescent="0.2">
      <c r="A550" s="469" t="s">
        <v>8</v>
      </c>
      <c r="B550" s="263">
        <v>5.21E-2</v>
      </c>
      <c r="C550" s="264">
        <v>3.5299999999999998E-2</v>
      </c>
      <c r="D550" s="264">
        <v>5.3100000000000001E-2</v>
      </c>
      <c r="E550" s="264">
        <v>4.3200000000000002E-2</v>
      </c>
      <c r="F550" s="264">
        <v>4.2099999999999999E-2</v>
      </c>
      <c r="G550" s="265">
        <v>4.99E-2</v>
      </c>
      <c r="H550" s="263">
        <v>4.5699999999999998E-2</v>
      </c>
      <c r="I550" s="264">
        <v>3.85E-2</v>
      </c>
      <c r="J550" s="264">
        <v>7.4099999999999999E-2</v>
      </c>
      <c r="K550" s="264">
        <v>1.7600000000000001E-2</v>
      </c>
      <c r="L550" s="264">
        <v>5.9299999999999999E-2</v>
      </c>
      <c r="M550" s="265">
        <v>2.9899999999999999E-2</v>
      </c>
      <c r="N550" s="263">
        <v>5.8599999999999999E-2</v>
      </c>
      <c r="O550" s="264">
        <v>8.3599999999999994E-2</v>
      </c>
      <c r="P550" s="264">
        <v>7.3800000000000004E-2</v>
      </c>
      <c r="Q550" s="264">
        <v>5.6599999999999998E-2</v>
      </c>
      <c r="R550" s="264">
        <v>6.25E-2</v>
      </c>
      <c r="S550" s="265">
        <v>5.28E-2</v>
      </c>
      <c r="T550" s="344">
        <v>6.2199999999999998E-2</v>
      </c>
      <c r="V550" s="227"/>
    </row>
    <row r="551" spans="1:23" s="527" customFormat="1" x14ac:dyDescent="0.2">
      <c r="A551" s="471" t="s">
        <v>1</v>
      </c>
      <c r="B551" s="266">
        <f>B548/B547*100-100</f>
        <v>11.967972350230411</v>
      </c>
      <c r="C551" s="267">
        <f t="shared" ref="C551:R551" si="132">C548/C547*100-100</f>
        <v>11.304838709677426</v>
      </c>
      <c r="D551" s="267">
        <f t="shared" si="132"/>
        <v>12.298387096774206</v>
      </c>
      <c r="E551" s="267">
        <f t="shared" si="132"/>
        <v>2.332949308755758</v>
      </c>
      <c r="F551" s="267">
        <f t="shared" si="132"/>
        <v>11.58847926267282</v>
      </c>
      <c r="G551" s="268">
        <f t="shared" si="132"/>
        <v>14.573732718894021</v>
      </c>
      <c r="H551" s="266">
        <f t="shared" si="132"/>
        <v>10.844009216589853</v>
      </c>
      <c r="I551" s="267">
        <f t="shared" si="132"/>
        <v>10.535023041474673</v>
      </c>
      <c r="J551" s="267">
        <f t="shared" si="132"/>
        <v>11.005760368663587</v>
      </c>
      <c r="K551" s="267">
        <f t="shared" si="132"/>
        <v>12.165898617511516</v>
      </c>
      <c r="L551" s="267">
        <f t="shared" si="132"/>
        <v>12.196543778801839</v>
      </c>
      <c r="M551" s="268">
        <f t="shared" si="132"/>
        <v>17.511520737327174</v>
      </c>
      <c r="N551" s="266">
        <f t="shared" si="132"/>
        <v>10.757603686635946</v>
      </c>
      <c r="O551" s="267">
        <f t="shared" si="132"/>
        <v>19.247235023041469</v>
      </c>
      <c r="P551" s="267">
        <f t="shared" si="132"/>
        <v>11.18963133640554</v>
      </c>
      <c r="Q551" s="267">
        <f t="shared" si="132"/>
        <v>9.4470046082949324</v>
      </c>
      <c r="R551" s="267">
        <f t="shared" si="132"/>
        <v>14.163824884792618</v>
      </c>
      <c r="S551" s="268">
        <f>S548/S547*100-100</f>
        <v>17.480875576036851</v>
      </c>
      <c r="T551" s="345">
        <f t="shared" ref="T551" si="133">T548/T547*100-100</f>
        <v>12.585483870967735</v>
      </c>
      <c r="V551" s="227"/>
    </row>
    <row r="552" spans="1:23" s="527" customFormat="1" ht="13.5" thickBot="1" x14ac:dyDescent="0.25">
      <c r="A552" s="472" t="s">
        <v>27</v>
      </c>
      <c r="B552" s="410">
        <f>B548-B535</f>
        <v>233.15999999999985</v>
      </c>
      <c r="C552" s="415">
        <f t="shared" ref="C552:S552" si="134">C548-C535</f>
        <v>-89.369999999999891</v>
      </c>
      <c r="D552" s="415">
        <f t="shared" si="134"/>
        <v>50.619999999999891</v>
      </c>
      <c r="E552" s="415">
        <f t="shared" si="134"/>
        <v>29.029999999999745</v>
      </c>
      <c r="F552" s="415">
        <f t="shared" si="134"/>
        <v>51.9399999999996</v>
      </c>
      <c r="G552" s="417">
        <f t="shared" si="134"/>
        <v>-38.829999999999927</v>
      </c>
      <c r="H552" s="410">
        <f t="shared" si="134"/>
        <v>-51.369999999999891</v>
      </c>
      <c r="I552" s="415">
        <f t="shared" si="134"/>
        <v>-62.1899999999996</v>
      </c>
      <c r="J552" s="415">
        <f t="shared" si="134"/>
        <v>-105.48000000000047</v>
      </c>
      <c r="K552" s="415">
        <f t="shared" si="134"/>
        <v>125.14000000000033</v>
      </c>
      <c r="L552" s="415">
        <f t="shared" si="134"/>
        <v>106.19999999999982</v>
      </c>
      <c r="M552" s="417">
        <f t="shared" si="134"/>
        <v>76.869999999999891</v>
      </c>
      <c r="N552" s="410">
        <f t="shared" si="134"/>
        <v>195.55000000000018</v>
      </c>
      <c r="O552" s="415">
        <f t="shared" si="134"/>
        <v>448.1899999999996</v>
      </c>
      <c r="P552" s="415">
        <f t="shared" si="134"/>
        <v>65.630000000000109</v>
      </c>
      <c r="Q552" s="415">
        <f t="shared" si="134"/>
        <v>75.5600000000004</v>
      </c>
      <c r="R552" s="415">
        <f t="shared" si="134"/>
        <v>-22.619999999999891</v>
      </c>
      <c r="S552" s="417">
        <f t="shared" si="134"/>
        <v>96</v>
      </c>
      <c r="T552" s="478">
        <f>T548-T535</f>
        <v>64.760000000000218</v>
      </c>
      <c r="V552" s="227"/>
    </row>
    <row r="553" spans="1:23" s="527" customFormat="1" x14ac:dyDescent="0.2">
      <c r="A553" s="370" t="s">
        <v>51</v>
      </c>
      <c r="B553" s="486">
        <v>66</v>
      </c>
      <c r="C553" s="487">
        <v>67</v>
      </c>
      <c r="D553" s="487">
        <v>66</v>
      </c>
      <c r="E553" s="487">
        <v>8</v>
      </c>
      <c r="F553" s="487">
        <v>66</v>
      </c>
      <c r="G553" s="489">
        <v>67</v>
      </c>
      <c r="H553" s="486">
        <v>65</v>
      </c>
      <c r="I553" s="487">
        <v>67</v>
      </c>
      <c r="J553" s="487">
        <v>66</v>
      </c>
      <c r="K553" s="487">
        <v>7</v>
      </c>
      <c r="L553" s="487">
        <v>67</v>
      </c>
      <c r="M553" s="489">
        <v>66</v>
      </c>
      <c r="N553" s="486">
        <v>68</v>
      </c>
      <c r="O553" s="487">
        <v>67</v>
      </c>
      <c r="P553" s="487">
        <v>67</v>
      </c>
      <c r="Q553" s="487">
        <v>9</v>
      </c>
      <c r="R553" s="487">
        <v>67</v>
      </c>
      <c r="S553" s="489">
        <v>67</v>
      </c>
      <c r="T553" s="347">
        <f>SUM(B553:S553)</f>
        <v>1023</v>
      </c>
      <c r="U553" s="227" t="s">
        <v>56</v>
      </c>
      <c r="V553" s="278">
        <f>T540-T553</f>
        <v>0</v>
      </c>
      <c r="W553" s="279">
        <f>V553/T540</f>
        <v>0</v>
      </c>
    </row>
    <row r="554" spans="1:23" s="527" customFormat="1" x14ac:dyDescent="0.2">
      <c r="A554" s="371" t="s">
        <v>28</v>
      </c>
      <c r="B554" s="323">
        <v>151.5</v>
      </c>
      <c r="C554" s="240">
        <v>150.5</v>
      </c>
      <c r="D554" s="240">
        <v>150</v>
      </c>
      <c r="E554" s="240">
        <v>153.5</v>
      </c>
      <c r="F554" s="240">
        <v>150</v>
      </c>
      <c r="G554" s="243">
        <v>149</v>
      </c>
      <c r="H554" s="242">
        <v>152.5</v>
      </c>
      <c r="I554" s="240">
        <v>151</v>
      </c>
      <c r="J554" s="240">
        <v>151</v>
      </c>
      <c r="K554" s="240">
        <v>152</v>
      </c>
      <c r="L554" s="240">
        <v>149</v>
      </c>
      <c r="M554" s="243">
        <v>149</v>
      </c>
      <c r="N554" s="242">
        <v>153</v>
      </c>
      <c r="O554" s="240">
        <v>150.5</v>
      </c>
      <c r="P554" s="240">
        <v>150</v>
      </c>
      <c r="Q554" s="240">
        <v>151.5</v>
      </c>
      <c r="R554" s="240">
        <v>150</v>
      </c>
      <c r="S554" s="243">
        <v>149</v>
      </c>
      <c r="T554" s="339"/>
      <c r="U554" s="227" t="s">
        <v>57</v>
      </c>
      <c r="V554" s="362">
        <v>150.44999999999999</v>
      </c>
    </row>
    <row r="555" spans="1:23" s="527" customFormat="1" ht="13.5" thickBot="1" x14ac:dyDescent="0.25">
      <c r="A555" s="372" t="s">
        <v>26</v>
      </c>
      <c r="B555" s="410">
        <f>B554-B541</f>
        <v>0</v>
      </c>
      <c r="C555" s="415">
        <f t="shared" ref="C555:S555" si="135">C554-C541</f>
        <v>0</v>
      </c>
      <c r="D555" s="415">
        <f t="shared" si="135"/>
        <v>0</v>
      </c>
      <c r="E555" s="415">
        <f t="shared" si="135"/>
        <v>0</v>
      </c>
      <c r="F555" s="415">
        <f t="shared" si="135"/>
        <v>0</v>
      </c>
      <c r="G555" s="417">
        <f t="shared" si="135"/>
        <v>0</v>
      </c>
      <c r="H555" s="410">
        <f t="shared" si="135"/>
        <v>0</v>
      </c>
      <c r="I555" s="415">
        <f t="shared" si="135"/>
        <v>0</v>
      </c>
      <c r="J555" s="415">
        <f t="shared" si="135"/>
        <v>0</v>
      </c>
      <c r="K555" s="415">
        <f t="shared" si="135"/>
        <v>0</v>
      </c>
      <c r="L555" s="415">
        <f t="shared" si="135"/>
        <v>0</v>
      </c>
      <c r="M555" s="417">
        <f t="shared" si="135"/>
        <v>0</v>
      </c>
      <c r="N555" s="410">
        <f t="shared" si="135"/>
        <v>0</v>
      </c>
      <c r="O555" s="415">
        <f t="shared" si="135"/>
        <v>0</v>
      </c>
      <c r="P555" s="415">
        <f t="shared" si="135"/>
        <v>0</v>
      </c>
      <c r="Q555" s="415">
        <f t="shared" si="135"/>
        <v>0</v>
      </c>
      <c r="R555" s="415">
        <f t="shared" si="135"/>
        <v>0</v>
      </c>
      <c r="S555" s="417">
        <f t="shared" si="135"/>
        <v>0</v>
      </c>
      <c r="T555" s="348"/>
      <c r="U555" s="227" t="s">
        <v>26</v>
      </c>
      <c r="V555" s="395">
        <f>V554-V541</f>
        <v>0.94999999999998863</v>
      </c>
    </row>
    <row r="557" spans="1:23" ht="13.5" thickBot="1" x14ac:dyDescent="0.25"/>
    <row r="558" spans="1:23" s="528" customFormat="1" ht="13.5" thickBot="1" x14ac:dyDescent="0.25">
      <c r="A558" s="468" t="s">
        <v>149</v>
      </c>
      <c r="B558" s="621" t="s">
        <v>53</v>
      </c>
      <c r="C558" s="622"/>
      <c r="D558" s="622"/>
      <c r="E558" s="622"/>
      <c r="F558" s="622"/>
      <c r="G558" s="623"/>
      <c r="H558" s="621" t="s">
        <v>72</v>
      </c>
      <c r="I558" s="622"/>
      <c r="J558" s="622"/>
      <c r="K558" s="622"/>
      <c r="L558" s="622"/>
      <c r="M558" s="623"/>
      <c r="N558" s="621" t="s">
        <v>63</v>
      </c>
      <c r="O558" s="622"/>
      <c r="P558" s="622"/>
      <c r="Q558" s="622"/>
      <c r="R558" s="622"/>
      <c r="S558" s="623"/>
      <c r="T558" s="338" t="s">
        <v>55</v>
      </c>
    </row>
    <row r="559" spans="1:23" s="528" customFormat="1" x14ac:dyDescent="0.2">
      <c r="A559" s="469" t="s">
        <v>54</v>
      </c>
      <c r="B559" s="490">
        <v>1</v>
      </c>
      <c r="C559" s="329">
        <v>2</v>
      </c>
      <c r="D559" s="329">
        <v>3</v>
      </c>
      <c r="E559" s="329">
        <v>4</v>
      </c>
      <c r="F559" s="329">
        <v>5</v>
      </c>
      <c r="G559" s="483">
        <v>6</v>
      </c>
      <c r="H559" s="490">
        <v>7</v>
      </c>
      <c r="I559" s="329">
        <v>8</v>
      </c>
      <c r="J559" s="329">
        <v>9</v>
      </c>
      <c r="K559" s="329">
        <v>10</v>
      </c>
      <c r="L559" s="329">
        <v>11</v>
      </c>
      <c r="M559" s="483">
        <v>12</v>
      </c>
      <c r="N559" s="490">
        <v>13</v>
      </c>
      <c r="O559" s="329">
        <v>14</v>
      </c>
      <c r="P559" s="329">
        <v>15</v>
      </c>
      <c r="Q559" s="329">
        <v>16</v>
      </c>
      <c r="R559" s="329">
        <v>17</v>
      </c>
      <c r="S559" s="483">
        <v>18</v>
      </c>
      <c r="T559" s="459">
        <v>246</v>
      </c>
    </row>
    <row r="560" spans="1:23" s="528" customFormat="1" x14ac:dyDescent="0.2">
      <c r="A560" s="470" t="s">
        <v>3</v>
      </c>
      <c r="B560" s="473">
        <v>4355</v>
      </c>
      <c r="C560" s="254">
        <v>4355</v>
      </c>
      <c r="D560" s="254">
        <v>4355</v>
      </c>
      <c r="E560" s="254">
        <v>4355</v>
      </c>
      <c r="F560" s="254">
        <v>4355</v>
      </c>
      <c r="G560" s="255">
        <v>4355</v>
      </c>
      <c r="H560" s="253">
        <v>4355</v>
      </c>
      <c r="I560" s="254">
        <v>4355</v>
      </c>
      <c r="J560" s="254">
        <v>4355</v>
      </c>
      <c r="K560" s="254">
        <v>4355</v>
      </c>
      <c r="L560" s="254">
        <v>4355</v>
      </c>
      <c r="M560" s="255">
        <v>4355</v>
      </c>
      <c r="N560" s="253">
        <v>4355</v>
      </c>
      <c r="O560" s="254">
        <v>4355</v>
      </c>
      <c r="P560" s="254">
        <v>4355</v>
      </c>
      <c r="Q560" s="254">
        <v>4355</v>
      </c>
      <c r="R560" s="254">
        <v>4355</v>
      </c>
      <c r="S560" s="255">
        <v>4355</v>
      </c>
      <c r="T560" s="255">
        <v>4355</v>
      </c>
    </row>
    <row r="561" spans="1:23" s="528" customFormat="1" x14ac:dyDescent="0.2">
      <c r="A561" s="471" t="s">
        <v>6</v>
      </c>
      <c r="B561" s="256">
        <v>4825.88</v>
      </c>
      <c r="C561" s="257">
        <v>4913.53</v>
      </c>
      <c r="D561" s="257">
        <v>4822.9399999999996</v>
      </c>
      <c r="E561" s="257">
        <v>4486.67</v>
      </c>
      <c r="F561" s="257">
        <v>4936.47</v>
      </c>
      <c r="G561" s="258">
        <v>4933.13</v>
      </c>
      <c r="H561" s="256">
        <v>4796.88</v>
      </c>
      <c r="I561" s="257">
        <v>4803.13</v>
      </c>
      <c r="J561" s="257">
        <v>4770.71</v>
      </c>
      <c r="K561" s="257">
        <v>4796.67</v>
      </c>
      <c r="L561" s="257">
        <v>4819.29</v>
      </c>
      <c r="M561" s="258">
        <v>5189.29</v>
      </c>
      <c r="N561" s="256">
        <v>4733.57</v>
      </c>
      <c r="O561" s="257">
        <v>4776.25</v>
      </c>
      <c r="P561" s="257">
        <v>4752.5</v>
      </c>
      <c r="Q561" s="257">
        <v>4644.4399999999996</v>
      </c>
      <c r="R561" s="257">
        <v>5075.71</v>
      </c>
      <c r="S561" s="258">
        <v>5108.57</v>
      </c>
      <c r="T561" s="342">
        <v>4860.59</v>
      </c>
    </row>
    <row r="562" spans="1:23" s="528" customFormat="1" x14ac:dyDescent="0.2">
      <c r="A562" s="469" t="s">
        <v>7</v>
      </c>
      <c r="B562" s="260">
        <v>94.12</v>
      </c>
      <c r="C562" s="261">
        <v>100</v>
      </c>
      <c r="D562" s="261">
        <v>100</v>
      </c>
      <c r="E562" s="261">
        <v>100</v>
      </c>
      <c r="F562" s="261">
        <v>100</v>
      </c>
      <c r="G562" s="262">
        <v>93.75</v>
      </c>
      <c r="H562" s="260">
        <v>87.5</v>
      </c>
      <c r="I562" s="261">
        <v>87.5</v>
      </c>
      <c r="J562" s="261">
        <v>92.86</v>
      </c>
      <c r="K562" s="261">
        <v>83.33</v>
      </c>
      <c r="L562" s="261">
        <v>92.86</v>
      </c>
      <c r="M562" s="262">
        <v>92.86</v>
      </c>
      <c r="N562" s="260">
        <v>92.86</v>
      </c>
      <c r="O562" s="261">
        <v>93.75</v>
      </c>
      <c r="P562" s="261">
        <v>100</v>
      </c>
      <c r="Q562" s="261">
        <v>88.89</v>
      </c>
      <c r="R562" s="261">
        <v>92.86</v>
      </c>
      <c r="S562" s="262">
        <v>100</v>
      </c>
      <c r="T562" s="343">
        <v>90.91</v>
      </c>
      <c r="V562" s="227"/>
    </row>
    <row r="563" spans="1:23" s="528" customFormat="1" x14ac:dyDescent="0.2">
      <c r="A563" s="469" t="s">
        <v>8</v>
      </c>
      <c r="B563" s="263">
        <v>4.9599999999999998E-2</v>
      </c>
      <c r="C563" s="264">
        <v>4.2700000000000002E-2</v>
      </c>
      <c r="D563" s="264">
        <v>4.4900000000000002E-2</v>
      </c>
      <c r="E563" s="264">
        <v>3.5200000000000002E-2</v>
      </c>
      <c r="F563" s="264">
        <v>5.0299999999999997E-2</v>
      </c>
      <c r="G563" s="265">
        <v>5.4600000000000003E-2</v>
      </c>
      <c r="H563" s="263">
        <v>6.0900000000000003E-2</v>
      </c>
      <c r="I563" s="264">
        <v>6.1199999999999997E-2</v>
      </c>
      <c r="J563" s="264">
        <v>5.0999999999999997E-2</v>
      </c>
      <c r="K563" s="264">
        <v>6.6199999999999995E-2</v>
      </c>
      <c r="L563" s="264">
        <v>5.96E-2</v>
      </c>
      <c r="M563" s="265">
        <v>5.5300000000000002E-2</v>
      </c>
      <c r="N563" s="263">
        <v>5.0900000000000001E-2</v>
      </c>
      <c r="O563" s="264">
        <v>5.7599999999999998E-2</v>
      </c>
      <c r="P563" s="264">
        <v>5.1499999999999997E-2</v>
      </c>
      <c r="Q563" s="264">
        <v>6.1100000000000002E-2</v>
      </c>
      <c r="R563" s="264">
        <v>5.3900000000000003E-2</v>
      </c>
      <c r="S563" s="265">
        <v>3.9600000000000003E-2</v>
      </c>
      <c r="T563" s="344">
        <v>6.0699999999999997E-2</v>
      </c>
      <c r="V563" s="227"/>
    </row>
    <row r="564" spans="1:23" s="528" customFormat="1" x14ac:dyDescent="0.2">
      <c r="A564" s="471" t="s">
        <v>1</v>
      </c>
      <c r="B564" s="266">
        <f>B561/B560*100-100</f>
        <v>10.812399540757738</v>
      </c>
      <c r="C564" s="267">
        <f t="shared" ref="C564:R564" si="136">C561/C560*100-100</f>
        <v>12.825028702640637</v>
      </c>
      <c r="D564" s="267">
        <f t="shared" si="136"/>
        <v>10.74489092996555</v>
      </c>
      <c r="E564" s="267">
        <f t="shared" si="136"/>
        <v>3.0234213547646362</v>
      </c>
      <c r="F564" s="267">
        <f t="shared" si="136"/>
        <v>13.351779563719873</v>
      </c>
      <c r="G564" s="268">
        <f t="shared" si="136"/>
        <v>13.275086107921936</v>
      </c>
      <c r="H564" s="266">
        <f t="shared" si="136"/>
        <v>10.146498277841559</v>
      </c>
      <c r="I564" s="267">
        <f t="shared" si="136"/>
        <v>10.290011481056254</v>
      </c>
      <c r="J564" s="267">
        <f t="shared" si="136"/>
        <v>9.5455797933409912</v>
      </c>
      <c r="K564" s="267">
        <f t="shared" si="136"/>
        <v>10.141676234213563</v>
      </c>
      <c r="L564" s="267">
        <f t="shared" si="136"/>
        <v>10.661079219288183</v>
      </c>
      <c r="M564" s="268">
        <f t="shared" si="136"/>
        <v>19.157060849598167</v>
      </c>
      <c r="N564" s="266">
        <f t="shared" si="136"/>
        <v>8.6927669345579801</v>
      </c>
      <c r="O564" s="267">
        <f t="shared" si="136"/>
        <v>9.6727898966704799</v>
      </c>
      <c r="P564" s="267">
        <f t="shared" si="136"/>
        <v>9.1274397244546464</v>
      </c>
      <c r="Q564" s="267">
        <f t="shared" si="136"/>
        <v>6.6461538461538368</v>
      </c>
      <c r="R564" s="267">
        <f t="shared" si="136"/>
        <v>16.549024110218141</v>
      </c>
      <c r="S564" s="268">
        <f>S561/S560*100-100</f>
        <v>17.303559127439726</v>
      </c>
      <c r="T564" s="345">
        <f t="shared" ref="T564" si="137">T561/T560*100-100</f>
        <v>11.609414466130886</v>
      </c>
      <c r="V564" s="227"/>
    </row>
    <row r="565" spans="1:23" s="528" customFormat="1" ht="13.5" thickBot="1" x14ac:dyDescent="0.25">
      <c r="A565" s="472" t="s">
        <v>27</v>
      </c>
      <c r="B565" s="410">
        <f>B561-B548</f>
        <v>-33.529999999999745</v>
      </c>
      <c r="C565" s="415">
        <f t="shared" ref="C565:S565" si="138">C561-C548</f>
        <v>82.899999999999636</v>
      </c>
      <c r="D565" s="415">
        <f t="shared" si="138"/>
        <v>-50.8100000000004</v>
      </c>
      <c r="E565" s="415">
        <f t="shared" si="138"/>
        <v>45.420000000000073</v>
      </c>
      <c r="F565" s="415">
        <f t="shared" si="138"/>
        <v>93.530000000000655</v>
      </c>
      <c r="G565" s="417">
        <f t="shared" si="138"/>
        <v>-39.369999999999891</v>
      </c>
      <c r="H565" s="410">
        <f t="shared" si="138"/>
        <v>-13.75</v>
      </c>
      <c r="I565" s="415">
        <f t="shared" si="138"/>
        <v>5.9099999999998545</v>
      </c>
      <c r="J565" s="415">
        <f t="shared" si="138"/>
        <v>-46.9399999999996</v>
      </c>
      <c r="K565" s="415">
        <f t="shared" si="138"/>
        <v>-71.329999999999927</v>
      </c>
      <c r="L565" s="415">
        <f t="shared" si="138"/>
        <v>-50.039999999999964</v>
      </c>
      <c r="M565" s="417">
        <f t="shared" si="138"/>
        <v>89.289999999999964</v>
      </c>
      <c r="N565" s="410">
        <f t="shared" si="138"/>
        <v>-73.3100000000004</v>
      </c>
      <c r="O565" s="415">
        <f t="shared" si="138"/>
        <v>-399.07999999999993</v>
      </c>
      <c r="P565" s="415">
        <f t="shared" si="138"/>
        <v>-73.130000000000109</v>
      </c>
      <c r="Q565" s="415">
        <f t="shared" si="138"/>
        <v>-105.5600000000004</v>
      </c>
      <c r="R565" s="415">
        <f t="shared" si="138"/>
        <v>121</v>
      </c>
      <c r="S565" s="417">
        <f t="shared" si="138"/>
        <v>9.8999999999996362</v>
      </c>
      <c r="T565" s="478">
        <f>T561-T548</f>
        <v>-25.619999999999891</v>
      </c>
      <c r="V565" s="227"/>
    </row>
    <row r="566" spans="1:23" s="528" customFormat="1" x14ac:dyDescent="0.2">
      <c r="A566" s="370" t="s">
        <v>51</v>
      </c>
      <c r="B566" s="486">
        <v>66</v>
      </c>
      <c r="C566" s="487">
        <v>67</v>
      </c>
      <c r="D566" s="487">
        <v>65</v>
      </c>
      <c r="E566" s="487">
        <v>8</v>
      </c>
      <c r="F566" s="487">
        <v>66</v>
      </c>
      <c r="G566" s="489">
        <v>67</v>
      </c>
      <c r="H566" s="486">
        <v>65</v>
      </c>
      <c r="I566" s="487">
        <v>67</v>
      </c>
      <c r="J566" s="487">
        <v>66</v>
      </c>
      <c r="K566" s="487">
        <v>7</v>
      </c>
      <c r="L566" s="487">
        <v>67</v>
      </c>
      <c r="M566" s="489">
        <v>66</v>
      </c>
      <c r="N566" s="486">
        <v>67</v>
      </c>
      <c r="O566" s="487">
        <v>67</v>
      </c>
      <c r="P566" s="487">
        <v>67</v>
      </c>
      <c r="Q566" s="487">
        <v>9</v>
      </c>
      <c r="R566" s="487">
        <v>67</v>
      </c>
      <c r="S566" s="489">
        <v>67</v>
      </c>
      <c r="T566" s="347">
        <f>SUM(B566:S566)</f>
        <v>1021</v>
      </c>
      <c r="U566" s="227" t="s">
        <v>56</v>
      </c>
      <c r="V566" s="278">
        <f>T553-T566</f>
        <v>2</v>
      </c>
      <c r="W566" s="279">
        <f>V566/T553</f>
        <v>1.9550342130987292E-3</v>
      </c>
    </row>
    <row r="567" spans="1:23" s="528" customFormat="1" x14ac:dyDescent="0.2">
      <c r="A567" s="371" t="s">
        <v>28</v>
      </c>
      <c r="B567" s="323">
        <v>151.5</v>
      </c>
      <c r="C567" s="240">
        <v>150.5</v>
      </c>
      <c r="D567" s="240">
        <v>150</v>
      </c>
      <c r="E567" s="240">
        <v>153.5</v>
      </c>
      <c r="F567" s="240">
        <v>150</v>
      </c>
      <c r="G567" s="243">
        <v>149</v>
      </c>
      <c r="H567" s="242">
        <v>152.5</v>
      </c>
      <c r="I567" s="240">
        <v>151</v>
      </c>
      <c r="J567" s="240">
        <v>151</v>
      </c>
      <c r="K567" s="240">
        <v>152</v>
      </c>
      <c r="L567" s="240">
        <v>149</v>
      </c>
      <c r="M567" s="243">
        <v>149</v>
      </c>
      <c r="N567" s="242">
        <v>153</v>
      </c>
      <c r="O567" s="240">
        <v>150.5</v>
      </c>
      <c r="P567" s="240">
        <v>150</v>
      </c>
      <c r="Q567" s="240">
        <v>151.5</v>
      </c>
      <c r="R567" s="240">
        <v>150</v>
      </c>
      <c r="S567" s="243">
        <v>149</v>
      </c>
      <c r="T567" s="339"/>
      <c r="U567" s="227" t="s">
        <v>57</v>
      </c>
      <c r="V567" s="362">
        <v>150.61000000000001</v>
      </c>
    </row>
    <row r="568" spans="1:23" s="528" customFormat="1" ht="13.5" thickBot="1" x14ac:dyDescent="0.25">
      <c r="A568" s="372" t="s">
        <v>26</v>
      </c>
      <c r="B568" s="410">
        <f>B567-B554</f>
        <v>0</v>
      </c>
      <c r="C568" s="415">
        <f t="shared" ref="C568:S568" si="139">C567-C554</f>
        <v>0</v>
      </c>
      <c r="D568" s="415">
        <f t="shared" si="139"/>
        <v>0</v>
      </c>
      <c r="E568" s="415">
        <f t="shared" si="139"/>
        <v>0</v>
      </c>
      <c r="F568" s="415">
        <f t="shared" si="139"/>
        <v>0</v>
      </c>
      <c r="G568" s="417">
        <f t="shared" si="139"/>
        <v>0</v>
      </c>
      <c r="H568" s="410">
        <f t="shared" si="139"/>
        <v>0</v>
      </c>
      <c r="I568" s="415">
        <f t="shared" si="139"/>
        <v>0</v>
      </c>
      <c r="J568" s="415">
        <f t="shared" si="139"/>
        <v>0</v>
      </c>
      <c r="K568" s="415">
        <f t="shared" si="139"/>
        <v>0</v>
      </c>
      <c r="L568" s="415">
        <f t="shared" si="139"/>
        <v>0</v>
      </c>
      <c r="M568" s="417">
        <f t="shared" si="139"/>
        <v>0</v>
      </c>
      <c r="N568" s="410">
        <f t="shared" si="139"/>
        <v>0</v>
      </c>
      <c r="O568" s="415">
        <f t="shared" si="139"/>
        <v>0</v>
      </c>
      <c r="P568" s="415">
        <f t="shared" si="139"/>
        <v>0</v>
      </c>
      <c r="Q568" s="415">
        <f t="shared" si="139"/>
        <v>0</v>
      </c>
      <c r="R568" s="415">
        <f t="shared" si="139"/>
        <v>0</v>
      </c>
      <c r="S568" s="417">
        <f t="shared" si="139"/>
        <v>0</v>
      </c>
      <c r="T568" s="348"/>
      <c r="U568" s="227" t="s">
        <v>26</v>
      </c>
      <c r="V568" s="395">
        <f>V567-V554</f>
        <v>0.16000000000002501</v>
      </c>
    </row>
    <row r="570" spans="1:23" ht="13.5" thickBot="1" x14ac:dyDescent="0.25">
      <c r="B570" s="280">
        <v>150.80000000000001</v>
      </c>
      <c r="C570" s="530">
        <v>150.80000000000001</v>
      </c>
      <c r="D570" s="530">
        <v>150.80000000000001</v>
      </c>
      <c r="E570" s="530">
        <v>150.80000000000001</v>
      </c>
      <c r="F570" s="530">
        <v>150.80000000000001</v>
      </c>
      <c r="G570" s="530">
        <v>150.80000000000001</v>
      </c>
      <c r="H570" s="530">
        <v>150.80000000000001</v>
      </c>
      <c r="I570" s="530">
        <v>150.80000000000001</v>
      </c>
      <c r="J570" s="530">
        <v>150.80000000000001</v>
      </c>
      <c r="K570" s="530">
        <v>150.80000000000001</v>
      </c>
      <c r="L570" s="530">
        <v>150.80000000000001</v>
      </c>
      <c r="M570" s="530">
        <v>150.80000000000001</v>
      </c>
      <c r="N570" s="280">
        <v>150.6</v>
      </c>
      <c r="O570" s="530">
        <v>150.6</v>
      </c>
      <c r="P570" s="530">
        <v>150.6</v>
      </c>
      <c r="Q570" s="530">
        <v>150.6</v>
      </c>
      <c r="R570" s="530">
        <v>150.6</v>
      </c>
      <c r="S570" s="530">
        <v>150.6</v>
      </c>
    </row>
    <row r="571" spans="1:23" ht="13.5" thickBot="1" x14ac:dyDescent="0.25">
      <c r="A571" s="468" t="s">
        <v>150</v>
      </c>
      <c r="B571" s="621" t="s">
        <v>53</v>
      </c>
      <c r="C571" s="622"/>
      <c r="D571" s="622"/>
      <c r="E571" s="622"/>
      <c r="F571" s="622"/>
      <c r="G571" s="623"/>
      <c r="H571" s="621" t="s">
        <v>72</v>
      </c>
      <c r="I571" s="622"/>
      <c r="J571" s="622"/>
      <c r="K571" s="622"/>
      <c r="L571" s="622"/>
      <c r="M571" s="623"/>
      <c r="N571" s="621" t="s">
        <v>63</v>
      </c>
      <c r="O571" s="622"/>
      <c r="P571" s="622"/>
      <c r="Q571" s="622"/>
      <c r="R571" s="622"/>
      <c r="S571" s="623"/>
      <c r="T571" s="338" t="s">
        <v>55</v>
      </c>
      <c r="U571" s="529"/>
      <c r="V571" s="529"/>
      <c r="W571" s="529"/>
    </row>
    <row r="572" spans="1:23" x14ac:dyDescent="0.2">
      <c r="A572" s="469" t="s">
        <v>54</v>
      </c>
      <c r="B572" s="490">
        <v>1</v>
      </c>
      <c r="C572" s="329">
        <v>2</v>
      </c>
      <c r="D572" s="329">
        <v>3</v>
      </c>
      <c r="E572" s="329">
        <v>4</v>
      </c>
      <c r="F572" s="329">
        <v>5</v>
      </c>
      <c r="G572" s="483">
        <v>6</v>
      </c>
      <c r="H572" s="490">
        <v>7</v>
      </c>
      <c r="I572" s="329">
        <v>8</v>
      </c>
      <c r="J572" s="329">
        <v>9</v>
      </c>
      <c r="K572" s="329">
        <v>10</v>
      </c>
      <c r="L572" s="329">
        <v>11</v>
      </c>
      <c r="M572" s="483">
        <v>12</v>
      </c>
      <c r="N572" s="490">
        <v>13</v>
      </c>
      <c r="O572" s="329">
        <v>14</v>
      </c>
      <c r="P572" s="329">
        <v>15</v>
      </c>
      <c r="Q572" s="329">
        <v>16</v>
      </c>
      <c r="R572" s="329">
        <v>17</v>
      </c>
      <c r="S572" s="483">
        <v>18</v>
      </c>
      <c r="T572" s="459"/>
      <c r="U572" s="529"/>
      <c r="V572" s="529"/>
      <c r="W572" s="529"/>
    </row>
    <row r="573" spans="1:23" x14ac:dyDescent="0.2">
      <c r="A573" s="470" t="s">
        <v>3</v>
      </c>
      <c r="B573" s="473">
        <v>4370</v>
      </c>
      <c r="C573" s="254">
        <v>4370</v>
      </c>
      <c r="D573" s="254">
        <v>4370</v>
      </c>
      <c r="E573" s="254">
        <v>4370</v>
      </c>
      <c r="F573" s="254">
        <v>4370</v>
      </c>
      <c r="G573" s="255">
        <v>4370</v>
      </c>
      <c r="H573" s="253">
        <v>4370</v>
      </c>
      <c r="I573" s="254">
        <v>4370</v>
      </c>
      <c r="J573" s="254">
        <v>4370</v>
      </c>
      <c r="K573" s="254">
        <v>4370</v>
      </c>
      <c r="L573" s="254">
        <v>4370</v>
      </c>
      <c r="M573" s="255">
        <v>4370</v>
      </c>
      <c r="N573" s="253">
        <v>4370</v>
      </c>
      <c r="O573" s="254">
        <v>4370</v>
      </c>
      <c r="P573" s="254">
        <v>4370</v>
      </c>
      <c r="Q573" s="254">
        <v>4370</v>
      </c>
      <c r="R573" s="254">
        <v>4370</v>
      </c>
      <c r="S573" s="255">
        <v>4370</v>
      </c>
      <c r="T573" s="255">
        <v>4370</v>
      </c>
      <c r="U573" s="529"/>
      <c r="V573" s="529"/>
      <c r="W573" s="529"/>
    </row>
    <row r="574" spans="1:23" x14ac:dyDescent="0.2">
      <c r="A574" s="471" t="s">
        <v>6</v>
      </c>
      <c r="B574" s="256">
        <v>4538.5714285714284</v>
      </c>
      <c r="C574" s="257">
        <v>4770.666666666667</v>
      </c>
      <c r="D574" s="257">
        <v>4965.7142857142853</v>
      </c>
      <c r="E574" s="257">
        <v>4290</v>
      </c>
      <c r="F574" s="257">
        <v>5062</v>
      </c>
      <c r="G574" s="258">
        <v>5309.2857142857147</v>
      </c>
      <c r="H574" s="256">
        <v>4637.0588235294117</v>
      </c>
      <c r="I574" s="257">
        <v>4784.666666666667</v>
      </c>
      <c r="J574" s="257">
        <v>4972.3076923076924</v>
      </c>
      <c r="K574" s="257">
        <v>4217.1428571428569</v>
      </c>
      <c r="L574" s="257">
        <v>5063.5294117647063</v>
      </c>
      <c r="M574" s="258">
        <v>5408.75</v>
      </c>
      <c r="N574" s="256">
        <v>4654.1176470588234</v>
      </c>
      <c r="O574" s="257">
        <v>4809.4444444444443</v>
      </c>
      <c r="P574" s="257">
        <v>4929.411764705882</v>
      </c>
      <c r="Q574" s="257">
        <v>4306.666666666667</v>
      </c>
      <c r="R574" s="257">
        <v>5131.25</v>
      </c>
      <c r="S574" s="258">
        <v>5381.875</v>
      </c>
      <c r="T574" s="342">
        <v>4895.5038759689924</v>
      </c>
      <c r="U574" s="529"/>
      <c r="V574" s="529"/>
      <c r="W574" s="529"/>
    </row>
    <row r="575" spans="1:23" x14ac:dyDescent="0.2">
      <c r="A575" s="469" t="s">
        <v>7</v>
      </c>
      <c r="B575" s="260">
        <v>100</v>
      </c>
      <c r="C575" s="261">
        <v>93.333333333333329</v>
      </c>
      <c r="D575" s="261">
        <v>100</v>
      </c>
      <c r="E575" s="261">
        <v>100</v>
      </c>
      <c r="F575" s="261">
        <v>100</v>
      </c>
      <c r="G575" s="262">
        <v>100</v>
      </c>
      <c r="H575" s="260">
        <v>100</v>
      </c>
      <c r="I575" s="261">
        <v>100</v>
      </c>
      <c r="J575" s="261">
        <v>100</v>
      </c>
      <c r="K575" s="261">
        <v>100</v>
      </c>
      <c r="L575" s="261">
        <v>100</v>
      </c>
      <c r="M575" s="262">
        <v>93.75</v>
      </c>
      <c r="N575" s="260">
        <v>94.117647058823536</v>
      </c>
      <c r="O575" s="261">
        <v>100</v>
      </c>
      <c r="P575" s="261">
        <v>100</v>
      </c>
      <c r="Q575" s="261">
        <v>100</v>
      </c>
      <c r="R575" s="261">
        <v>100</v>
      </c>
      <c r="S575" s="262">
        <v>100</v>
      </c>
      <c r="T575" s="343">
        <v>79.457364341085267</v>
      </c>
      <c r="U575" s="529"/>
      <c r="V575" s="227"/>
      <c r="W575" s="529"/>
    </row>
    <row r="576" spans="1:23" x14ac:dyDescent="0.2">
      <c r="A576" s="469" t="s">
        <v>8</v>
      </c>
      <c r="B576" s="263">
        <v>3.7860560160539958E-2</v>
      </c>
      <c r="C576" s="264">
        <v>4.5297819911714471E-2</v>
      </c>
      <c r="D576" s="264">
        <v>2.1632072723944719E-2</v>
      </c>
      <c r="E576" s="264">
        <v>5.0008013876281898E-2</v>
      </c>
      <c r="F576" s="264">
        <v>2.8882918818644118E-2</v>
      </c>
      <c r="G576" s="265">
        <v>3.859002777808547E-2</v>
      </c>
      <c r="H576" s="263">
        <v>3.8333803573588211E-2</v>
      </c>
      <c r="I576" s="264">
        <v>3.3785546197348991E-2</v>
      </c>
      <c r="J576" s="264">
        <v>1.8316465827896793E-2</v>
      </c>
      <c r="K576" s="264">
        <v>2.153683106402636E-2</v>
      </c>
      <c r="L576" s="264">
        <v>1.9806389594777533E-2</v>
      </c>
      <c r="M576" s="265">
        <v>5.6910070047703723E-2</v>
      </c>
      <c r="N576" s="263">
        <v>4.2007996301778969E-2</v>
      </c>
      <c r="O576" s="264">
        <v>5.1079026815763352E-2</v>
      </c>
      <c r="P576" s="264">
        <v>2.9003751179678086E-2</v>
      </c>
      <c r="Q576" s="264">
        <v>2.4524736095595755E-2</v>
      </c>
      <c r="R576" s="264">
        <v>4.0128391463948386E-2</v>
      </c>
      <c r="S576" s="265">
        <v>4.591123265836821E-2</v>
      </c>
      <c r="T576" s="344">
        <v>7.5510389045078521E-2</v>
      </c>
      <c r="U576" s="529"/>
      <c r="V576" s="227"/>
      <c r="W576" s="529"/>
    </row>
    <row r="577" spans="1:24" x14ac:dyDescent="0.2">
      <c r="A577" s="471" t="s">
        <v>1</v>
      </c>
      <c r="B577" s="266">
        <f>B574/B573*100-100</f>
        <v>3.8574697613599227</v>
      </c>
      <c r="C577" s="267">
        <f t="shared" ref="C577:R577" si="140">C574/C573*100-100</f>
        <v>9.1685736079328848</v>
      </c>
      <c r="D577" s="267">
        <f t="shared" si="140"/>
        <v>13.631905851585472</v>
      </c>
      <c r="E577" s="267">
        <f t="shared" si="140"/>
        <v>-1.8306636155606526</v>
      </c>
      <c r="F577" s="267">
        <f t="shared" si="140"/>
        <v>15.835240274599556</v>
      </c>
      <c r="G577" s="268">
        <f t="shared" si="140"/>
        <v>21.493952271984313</v>
      </c>
      <c r="H577" s="266">
        <f t="shared" si="140"/>
        <v>6.1111858931215437</v>
      </c>
      <c r="I577" s="267">
        <f t="shared" si="140"/>
        <v>9.4889397406559937</v>
      </c>
      <c r="J577" s="267">
        <f t="shared" si="140"/>
        <v>13.782784720999828</v>
      </c>
      <c r="K577" s="267">
        <f t="shared" si="140"/>
        <v>-3.4978751225890932</v>
      </c>
      <c r="L577" s="267">
        <f t="shared" si="140"/>
        <v>15.870238255485276</v>
      </c>
      <c r="M577" s="268">
        <f t="shared" si="140"/>
        <v>23.770022883295198</v>
      </c>
      <c r="N577" s="266">
        <f t="shared" si="140"/>
        <v>6.5015479876161066</v>
      </c>
      <c r="O577" s="267">
        <f t="shared" si="140"/>
        <v>10.055936943808803</v>
      </c>
      <c r="P577" s="267">
        <f t="shared" si="140"/>
        <v>12.801184547045352</v>
      </c>
      <c r="Q577" s="267">
        <f t="shared" si="140"/>
        <v>-1.4492753623188293</v>
      </c>
      <c r="R577" s="267">
        <f t="shared" si="140"/>
        <v>17.419908466819223</v>
      </c>
      <c r="S577" s="268">
        <f>S574/S573*100-100</f>
        <v>23.15503432494279</v>
      </c>
      <c r="T577" s="345">
        <f t="shared" ref="T577" si="141">T574/T573*100-100</f>
        <v>12.025260319656581</v>
      </c>
      <c r="U577" s="529"/>
      <c r="V577" s="227"/>
      <c r="W577" s="529"/>
    </row>
    <row r="578" spans="1:24" ht="13.5" thickBot="1" x14ac:dyDescent="0.25">
      <c r="A578" s="472" t="s">
        <v>27</v>
      </c>
      <c r="B578" s="410">
        <f>B574-B561</f>
        <v>-287.30857142857167</v>
      </c>
      <c r="C578" s="415">
        <f t="shared" ref="C578:S578" si="142">C574-C561</f>
        <v>-142.86333333333278</v>
      </c>
      <c r="D578" s="415">
        <f t="shared" si="142"/>
        <v>142.77428571428572</v>
      </c>
      <c r="E578" s="415">
        <f t="shared" si="142"/>
        <v>-196.67000000000007</v>
      </c>
      <c r="F578" s="415">
        <f t="shared" si="142"/>
        <v>125.52999999999975</v>
      </c>
      <c r="G578" s="417">
        <f t="shared" si="142"/>
        <v>376.15571428571457</v>
      </c>
      <c r="H578" s="410">
        <f t="shared" si="142"/>
        <v>-159.8211764705884</v>
      </c>
      <c r="I578" s="415">
        <f t="shared" si="142"/>
        <v>-18.463333333333139</v>
      </c>
      <c r="J578" s="415">
        <f t="shared" si="142"/>
        <v>201.59769230769234</v>
      </c>
      <c r="K578" s="415">
        <f t="shared" si="142"/>
        <v>-579.52714285714319</v>
      </c>
      <c r="L578" s="415">
        <f t="shared" si="142"/>
        <v>244.23941176470635</v>
      </c>
      <c r="M578" s="417">
        <f t="shared" si="142"/>
        <v>219.46000000000004</v>
      </c>
      <c r="N578" s="410">
        <f t="shared" si="142"/>
        <v>-79.452352941176287</v>
      </c>
      <c r="O578" s="415">
        <f t="shared" si="142"/>
        <v>33.194444444444343</v>
      </c>
      <c r="P578" s="415">
        <f t="shared" si="142"/>
        <v>176.91176470588198</v>
      </c>
      <c r="Q578" s="415">
        <f t="shared" si="142"/>
        <v>-337.77333333333263</v>
      </c>
      <c r="R578" s="415">
        <f t="shared" si="142"/>
        <v>55.539999999999964</v>
      </c>
      <c r="S578" s="417">
        <f t="shared" si="142"/>
        <v>273.30500000000029</v>
      </c>
      <c r="T578" s="478">
        <f>T574-T561</f>
        <v>34.913875968992215</v>
      </c>
      <c r="U578" s="529"/>
      <c r="V578" s="227"/>
      <c r="W578" s="529"/>
    </row>
    <row r="579" spans="1:24" x14ac:dyDescent="0.2">
      <c r="A579" s="370" t="s">
        <v>51</v>
      </c>
      <c r="B579" s="486">
        <v>64</v>
      </c>
      <c r="C579" s="487">
        <v>64</v>
      </c>
      <c r="D579" s="487">
        <v>64</v>
      </c>
      <c r="E579" s="487">
        <v>10</v>
      </c>
      <c r="F579" s="487">
        <v>64</v>
      </c>
      <c r="G579" s="489">
        <v>63</v>
      </c>
      <c r="H579" s="486">
        <v>65</v>
      </c>
      <c r="I579" s="487">
        <v>66</v>
      </c>
      <c r="J579" s="487">
        <v>65</v>
      </c>
      <c r="K579" s="487">
        <v>10</v>
      </c>
      <c r="L579" s="487">
        <v>66</v>
      </c>
      <c r="M579" s="489">
        <v>66</v>
      </c>
      <c r="N579" s="486">
        <v>67</v>
      </c>
      <c r="O579" s="487">
        <v>68</v>
      </c>
      <c r="P579" s="487">
        <v>66</v>
      </c>
      <c r="Q579" s="487">
        <v>11</v>
      </c>
      <c r="R579" s="487">
        <v>66</v>
      </c>
      <c r="S579" s="489">
        <v>66</v>
      </c>
      <c r="T579" s="347">
        <f>SUM(B579:S579)</f>
        <v>1011</v>
      </c>
      <c r="U579" s="227" t="s">
        <v>56</v>
      </c>
      <c r="V579" s="278">
        <f>T566-T579</f>
        <v>10</v>
      </c>
      <c r="W579" s="279">
        <f>V579/T566</f>
        <v>9.7943192948090115E-3</v>
      </c>
      <c r="X579" s="414" t="s">
        <v>151</v>
      </c>
    </row>
    <row r="580" spans="1:24" x14ac:dyDescent="0.2">
      <c r="A580" s="371" t="s">
        <v>28</v>
      </c>
      <c r="B580" s="323">
        <v>153</v>
      </c>
      <c r="C580" s="240">
        <v>152</v>
      </c>
      <c r="D580" s="240">
        <v>151</v>
      </c>
      <c r="E580" s="240">
        <v>153.5</v>
      </c>
      <c r="F580" s="240">
        <v>150.5</v>
      </c>
      <c r="G580" s="243">
        <v>149</v>
      </c>
      <c r="H580" s="242">
        <v>153</v>
      </c>
      <c r="I580" s="240">
        <v>152</v>
      </c>
      <c r="J580" s="240">
        <v>151</v>
      </c>
      <c r="K580" s="240">
        <v>154</v>
      </c>
      <c r="L580" s="240">
        <v>150.5</v>
      </c>
      <c r="M580" s="243">
        <v>149</v>
      </c>
      <c r="N580" s="242">
        <v>153</v>
      </c>
      <c r="O580" s="240">
        <v>151.5</v>
      </c>
      <c r="P580" s="240">
        <v>151</v>
      </c>
      <c r="Q580" s="240">
        <v>153.5</v>
      </c>
      <c r="R580" s="240">
        <v>150</v>
      </c>
      <c r="S580" s="243">
        <v>149.5</v>
      </c>
      <c r="T580" s="339"/>
      <c r="U580" s="227" t="s">
        <v>57</v>
      </c>
      <c r="V580" s="362">
        <v>150.34</v>
      </c>
      <c r="W580" s="529"/>
    </row>
    <row r="581" spans="1:24" ht="13.5" thickBot="1" x14ac:dyDescent="0.25">
      <c r="A581" s="372" t="s">
        <v>26</v>
      </c>
      <c r="B581" s="410">
        <f>B580-B570</f>
        <v>2.1999999999999886</v>
      </c>
      <c r="C581" s="415">
        <f t="shared" ref="C581:G581" si="143">C580-C570</f>
        <v>1.1999999999999886</v>
      </c>
      <c r="D581" s="415">
        <f t="shared" si="143"/>
        <v>0.19999999999998863</v>
      </c>
      <c r="E581" s="415">
        <f t="shared" si="143"/>
        <v>2.6999999999999886</v>
      </c>
      <c r="F581" s="415">
        <f t="shared" si="143"/>
        <v>-0.30000000000001137</v>
      </c>
      <c r="G581" s="417">
        <f t="shared" si="143"/>
        <v>-1.8000000000000114</v>
      </c>
      <c r="H581" s="410">
        <f t="shared" ref="H581" si="144">H580-H570</f>
        <v>2.1999999999999886</v>
      </c>
      <c r="I581" s="415">
        <f t="shared" ref="I581" si="145">I580-I570</f>
        <v>1.1999999999999886</v>
      </c>
      <c r="J581" s="415">
        <f t="shared" ref="J581" si="146">J580-J570</f>
        <v>0.19999999999998863</v>
      </c>
      <c r="K581" s="415">
        <f t="shared" ref="K581" si="147">K580-K570</f>
        <v>3.1999999999999886</v>
      </c>
      <c r="L581" s="415">
        <f t="shared" ref="L581" si="148">L580-L570</f>
        <v>-0.30000000000001137</v>
      </c>
      <c r="M581" s="417">
        <f t="shared" ref="M581" si="149">M580-M570</f>
        <v>-1.8000000000000114</v>
      </c>
      <c r="N581" s="410">
        <f t="shared" ref="N581" si="150">N580-N570</f>
        <v>2.4000000000000057</v>
      </c>
      <c r="O581" s="415">
        <f t="shared" ref="O581" si="151">O580-O570</f>
        <v>0.90000000000000568</v>
      </c>
      <c r="P581" s="415">
        <f t="shared" ref="P581" si="152">P580-P570</f>
        <v>0.40000000000000568</v>
      </c>
      <c r="Q581" s="415">
        <f t="shared" ref="Q581" si="153">Q580-Q570</f>
        <v>2.9000000000000057</v>
      </c>
      <c r="R581" s="415">
        <f t="shared" ref="R581" si="154">R580-R570</f>
        <v>-0.59999999999999432</v>
      </c>
      <c r="S581" s="417">
        <f t="shared" ref="S581" si="155">S580-S570</f>
        <v>-1.0999999999999943</v>
      </c>
      <c r="T581" s="348"/>
      <c r="U581" s="227" t="s">
        <v>26</v>
      </c>
      <c r="V581" s="395">
        <f>V580-V567</f>
        <v>-0.27000000000001023</v>
      </c>
      <c r="W581" s="529"/>
    </row>
    <row r="583" spans="1:24" ht="13.5" thickBot="1" x14ac:dyDescent="0.25"/>
    <row r="584" spans="1:24" ht="13.5" thickBot="1" x14ac:dyDescent="0.25">
      <c r="A584" s="468" t="s">
        <v>152</v>
      </c>
      <c r="B584" s="621" t="s">
        <v>53</v>
      </c>
      <c r="C584" s="622"/>
      <c r="D584" s="622"/>
      <c r="E584" s="622"/>
      <c r="F584" s="622"/>
      <c r="G584" s="623"/>
      <c r="H584" s="621" t="s">
        <v>72</v>
      </c>
      <c r="I584" s="622"/>
      <c r="J584" s="622"/>
      <c r="K584" s="622"/>
      <c r="L584" s="622"/>
      <c r="M584" s="623"/>
      <c r="N584" s="621" t="s">
        <v>63</v>
      </c>
      <c r="O584" s="622"/>
      <c r="P584" s="622"/>
      <c r="Q584" s="622"/>
      <c r="R584" s="622"/>
      <c r="S584" s="623"/>
      <c r="T584" s="338" t="s">
        <v>55</v>
      </c>
      <c r="U584" s="531"/>
      <c r="V584" s="531"/>
      <c r="W584" s="531"/>
    </row>
    <row r="585" spans="1:24" x14ac:dyDescent="0.2">
      <c r="A585" s="469" t="s">
        <v>54</v>
      </c>
      <c r="B585" s="490">
        <v>1</v>
      </c>
      <c r="C585" s="329">
        <v>2</v>
      </c>
      <c r="D585" s="329">
        <v>3</v>
      </c>
      <c r="E585" s="329">
        <v>4</v>
      </c>
      <c r="F585" s="329">
        <v>5</v>
      </c>
      <c r="G585" s="483">
        <v>6</v>
      </c>
      <c r="H585" s="490">
        <v>7</v>
      </c>
      <c r="I585" s="329">
        <v>8</v>
      </c>
      <c r="J585" s="329">
        <v>9</v>
      </c>
      <c r="K585" s="329">
        <v>10</v>
      </c>
      <c r="L585" s="329">
        <v>11</v>
      </c>
      <c r="M585" s="483">
        <v>12</v>
      </c>
      <c r="N585" s="490">
        <v>13</v>
      </c>
      <c r="O585" s="329">
        <v>14</v>
      </c>
      <c r="P585" s="329">
        <v>15</v>
      </c>
      <c r="Q585" s="329">
        <v>16</v>
      </c>
      <c r="R585" s="329">
        <v>17</v>
      </c>
      <c r="S585" s="483">
        <v>18</v>
      </c>
      <c r="T585" s="459"/>
      <c r="U585" s="531"/>
      <c r="V585" s="531"/>
      <c r="W585" s="531"/>
    </row>
    <row r="586" spans="1:24" x14ac:dyDescent="0.2">
      <c r="A586" s="470" t="s">
        <v>3</v>
      </c>
      <c r="B586" s="473">
        <v>4385</v>
      </c>
      <c r="C586" s="254">
        <v>4385</v>
      </c>
      <c r="D586" s="254">
        <v>4385</v>
      </c>
      <c r="E586" s="254">
        <v>4385</v>
      </c>
      <c r="F586" s="254">
        <v>4385</v>
      </c>
      <c r="G586" s="255">
        <v>4385</v>
      </c>
      <c r="H586" s="253">
        <v>4385</v>
      </c>
      <c r="I586" s="254">
        <v>4385</v>
      </c>
      <c r="J586" s="254">
        <v>4385</v>
      </c>
      <c r="K586" s="254">
        <v>4385</v>
      </c>
      <c r="L586" s="254">
        <v>4385</v>
      </c>
      <c r="M586" s="255">
        <v>4385</v>
      </c>
      <c r="N586" s="253">
        <v>4385</v>
      </c>
      <c r="O586" s="254">
        <v>4385</v>
      </c>
      <c r="P586" s="254">
        <v>4385</v>
      </c>
      <c r="Q586" s="254">
        <v>4385</v>
      </c>
      <c r="R586" s="254">
        <v>4385</v>
      </c>
      <c r="S586" s="255">
        <v>4385</v>
      </c>
      <c r="T586" s="255">
        <v>4385</v>
      </c>
      <c r="U586" s="531"/>
      <c r="V586" s="531"/>
      <c r="W586" s="531"/>
    </row>
    <row r="587" spans="1:24" x14ac:dyDescent="0.2">
      <c r="A587" s="471" t="s">
        <v>6</v>
      </c>
      <c r="B587" s="256">
        <v>4688.75</v>
      </c>
      <c r="C587" s="257">
        <v>4783.75</v>
      </c>
      <c r="D587" s="257">
        <v>4929.38</v>
      </c>
      <c r="E587" s="257">
        <v>4300</v>
      </c>
      <c r="F587" s="257">
        <v>5008.75</v>
      </c>
      <c r="G587" s="258">
        <v>5229.47</v>
      </c>
      <c r="H587" s="256">
        <v>4615</v>
      </c>
      <c r="I587" s="257">
        <v>4256.67</v>
      </c>
      <c r="J587" s="257">
        <v>4790</v>
      </c>
      <c r="K587" s="257">
        <v>4998.13</v>
      </c>
      <c r="L587" s="257">
        <v>5049.41</v>
      </c>
      <c r="M587" s="258">
        <v>5242</v>
      </c>
      <c r="N587" s="256">
        <v>4661.88</v>
      </c>
      <c r="O587" s="257">
        <v>4880</v>
      </c>
      <c r="P587" s="257">
        <v>4952.5</v>
      </c>
      <c r="Q587" s="257">
        <v>4341.43</v>
      </c>
      <c r="R587" s="257">
        <v>5125</v>
      </c>
      <c r="S587" s="258">
        <v>5235.63</v>
      </c>
      <c r="T587" s="342">
        <v>4901.76</v>
      </c>
      <c r="U587" s="531"/>
      <c r="V587" s="531"/>
      <c r="W587" s="531"/>
    </row>
    <row r="588" spans="1:24" x14ac:dyDescent="0.2">
      <c r="A588" s="469" t="s">
        <v>7</v>
      </c>
      <c r="B588" s="260">
        <v>93.75</v>
      </c>
      <c r="C588" s="261">
        <v>93.75</v>
      </c>
      <c r="D588" s="261">
        <v>100</v>
      </c>
      <c r="E588" s="261">
        <v>83.33</v>
      </c>
      <c r="F588" s="261">
        <v>100</v>
      </c>
      <c r="G588" s="262">
        <v>100</v>
      </c>
      <c r="H588" s="260">
        <v>93.75</v>
      </c>
      <c r="I588" s="261">
        <v>100</v>
      </c>
      <c r="J588" s="261">
        <v>100</v>
      </c>
      <c r="K588" s="261">
        <v>100</v>
      </c>
      <c r="L588" s="261">
        <v>100</v>
      </c>
      <c r="M588" s="262">
        <v>93.33</v>
      </c>
      <c r="N588" s="260">
        <v>100</v>
      </c>
      <c r="O588" s="261">
        <v>100</v>
      </c>
      <c r="P588" s="261">
        <v>100</v>
      </c>
      <c r="Q588" s="261">
        <v>100</v>
      </c>
      <c r="R588" s="261">
        <v>100</v>
      </c>
      <c r="S588" s="262">
        <v>100</v>
      </c>
      <c r="T588" s="343">
        <v>86.26</v>
      </c>
      <c r="U588" s="531"/>
      <c r="V588" s="227"/>
      <c r="W588" s="531"/>
    </row>
    <row r="589" spans="1:24" x14ac:dyDescent="0.2">
      <c r="A589" s="469" t="s">
        <v>8</v>
      </c>
      <c r="B589" s="263">
        <v>4.8800000000000003E-2</v>
      </c>
      <c r="C589" s="264">
        <v>4.9700000000000001E-2</v>
      </c>
      <c r="D589" s="264">
        <v>2.3599999999999999E-2</v>
      </c>
      <c r="E589" s="264">
        <v>6.7599999999999993E-2</v>
      </c>
      <c r="F589" s="264">
        <v>2.7300000000000001E-2</v>
      </c>
      <c r="G589" s="265">
        <v>3.2199999999999999E-2</v>
      </c>
      <c r="H589" s="263">
        <v>5.1700000000000003E-2</v>
      </c>
      <c r="I589" s="264">
        <v>1.11E-2</v>
      </c>
      <c r="J589" s="264">
        <v>3.1E-2</v>
      </c>
      <c r="K589" s="264">
        <v>2.1600000000000001E-2</v>
      </c>
      <c r="L589" s="264">
        <v>2.3099999999999999E-2</v>
      </c>
      <c r="M589" s="265">
        <v>4.9599999999999998E-2</v>
      </c>
      <c r="N589" s="263">
        <v>2.47E-2</v>
      </c>
      <c r="O589" s="264">
        <v>3.6200000000000003E-2</v>
      </c>
      <c r="P589" s="264">
        <v>3.2300000000000002E-2</v>
      </c>
      <c r="Q589" s="264">
        <v>5.3199999999999997E-2</v>
      </c>
      <c r="R589" s="264">
        <v>4.0099999999999997E-2</v>
      </c>
      <c r="S589" s="265">
        <v>3.7400000000000003E-2</v>
      </c>
      <c r="T589" s="344">
        <v>6.4500000000000002E-2</v>
      </c>
      <c r="U589" s="531"/>
      <c r="V589" s="227"/>
      <c r="W589" s="531"/>
    </row>
    <row r="590" spans="1:24" x14ac:dyDescent="0.2">
      <c r="A590" s="471" t="s">
        <v>1</v>
      </c>
      <c r="B590" s="266">
        <f>B587/B586*100-100</f>
        <v>6.9270239452679618</v>
      </c>
      <c r="C590" s="267">
        <f t="shared" ref="C590:R590" si="156">C587/C586*100-100</f>
        <v>9.0935005701254283</v>
      </c>
      <c r="D590" s="267">
        <f t="shared" si="156"/>
        <v>12.414595210946416</v>
      </c>
      <c r="E590" s="267">
        <f t="shared" si="156"/>
        <v>-1.9384264538198437</v>
      </c>
      <c r="F590" s="267">
        <f t="shared" si="156"/>
        <v>14.224629418472063</v>
      </c>
      <c r="G590" s="268">
        <f t="shared" si="156"/>
        <v>19.258152793614599</v>
      </c>
      <c r="H590" s="266">
        <f t="shared" si="156"/>
        <v>5.2451539338654385</v>
      </c>
      <c r="I590" s="267">
        <f t="shared" si="156"/>
        <v>-2.9265678449258843</v>
      </c>
      <c r="J590" s="267">
        <f t="shared" si="156"/>
        <v>9.2360319270239302</v>
      </c>
      <c r="K590" s="267">
        <f t="shared" si="156"/>
        <v>13.982440136830093</v>
      </c>
      <c r="L590" s="267">
        <f t="shared" si="156"/>
        <v>15.151881413911056</v>
      </c>
      <c r="M590" s="268">
        <f t="shared" si="156"/>
        <v>19.54389965792474</v>
      </c>
      <c r="N590" s="266">
        <f t="shared" si="156"/>
        <v>6.314253135689853</v>
      </c>
      <c r="O590" s="267">
        <f t="shared" si="156"/>
        <v>11.288483466362592</v>
      </c>
      <c r="P590" s="267">
        <f t="shared" si="156"/>
        <v>12.941847206385404</v>
      </c>
      <c r="Q590" s="267">
        <f t="shared" si="156"/>
        <v>-0.99361459521092854</v>
      </c>
      <c r="R590" s="267">
        <f t="shared" si="156"/>
        <v>16.875712656784486</v>
      </c>
      <c r="S590" s="268">
        <f>S587/S586*100-100</f>
        <v>19.398631698973773</v>
      </c>
      <c r="T590" s="345">
        <f t="shared" ref="T590" si="157">T587/T586*100-100</f>
        <v>11.784720638540477</v>
      </c>
      <c r="U590" s="531"/>
      <c r="V590" s="227"/>
      <c r="W590" s="531"/>
    </row>
    <row r="591" spans="1:24" ht="13.5" thickBot="1" x14ac:dyDescent="0.25">
      <c r="A591" s="472" t="s">
        <v>27</v>
      </c>
      <c r="B591" s="410">
        <f>B587-B574</f>
        <v>150.17857142857156</v>
      </c>
      <c r="C591" s="415">
        <f t="shared" ref="C591:S591" si="158">C587-C574</f>
        <v>13.08333333333303</v>
      </c>
      <c r="D591" s="415">
        <f t="shared" si="158"/>
        <v>-36.334285714285215</v>
      </c>
      <c r="E591" s="415">
        <f t="shared" si="158"/>
        <v>10</v>
      </c>
      <c r="F591" s="415">
        <f t="shared" si="158"/>
        <v>-53.25</v>
      </c>
      <c r="G591" s="417">
        <f t="shared" si="158"/>
        <v>-79.815714285714421</v>
      </c>
      <c r="H591" s="410">
        <f t="shared" si="158"/>
        <v>-22.058823529411711</v>
      </c>
      <c r="I591" s="415">
        <f t="shared" si="158"/>
        <v>-527.9966666666669</v>
      </c>
      <c r="J591" s="415">
        <f t="shared" si="158"/>
        <v>-182.30769230769238</v>
      </c>
      <c r="K591" s="415">
        <f t="shared" si="158"/>
        <v>780.98714285714323</v>
      </c>
      <c r="L591" s="415">
        <f t="shared" si="158"/>
        <v>-14.119411764706456</v>
      </c>
      <c r="M591" s="417">
        <f t="shared" si="158"/>
        <v>-166.75</v>
      </c>
      <c r="N591" s="410">
        <f t="shared" si="158"/>
        <v>7.7623529411766867</v>
      </c>
      <c r="O591" s="415">
        <f t="shared" si="158"/>
        <v>70.555555555555657</v>
      </c>
      <c r="P591" s="415">
        <f t="shared" si="158"/>
        <v>23.088235294118022</v>
      </c>
      <c r="Q591" s="415">
        <f t="shared" si="158"/>
        <v>34.763333333333321</v>
      </c>
      <c r="R591" s="415">
        <f t="shared" si="158"/>
        <v>-6.25</v>
      </c>
      <c r="S591" s="417">
        <f t="shared" si="158"/>
        <v>-146.24499999999989</v>
      </c>
      <c r="T591" s="478">
        <f>T587-T574</f>
        <v>6.2561240310078574</v>
      </c>
      <c r="U591" s="531"/>
      <c r="V591" s="227"/>
      <c r="W591" s="531"/>
    </row>
    <row r="592" spans="1:24" x14ac:dyDescent="0.2">
      <c r="A592" s="370" t="s">
        <v>51</v>
      </c>
      <c r="B592" s="486">
        <v>61</v>
      </c>
      <c r="C592" s="487">
        <v>61</v>
      </c>
      <c r="D592" s="487">
        <v>61</v>
      </c>
      <c r="E592" s="487">
        <v>10</v>
      </c>
      <c r="F592" s="487">
        <v>61</v>
      </c>
      <c r="G592" s="489">
        <v>60</v>
      </c>
      <c r="H592" s="486">
        <v>60</v>
      </c>
      <c r="I592" s="487">
        <v>61</v>
      </c>
      <c r="J592" s="487">
        <v>60</v>
      </c>
      <c r="K592" s="487">
        <v>8</v>
      </c>
      <c r="L592" s="487">
        <v>61</v>
      </c>
      <c r="M592" s="489">
        <v>61</v>
      </c>
      <c r="N592" s="486">
        <v>61</v>
      </c>
      <c r="O592" s="487">
        <v>62</v>
      </c>
      <c r="P592" s="487">
        <v>61</v>
      </c>
      <c r="Q592" s="487">
        <v>9</v>
      </c>
      <c r="R592" s="487">
        <v>61</v>
      </c>
      <c r="S592" s="489">
        <v>61</v>
      </c>
      <c r="T592" s="347">
        <f>SUM(B592:S592)</f>
        <v>940</v>
      </c>
      <c r="U592" s="227" t="s">
        <v>56</v>
      </c>
      <c r="V592" s="278">
        <f>T579-T592</f>
        <v>71</v>
      </c>
      <c r="W592" s="279">
        <f>V592/T579</f>
        <v>7.0227497527200797E-2</v>
      </c>
      <c r="X592" s="414" t="s">
        <v>153</v>
      </c>
    </row>
    <row r="593" spans="1:23" x14ac:dyDescent="0.2">
      <c r="A593" s="371" t="s">
        <v>28</v>
      </c>
      <c r="B593" s="323">
        <v>153</v>
      </c>
      <c r="C593" s="240">
        <v>152</v>
      </c>
      <c r="D593" s="240">
        <v>151</v>
      </c>
      <c r="E593" s="240">
        <v>153.5</v>
      </c>
      <c r="F593" s="240">
        <v>150.5</v>
      </c>
      <c r="G593" s="243">
        <v>149</v>
      </c>
      <c r="H593" s="242">
        <v>153</v>
      </c>
      <c r="I593" s="240">
        <v>152</v>
      </c>
      <c r="J593" s="240">
        <v>151</v>
      </c>
      <c r="K593" s="240">
        <v>154</v>
      </c>
      <c r="L593" s="240">
        <v>150.5</v>
      </c>
      <c r="M593" s="243">
        <v>149</v>
      </c>
      <c r="N593" s="242">
        <v>153</v>
      </c>
      <c r="O593" s="240">
        <v>151.5</v>
      </c>
      <c r="P593" s="240">
        <v>151</v>
      </c>
      <c r="Q593" s="240">
        <v>153.5</v>
      </c>
      <c r="R593" s="240">
        <v>150</v>
      </c>
      <c r="S593" s="243">
        <v>149.5</v>
      </c>
      <c r="T593" s="339"/>
      <c r="U593" s="227" t="s">
        <v>57</v>
      </c>
      <c r="V593" s="362">
        <v>151.16999999999999</v>
      </c>
      <c r="W593" s="531"/>
    </row>
    <row r="594" spans="1:23" ht="13.5" thickBot="1" x14ac:dyDescent="0.25">
      <c r="A594" s="372" t="s">
        <v>26</v>
      </c>
      <c r="B594" s="410">
        <f>B593-B580</f>
        <v>0</v>
      </c>
      <c r="C594" s="415">
        <f t="shared" ref="C594:S594" si="159">C593-C580</f>
        <v>0</v>
      </c>
      <c r="D594" s="415">
        <f t="shared" si="159"/>
        <v>0</v>
      </c>
      <c r="E594" s="415">
        <f t="shared" si="159"/>
        <v>0</v>
      </c>
      <c r="F594" s="415">
        <f t="shared" si="159"/>
        <v>0</v>
      </c>
      <c r="G594" s="417">
        <f t="shared" si="159"/>
        <v>0</v>
      </c>
      <c r="H594" s="410">
        <f t="shared" si="159"/>
        <v>0</v>
      </c>
      <c r="I594" s="415">
        <f t="shared" si="159"/>
        <v>0</v>
      </c>
      <c r="J594" s="415">
        <f t="shared" si="159"/>
        <v>0</v>
      </c>
      <c r="K594" s="415">
        <f t="shared" si="159"/>
        <v>0</v>
      </c>
      <c r="L594" s="415">
        <f t="shared" si="159"/>
        <v>0</v>
      </c>
      <c r="M594" s="417">
        <f t="shared" si="159"/>
        <v>0</v>
      </c>
      <c r="N594" s="410">
        <f t="shared" si="159"/>
        <v>0</v>
      </c>
      <c r="O594" s="415">
        <f t="shared" si="159"/>
        <v>0</v>
      </c>
      <c r="P594" s="415">
        <f t="shared" si="159"/>
        <v>0</v>
      </c>
      <c r="Q594" s="415">
        <f t="shared" si="159"/>
        <v>0</v>
      </c>
      <c r="R594" s="415">
        <f t="shared" si="159"/>
        <v>0</v>
      </c>
      <c r="S594" s="417">
        <f t="shared" si="159"/>
        <v>0</v>
      </c>
      <c r="T594" s="348"/>
      <c r="U594" s="227" t="s">
        <v>26</v>
      </c>
      <c r="V594" s="395">
        <f>V593-V580</f>
        <v>0.82999999999998408</v>
      </c>
      <c r="W594" s="531"/>
    </row>
    <row r="596" spans="1:23" ht="13.5" thickBot="1" x14ac:dyDescent="0.25"/>
    <row r="597" spans="1:23" ht="13.5" thickBot="1" x14ac:dyDescent="0.25">
      <c r="A597" s="468" t="s">
        <v>154</v>
      </c>
      <c r="B597" s="621" t="s">
        <v>53</v>
      </c>
      <c r="C597" s="622"/>
      <c r="D597" s="622"/>
      <c r="E597" s="622"/>
      <c r="F597" s="622"/>
      <c r="G597" s="623"/>
      <c r="H597" s="621" t="s">
        <v>72</v>
      </c>
      <c r="I597" s="622"/>
      <c r="J597" s="622"/>
      <c r="K597" s="622"/>
      <c r="L597" s="622"/>
      <c r="M597" s="623"/>
      <c r="N597" s="621" t="s">
        <v>63</v>
      </c>
      <c r="O597" s="622"/>
      <c r="P597" s="622"/>
      <c r="Q597" s="622"/>
      <c r="R597" s="622"/>
      <c r="S597" s="623"/>
      <c r="T597" s="338" t="s">
        <v>55</v>
      </c>
      <c r="U597" s="532"/>
      <c r="V597" s="532"/>
      <c r="W597" s="532"/>
    </row>
    <row r="598" spans="1:23" x14ac:dyDescent="0.2">
      <c r="A598" s="469" t="s">
        <v>54</v>
      </c>
      <c r="B598" s="490">
        <v>1</v>
      </c>
      <c r="C598" s="329">
        <v>2</v>
      </c>
      <c r="D598" s="329">
        <v>3</v>
      </c>
      <c r="E598" s="329">
        <v>4</v>
      </c>
      <c r="F598" s="329">
        <v>5</v>
      </c>
      <c r="G598" s="483">
        <v>6</v>
      </c>
      <c r="H598" s="490">
        <v>7</v>
      </c>
      <c r="I598" s="329">
        <v>8</v>
      </c>
      <c r="J598" s="329">
        <v>9</v>
      </c>
      <c r="K598" s="329">
        <v>10</v>
      </c>
      <c r="L598" s="329">
        <v>11</v>
      </c>
      <c r="M598" s="483">
        <v>12</v>
      </c>
      <c r="N598" s="490">
        <v>13</v>
      </c>
      <c r="O598" s="329">
        <v>14</v>
      </c>
      <c r="P598" s="329">
        <v>15</v>
      </c>
      <c r="Q598" s="329">
        <v>16</v>
      </c>
      <c r="R598" s="329">
        <v>17</v>
      </c>
      <c r="S598" s="483">
        <v>18</v>
      </c>
      <c r="T598" s="459"/>
      <c r="U598" s="532"/>
      <c r="V598" s="532"/>
      <c r="W598" s="532"/>
    </row>
    <row r="599" spans="1:23" x14ac:dyDescent="0.2">
      <c r="A599" s="470" t="s">
        <v>3</v>
      </c>
      <c r="B599" s="473">
        <v>4400</v>
      </c>
      <c r="C599" s="254">
        <v>4400</v>
      </c>
      <c r="D599" s="254">
        <v>4400</v>
      </c>
      <c r="E599" s="254">
        <v>4400</v>
      </c>
      <c r="F599" s="254">
        <v>4400</v>
      </c>
      <c r="G599" s="255">
        <v>4400</v>
      </c>
      <c r="H599" s="253">
        <v>4400</v>
      </c>
      <c r="I599" s="254">
        <v>4400</v>
      </c>
      <c r="J599" s="254">
        <v>4400</v>
      </c>
      <c r="K599" s="254">
        <v>4400</v>
      </c>
      <c r="L599" s="254">
        <v>4400</v>
      </c>
      <c r="M599" s="255">
        <v>4400</v>
      </c>
      <c r="N599" s="253">
        <v>4400</v>
      </c>
      <c r="O599" s="254">
        <v>4400</v>
      </c>
      <c r="P599" s="254">
        <v>4400</v>
      </c>
      <c r="Q599" s="254">
        <v>4400</v>
      </c>
      <c r="R599" s="254">
        <v>4400</v>
      </c>
      <c r="S599" s="255">
        <v>4400</v>
      </c>
      <c r="T599" s="255">
        <v>4400</v>
      </c>
      <c r="U599" s="532"/>
      <c r="V599" s="532"/>
      <c r="W599" s="532"/>
    </row>
    <row r="600" spans="1:23" x14ac:dyDescent="0.2">
      <c r="A600" s="471" t="s">
        <v>6</v>
      </c>
      <c r="B600" s="256">
        <v>4730</v>
      </c>
      <c r="C600" s="257">
        <v>4659</v>
      </c>
      <c r="D600" s="257">
        <v>4860</v>
      </c>
      <c r="E600" s="257">
        <v>4353</v>
      </c>
      <c r="F600" s="257">
        <v>5020</v>
      </c>
      <c r="G600" s="258">
        <v>5182</v>
      </c>
      <c r="H600" s="256">
        <v>4820</v>
      </c>
      <c r="I600" s="257">
        <v>4881</v>
      </c>
      <c r="J600" s="257">
        <v>5058</v>
      </c>
      <c r="K600" s="257">
        <v>4669</v>
      </c>
      <c r="L600" s="257">
        <v>5142</v>
      </c>
      <c r="M600" s="258">
        <v>5264</v>
      </c>
      <c r="N600" s="256">
        <v>4654</v>
      </c>
      <c r="O600" s="257">
        <v>4889</v>
      </c>
      <c r="P600" s="257">
        <v>4991</v>
      </c>
      <c r="Q600" s="257">
        <v>4492</v>
      </c>
      <c r="R600" s="257">
        <v>5129</v>
      </c>
      <c r="S600" s="258">
        <v>5292</v>
      </c>
      <c r="T600" s="342">
        <v>4931</v>
      </c>
      <c r="U600" s="532"/>
      <c r="V600" s="532"/>
      <c r="W600" s="532"/>
    </row>
    <row r="601" spans="1:23" x14ac:dyDescent="0.2">
      <c r="A601" s="469" t="s">
        <v>7</v>
      </c>
      <c r="B601" s="260">
        <v>93.3</v>
      </c>
      <c r="C601" s="261">
        <v>96.7</v>
      </c>
      <c r="D601" s="261">
        <v>93.3</v>
      </c>
      <c r="E601" s="261">
        <v>71.400000000000006</v>
      </c>
      <c r="F601" s="261">
        <v>100</v>
      </c>
      <c r="G601" s="262">
        <v>86.7</v>
      </c>
      <c r="H601" s="260">
        <v>86.7</v>
      </c>
      <c r="I601" s="261">
        <v>100</v>
      </c>
      <c r="J601" s="261">
        <v>100</v>
      </c>
      <c r="K601" s="261">
        <v>83.3</v>
      </c>
      <c r="L601" s="261">
        <v>86.7</v>
      </c>
      <c r="M601" s="262">
        <v>93.3</v>
      </c>
      <c r="N601" s="260">
        <v>100</v>
      </c>
      <c r="O601" s="261">
        <v>100</v>
      </c>
      <c r="P601" s="261">
        <v>100</v>
      </c>
      <c r="Q601" s="261">
        <v>62.5</v>
      </c>
      <c r="R601" s="261">
        <v>100</v>
      </c>
      <c r="S601" s="262">
        <v>86.7</v>
      </c>
      <c r="T601" s="343">
        <v>85.4</v>
      </c>
      <c r="U601" s="532"/>
      <c r="V601" s="227"/>
      <c r="W601" s="532"/>
    </row>
    <row r="602" spans="1:23" x14ac:dyDescent="0.2">
      <c r="A602" s="469" t="s">
        <v>8</v>
      </c>
      <c r="B602" s="263">
        <v>0.06</v>
      </c>
      <c r="C602" s="264">
        <v>7.1999999999999995E-2</v>
      </c>
      <c r="D602" s="264">
        <v>4.4999999999999998E-2</v>
      </c>
      <c r="E602" s="264">
        <v>0.10100000000000001</v>
      </c>
      <c r="F602" s="264">
        <v>3.5000000000000003E-2</v>
      </c>
      <c r="G602" s="265">
        <v>6.2E-2</v>
      </c>
      <c r="H602" s="263">
        <v>8.8999999999999996E-2</v>
      </c>
      <c r="I602" s="264">
        <v>3.1E-2</v>
      </c>
      <c r="J602" s="264">
        <v>2.4E-2</v>
      </c>
      <c r="K602" s="264">
        <v>9.5000000000000001E-2</v>
      </c>
      <c r="L602" s="264">
        <v>0.06</v>
      </c>
      <c r="M602" s="265">
        <v>5.0999999999999997E-2</v>
      </c>
      <c r="N602" s="263">
        <v>4.3999999999999997E-2</v>
      </c>
      <c r="O602" s="264">
        <v>4.3999999999999997E-2</v>
      </c>
      <c r="P602" s="264">
        <v>2.5999999999999999E-2</v>
      </c>
      <c r="Q602" s="264">
        <v>9.5000000000000001E-2</v>
      </c>
      <c r="R602" s="264">
        <v>4.3999999999999997E-2</v>
      </c>
      <c r="S602" s="265">
        <v>5.2999999999999999E-2</v>
      </c>
      <c r="T602" s="344">
        <v>7.1999999999999995E-2</v>
      </c>
      <c r="U602" s="532"/>
      <c r="V602" s="227"/>
      <c r="W602" s="532"/>
    </row>
    <row r="603" spans="1:23" x14ac:dyDescent="0.2">
      <c r="A603" s="471" t="s">
        <v>1</v>
      </c>
      <c r="B603" s="266">
        <f>B600/B599*100-100</f>
        <v>7.5</v>
      </c>
      <c r="C603" s="267">
        <f t="shared" ref="C603:R603" si="160">C600/C599*100-100</f>
        <v>5.8863636363636402</v>
      </c>
      <c r="D603" s="267">
        <f t="shared" si="160"/>
        <v>10.454545454545453</v>
      </c>
      <c r="E603" s="267">
        <f t="shared" si="160"/>
        <v>-1.0681818181818272</v>
      </c>
      <c r="F603" s="267">
        <f t="shared" si="160"/>
        <v>14.090909090909093</v>
      </c>
      <c r="G603" s="268">
        <f t="shared" si="160"/>
        <v>17.77272727272728</v>
      </c>
      <c r="H603" s="266">
        <f t="shared" si="160"/>
        <v>9.5454545454545467</v>
      </c>
      <c r="I603" s="267">
        <f t="shared" si="160"/>
        <v>10.931818181818187</v>
      </c>
      <c r="J603" s="267">
        <f t="shared" si="160"/>
        <v>14.954545454545467</v>
      </c>
      <c r="K603" s="267">
        <f t="shared" si="160"/>
        <v>6.1136363636363598</v>
      </c>
      <c r="L603" s="267">
        <f t="shared" si="160"/>
        <v>16.863636363636374</v>
      </c>
      <c r="M603" s="268">
        <f t="shared" si="160"/>
        <v>19.636363636363626</v>
      </c>
      <c r="N603" s="266">
        <f t="shared" si="160"/>
        <v>5.7727272727272663</v>
      </c>
      <c r="O603" s="267">
        <f t="shared" si="160"/>
        <v>11.11363636363636</v>
      </c>
      <c r="P603" s="267">
        <f t="shared" si="160"/>
        <v>13.431818181818173</v>
      </c>
      <c r="Q603" s="267">
        <f t="shared" si="160"/>
        <v>2.0909090909090935</v>
      </c>
      <c r="R603" s="267">
        <f t="shared" si="160"/>
        <v>16.568181818181827</v>
      </c>
      <c r="S603" s="268">
        <f>S600/S599*100-100</f>
        <v>20.272727272727266</v>
      </c>
      <c r="T603" s="345">
        <f t="shared" ref="T603" si="161">T600/T599*100-100</f>
        <v>12.068181818181813</v>
      </c>
      <c r="U603" s="532"/>
      <c r="V603" s="227"/>
      <c r="W603" s="532"/>
    </row>
    <row r="604" spans="1:23" ht="13.5" thickBot="1" x14ac:dyDescent="0.25">
      <c r="A604" s="472" t="s">
        <v>27</v>
      </c>
      <c r="B604" s="410">
        <f>B600-B587</f>
        <v>41.25</v>
      </c>
      <c r="C604" s="415">
        <f t="shared" ref="C604:S604" si="162">C600-C587</f>
        <v>-124.75</v>
      </c>
      <c r="D604" s="415">
        <f t="shared" si="162"/>
        <v>-69.380000000000109</v>
      </c>
      <c r="E604" s="415">
        <f t="shared" si="162"/>
        <v>53</v>
      </c>
      <c r="F604" s="415">
        <f t="shared" si="162"/>
        <v>11.25</v>
      </c>
      <c r="G604" s="417">
        <f t="shared" si="162"/>
        <v>-47.470000000000255</v>
      </c>
      <c r="H604" s="410">
        <f t="shared" si="162"/>
        <v>205</v>
      </c>
      <c r="I604" s="415">
        <f t="shared" si="162"/>
        <v>624.32999999999993</v>
      </c>
      <c r="J604" s="415">
        <f t="shared" si="162"/>
        <v>268</v>
      </c>
      <c r="K604" s="415">
        <f t="shared" si="162"/>
        <v>-329.13000000000011</v>
      </c>
      <c r="L604" s="415">
        <f t="shared" si="162"/>
        <v>92.590000000000146</v>
      </c>
      <c r="M604" s="417">
        <f t="shared" si="162"/>
        <v>22</v>
      </c>
      <c r="N604" s="410">
        <f t="shared" si="162"/>
        <v>-7.8800000000001091</v>
      </c>
      <c r="O604" s="415">
        <f t="shared" si="162"/>
        <v>9</v>
      </c>
      <c r="P604" s="415">
        <f t="shared" si="162"/>
        <v>38.5</v>
      </c>
      <c r="Q604" s="415">
        <f t="shared" si="162"/>
        <v>150.56999999999971</v>
      </c>
      <c r="R604" s="415">
        <f t="shared" si="162"/>
        <v>4</v>
      </c>
      <c r="S604" s="417">
        <f t="shared" si="162"/>
        <v>56.369999999999891</v>
      </c>
      <c r="T604" s="478">
        <f>T600-T587</f>
        <v>29.239999999999782</v>
      </c>
      <c r="U604" s="532"/>
      <c r="V604" s="227"/>
      <c r="W604" s="532"/>
    </row>
    <row r="605" spans="1:23" x14ac:dyDescent="0.2">
      <c r="A605" s="370" t="s">
        <v>51</v>
      </c>
      <c r="B605" s="486">
        <v>61</v>
      </c>
      <c r="C605" s="487">
        <v>61</v>
      </c>
      <c r="D605" s="487">
        <v>61</v>
      </c>
      <c r="E605" s="487">
        <v>10</v>
      </c>
      <c r="F605" s="487">
        <v>61</v>
      </c>
      <c r="G605" s="489">
        <v>60</v>
      </c>
      <c r="H605" s="486">
        <v>60</v>
      </c>
      <c r="I605" s="487">
        <v>60</v>
      </c>
      <c r="J605" s="487">
        <v>60</v>
      </c>
      <c r="K605" s="487">
        <v>6</v>
      </c>
      <c r="L605" s="487">
        <v>61</v>
      </c>
      <c r="M605" s="489">
        <v>61</v>
      </c>
      <c r="N605" s="486">
        <v>61</v>
      </c>
      <c r="O605" s="487">
        <v>61</v>
      </c>
      <c r="P605" s="487">
        <v>61</v>
      </c>
      <c r="Q605" s="487">
        <v>8</v>
      </c>
      <c r="R605" s="487">
        <v>61</v>
      </c>
      <c r="S605" s="489">
        <v>60</v>
      </c>
      <c r="T605" s="347">
        <f>SUM(B605:S605)</f>
        <v>934</v>
      </c>
      <c r="U605" s="227" t="s">
        <v>56</v>
      </c>
      <c r="V605" s="278">
        <f>T592-T605</f>
        <v>6</v>
      </c>
      <c r="W605" s="279">
        <f>V605/T592</f>
        <v>6.382978723404255E-3</v>
      </c>
    </row>
    <row r="606" spans="1:23" x14ac:dyDescent="0.2">
      <c r="A606" s="371" t="s">
        <v>28</v>
      </c>
      <c r="B606" s="323">
        <v>153</v>
      </c>
      <c r="C606" s="240">
        <v>152</v>
      </c>
      <c r="D606" s="240">
        <v>151</v>
      </c>
      <c r="E606" s="240">
        <v>153.5</v>
      </c>
      <c r="F606" s="240">
        <v>150.5</v>
      </c>
      <c r="G606" s="243">
        <v>149</v>
      </c>
      <c r="H606" s="242">
        <v>153</v>
      </c>
      <c r="I606" s="240">
        <v>152</v>
      </c>
      <c r="J606" s="240">
        <v>151</v>
      </c>
      <c r="K606" s="240">
        <v>154</v>
      </c>
      <c r="L606" s="240">
        <v>150.5</v>
      </c>
      <c r="M606" s="243">
        <v>149</v>
      </c>
      <c r="N606" s="242">
        <v>153</v>
      </c>
      <c r="O606" s="240">
        <v>151.5</v>
      </c>
      <c r="P606" s="240">
        <v>151</v>
      </c>
      <c r="Q606" s="240">
        <v>153.5</v>
      </c>
      <c r="R606" s="240">
        <v>150</v>
      </c>
      <c r="S606" s="243">
        <v>149.5</v>
      </c>
      <c r="T606" s="339"/>
      <c r="U606" s="227" t="s">
        <v>57</v>
      </c>
      <c r="V606" s="362">
        <v>151.41999999999999</v>
      </c>
      <c r="W606" s="532"/>
    </row>
    <row r="607" spans="1:23" ht="13.5" thickBot="1" x14ac:dyDescent="0.25">
      <c r="A607" s="372" t="s">
        <v>26</v>
      </c>
      <c r="B607" s="410">
        <f>B606-B593</f>
        <v>0</v>
      </c>
      <c r="C607" s="415">
        <f t="shared" ref="C607:S607" si="163">C606-C593</f>
        <v>0</v>
      </c>
      <c r="D607" s="415">
        <f t="shared" si="163"/>
        <v>0</v>
      </c>
      <c r="E607" s="415">
        <f t="shared" si="163"/>
        <v>0</v>
      </c>
      <c r="F607" s="415">
        <f t="shared" si="163"/>
        <v>0</v>
      </c>
      <c r="G607" s="417">
        <f t="shared" si="163"/>
        <v>0</v>
      </c>
      <c r="H607" s="410">
        <f t="shared" si="163"/>
        <v>0</v>
      </c>
      <c r="I607" s="415">
        <f t="shared" si="163"/>
        <v>0</v>
      </c>
      <c r="J607" s="415">
        <f t="shared" si="163"/>
        <v>0</v>
      </c>
      <c r="K607" s="415">
        <f t="shared" si="163"/>
        <v>0</v>
      </c>
      <c r="L607" s="415">
        <f t="shared" si="163"/>
        <v>0</v>
      </c>
      <c r="M607" s="417">
        <f t="shared" si="163"/>
        <v>0</v>
      </c>
      <c r="N607" s="410">
        <f t="shared" si="163"/>
        <v>0</v>
      </c>
      <c r="O607" s="415">
        <f t="shared" si="163"/>
        <v>0</v>
      </c>
      <c r="P607" s="415">
        <f t="shared" si="163"/>
        <v>0</v>
      </c>
      <c r="Q607" s="415">
        <f t="shared" si="163"/>
        <v>0</v>
      </c>
      <c r="R607" s="415">
        <f t="shared" si="163"/>
        <v>0</v>
      </c>
      <c r="S607" s="417">
        <f t="shared" si="163"/>
        <v>0</v>
      </c>
      <c r="T607" s="348"/>
      <c r="U607" s="227" t="s">
        <v>26</v>
      </c>
      <c r="V607" s="395">
        <f>V606-V593</f>
        <v>0.25</v>
      </c>
      <c r="W607" s="532"/>
    </row>
    <row r="609" spans="1:23" ht="13.5" thickBot="1" x14ac:dyDescent="0.25"/>
    <row r="610" spans="1:23" ht="13.5" thickBot="1" x14ac:dyDescent="0.25">
      <c r="A610" s="468" t="s">
        <v>155</v>
      </c>
      <c r="B610" s="621" t="s">
        <v>53</v>
      </c>
      <c r="C610" s="622"/>
      <c r="D610" s="622"/>
      <c r="E610" s="622"/>
      <c r="F610" s="622"/>
      <c r="G610" s="623"/>
      <c r="H610" s="621" t="s">
        <v>72</v>
      </c>
      <c r="I610" s="622"/>
      <c r="J610" s="622"/>
      <c r="K610" s="622"/>
      <c r="L610" s="622"/>
      <c r="M610" s="623"/>
      <c r="N610" s="621" t="s">
        <v>63</v>
      </c>
      <c r="O610" s="622"/>
      <c r="P610" s="622"/>
      <c r="Q610" s="622"/>
      <c r="R610" s="622"/>
      <c r="S610" s="623"/>
      <c r="T610" s="338" t="s">
        <v>55</v>
      </c>
      <c r="U610" s="533"/>
      <c r="V610" s="533"/>
      <c r="W610" s="533"/>
    </row>
    <row r="611" spans="1:23" x14ac:dyDescent="0.2">
      <c r="A611" s="469" t="s">
        <v>54</v>
      </c>
      <c r="B611" s="490">
        <v>1</v>
      </c>
      <c r="C611" s="329">
        <v>2</v>
      </c>
      <c r="D611" s="329">
        <v>3</v>
      </c>
      <c r="E611" s="329">
        <v>4</v>
      </c>
      <c r="F611" s="329">
        <v>5</v>
      </c>
      <c r="G611" s="483">
        <v>6</v>
      </c>
      <c r="H611" s="490">
        <v>7</v>
      </c>
      <c r="I611" s="329">
        <v>8</v>
      </c>
      <c r="J611" s="329">
        <v>9</v>
      </c>
      <c r="K611" s="329">
        <v>10</v>
      </c>
      <c r="L611" s="329">
        <v>11</v>
      </c>
      <c r="M611" s="483">
        <v>12</v>
      </c>
      <c r="N611" s="490">
        <v>13</v>
      </c>
      <c r="O611" s="329">
        <v>14</v>
      </c>
      <c r="P611" s="329">
        <v>15</v>
      </c>
      <c r="Q611" s="329">
        <v>16</v>
      </c>
      <c r="R611" s="329">
        <v>17</v>
      </c>
      <c r="S611" s="483">
        <v>18</v>
      </c>
      <c r="T611" s="459"/>
      <c r="U611" s="533"/>
      <c r="V611" s="533"/>
      <c r="W611" s="533"/>
    </row>
    <row r="612" spans="1:23" x14ac:dyDescent="0.2">
      <c r="A612" s="470" t="s">
        <v>3</v>
      </c>
      <c r="B612" s="473">
        <v>4415</v>
      </c>
      <c r="C612" s="254">
        <v>4415</v>
      </c>
      <c r="D612" s="254">
        <v>4415</v>
      </c>
      <c r="E612" s="254">
        <v>4415</v>
      </c>
      <c r="F612" s="254">
        <v>4415</v>
      </c>
      <c r="G612" s="255">
        <v>4415</v>
      </c>
      <c r="H612" s="253">
        <v>4415</v>
      </c>
      <c r="I612" s="254">
        <v>4415</v>
      </c>
      <c r="J612" s="254">
        <v>4415</v>
      </c>
      <c r="K612" s="254">
        <v>4415</v>
      </c>
      <c r="L612" s="254">
        <v>4415</v>
      </c>
      <c r="M612" s="255">
        <v>4415</v>
      </c>
      <c r="N612" s="253">
        <v>4415</v>
      </c>
      <c r="O612" s="254">
        <v>4415</v>
      </c>
      <c r="P612" s="254">
        <v>4415</v>
      </c>
      <c r="Q612" s="254">
        <v>4415</v>
      </c>
      <c r="R612" s="254">
        <v>4415</v>
      </c>
      <c r="S612" s="255">
        <v>4415</v>
      </c>
      <c r="T612" s="255">
        <v>4415</v>
      </c>
      <c r="U612" s="533"/>
      <c r="V612" s="533"/>
      <c r="W612" s="533"/>
    </row>
    <row r="613" spans="1:23" x14ac:dyDescent="0.2">
      <c r="A613" s="471" t="s">
        <v>6</v>
      </c>
      <c r="B613" s="256">
        <v>4666</v>
      </c>
      <c r="C613" s="257">
        <v>4934</v>
      </c>
      <c r="D613" s="257">
        <v>5016</v>
      </c>
      <c r="E613" s="257">
        <v>4455</v>
      </c>
      <c r="F613" s="257">
        <v>5145</v>
      </c>
      <c r="G613" s="258">
        <v>5311</v>
      </c>
      <c r="H613" s="256">
        <v>4772</v>
      </c>
      <c r="I613" s="257">
        <v>4914</v>
      </c>
      <c r="J613" s="257">
        <v>5044</v>
      </c>
      <c r="K613" s="257">
        <v>4553</v>
      </c>
      <c r="L613" s="257">
        <v>5119</v>
      </c>
      <c r="M613" s="258">
        <v>5254</v>
      </c>
      <c r="N613" s="256">
        <v>4733</v>
      </c>
      <c r="O613" s="257">
        <v>4997</v>
      </c>
      <c r="P613" s="257">
        <v>4929</v>
      </c>
      <c r="Q613" s="257">
        <v>4442</v>
      </c>
      <c r="R613" s="257">
        <v>5190</v>
      </c>
      <c r="S613" s="258">
        <v>5287</v>
      </c>
      <c r="T613" s="342">
        <v>4962</v>
      </c>
      <c r="U613" s="533"/>
      <c r="V613" s="533"/>
      <c r="W613" s="533"/>
    </row>
    <row r="614" spans="1:23" x14ac:dyDescent="0.2">
      <c r="A614" s="469" t="s">
        <v>7</v>
      </c>
      <c r="B614" s="260">
        <v>93.3</v>
      </c>
      <c r="C614" s="261">
        <v>100</v>
      </c>
      <c r="D614" s="261">
        <v>100</v>
      </c>
      <c r="E614" s="261">
        <v>60</v>
      </c>
      <c r="F614" s="261">
        <v>93.3</v>
      </c>
      <c r="G614" s="262">
        <v>93.3</v>
      </c>
      <c r="H614" s="260">
        <v>100</v>
      </c>
      <c r="I614" s="261">
        <v>100</v>
      </c>
      <c r="J614" s="261">
        <v>93.3</v>
      </c>
      <c r="K614" s="261">
        <v>85.7</v>
      </c>
      <c r="L614" s="261">
        <v>100</v>
      </c>
      <c r="M614" s="262">
        <v>93.3</v>
      </c>
      <c r="N614" s="260">
        <v>100</v>
      </c>
      <c r="O614" s="261">
        <v>93.3</v>
      </c>
      <c r="P614" s="261">
        <v>93.3</v>
      </c>
      <c r="Q614" s="261">
        <v>60</v>
      </c>
      <c r="R614" s="261">
        <v>86.7</v>
      </c>
      <c r="S614" s="262">
        <v>100</v>
      </c>
      <c r="T614" s="343">
        <v>86.1</v>
      </c>
      <c r="U614" s="533"/>
      <c r="V614" s="227"/>
      <c r="W614" s="533"/>
    </row>
    <row r="615" spans="1:23" x14ac:dyDescent="0.2">
      <c r="A615" s="469" t="s">
        <v>8</v>
      </c>
      <c r="B615" s="263">
        <v>6.0999999999999999E-2</v>
      </c>
      <c r="C615" s="264">
        <v>4.2000000000000003E-2</v>
      </c>
      <c r="D615" s="264">
        <v>3.4000000000000002E-2</v>
      </c>
      <c r="E615" s="264">
        <v>9.7000000000000003E-2</v>
      </c>
      <c r="F615" s="264">
        <v>4.3999999999999997E-2</v>
      </c>
      <c r="G615" s="265">
        <v>5.6000000000000001E-2</v>
      </c>
      <c r="H615" s="263">
        <v>3.6999999999999998E-2</v>
      </c>
      <c r="I615" s="264">
        <v>2.5999999999999999E-2</v>
      </c>
      <c r="J615" s="264">
        <v>4.9000000000000002E-2</v>
      </c>
      <c r="K615" s="264">
        <v>8.7999999999999995E-2</v>
      </c>
      <c r="L615" s="264">
        <v>3.5999999999999997E-2</v>
      </c>
      <c r="M615" s="265">
        <v>5.8000000000000003E-2</v>
      </c>
      <c r="N615" s="263">
        <v>4.9000000000000002E-2</v>
      </c>
      <c r="O615" s="264">
        <v>0.52</v>
      </c>
      <c r="P615" s="264">
        <v>5.3999999999999999E-2</v>
      </c>
      <c r="Q615" s="264">
        <v>8.6999999999999994E-2</v>
      </c>
      <c r="R615" s="264">
        <v>5.6000000000000001E-2</v>
      </c>
      <c r="S615" s="265">
        <v>3.7999999999999999E-2</v>
      </c>
      <c r="T615" s="344">
        <v>7.0999999999999994E-2</v>
      </c>
      <c r="U615" s="533"/>
      <c r="V615" s="227"/>
      <c r="W615" s="533"/>
    </row>
    <row r="616" spans="1:23" x14ac:dyDescent="0.2">
      <c r="A616" s="471" t="s">
        <v>1</v>
      </c>
      <c r="B616" s="266">
        <f>B613/B612*100-100</f>
        <v>5.6851642129105358</v>
      </c>
      <c r="C616" s="267">
        <f t="shared" ref="C616:R616" si="164">C613/C612*100-100</f>
        <v>11.755379388448461</v>
      </c>
      <c r="D616" s="267">
        <f t="shared" si="164"/>
        <v>13.612684031710074</v>
      </c>
      <c r="E616" s="267">
        <f t="shared" si="164"/>
        <v>0.90600226500565384</v>
      </c>
      <c r="F616" s="267">
        <f t="shared" si="164"/>
        <v>16.534541336353342</v>
      </c>
      <c r="G616" s="268">
        <f t="shared" si="164"/>
        <v>20.294450736126834</v>
      </c>
      <c r="H616" s="266">
        <f t="shared" si="164"/>
        <v>8.086070215175539</v>
      </c>
      <c r="I616" s="267">
        <f t="shared" si="164"/>
        <v>11.302378255945641</v>
      </c>
      <c r="J616" s="267">
        <f t="shared" si="164"/>
        <v>14.246885617214033</v>
      </c>
      <c r="K616" s="267">
        <f t="shared" si="164"/>
        <v>3.125707814269532</v>
      </c>
      <c r="L616" s="267">
        <f t="shared" si="164"/>
        <v>15.945639864099675</v>
      </c>
      <c r="M616" s="268">
        <f t="shared" si="164"/>
        <v>19.003397508493777</v>
      </c>
      <c r="N616" s="266">
        <f t="shared" si="164"/>
        <v>7.2027180067950098</v>
      </c>
      <c r="O616" s="267">
        <f t="shared" si="164"/>
        <v>13.182332955832393</v>
      </c>
      <c r="P616" s="267">
        <f t="shared" si="164"/>
        <v>11.642129105322766</v>
      </c>
      <c r="Q616" s="267">
        <f t="shared" si="164"/>
        <v>0.61155152887882025</v>
      </c>
      <c r="R616" s="267">
        <f t="shared" si="164"/>
        <v>17.553793884484705</v>
      </c>
      <c r="S616" s="268">
        <f>S613/S612*100-100</f>
        <v>19.75084937712343</v>
      </c>
      <c r="T616" s="345">
        <f t="shared" ref="T616" si="165">T613/T612*100-100</f>
        <v>12.389580973952434</v>
      </c>
      <c r="U616" s="533"/>
      <c r="V616" s="227"/>
      <c r="W616" s="533"/>
    </row>
    <row r="617" spans="1:23" ht="13.5" thickBot="1" x14ac:dyDescent="0.25">
      <c r="A617" s="472" t="s">
        <v>27</v>
      </c>
      <c r="B617" s="410">
        <f>B613-B600</f>
        <v>-64</v>
      </c>
      <c r="C617" s="415">
        <f t="shared" ref="C617:S617" si="166">C613-C600</f>
        <v>275</v>
      </c>
      <c r="D617" s="415">
        <f t="shared" si="166"/>
        <v>156</v>
      </c>
      <c r="E617" s="415">
        <f t="shared" si="166"/>
        <v>102</v>
      </c>
      <c r="F617" s="415">
        <f t="shared" si="166"/>
        <v>125</v>
      </c>
      <c r="G617" s="417">
        <f t="shared" si="166"/>
        <v>129</v>
      </c>
      <c r="H617" s="410">
        <f t="shared" si="166"/>
        <v>-48</v>
      </c>
      <c r="I617" s="415">
        <f t="shared" si="166"/>
        <v>33</v>
      </c>
      <c r="J617" s="415">
        <f t="shared" si="166"/>
        <v>-14</v>
      </c>
      <c r="K617" s="415">
        <f t="shared" si="166"/>
        <v>-116</v>
      </c>
      <c r="L617" s="415">
        <f t="shared" si="166"/>
        <v>-23</v>
      </c>
      <c r="M617" s="417">
        <f t="shared" si="166"/>
        <v>-10</v>
      </c>
      <c r="N617" s="410">
        <f t="shared" si="166"/>
        <v>79</v>
      </c>
      <c r="O617" s="415">
        <f t="shared" si="166"/>
        <v>108</v>
      </c>
      <c r="P617" s="415">
        <f t="shared" si="166"/>
        <v>-62</v>
      </c>
      <c r="Q617" s="415">
        <f t="shared" si="166"/>
        <v>-50</v>
      </c>
      <c r="R617" s="415">
        <f t="shared" si="166"/>
        <v>61</v>
      </c>
      <c r="S617" s="417">
        <f t="shared" si="166"/>
        <v>-5</v>
      </c>
      <c r="T617" s="478">
        <f>T613-T600</f>
        <v>31</v>
      </c>
      <c r="U617" s="533"/>
      <c r="V617" s="227"/>
      <c r="W617" s="533"/>
    </row>
    <row r="618" spans="1:23" x14ac:dyDescent="0.2">
      <c r="A618" s="370" t="s">
        <v>51</v>
      </c>
      <c r="B618" s="486">
        <v>61</v>
      </c>
      <c r="C618" s="487">
        <v>61</v>
      </c>
      <c r="D618" s="487">
        <v>61</v>
      </c>
      <c r="E618" s="487">
        <v>10</v>
      </c>
      <c r="F618" s="487">
        <v>61</v>
      </c>
      <c r="G618" s="489">
        <v>60</v>
      </c>
      <c r="H618" s="486">
        <v>60</v>
      </c>
      <c r="I618" s="487">
        <v>60</v>
      </c>
      <c r="J618" s="487">
        <v>60</v>
      </c>
      <c r="K618" s="487">
        <v>6</v>
      </c>
      <c r="L618" s="487">
        <v>61</v>
      </c>
      <c r="M618" s="489">
        <v>61</v>
      </c>
      <c r="N618" s="486">
        <v>61</v>
      </c>
      <c r="O618" s="487">
        <v>61</v>
      </c>
      <c r="P618" s="487">
        <v>61</v>
      </c>
      <c r="Q618" s="487">
        <v>8</v>
      </c>
      <c r="R618" s="487">
        <v>61</v>
      </c>
      <c r="S618" s="489">
        <v>60</v>
      </c>
      <c r="T618" s="347">
        <f>SUM(B618:S618)</f>
        <v>934</v>
      </c>
      <c r="U618" s="227" t="s">
        <v>56</v>
      </c>
      <c r="V618" s="278">
        <f>T605-T618</f>
        <v>0</v>
      </c>
      <c r="W618" s="279">
        <f>V618/T605</f>
        <v>0</v>
      </c>
    </row>
    <row r="619" spans="1:23" x14ac:dyDescent="0.2">
      <c r="A619" s="371" t="s">
        <v>28</v>
      </c>
      <c r="B619" s="323">
        <v>154</v>
      </c>
      <c r="C619" s="240">
        <v>153</v>
      </c>
      <c r="D619" s="240">
        <v>152</v>
      </c>
      <c r="E619" s="240">
        <v>154.5</v>
      </c>
      <c r="F619" s="240">
        <v>151.5</v>
      </c>
      <c r="G619" s="243">
        <v>150</v>
      </c>
      <c r="H619" s="242">
        <v>154</v>
      </c>
      <c r="I619" s="240">
        <v>153</v>
      </c>
      <c r="J619" s="240">
        <v>152</v>
      </c>
      <c r="K619" s="240">
        <v>155</v>
      </c>
      <c r="L619" s="240">
        <v>151.5</v>
      </c>
      <c r="M619" s="243">
        <v>150</v>
      </c>
      <c r="N619" s="242">
        <v>154</v>
      </c>
      <c r="O619" s="240">
        <v>152.5</v>
      </c>
      <c r="P619" s="240">
        <v>152</v>
      </c>
      <c r="Q619" s="240">
        <v>154.5</v>
      </c>
      <c r="R619" s="240">
        <v>151</v>
      </c>
      <c r="S619" s="243">
        <v>150.5</v>
      </c>
      <c r="T619" s="339"/>
      <c r="U619" s="227" t="s">
        <v>57</v>
      </c>
      <c r="V619" s="362">
        <v>151.12</v>
      </c>
      <c r="W619" s="533"/>
    </row>
    <row r="620" spans="1:23" ht="13.5" thickBot="1" x14ac:dyDescent="0.25">
      <c r="A620" s="372" t="s">
        <v>26</v>
      </c>
      <c r="B620" s="410">
        <f>B619-B606</f>
        <v>1</v>
      </c>
      <c r="C620" s="415">
        <f t="shared" ref="C620:S620" si="167">C619-C606</f>
        <v>1</v>
      </c>
      <c r="D620" s="415">
        <f t="shared" si="167"/>
        <v>1</v>
      </c>
      <c r="E620" s="415">
        <f t="shared" si="167"/>
        <v>1</v>
      </c>
      <c r="F620" s="415">
        <f t="shared" si="167"/>
        <v>1</v>
      </c>
      <c r="G620" s="417">
        <f t="shared" si="167"/>
        <v>1</v>
      </c>
      <c r="H620" s="410">
        <f t="shared" si="167"/>
        <v>1</v>
      </c>
      <c r="I620" s="415">
        <f t="shared" si="167"/>
        <v>1</v>
      </c>
      <c r="J620" s="415">
        <f t="shared" si="167"/>
        <v>1</v>
      </c>
      <c r="K620" s="415">
        <f t="shared" si="167"/>
        <v>1</v>
      </c>
      <c r="L620" s="415">
        <f t="shared" si="167"/>
        <v>1</v>
      </c>
      <c r="M620" s="417">
        <f t="shared" si="167"/>
        <v>1</v>
      </c>
      <c r="N620" s="410">
        <f t="shared" si="167"/>
        <v>1</v>
      </c>
      <c r="O620" s="415">
        <f t="shared" si="167"/>
        <v>1</v>
      </c>
      <c r="P620" s="415">
        <f t="shared" si="167"/>
        <v>1</v>
      </c>
      <c r="Q620" s="415">
        <f t="shared" si="167"/>
        <v>1</v>
      </c>
      <c r="R620" s="415">
        <f t="shared" si="167"/>
        <v>1</v>
      </c>
      <c r="S620" s="417">
        <f t="shared" si="167"/>
        <v>1</v>
      </c>
      <c r="T620" s="348"/>
      <c r="U620" s="227" t="s">
        <v>26</v>
      </c>
      <c r="V620" s="395">
        <f>V619-V606</f>
        <v>-0.29999999999998295</v>
      </c>
      <c r="W620" s="533"/>
    </row>
    <row r="622" spans="1:23" ht="13.5" thickBot="1" x14ac:dyDescent="0.25"/>
    <row r="623" spans="1:23" ht="13.5" thickBot="1" x14ac:dyDescent="0.25">
      <c r="A623" s="468" t="s">
        <v>156</v>
      </c>
      <c r="B623" s="621" t="s">
        <v>53</v>
      </c>
      <c r="C623" s="622"/>
      <c r="D623" s="622"/>
      <c r="E623" s="622"/>
      <c r="F623" s="622"/>
      <c r="G623" s="623"/>
      <c r="H623" s="621" t="s">
        <v>72</v>
      </c>
      <c r="I623" s="622"/>
      <c r="J623" s="622"/>
      <c r="K623" s="622"/>
      <c r="L623" s="622"/>
      <c r="M623" s="623"/>
      <c r="N623" s="621" t="s">
        <v>63</v>
      </c>
      <c r="O623" s="622"/>
      <c r="P623" s="622"/>
      <c r="Q623" s="622"/>
      <c r="R623" s="622"/>
      <c r="S623" s="623"/>
      <c r="T623" s="338" t="s">
        <v>55</v>
      </c>
      <c r="U623" s="534"/>
      <c r="V623" s="534"/>
      <c r="W623" s="534"/>
    </row>
    <row r="624" spans="1:23" x14ac:dyDescent="0.2">
      <c r="A624" s="469" t="s">
        <v>54</v>
      </c>
      <c r="B624" s="490">
        <v>1</v>
      </c>
      <c r="C624" s="329">
        <v>2</v>
      </c>
      <c r="D624" s="329">
        <v>3</v>
      </c>
      <c r="E624" s="329">
        <v>4</v>
      </c>
      <c r="F624" s="329">
        <v>5</v>
      </c>
      <c r="G624" s="483">
        <v>6</v>
      </c>
      <c r="H624" s="490">
        <v>7</v>
      </c>
      <c r="I624" s="329">
        <v>8</v>
      </c>
      <c r="J624" s="329">
        <v>9</v>
      </c>
      <c r="K624" s="329">
        <v>10</v>
      </c>
      <c r="L624" s="329">
        <v>11</v>
      </c>
      <c r="M624" s="483">
        <v>12</v>
      </c>
      <c r="N624" s="490">
        <v>13</v>
      </c>
      <c r="O624" s="329">
        <v>14</v>
      </c>
      <c r="P624" s="329">
        <v>15</v>
      </c>
      <c r="Q624" s="329">
        <v>16</v>
      </c>
      <c r="R624" s="329">
        <v>17</v>
      </c>
      <c r="S624" s="483">
        <v>18</v>
      </c>
      <c r="T624" s="459">
        <v>252</v>
      </c>
      <c r="U624" s="534"/>
      <c r="V624" s="534"/>
      <c r="W624" s="534"/>
    </row>
    <row r="625" spans="1:23" x14ac:dyDescent="0.2">
      <c r="A625" s="470" t="s">
        <v>3</v>
      </c>
      <c r="B625" s="473">
        <v>4430</v>
      </c>
      <c r="C625" s="254">
        <v>4430</v>
      </c>
      <c r="D625" s="254">
        <v>4430</v>
      </c>
      <c r="E625" s="254">
        <v>4430</v>
      </c>
      <c r="F625" s="254">
        <v>4430</v>
      </c>
      <c r="G625" s="255">
        <v>4430</v>
      </c>
      <c r="H625" s="253">
        <v>4430</v>
      </c>
      <c r="I625" s="254">
        <v>4430</v>
      </c>
      <c r="J625" s="254">
        <v>4430</v>
      </c>
      <c r="K625" s="254">
        <v>4430</v>
      </c>
      <c r="L625" s="254">
        <v>4430</v>
      </c>
      <c r="M625" s="255">
        <v>4430</v>
      </c>
      <c r="N625" s="253">
        <v>4430</v>
      </c>
      <c r="O625" s="254">
        <v>4430</v>
      </c>
      <c r="P625" s="254">
        <v>4430</v>
      </c>
      <c r="Q625" s="254">
        <v>4430</v>
      </c>
      <c r="R625" s="254">
        <v>4430</v>
      </c>
      <c r="S625" s="255">
        <v>4430</v>
      </c>
      <c r="T625" s="255">
        <v>4430</v>
      </c>
      <c r="U625" s="534"/>
      <c r="V625" s="534"/>
      <c r="W625" s="534"/>
    </row>
    <row r="626" spans="1:23" x14ac:dyDescent="0.2">
      <c r="A626" s="471" t="s">
        <v>6</v>
      </c>
      <c r="B626" s="256">
        <v>4690</v>
      </c>
      <c r="C626" s="257">
        <v>4915</v>
      </c>
      <c r="D626" s="257">
        <v>4952</v>
      </c>
      <c r="E626" s="257">
        <v>4607</v>
      </c>
      <c r="F626" s="257">
        <v>5113</v>
      </c>
      <c r="G626" s="258">
        <v>5156</v>
      </c>
      <c r="H626" s="256">
        <v>4920</v>
      </c>
      <c r="I626" s="257">
        <v>4933</v>
      </c>
      <c r="J626" s="257">
        <v>5004</v>
      </c>
      <c r="K626" s="257">
        <v>4582</v>
      </c>
      <c r="L626" s="257">
        <v>5123</v>
      </c>
      <c r="M626" s="258">
        <v>5278</v>
      </c>
      <c r="N626" s="256">
        <v>4862</v>
      </c>
      <c r="O626" s="257">
        <v>4970</v>
      </c>
      <c r="P626" s="257">
        <v>5003</v>
      </c>
      <c r="Q626" s="257">
        <v>4473</v>
      </c>
      <c r="R626" s="257">
        <v>5159</v>
      </c>
      <c r="S626" s="258">
        <v>5379</v>
      </c>
      <c r="T626" s="342">
        <v>4979</v>
      </c>
      <c r="U626" s="534"/>
      <c r="V626" s="534"/>
      <c r="W626" s="534"/>
    </row>
    <row r="627" spans="1:23" x14ac:dyDescent="0.2">
      <c r="A627" s="469" t="s">
        <v>7</v>
      </c>
      <c r="B627" s="260">
        <v>86.7</v>
      </c>
      <c r="C627" s="261">
        <v>93.3</v>
      </c>
      <c r="D627" s="261">
        <v>93.3</v>
      </c>
      <c r="E627" s="261">
        <v>60</v>
      </c>
      <c r="F627" s="261">
        <v>93.3</v>
      </c>
      <c r="G627" s="262">
        <v>86.7</v>
      </c>
      <c r="H627" s="260">
        <v>100</v>
      </c>
      <c r="I627" s="261">
        <v>100</v>
      </c>
      <c r="J627" s="261">
        <v>93.3</v>
      </c>
      <c r="K627" s="261">
        <v>85.7</v>
      </c>
      <c r="L627" s="261">
        <v>96.7</v>
      </c>
      <c r="M627" s="262">
        <v>96.7</v>
      </c>
      <c r="N627" s="260">
        <v>100</v>
      </c>
      <c r="O627" s="261">
        <v>93.3</v>
      </c>
      <c r="P627" s="261">
        <v>100</v>
      </c>
      <c r="Q627" s="261">
        <v>60</v>
      </c>
      <c r="R627" s="261">
        <v>93.3</v>
      </c>
      <c r="S627" s="262">
        <v>93.3</v>
      </c>
      <c r="T627" s="343">
        <v>84.9</v>
      </c>
      <c r="U627" s="534"/>
      <c r="V627" s="227"/>
      <c r="W627" s="534"/>
    </row>
    <row r="628" spans="1:23" x14ac:dyDescent="0.2">
      <c r="A628" s="469" t="s">
        <v>8</v>
      </c>
      <c r="B628" s="263">
        <v>9.1999999999999998E-2</v>
      </c>
      <c r="C628" s="264">
        <v>5.8999999999999997E-2</v>
      </c>
      <c r="D628" s="264">
        <v>5.6000000000000001E-2</v>
      </c>
      <c r="E628" s="264">
        <v>9.7000000000000003E-2</v>
      </c>
      <c r="F628" s="264">
        <v>5.2999999999999999E-2</v>
      </c>
      <c r="G628" s="265">
        <v>5.8000000000000003E-2</v>
      </c>
      <c r="H628" s="263">
        <v>4.2999999999999997E-2</v>
      </c>
      <c r="I628" s="264">
        <v>4.3999999999999997E-2</v>
      </c>
      <c r="J628" s="264">
        <v>0.04</v>
      </c>
      <c r="K628" s="264">
        <v>8.7999999999999995E-2</v>
      </c>
      <c r="L628" s="264">
        <v>5.1999999999999998E-2</v>
      </c>
      <c r="M628" s="265">
        <v>7.0000000000000007E-2</v>
      </c>
      <c r="N628" s="263">
        <v>4.2999999999999997E-2</v>
      </c>
      <c r="O628" s="264">
        <v>5.1999999999999998E-2</v>
      </c>
      <c r="P628" s="264">
        <v>0.05</v>
      </c>
      <c r="Q628" s="264">
        <v>9.8000000000000004E-2</v>
      </c>
      <c r="R628" s="264">
        <v>5.5E-2</v>
      </c>
      <c r="S628" s="265">
        <v>5.6000000000000001E-2</v>
      </c>
      <c r="T628" s="344">
        <v>7.2999999999999995E-2</v>
      </c>
      <c r="U628" s="534"/>
      <c r="V628" s="227"/>
      <c r="W628" s="534"/>
    </row>
    <row r="629" spans="1:23" x14ac:dyDescent="0.2">
      <c r="A629" s="471" t="s">
        <v>1</v>
      </c>
      <c r="B629" s="266">
        <f>B626/B625*100-100</f>
        <v>5.8690744920993296</v>
      </c>
      <c r="C629" s="267">
        <f t="shared" ref="C629:R629" si="168">C626/C625*100-100</f>
        <v>10.948081264108353</v>
      </c>
      <c r="D629" s="267">
        <f t="shared" si="168"/>
        <v>11.78329571106093</v>
      </c>
      <c r="E629" s="267">
        <f t="shared" si="168"/>
        <v>3.9954853273137729</v>
      </c>
      <c r="F629" s="267">
        <f t="shared" si="168"/>
        <v>15.417607223476296</v>
      </c>
      <c r="G629" s="268">
        <f t="shared" si="168"/>
        <v>16.388261851015812</v>
      </c>
      <c r="H629" s="266">
        <f t="shared" si="168"/>
        <v>11.060948081264101</v>
      </c>
      <c r="I629" s="267">
        <f t="shared" si="168"/>
        <v>11.354401805869088</v>
      </c>
      <c r="J629" s="267">
        <f t="shared" si="168"/>
        <v>12.957110609480821</v>
      </c>
      <c r="K629" s="267">
        <f t="shared" si="168"/>
        <v>3.431151241534991</v>
      </c>
      <c r="L629" s="267">
        <f t="shared" si="168"/>
        <v>15.643340857787805</v>
      </c>
      <c r="M629" s="268">
        <f t="shared" si="168"/>
        <v>19.142212189616245</v>
      </c>
      <c r="N629" s="266">
        <f t="shared" si="168"/>
        <v>9.7516930022573263</v>
      </c>
      <c r="O629" s="267">
        <f t="shared" si="168"/>
        <v>12.189616252821665</v>
      </c>
      <c r="P629" s="267">
        <f t="shared" si="168"/>
        <v>12.934537246049672</v>
      </c>
      <c r="Q629" s="267">
        <f t="shared" si="168"/>
        <v>0.97065462753951692</v>
      </c>
      <c r="R629" s="267">
        <f t="shared" si="168"/>
        <v>16.455981941309261</v>
      </c>
      <c r="S629" s="268">
        <f>S626/S625*100-100</f>
        <v>21.422121896162523</v>
      </c>
      <c r="T629" s="345">
        <f t="shared" ref="T629" si="169">T626/T625*100-100</f>
        <v>12.392776523702025</v>
      </c>
      <c r="U629" s="534"/>
      <c r="V629" s="227"/>
      <c r="W629" s="534"/>
    </row>
    <row r="630" spans="1:23" ht="13.5" thickBot="1" x14ac:dyDescent="0.25">
      <c r="A630" s="472" t="s">
        <v>27</v>
      </c>
      <c r="B630" s="410">
        <f>B626-B613</f>
        <v>24</v>
      </c>
      <c r="C630" s="415">
        <f t="shared" ref="C630:S630" si="170">C626-C613</f>
        <v>-19</v>
      </c>
      <c r="D630" s="415">
        <f t="shared" si="170"/>
        <v>-64</v>
      </c>
      <c r="E630" s="415">
        <f t="shared" si="170"/>
        <v>152</v>
      </c>
      <c r="F630" s="415">
        <f t="shared" si="170"/>
        <v>-32</v>
      </c>
      <c r="G630" s="417">
        <f t="shared" si="170"/>
        <v>-155</v>
      </c>
      <c r="H630" s="410">
        <f t="shared" si="170"/>
        <v>148</v>
      </c>
      <c r="I630" s="415">
        <f t="shared" si="170"/>
        <v>19</v>
      </c>
      <c r="J630" s="415">
        <f t="shared" si="170"/>
        <v>-40</v>
      </c>
      <c r="K630" s="415">
        <f t="shared" si="170"/>
        <v>29</v>
      </c>
      <c r="L630" s="415">
        <f t="shared" si="170"/>
        <v>4</v>
      </c>
      <c r="M630" s="417">
        <f t="shared" si="170"/>
        <v>24</v>
      </c>
      <c r="N630" s="410">
        <f t="shared" si="170"/>
        <v>129</v>
      </c>
      <c r="O630" s="415">
        <f t="shared" si="170"/>
        <v>-27</v>
      </c>
      <c r="P630" s="415">
        <f t="shared" si="170"/>
        <v>74</v>
      </c>
      <c r="Q630" s="415">
        <f t="shared" si="170"/>
        <v>31</v>
      </c>
      <c r="R630" s="415">
        <f t="shared" si="170"/>
        <v>-31</v>
      </c>
      <c r="S630" s="417">
        <f t="shared" si="170"/>
        <v>92</v>
      </c>
      <c r="T630" s="478">
        <f>T626-T613</f>
        <v>17</v>
      </c>
      <c r="U630" s="534"/>
      <c r="V630" s="227"/>
      <c r="W630" s="534"/>
    </row>
    <row r="631" spans="1:23" x14ac:dyDescent="0.2">
      <c r="A631" s="370" t="s">
        <v>51</v>
      </c>
      <c r="B631" s="486">
        <v>61</v>
      </c>
      <c r="C631" s="487">
        <v>61</v>
      </c>
      <c r="D631" s="487">
        <v>60</v>
      </c>
      <c r="E631" s="487">
        <v>10</v>
      </c>
      <c r="F631" s="487">
        <v>61</v>
      </c>
      <c r="G631" s="489">
        <v>60</v>
      </c>
      <c r="H631" s="486">
        <v>60</v>
      </c>
      <c r="I631" s="487">
        <v>60</v>
      </c>
      <c r="J631" s="487">
        <v>60</v>
      </c>
      <c r="K631" s="487">
        <v>6</v>
      </c>
      <c r="L631" s="487">
        <v>61</v>
      </c>
      <c r="M631" s="489">
        <v>61</v>
      </c>
      <c r="N631" s="486">
        <v>61</v>
      </c>
      <c r="O631" s="487">
        <v>61</v>
      </c>
      <c r="P631" s="487">
        <v>61</v>
      </c>
      <c r="Q631" s="487">
        <v>8</v>
      </c>
      <c r="R631" s="487">
        <v>60</v>
      </c>
      <c r="S631" s="489">
        <v>60</v>
      </c>
      <c r="T631" s="347">
        <f>SUM(B631:S631)</f>
        <v>932</v>
      </c>
      <c r="U631" s="227" t="s">
        <v>56</v>
      </c>
      <c r="V631" s="278">
        <f>T618-T631</f>
        <v>2</v>
      </c>
      <c r="W631" s="279">
        <f>V631/T618</f>
        <v>2.1413276231263384E-3</v>
      </c>
    </row>
    <row r="632" spans="1:23" x14ac:dyDescent="0.2">
      <c r="A632" s="371" t="s">
        <v>28</v>
      </c>
      <c r="B632" s="323">
        <v>154</v>
      </c>
      <c r="C632" s="240">
        <v>153</v>
      </c>
      <c r="D632" s="240">
        <v>152</v>
      </c>
      <c r="E632" s="240">
        <v>154.5</v>
      </c>
      <c r="F632" s="240">
        <v>151.5</v>
      </c>
      <c r="G632" s="243">
        <v>150</v>
      </c>
      <c r="H632" s="242">
        <v>154</v>
      </c>
      <c r="I632" s="240">
        <v>153</v>
      </c>
      <c r="J632" s="240">
        <v>152</v>
      </c>
      <c r="K632" s="240">
        <v>155</v>
      </c>
      <c r="L632" s="240">
        <v>151.5</v>
      </c>
      <c r="M632" s="243">
        <v>150</v>
      </c>
      <c r="N632" s="242">
        <v>154</v>
      </c>
      <c r="O632" s="240">
        <v>152.5</v>
      </c>
      <c r="P632" s="240">
        <v>152</v>
      </c>
      <c r="Q632" s="240">
        <v>154.5</v>
      </c>
      <c r="R632" s="240">
        <v>151</v>
      </c>
      <c r="S632" s="243">
        <v>150.5</v>
      </c>
      <c r="T632" s="339"/>
      <c r="U632" s="227" t="s">
        <v>57</v>
      </c>
      <c r="V632" s="362">
        <v>152.21</v>
      </c>
      <c r="W632" s="534"/>
    </row>
    <row r="633" spans="1:23" ht="13.5" thickBot="1" x14ac:dyDescent="0.25">
      <c r="A633" s="372" t="s">
        <v>26</v>
      </c>
      <c r="B633" s="410">
        <f>B632-B619</f>
        <v>0</v>
      </c>
      <c r="C633" s="415">
        <f t="shared" ref="C633:S633" si="171">C632-C619</f>
        <v>0</v>
      </c>
      <c r="D633" s="415">
        <f t="shared" si="171"/>
        <v>0</v>
      </c>
      <c r="E633" s="415">
        <f t="shared" si="171"/>
        <v>0</v>
      </c>
      <c r="F633" s="415">
        <f t="shared" si="171"/>
        <v>0</v>
      </c>
      <c r="G633" s="417">
        <f t="shared" si="171"/>
        <v>0</v>
      </c>
      <c r="H633" s="410">
        <f t="shared" si="171"/>
        <v>0</v>
      </c>
      <c r="I633" s="415">
        <f t="shared" si="171"/>
        <v>0</v>
      </c>
      <c r="J633" s="415">
        <f t="shared" si="171"/>
        <v>0</v>
      </c>
      <c r="K633" s="415">
        <f t="shared" si="171"/>
        <v>0</v>
      </c>
      <c r="L633" s="415">
        <f t="shared" si="171"/>
        <v>0</v>
      </c>
      <c r="M633" s="417">
        <f t="shared" si="171"/>
        <v>0</v>
      </c>
      <c r="N633" s="410">
        <f t="shared" si="171"/>
        <v>0</v>
      </c>
      <c r="O633" s="415">
        <f t="shared" si="171"/>
        <v>0</v>
      </c>
      <c r="P633" s="415">
        <f t="shared" si="171"/>
        <v>0</v>
      </c>
      <c r="Q633" s="415">
        <f t="shared" si="171"/>
        <v>0</v>
      </c>
      <c r="R633" s="415">
        <f t="shared" si="171"/>
        <v>0</v>
      </c>
      <c r="S633" s="417">
        <f t="shared" si="171"/>
        <v>0</v>
      </c>
      <c r="T633" s="348"/>
      <c r="U633" s="227" t="s">
        <v>26</v>
      </c>
      <c r="V633" s="395">
        <f>V632-V619</f>
        <v>1.0900000000000034</v>
      </c>
      <c r="W633" s="534"/>
    </row>
    <row r="635" spans="1:23" ht="13.5" thickBot="1" x14ac:dyDescent="0.25"/>
    <row r="636" spans="1:23" ht="13.5" thickBot="1" x14ac:dyDescent="0.25">
      <c r="A636" s="468" t="s">
        <v>157</v>
      </c>
      <c r="B636" s="621" t="s">
        <v>53</v>
      </c>
      <c r="C636" s="622"/>
      <c r="D636" s="622"/>
      <c r="E636" s="622"/>
      <c r="F636" s="622"/>
      <c r="G636" s="623"/>
      <c r="H636" s="621" t="s">
        <v>72</v>
      </c>
      <c r="I636" s="622"/>
      <c r="J636" s="622"/>
      <c r="K636" s="622"/>
      <c r="L636" s="622"/>
      <c r="M636" s="623"/>
      <c r="N636" s="621" t="s">
        <v>63</v>
      </c>
      <c r="O636" s="622"/>
      <c r="P636" s="622"/>
      <c r="Q636" s="622"/>
      <c r="R636" s="622"/>
      <c r="S636" s="623"/>
      <c r="T636" s="338" t="s">
        <v>55</v>
      </c>
      <c r="U636" s="535"/>
      <c r="V636" s="535"/>
      <c r="W636" s="535"/>
    </row>
    <row r="637" spans="1:23" x14ac:dyDescent="0.2">
      <c r="A637" s="469" t="s">
        <v>54</v>
      </c>
      <c r="B637" s="490">
        <v>1</v>
      </c>
      <c r="C637" s="329">
        <v>2</v>
      </c>
      <c r="D637" s="329">
        <v>3</v>
      </c>
      <c r="E637" s="329">
        <v>4</v>
      </c>
      <c r="F637" s="329">
        <v>5</v>
      </c>
      <c r="G637" s="483">
        <v>6</v>
      </c>
      <c r="H637" s="490">
        <v>7</v>
      </c>
      <c r="I637" s="329">
        <v>8</v>
      </c>
      <c r="J637" s="329">
        <v>9</v>
      </c>
      <c r="K637" s="329">
        <v>10</v>
      </c>
      <c r="L637" s="329">
        <v>11</v>
      </c>
      <c r="M637" s="483">
        <v>12</v>
      </c>
      <c r="N637" s="490">
        <v>13</v>
      </c>
      <c r="O637" s="329">
        <v>14</v>
      </c>
      <c r="P637" s="329">
        <v>15</v>
      </c>
      <c r="Q637" s="329">
        <v>16</v>
      </c>
      <c r="R637" s="329">
        <v>17</v>
      </c>
      <c r="S637" s="483">
        <v>18</v>
      </c>
      <c r="T637" s="459">
        <v>252</v>
      </c>
      <c r="U637" s="535"/>
      <c r="V637" s="535"/>
      <c r="W637" s="535"/>
    </row>
    <row r="638" spans="1:23" x14ac:dyDescent="0.2">
      <c r="A638" s="470" t="s">
        <v>3</v>
      </c>
      <c r="B638" s="473">
        <v>4445</v>
      </c>
      <c r="C638" s="254">
        <v>4445</v>
      </c>
      <c r="D638" s="254">
        <v>4445</v>
      </c>
      <c r="E638" s="254">
        <v>4445</v>
      </c>
      <c r="F638" s="254">
        <v>4445</v>
      </c>
      <c r="G638" s="255">
        <v>4445</v>
      </c>
      <c r="H638" s="253">
        <v>4445</v>
      </c>
      <c r="I638" s="254">
        <v>4445</v>
      </c>
      <c r="J638" s="254">
        <v>4445</v>
      </c>
      <c r="K638" s="254">
        <v>4445</v>
      </c>
      <c r="L638" s="254">
        <v>4445</v>
      </c>
      <c r="M638" s="255">
        <v>4445</v>
      </c>
      <c r="N638" s="253">
        <v>4445</v>
      </c>
      <c r="O638" s="254">
        <v>4445</v>
      </c>
      <c r="P638" s="254">
        <v>4445</v>
      </c>
      <c r="Q638" s="254">
        <v>4445</v>
      </c>
      <c r="R638" s="254">
        <v>4445</v>
      </c>
      <c r="S638" s="255">
        <v>4445</v>
      </c>
      <c r="T638" s="255">
        <v>4445</v>
      </c>
      <c r="U638" s="535"/>
      <c r="V638" s="535"/>
      <c r="W638" s="535"/>
    </row>
    <row r="639" spans="1:23" x14ac:dyDescent="0.2">
      <c r="A639" s="471" t="s">
        <v>6</v>
      </c>
      <c r="B639" s="256">
        <v>5096</v>
      </c>
      <c r="C639" s="257">
        <v>5075</v>
      </c>
      <c r="D639" s="257">
        <v>4710</v>
      </c>
      <c r="E639" s="257">
        <v>5032</v>
      </c>
      <c r="F639" s="257">
        <v>4914</v>
      </c>
      <c r="G639" s="258">
        <v>4855</v>
      </c>
      <c r="H639" s="256">
        <v>4905</v>
      </c>
      <c r="I639" s="257">
        <v>5073</v>
      </c>
      <c r="J639" s="257">
        <v>5025</v>
      </c>
      <c r="K639" s="257">
        <v>4556</v>
      </c>
      <c r="L639" s="257">
        <v>5177</v>
      </c>
      <c r="M639" s="258">
        <v>5311</v>
      </c>
      <c r="N639" s="256">
        <v>5289</v>
      </c>
      <c r="O639" s="257">
        <v>4811</v>
      </c>
      <c r="P639" s="257">
        <v>5195</v>
      </c>
      <c r="Q639" s="257">
        <v>5103</v>
      </c>
      <c r="R639" s="257">
        <v>4451</v>
      </c>
      <c r="S639" s="258">
        <v>5208</v>
      </c>
      <c r="T639" s="342">
        <v>5019</v>
      </c>
      <c r="U639" s="535"/>
      <c r="V639" s="535"/>
      <c r="W639" s="535"/>
    </row>
    <row r="640" spans="1:23" x14ac:dyDescent="0.2">
      <c r="A640" s="469" t="s">
        <v>7</v>
      </c>
      <c r="B640" s="260">
        <v>80</v>
      </c>
      <c r="C640" s="261">
        <v>100</v>
      </c>
      <c r="D640" s="261">
        <v>37.5</v>
      </c>
      <c r="E640" s="261">
        <v>93.3</v>
      </c>
      <c r="F640" s="261">
        <v>80</v>
      </c>
      <c r="G640" s="262">
        <v>93.3</v>
      </c>
      <c r="H640" s="260">
        <v>86.7</v>
      </c>
      <c r="I640" s="261">
        <v>100</v>
      </c>
      <c r="J640" s="261">
        <v>93.3</v>
      </c>
      <c r="K640" s="261">
        <v>75</v>
      </c>
      <c r="L640" s="261">
        <v>100</v>
      </c>
      <c r="M640" s="262">
        <v>93.3</v>
      </c>
      <c r="N640" s="260">
        <v>100</v>
      </c>
      <c r="O640" s="261">
        <v>93.3</v>
      </c>
      <c r="P640" s="261">
        <v>100</v>
      </c>
      <c r="Q640" s="261">
        <v>87.5</v>
      </c>
      <c r="R640" s="261">
        <v>60</v>
      </c>
      <c r="S640" s="262">
        <v>93.3</v>
      </c>
      <c r="T640" s="343">
        <v>84.9</v>
      </c>
      <c r="U640" s="535"/>
      <c r="V640" s="227"/>
      <c r="W640" s="535"/>
    </row>
    <row r="641" spans="1:23" x14ac:dyDescent="0.2">
      <c r="A641" s="469" t="s">
        <v>8</v>
      </c>
      <c r="B641" s="263">
        <v>6.5000000000000002E-2</v>
      </c>
      <c r="C641" s="264">
        <v>4.5999999999999999E-2</v>
      </c>
      <c r="D641" s="264">
        <v>0.114</v>
      </c>
      <c r="E641" s="264">
        <v>5.3999999999999999E-2</v>
      </c>
      <c r="F641" s="264">
        <v>8.3000000000000004E-2</v>
      </c>
      <c r="G641" s="265">
        <v>7.1999999999999995E-2</v>
      </c>
      <c r="H641" s="263">
        <v>5.5E-2</v>
      </c>
      <c r="I641" s="264">
        <v>4.2000000000000003E-2</v>
      </c>
      <c r="J641" s="264">
        <v>6.2E-2</v>
      </c>
      <c r="K641" s="264">
        <v>8.6999999999999994E-2</v>
      </c>
      <c r="L641" s="264">
        <v>0.03</v>
      </c>
      <c r="M641" s="265">
        <v>7.1999999999999995E-2</v>
      </c>
      <c r="N641" s="263">
        <v>3.5000000000000003E-2</v>
      </c>
      <c r="O641" s="264">
        <v>5.1999999999999998E-2</v>
      </c>
      <c r="P641" s="264">
        <v>4.2999999999999997E-2</v>
      </c>
      <c r="Q641" s="264">
        <v>7.0999999999999994E-2</v>
      </c>
      <c r="R641" s="264">
        <v>9.8000000000000004E-2</v>
      </c>
      <c r="S641" s="265">
        <v>5.3999999999999999E-2</v>
      </c>
      <c r="T641" s="344">
        <v>7.2999999999999995E-2</v>
      </c>
      <c r="U641" s="535"/>
      <c r="V641" s="227"/>
      <c r="W641" s="535"/>
    </row>
    <row r="642" spans="1:23" x14ac:dyDescent="0.2">
      <c r="A642" s="471" t="s">
        <v>1</v>
      </c>
      <c r="B642" s="266">
        <f>B639/B638*100-100</f>
        <v>14.645669291338592</v>
      </c>
      <c r="C642" s="267">
        <f t="shared" ref="C642:R642" si="172">C639/C638*100-100</f>
        <v>14.173228346456696</v>
      </c>
      <c r="D642" s="267">
        <f t="shared" si="172"/>
        <v>5.9617547806524129</v>
      </c>
      <c r="E642" s="267">
        <f t="shared" si="172"/>
        <v>13.205849268841391</v>
      </c>
      <c r="F642" s="267">
        <f t="shared" si="172"/>
        <v>10.551181102362193</v>
      </c>
      <c r="G642" s="268">
        <f t="shared" si="172"/>
        <v>9.2238470191226014</v>
      </c>
      <c r="H642" s="266">
        <f t="shared" si="172"/>
        <v>10.348706411698544</v>
      </c>
      <c r="I642" s="267">
        <f t="shared" si="172"/>
        <v>14.128233970753641</v>
      </c>
      <c r="J642" s="267">
        <f t="shared" si="172"/>
        <v>13.048368953880768</v>
      </c>
      <c r="K642" s="267">
        <f t="shared" si="172"/>
        <v>2.4971878515185608</v>
      </c>
      <c r="L642" s="267">
        <f t="shared" si="172"/>
        <v>16.467941507311593</v>
      </c>
      <c r="M642" s="268">
        <f t="shared" si="172"/>
        <v>19.482564679415077</v>
      </c>
      <c r="N642" s="266">
        <f t="shared" si="172"/>
        <v>18.987626546681668</v>
      </c>
      <c r="O642" s="267">
        <f t="shared" si="172"/>
        <v>8.2339707536557967</v>
      </c>
      <c r="P642" s="267">
        <f t="shared" si="172"/>
        <v>16.872890888638921</v>
      </c>
      <c r="Q642" s="267">
        <f t="shared" si="172"/>
        <v>14.803149606299201</v>
      </c>
      <c r="R642" s="267">
        <f t="shared" si="172"/>
        <v>0.13498312710910909</v>
      </c>
      <c r="S642" s="268">
        <f>S639/S638*100-100</f>
        <v>17.165354330708666</v>
      </c>
      <c r="T642" s="345">
        <f t="shared" ref="T642" si="173">T639/T638*100-100</f>
        <v>12.913385826771659</v>
      </c>
      <c r="U642" s="535"/>
      <c r="V642" s="227"/>
      <c r="W642" s="535"/>
    </row>
    <row r="643" spans="1:23" ht="13.5" thickBot="1" x14ac:dyDescent="0.25">
      <c r="A643" s="472" t="s">
        <v>27</v>
      </c>
      <c r="B643" s="410">
        <f>B639-B626</f>
        <v>406</v>
      </c>
      <c r="C643" s="415">
        <f t="shared" ref="C643:S643" si="174">C639-C626</f>
        <v>160</v>
      </c>
      <c r="D643" s="415">
        <f t="shared" si="174"/>
        <v>-242</v>
      </c>
      <c r="E643" s="415">
        <f t="shared" si="174"/>
        <v>425</v>
      </c>
      <c r="F643" s="415">
        <f t="shared" si="174"/>
        <v>-199</v>
      </c>
      <c r="G643" s="417">
        <f t="shared" si="174"/>
        <v>-301</v>
      </c>
      <c r="H643" s="410">
        <f t="shared" si="174"/>
        <v>-15</v>
      </c>
      <c r="I643" s="415">
        <f t="shared" si="174"/>
        <v>140</v>
      </c>
      <c r="J643" s="415">
        <f t="shared" si="174"/>
        <v>21</v>
      </c>
      <c r="K643" s="415">
        <f t="shared" si="174"/>
        <v>-26</v>
      </c>
      <c r="L643" s="415">
        <f t="shared" si="174"/>
        <v>54</v>
      </c>
      <c r="M643" s="417">
        <f t="shared" si="174"/>
        <v>33</v>
      </c>
      <c r="N643" s="410">
        <f t="shared" si="174"/>
        <v>427</v>
      </c>
      <c r="O643" s="415">
        <f t="shared" si="174"/>
        <v>-159</v>
      </c>
      <c r="P643" s="415">
        <f t="shared" si="174"/>
        <v>192</v>
      </c>
      <c r="Q643" s="415">
        <f t="shared" si="174"/>
        <v>630</v>
      </c>
      <c r="R643" s="415">
        <f t="shared" si="174"/>
        <v>-708</v>
      </c>
      <c r="S643" s="417">
        <f t="shared" si="174"/>
        <v>-171</v>
      </c>
      <c r="T643" s="478">
        <f>T639-T626</f>
        <v>40</v>
      </c>
      <c r="U643" s="535"/>
      <c r="V643" s="227"/>
      <c r="W643" s="535"/>
    </row>
    <row r="644" spans="1:23" x14ac:dyDescent="0.2">
      <c r="A644" s="370" t="s">
        <v>51</v>
      </c>
      <c r="B644" s="486">
        <v>61</v>
      </c>
      <c r="C644" s="487">
        <v>61</v>
      </c>
      <c r="D644" s="487">
        <v>60</v>
      </c>
      <c r="E644" s="487">
        <v>10</v>
      </c>
      <c r="F644" s="487">
        <v>61</v>
      </c>
      <c r="G644" s="489">
        <v>60</v>
      </c>
      <c r="H644" s="486">
        <v>60</v>
      </c>
      <c r="I644" s="487">
        <v>60</v>
      </c>
      <c r="J644" s="487">
        <v>60</v>
      </c>
      <c r="K644" s="487">
        <v>6</v>
      </c>
      <c r="L644" s="487">
        <v>61</v>
      </c>
      <c r="M644" s="489">
        <v>61</v>
      </c>
      <c r="N644" s="486">
        <v>61</v>
      </c>
      <c r="O644" s="487">
        <v>61</v>
      </c>
      <c r="P644" s="487">
        <v>61</v>
      </c>
      <c r="Q644" s="487">
        <v>8</v>
      </c>
      <c r="R644" s="487">
        <v>60</v>
      </c>
      <c r="S644" s="489">
        <v>60</v>
      </c>
      <c r="T644" s="347">
        <f>SUM(B644:S644)</f>
        <v>932</v>
      </c>
      <c r="U644" s="227" t="s">
        <v>56</v>
      </c>
      <c r="V644" s="278">
        <f>T631-T644</f>
        <v>0</v>
      </c>
      <c r="W644" s="279">
        <f>V644/T631</f>
        <v>0</v>
      </c>
    </row>
    <row r="645" spans="1:23" x14ac:dyDescent="0.2">
      <c r="A645" s="371" t="s">
        <v>28</v>
      </c>
      <c r="B645" s="323">
        <v>154</v>
      </c>
      <c r="C645" s="240">
        <v>153</v>
      </c>
      <c r="D645" s="240">
        <v>152</v>
      </c>
      <c r="E645" s="240">
        <v>154.5</v>
      </c>
      <c r="F645" s="240">
        <v>151.5</v>
      </c>
      <c r="G645" s="243">
        <v>150</v>
      </c>
      <c r="H645" s="242">
        <v>154</v>
      </c>
      <c r="I645" s="240">
        <v>153</v>
      </c>
      <c r="J645" s="240">
        <v>152</v>
      </c>
      <c r="K645" s="240">
        <v>155</v>
      </c>
      <c r="L645" s="240">
        <v>151.5</v>
      </c>
      <c r="M645" s="243">
        <v>150</v>
      </c>
      <c r="N645" s="242">
        <v>154</v>
      </c>
      <c r="O645" s="240">
        <v>152.5</v>
      </c>
      <c r="P645" s="240">
        <v>152</v>
      </c>
      <c r="Q645" s="240">
        <v>154.5</v>
      </c>
      <c r="R645" s="240">
        <v>151</v>
      </c>
      <c r="S645" s="243">
        <v>150.5</v>
      </c>
      <c r="T645" s="339"/>
      <c r="U645" s="227" t="s">
        <v>57</v>
      </c>
      <c r="V645" s="362">
        <v>152.15</v>
      </c>
      <c r="W645" s="535"/>
    </row>
    <row r="646" spans="1:23" ht="13.5" thickBot="1" x14ac:dyDescent="0.25">
      <c r="A646" s="372" t="s">
        <v>26</v>
      </c>
      <c r="B646" s="410">
        <f>B645-B632</f>
        <v>0</v>
      </c>
      <c r="C646" s="415">
        <f t="shared" ref="C646:S646" si="175">C645-C632</f>
        <v>0</v>
      </c>
      <c r="D646" s="415">
        <f t="shared" si="175"/>
        <v>0</v>
      </c>
      <c r="E646" s="415">
        <f t="shared" si="175"/>
        <v>0</v>
      </c>
      <c r="F646" s="415">
        <f t="shared" si="175"/>
        <v>0</v>
      </c>
      <c r="G646" s="417">
        <f t="shared" si="175"/>
        <v>0</v>
      </c>
      <c r="H646" s="410">
        <f t="shared" si="175"/>
        <v>0</v>
      </c>
      <c r="I646" s="415">
        <f t="shared" si="175"/>
        <v>0</v>
      </c>
      <c r="J646" s="415">
        <f t="shared" si="175"/>
        <v>0</v>
      </c>
      <c r="K646" s="415">
        <f t="shared" si="175"/>
        <v>0</v>
      </c>
      <c r="L646" s="415">
        <f t="shared" si="175"/>
        <v>0</v>
      </c>
      <c r="M646" s="417">
        <f t="shared" si="175"/>
        <v>0</v>
      </c>
      <c r="N646" s="410">
        <f t="shared" si="175"/>
        <v>0</v>
      </c>
      <c r="O646" s="415">
        <f t="shared" si="175"/>
        <v>0</v>
      </c>
      <c r="P646" s="415">
        <f t="shared" si="175"/>
        <v>0</v>
      </c>
      <c r="Q646" s="415">
        <f t="shared" si="175"/>
        <v>0</v>
      </c>
      <c r="R646" s="415">
        <f t="shared" si="175"/>
        <v>0</v>
      </c>
      <c r="S646" s="417">
        <f t="shared" si="175"/>
        <v>0</v>
      </c>
      <c r="T646" s="348"/>
      <c r="U646" s="227" t="s">
        <v>26</v>
      </c>
      <c r="V646" s="395">
        <f>V645-V632</f>
        <v>-6.0000000000002274E-2</v>
      </c>
      <c r="W646" s="535"/>
    </row>
    <row r="648" spans="1:23" ht="13.5" thickBot="1" x14ac:dyDescent="0.25"/>
    <row r="649" spans="1:23" s="536" customFormat="1" ht="13.5" thickBot="1" x14ac:dyDescent="0.25">
      <c r="A649" s="468" t="s">
        <v>158</v>
      </c>
      <c r="B649" s="621" t="s">
        <v>53</v>
      </c>
      <c r="C649" s="622"/>
      <c r="D649" s="622"/>
      <c r="E649" s="622"/>
      <c r="F649" s="622"/>
      <c r="G649" s="623"/>
      <c r="H649" s="621" t="s">
        <v>72</v>
      </c>
      <c r="I649" s="622"/>
      <c r="J649" s="622"/>
      <c r="K649" s="622"/>
      <c r="L649" s="622"/>
      <c r="M649" s="623"/>
      <c r="N649" s="621" t="s">
        <v>63</v>
      </c>
      <c r="O649" s="622"/>
      <c r="P649" s="622"/>
      <c r="Q649" s="622"/>
      <c r="R649" s="622"/>
      <c r="S649" s="623"/>
      <c r="T649" s="338" t="s">
        <v>55</v>
      </c>
    </row>
    <row r="650" spans="1:23" s="536" customFormat="1" x14ac:dyDescent="0.2">
      <c r="A650" s="469" t="s">
        <v>54</v>
      </c>
      <c r="B650" s="490">
        <v>1</v>
      </c>
      <c r="C650" s="329">
        <v>2</v>
      </c>
      <c r="D650" s="329">
        <v>3</v>
      </c>
      <c r="E650" s="329">
        <v>4</v>
      </c>
      <c r="F650" s="329">
        <v>5</v>
      </c>
      <c r="G650" s="483">
        <v>6</v>
      </c>
      <c r="H650" s="490">
        <v>7</v>
      </c>
      <c r="I650" s="329">
        <v>8</v>
      </c>
      <c r="J650" s="329">
        <v>9</v>
      </c>
      <c r="K650" s="329">
        <v>10</v>
      </c>
      <c r="L650" s="329">
        <v>11</v>
      </c>
      <c r="M650" s="483">
        <v>12</v>
      </c>
      <c r="N650" s="490">
        <v>13</v>
      </c>
      <c r="O650" s="329">
        <v>14</v>
      </c>
      <c r="P650" s="329">
        <v>15</v>
      </c>
      <c r="Q650" s="329">
        <v>16</v>
      </c>
      <c r="R650" s="329">
        <v>17</v>
      </c>
      <c r="S650" s="483">
        <v>18</v>
      </c>
      <c r="T650" s="459">
        <v>252</v>
      </c>
    </row>
    <row r="651" spans="1:23" s="536" customFormat="1" x14ac:dyDescent="0.2">
      <c r="A651" s="470" t="s">
        <v>3</v>
      </c>
      <c r="B651" s="473">
        <v>4460</v>
      </c>
      <c r="C651" s="254">
        <v>4460</v>
      </c>
      <c r="D651" s="254">
        <v>4460</v>
      </c>
      <c r="E651" s="254">
        <v>4460</v>
      </c>
      <c r="F651" s="254">
        <v>4460</v>
      </c>
      <c r="G651" s="255">
        <v>4460</v>
      </c>
      <c r="H651" s="253">
        <v>4460</v>
      </c>
      <c r="I651" s="254">
        <v>4460</v>
      </c>
      <c r="J651" s="254">
        <v>4460</v>
      </c>
      <c r="K651" s="254">
        <v>4460</v>
      </c>
      <c r="L651" s="254">
        <v>4460</v>
      </c>
      <c r="M651" s="255">
        <v>4460</v>
      </c>
      <c r="N651" s="253">
        <v>4460</v>
      </c>
      <c r="O651" s="254">
        <v>4460</v>
      </c>
      <c r="P651" s="254">
        <v>4460</v>
      </c>
      <c r="Q651" s="254">
        <v>4460</v>
      </c>
      <c r="R651" s="254">
        <v>4460</v>
      </c>
      <c r="S651" s="255">
        <v>4460</v>
      </c>
      <c r="T651" s="255">
        <v>4460</v>
      </c>
    </row>
    <row r="652" spans="1:23" s="536" customFormat="1" x14ac:dyDescent="0.2">
      <c r="A652" s="471" t="s">
        <v>6</v>
      </c>
      <c r="B652" s="256">
        <v>4829</v>
      </c>
      <c r="C652" s="257">
        <v>4837</v>
      </c>
      <c r="D652" s="257">
        <v>5009</v>
      </c>
      <c r="E652" s="257">
        <v>4453</v>
      </c>
      <c r="F652" s="257">
        <v>5152</v>
      </c>
      <c r="G652" s="258">
        <v>5119</v>
      </c>
      <c r="H652" s="256">
        <v>4924</v>
      </c>
      <c r="I652" s="257">
        <v>4994</v>
      </c>
      <c r="J652" s="257">
        <v>5053</v>
      </c>
      <c r="K652" s="257">
        <v>4283</v>
      </c>
      <c r="L652" s="257">
        <v>5197</v>
      </c>
      <c r="M652" s="258">
        <v>5266</v>
      </c>
      <c r="N652" s="256">
        <v>4872</v>
      </c>
      <c r="O652" s="257">
        <v>4979</v>
      </c>
      <c r="P652" s="257">
        <v>5130</v>
      </c>
      <c r="Q652" s="257">
        <v>4329</v>
      </c>
      <c r="R652" s="257">
        <v>5173</v>
      </c>
      <c r="S652" s="258">
        <v>5406</v>
      </c>
      <c r="T652" s="342">
        <v>4993</v>
      </c>
    </row>
    <row r="653" spans="1:23" s="536" customFormat="1" x14ac:dyDescent="0.2">
      <c r="A653" s="469" t="s">
        <v>7</v>
      </c>
      <c r="B653" s="260">
        <v>80</v>
      </c>
      <c r="C653" s="261">
        <v>93.3</v>
      </c>
      <c r="D653" s="261">
        <v>80</v>
      </c>
      <c r="E653" s="261">
        <v>40</v>
      </c>
      <c r="F653" s="261">
        <v>80</v>
      </c>
      <c r="G653" s="262">
        <v>93.3</v>
      </c>
      <c r="H653" s="260">
        <v>93.3</v>
      </c>
      <c r="I653" s="261">
        <v>100</v>
      </c>
      <c r="J653" s="261">
        <v>100</v>
      </c>
      <c r="K653" s="261">
        <v>71.400000000000006</v>
      </c>
      <c r="L653" s="261">
        <v>100</v>
      </c>
      <c r="M653" s="262">
        <v>93.3</v>
      </c>
      <c r="N653" s="260">
        <v>100</v>
      </c>
      <c r="O653" s="261">
        <v>86.7</v>
      </c>
      <c r="P653" s="261">
        <v>100</v>
      </c>
      <c r="Q653" s="261">
        <v>75</v>
      </c>
      <c r="R653" s="261">
        <v>100</v>
      </c>
      <c r="S653" s="262">
        <v>100</v>
      </c>
      <c r="T653" s="343">
        <v>81.2</v>
      </c>
      <c r="V653" s="227"/>
    </row>
    <row r="654" spans="1:23" s="536" customFormat="1" x14ac:dyDescent="0.2">
      <c r="A654" s="469" t="s">
        <v>8</v>
      </c>
      <c r="B654" s="263">
        <v>7.3999999999999996E-2</v>
      </c>
      <c r="C654" s="264">
        <v>6.0999999999999999E-2</v>
      </c>
      <c r="D654" s="264">
        <v>6.8000000000000005E-2</v>
      </c>
      <c r="E654" s="264">
        <v>0.13600000000000001</v>
      </c>
      <c r="F654" s="264">
        <v>8.7999999999999995E-2</v>
      </c>
      <c r="G654" s="265">
        <v>6.5000000000000002E-2</v>
      </c>
      <c r="H654" s="263">
        <v>5.2999999999999999E-2</v>
      </c>
      <c r="I654" s="264">
        <v>4.3999999999999997E-2</v>
      </c>
      <c r="J654" s="264">
        <v>4.3999999999999997E-2</v>
      </c>
      <c r="K654" s="264">
        <v>0.14399999999999999</v>
      </c>
      <c r="L654" s="264">
        <v>0.04</v>
      </c>
      <c r="M654" s="265">
        <v>6.4000000000000001E-2</v>
      </c>
      <c r="N654" s="263">
        <v>4.5999999999999999E-2</v>
      </c>
      <c r="O654" s="264">
        <v>6.5000000000000002E-2</v>
      </c>
      <c r="P654" s="264">
        <v>3.5999999999999997E-2</v>
      </c>
      <c r="Q654" s="264">
        <v>9.0999999999999998E-2</v>
      </c>
      <c r="R654" s="264">
        <v>4.9000000000000002E-2</v>
      </c>
      <c r="S654" s="265">
        <v>5.1999999999999998E-2</v>
      </c>
      <c r="T654" s="344">
        <v>8.2000000000000003E-2</v>
      </c>
      <c r="V654" s="227"/>
    </row>
    <row r="655" spans="1:23" s="536" customFormat="1" x14ac:dyDescent="0.2">
      <c r="A655" s="471" t="s">
        <v>1</v>
      </c>
      <c r="B655" s="266">
        <f>B652/B651*100-100</f>
        <v>8.2735426008968602</v>
      </c>
      <c r="C655" s="267">
        <f t="shared" ref="C655:R655" si="176">C652/C651*100-100</f>
        <v>8.4529147982062653</v>
      </c>
      <c r="D655" s="267">
        <f t="shared" si="176"/>
        <v>12.309417040358753</v>
      </c>
      <c r="E655" s="267">
        <f t="shared" si="176"/>
        <v>-0.15695067264573481</v>
      </c>
      <c r="F655" s="267">
        <f t="shared" si="176"/>
        <v>15.515695067264573</v>
      </c>
      <c r="G655" s="268">
        <f t="shared" si="176"/>
        <v>14.775784753363226</v>
      </c>
      <c r="H655" s="266">
        <f t="shared" si="176"/>
        <v>10.403587443946179</v>
      </c>
      <c r="I655" s="267">
        <f t="shared" si="176"/>
        <v>11.973094170403598</v>
      </c>
      <c r="J655" s="267">
        <f t="shared" si="176"/>
        <v>13.295964125560531</v>
      </c>
      <c r="K655" s="267">
        <f t="shared" si="176"/>
        <v>-3.968609865470853</v>
      </c>
      <c r="L655" s="267">
        <f t="shared" si="176"/>
        <v>16.524663677130036</v>
      </c>
      <c r="M655" s="268">
        <f t="shared" si="176"/>
        <v>18.071748878923771</v>
      </c>
      <c r="N655" s="266">
        <f t="shared" si="176"/>
        <v>9.237668161434982</v>
      </c>
      <c r="O655" s="267">
        <f t="shared" si="176"/>
        <v>11.63677130044843</v>
      </c>
      <c r="P655" s="267">
        <f t="shared" si="176"/>
        <v>15.022421524663685</v>
      </c>
      <c r="Q655" s="267">
        <f t="shared" si="176"/>
        <v>-2.9372197309417061</v>
      </c>
      <c r="R655" s="267">
        <f t="shared" si="176"/>
        <v>15.986547085201792</v>
      </c>
      <c r="S655" s="268">
        <f>S652/S651*100-100</f>
        <v>21.210762331838566</v>
      </c>
      <c r="T655" s="345">
        <f t="shared" ref="T655" si="177">T652/T651*100-100</f>
        <v>11.9506726457399</v>
      </c>
      <c r="V655" s="227"/>
    </row>
    <row r="656" spans="1:23" s="536" customFormat="1" ht="13.5" thickBot="1" x14ac:dyDescent="0.25">
      <c r="A656" s="472" t="s">
        <v>27</v>
      </c>
      <c r="B656" s="410">
        <f>B652-B639</f>
        <v>-267</v>
      </c>
      <c r="C656" s="415">
        <f t="shared" ref="C656:S656" si="178">C652-C639</f>
        <v>-238</v>
      </c>
      <c r="D656" s="415">
        <f t="shared" si="178"/>
        <v>299</v>
      </c>
      <c r="E656" s="415">
        <f t="shared" si="178"/>
        <v>-579</v>
      </c>
      <c r="F656" s="415">
        <f t="shared" si="178"/>
        <v>238</v>
      </c>
      <c r="G656" s="417">
        <f t="shared" si="178"/>
        <v>264</v>
      </c>
      <c r="H656" s="410">
        <f t="shared" si="178"/>
        <v>19</v>
      </c>
      <c r="I656" s="415">
        <f t="shared" si="178"/>
        <v>-79</v>
      </c>
      <c r="J656" s="415">
        <f t="shared" si="178"/>
        <v>28</v>
      </c>
      <c r="K656" s="415">
        <f t="shared" si="178"/>
        <v>-273</v>
      </c>
      <c r="L656" s="415">
        <f t="shared" si="178"/>
        <v>20</v>
      </c>
      <c r="M656" s="417">
        <f t="shared" si="178"/>
        <v>-45</v>
      </c>
      <c r="N656" s="410">
        <f t="shared" si="178"/>
        <v>-417</v>
      </c>
      <c r="O656" s="415">
        <f t="shared" si="178"/>
        <v>168</v>
      </c>
      <c r="P656" s="415">
        <f t="shared" si="178"/>
        <v>-65</v>
      </c>
      <c r="Q656" s="415">
        <f t="shared" si="178"/>
        <v>-774</v>
      </c>
      <c r="R656" s="415">
        <f t="shared" si="178"/>
        <v>722</v>
      </c>
      <c r="S656" s="417">
        <f t="shared" si="178"/>
        <v>198</v>
      </c>
      <c r="T656" s="478">
        <f>T652-T639</f>
        <v>-26</v>
      </c>
      <c r="V656" s="227"/>
    </row>
    <row r="657" spans="1:24" s="536" customFormat="1" x14ac:dyDescent="0.2">
      <c r="A657" s="370" t="s">
        <v>51</v>
      </c>
      <c r="B657" s="486">
        <v>61</v>
      </c>
      <c r="C657" s="487">
        <v>61</v>
      </c>
      <c r="D657" s="487">
        <v>60</v>
      </c>
      <c r="E657" s="487">
        <v>10</v>
      </c>
      <c r="F657" s="487">
        <v>61</v>
      </c>
      <c r="G657" s="489">
        <v>60</v>
      </c>
      <c r="H657" s="486">
        <v>59</v>
      </c>
      <c r="I657" s="487">
        <v>60</v>
      </c>
      <c r="J657" s="487">
        <v>60</v>
      </c>
      <c r="K657" s="487">
        <v>6</v>
      </c>
      <c r="L657" s="487">
        <v>61</v>
      </c>
      <c r="M657" s="489">
        <v>61</v>
      </c>
      <c r="N657" s="486">
        <v>61</v>
      </c>
      <c r="O657" s="487">
        <v>61</v>
      </c>
      <c r="P657" s="487">
        <v>61</v>
      </c>
      <c r="Q657" s="487">
        <v>8</v>
      </c>
      <c r="R657" s="487">
        <v>60</v>
      </c>
      <c r="S657" s="489">
        <v>60</v>
      </c>
      <c r="T657" s="347">
        <f>SUM(B657:S657)</f>
        <v>931</v>
      </c>
      <c r="U657" s="227" t="s">
        <v>56</v>
      </c>
      <c r="V657" s="278">
        <f>T644-T657</f>
        <v>1</v>
      </c>
      <c r="W657" s="279">
        <f>V657/T644</f>
        <v>1.0729613733905579E-3</v>
      </c>
      <c r="X657" s="366" t="s">
        <v>159</v>
      </c>
    </row>
    <row r="658" spans="1:24" s="536" customFormat="1" x14ac:dyDescent="0.2">
      <c r="A658" s="371" t="s">
        <v>28</v>
      </c>
      <c r="B658" s="323">
        <v>155.5</v>
      </c>
      <c r="C658" s="240">
        <v>154.5</v>
      </c>
      <c r="D658" s="240">
        <v>153</v>
      </c>
      <c r="E658" s="240">
        <v>157</v>
      </c>
      <c r="F658" s="240">
        <v>152.5</v>
      </c>
      <c r="G658" s="243">
        <v>151</v>
      </c>
      <c r="H658" s="242">
        <v>155</v>
      </c>
      <c r="I658" s="240">
        <v>154</v>
      </c>
      <c r="J658" s="240">
        <v>153</v>
      </c>
      <c r="K658" s="240">
        <v>157</v>
      </c>
      <c r="L658" s="240">
        <v>152.5</v>
      </c>
      <c r="M658" s="243">
        <v>151</v>
      </c>
      <c r="N658" s="242">
        <v>155.5</v>
      </c>
      <c r="O658" s="240">
        <v>153.5</v>
      </c>
      <c r="P658" s="240">
        <v>153</v>
      </c>
      <c r="Q658" s="240">
        <v>157</v>
      </c>
      <c r="R658" s="240">
        <v>152</v>
      </c>
      <c r="S658" s="243">
        <v>151.5</v>
      </c>
      <c r="T658" s="339"/>
      <c r="U658" s="227" t="s">
        <v>57</v>
      </c>
      <c r="V658" s="362">
        <v>152.31</v>
      </c>
    </row>
    <row r="659" spans="1:24" s="536" customFormat="1" ht="13.5" thickBot="1" x14ac:dyDescent="0.25">
      <c r="A659" s="372" t="s">
        <v>26</v>
      </c>
      <c r="B659" s="410">
        <f>B658-B645</f>
        <v>1.5</v>
      </c>
      <c r="C659" s="415">
        <f t="shared" ref="C659:S659" si="179">C658-C645</f>
        <v>1.5</v>
      </c>
      <c r="D659" s="415">
        <f t="shared" si="179"/>
        <v>1</v>
      </c>
      <c r="E659" s="415">
        <f t="shared" si="179"/>
        <v>2.5</v>
      </c>
      <c r="F659" s="415">
        <f t="shared" si="179"/>
        <v>1</v>
      </c>
      <c r="G659" s="417">
        <f t="shared" si="179"/>
        <v>1</v>
      </c>
      <c r="H659" s="410">
        <f t="shared" si="179"/>
        <v>1</v>
      </c>
      <c r="I659" s="415">
        <f t="shared" si="179"/>
        <v>1</v>
      </c>
      <c r="J659" s="415">
        <f t="shared" si="179"/>
        <v>1</v>
      </c>
      <c r="K659" s="415">
        <f t="shared" si="179"/>
        <v>2</v>
      </c>
      <c r="L659" s="415">
        <f t="shared" si="179"/>
        <v>1</v>
      </c>
      <c r="M659" s="417">
        <f t="shared" si="179"/>
        <v>1</v>
      </c>
      <c r="N659" s="410">
        <f t="shared" si="179"/>
        <v>1.5</v>
      </c>
      <c r="O659" s="415">
        <f t="shared" si="179"/>
        <v>1</v>
      </c>
      <c r="P659" s="415">
        <f t="shared" si="179"/>
        <v>1</v>
      </c>
      <c r="Q659" s="415">
        <f t="shared" si="179"/>
        <v>2.5</v>
      </c>
      <c r="R659" s="415">
        <f t="shared" si="179"/>
        <v>1</v>
      </c>
      <c r="S659" s="417">
        <f t="shared" si="179"/>
        <v>1</v>
      </c>
      <c r="T659" s="348"/>
      <c r="U659" s="227" t="s">
        <v>26</v>
      </c>
      <c r="V659" s="395">
        <f>V658-V645</f>
        <v>0.15999999999999659</v>
      </c>
    </row>
    <row r="661" spans="1:24" ht="13.5" thickBot="1" x14ac:dyDescent="0.25"/>
    <row r="662" spans="1:24" ht="13.5" thickBot="1" x14ac:dyDescent="0.25">
      <c r="A662" s="468" t="s">
        <v>160</v>
      </c>
      <c r="B662" s="621" t="s">
        <v>53</v>
      </c>
      <c r="C662" s="622"/>
      <c r="D662" s="622"/>
      <c r="E662" s="622"/>
      <c r="F662" s="622"/>
      <c r="G662" s="623"/>
      <c r="H662" s="621" t="s">
        <v>72</v>
      </c>
      <c r="I662" s="622"/>
      <c r="J662" s="622"/>
      <c r="K662" s="622"/>
      <c r="L662" s="622"/>
      <c r="M662" s="623"/>
      <c r="N662" s="621" t="s">
        <v>63</v>
      </c>
      <c r="O662" s="622"/>
      <c r="P662" s="622"/>
      <c r="Q662" s="622"/>
      <c r="R662" s="622"/>
      <c r="S662" s="623"/>
      <c r="T662" s="338" t="s">
        <v>55</v>
      </c>
      <c r="U662" s="537"/>
      <c r="V662" s="537"/>
      <c r="W662" s="537"/>
    </row>
    <row r="663" spans="1:24" x14ac:dyDescent="0.2">
      <c r="A663" s="469" t="s">
        <v>54</v>
      </c>
      <c r="B663" s="490">
        <v>1</v>
      </c>
      <c r="C663" s="329">
        <v>2</v>
      </c>
      <c r="D663" s="329">
        <v>3</v>
      </c>
      <c r="E663" s="329">
        <v>4</v>
      </c>
      <c r="F663" s="329">
        <v>5</v>
      </c>
      <c r="G663" s="483">
        <v>6</v>
      </c>
      <c r="H663" s="490">
        <v>7</v>
      </c>
      <c r="I663" s="329">
        <v>8</v>
      </c>
      <c r="J663" s="329">
        <v>9</v>
      </c>
      <c r="K663" s="329">
        <v>10</v>
      </c>
      <c r="L663" s="329">
        <v>11</v>
      </c>
      <c r="M663" s="483">
        <v>12</v>
      </c>
      <c r="N663" s="490">
        <v>13</v>
      </c>
      <c r="O663" s="329">
        <v>14</v>
      </c>
      <c r="P663" s="329">
        <v>15</v>
      </c>
      <c r="Q663" s="329">
        <v>16</v>
      </c>
      <c r="R663" s="329">
        <v>17</v>
      </c>
      <c r="S663" s="483">
        <v>18</v>
      </c>
      <c r="T663" s="459">
        <v>252</v>
      </c>
      <c r="U663" s="537"/>
      <c r="V663" s="537"/>
      <c r="W663" s="537"/>
    </row>
    <row r="664" spans="1:24" x14ac:dyDescent="0.2">
      <c r="A664" s="470" t="s">
        <v>3</v>
      </c>
      <c r="B664" s="473">
        <v>4475</v>
      </c>
      <c r="C664" s="254">
        <v>4475</v>
      </c>
      <c r="D664" s="254">
        <v>4475</v>
      </c>
      <c r="E664" s="254">
        <v>4475</v>
      </c>
      <c r="F664" s="254">
        <v>4475</v>
      </c>
      <c r="G664" s="255">
        <v>4475</v>
      </c>
      <c r="H664" s="253">
        <v>4475</v>
      </c>
      <c r="I664" s="254">
        <v>4475</v>
      </c>
      <c r="J664" s="254">
        <v>4475</v>
      </c>
      <c r="K664" s="254">
        <v>4475</v>
      </c>
      <c r="L664" s="254">
        <v>4475</v>
      </c>
      <c r="M664" s="255">
        <v>4475</v>
      </c>
      <c r="N664" s="253">
        <v>4475</v>
      </c>
      <c r="O664" s="254">
        <v>4475</v>
      </c>
      <c r="P664" s="254">
        <v>4475</v>
      </c>
      <c r="Q664" s="254">
        <v>4475</v>
      </c>
      <c r="R664" s="254">
        <v>4475</v>
      </c>
      <c r="S664" s="255">
        <v>4475</v>
      </c>
      <c r="T664" s="255">
        <v>4475</v>
      </c>
      <c r="U664" s="537"/>
      <c r="V664" s="537"/>
      <c r="W664" s="537"/>
    </row>
    <row r="665" spans="1:24" x14ac:dyDescent="0.2">
      <c r="A665" s="471" t="s">
        <v>6</v>
      </c>
      <c r="B665" s="256">
        <v>4804</v>
      </c>
      <c r="C665" s="257">
        <v>4869</v>
      </c>
      <c r="D665" s="257">
        <v>5115</v>
      </c>
      <c r="E665" s="257">
        <v>4500</v>
      </c>
      <c r="F665" s="257">
        <v>5278</v>
      </c>
      <c r="G665" s="258">
        <v>5167</v>
      </c>
      <c r="H665" s="256">
        <v>4930</v>
      </c>
      <c r="I665" s="257">
        <v>5124</v>
      </c>
      <c r="J665" s="257">
        <v>5024</v>
      </c>
      <c r="K665" s="257">
        <v>4244</v>
      </c>
      <c r="L665" s="257">
        <v>5199</v>
      </c>
      <c r="M665" s="258">
        <v>5412</v>
      </c>
      <c r="N665" s="256">
        <v>4961</v>
      </c>
      <c r="O665" s="257">
        <v>5133</v>
      </c>
      <c r="P665" s="257">
        <v>5150</v>
      </c>
      <c r="Q665" s="257">
        <v>4460</v>
      </c>
      <c r="R665" s="257">
        <v>5269</v>
      </c>
      <c r="S665" s="258">
        <v>5415</v>
      </c>
      <c r="T665" s="342">
        <v>5053</v>
      </c>
      <c r="U665" s="537"/>
      <c r="V665" s="537"/>
      <c r="W665" s="537"/>
    </row>
    <row r="666" spans="1:24" x14ac:dyDescent="0.2">
      <c r="A666" s="469" t="s">
        <v>7</v>
      </c>
      <c r="B666" s="260">
        <v>73.3</v>
      </c>
      <c r="C666" s="261">
        <v>93.3</v>
      </c>
      <c r="D666" s="261">
        <v>100</v>
      </c>
      <c r="E666" s="261">
        <v>40</v>
      </c>
      <c r="F666" s="261">
        <v>86.7</v>
      </c>
      <c r="G666" s="262">
        <v>73</v>
      </c>
      <c r="H666" s="260">
        <v>100</v>
      </c>
      <c r="I666" s="261">
        <v>86.7</v>
      </c>
      <c r="J666" s="261">
        <v>93.9</v>
      </c>
      <c r="K666" s="261">
        <v>71.400000000000006</v>
      </c>
      <c r="L666" s="261">
        <v>93.3</v>
      </c>
      <c r="M666" s="262">
        <v>100</v>
      </c>
      <c r="N666" s="260">
        <v>93.3</v>
      </c>
      <c r="O666" s="261">
        <v>86.7</v>
      </c>
      <c r="P666" s="261">
        <v>100</v>
      </c>
      <c r="Q666" s="261">
        <v>75</v>
      </c>
      <c r="R666" s="261">
        <v>73.3</v>
      </c>
      <c r="S666" s="262">
        <v>93.3</v>
      </c>
      <c r="T666" s="343">
        <v>78</v>
      </c>
      <c r="U666" s="537"/>
      <c r="V666" s="227"/>
      <c r="W666" s="537"/>
    </row>
    <row r="667" spans="1:24" x14ac:dyDescent="0.2">
      <c r="A667" s="469" t="s">
        <v>8</v>
      </c>
      <c r="B667" s="263">
        <v>0.08</v>
      </c>
      <c r="C667" s="264">
        <v>6.7000000000000004E-2</v>
      </c>
      <c r="D667" s="264">
        <v>4.5999999999999999E-2</v>
      </c>
      <c r="E667" s="264">
        <v>0.13800000000000001</v>
      </c>
      <c r="F667" s="264">
        <v>6.5000000000000002E-2</v>
      </c>
      <c r="G667" s="265">
        <v>8.4000000000000005E-2</v>
      </c>
      <c r="H667" s="263">
        <v>0.06</v>
      </c>
      <c r="I667" s="264">
        <v>8.2000000000000003E-2</v>
      </c>
      <c r="J667" s="264">
        <v>6.4000000000000001E-2</v>
      </c>
      <c r="K667" s="264">
        <v>0.14299999999999999</v>
      </c>
      <c r="L667" s="264">
        <v>5.8000000000000003E-2</v>
      </c>
      <c r="M667" s="265">
        <v>5.8000000000000003E-2</v>
      </c>
      <c r="N667" s="263">
        <v>5.2999999999999999E-2</v>
      </c>
      <c r="O667" s="264">
        <v>7.1999999999999995E-2</v>
      </c>
      <c r="P667" s="264">
        <v>0.05</v>
      </c>
      <c r="Q667" s="264">
        <v>9.6000000000000002E-2</v>
      </c>
      <c r="R667" s="264">
        <v>8.7999999999999995E-2</v>
      </c>
      <c r="S667" s="265">
        <v>4.5999999999999999E-2</v>
      </c>
      <c r="T667" s="344">
        <v>8.7999999999999995E-2</v>
      </c>
      <c r="U667" s="537"/>
      <c r="V667" s="227"/>
      <c r="W667" s="537"/>
    </row>
    <row r="668" spans="1:24" x14ac:dyDescent="0.2">
      <c r="A668" s="471" t="s">
        <v>1</v>
      </c>
      <c r="B668" s="266">
        <f>B665/B664*100-100</f>
        <v>7.351955307262557</v>
      </c>
      <c r="C668" s="267">
        <f t="shared" ref="C668:R668" si="180">C665/C664*100-100</f>
        <v>8.8044692737430097</v>
      </c>
      <c r="D668" s="267">
        <f t="shared" si="180"/>
        <v>14.301675977653645</v>
      </c>
      <c r="E668" s="267">
        <f t="shared" si="180"/>
        <v>0.55865921787710704</v>
      </c>
      <c r="F668" s="267">
        <f t="shared" si="180"/>
        <v>17.944134078212286</v>
      </c>
      <c r="G668" s="268">
        <f t="shared" si="180"/>
        <v>15.463687150837984</v>
      </c>
      <c r="H668" s="266">
        <f t="shared" si="180"/>
        <v>10.167597765363141</v>
      </c>
      <c r="I668" s="267">
        <f t="shared" si="180"/>
        <v>14.502793296089393</v>
      </c>
      <c r="J668" s="267">
        <f t="shared" si="180"/>
        <v>12.268156424581008</v>
      </c>
      <c r="K668" s="267">
        <f t="shared" si="180"/>
        <v>-5.1620111731843537</v>
      </c>
      <c r="L668" s="267">
        <f t="shared" si="180"/>
        <v>16.178770949720672</v>
      </c>
      <c r="M668" s="268">
        <f t="shared" si="180"/>
        <v>20.938547486033514</v>
      </c>
      <c r="N668" s="266">
        <f t="shared" si="180"/>
        <v>10.860335195530737</v>
      </c>
      <c r="O668" s="267">
        <f t="shared" si="180"/>
        <v>14.703910614525142</v>
      </c>
      <c r="P668" s="267">
        <f t="shared" si="180"/>
        <v>15.083798882681563</v>
      </c>
      <c r="Q668" s="267">
        <f t="shared" si="180"/>
        <v>-0.33519553072626707</v>
      </c>
      <c r="R668" s="267">
        <f t="shared" si="180"/>
        <v>17.743016759776538</v>
      </c>
      <c r="S668" s="268">
        <f>S665/S664*100-100</f>
        <v>21.005586592178773</v>
      </c>
      <c r="T668" s="345">
        <f t="shared" ref="T668" si="181">T665/T664*100-100</f>
        <v>12.916201117318437</v>
      </c>
      <c r="U668" s="537"/>
      <c r="V668" s="227"/>
      <c r="W668" s="537"/>
    </row>
    <row r="669" spans="1:24" ht="13.5" thickBot="1" x14ac:dyDescent="0.25">
      <c r="A669" s="472" t="s">
        <v>27</v>
      </c>
      <c r="B669" s="410">
        <f>B665-B652</f>
        <v>-25</v>
      </c>
      <c r="C669" s="415">
        <f t="shared" ref="C669:S669" si="182">C665-C652</f>
        <v>32</v>
      </c>
      <c r="D669" s="415">
        <f t="shared" si="182"/>
        <v>106</v>
      </c>
      <c r="E669" s="415">
        <f t="shared" si="182"/>
        <v>47</v>
      </c>
      <c r="F669" s="415">
        <f t="shared" si="182"/>
        <v>126</v>
      </c>
      <c r="G669" s="417">
        <f t="shared" si="182"/>
        <v>48</v>
      </c>
      <c r="H669" s="410">
        <f t="shared" si="182"/>
        <v>6</v>
      </c>
      <c r="I669" s="415">
        <f t="shared" si="182"/>
        <v>130</v>
      </c>
      <c r="J669" s="415">
        <f t="shared" si="182"/>
        <v>-29</v>
      </c>
      <c r="K669" s="415">
        <f t="shared" si="182"/>
        <v>-39</v>
      </c>
      <c r="L669" s="415">
        <f t="shared" si="182"/>
        <v>2</v>
      </c>
      <c r="M669" s="417">
        <f t="shared" si="182"/>
        <v>146</v>
      </c>
      <c r="N669" s="410">
        <f t="shared" si="182"/>
        <v>89</v>
      </c>
      <c r="O669" s="415">
        <f t="shared" si="182"/>
        <v>154</v>
      </c>
      <c r="P669" s="415">
        <f t="shared" si="182"/>
        <v>20</v>
      </c>
      <c r="Q669" s="415">
        <f t="shared" si="182"/>
        <v>131</v>
      </c>
      <c r="R669" s="415">
        <f t="shared" si="182"/>
        <v>96</v>
      </c>
      <c r="S669" s="417">
        <f t="shared" si="182"/>
        <v>9</v>
      </c>
      <c r="T669" s="478">
        <f>T665-T652</f>
        <v>60</v>
      </c>
      <c r="U669" s="537"/>
      <c r="V669" s="227"/>
      <c r="W669" s="537"/>
    </row>
    <row r="670" spans="1:24" x14ac:dyDescent="0.2">
      <c r="A670" s="370" t="s">
        <v>51</v>
      </c>
      <c r="B670" s="486">
        <v>61</v>
      </c>
      <c r="C670" s="487">
        <v>61</v>
      </c>
      <c r="D670" s="487">
        <v>60</v>
      </c>
      <c r="E670" s="487">
        <v>10</v>
      </c>
      <c r="F670" s="487">
        <v>61</v>
      </c>
      <c r="G670" s="489">
        <v>60</v>
      </c>
      <c r="H670" s="486">
        <v>58</v>
      </c>
      <c r="I670" s="487">
        <v>60</v>
      </c>
      <c r="J670" s="487">
        <v>60</v>
      </c>
      <c r="K670" s="487">
        <v>6</v>
      </c>
      <c r="L670" s="487">
        <v>61</v>
      </c>
      <c r="M670" s="489">
        <v>61</v>
      </c>
      <c r="N670" s="486">
        <v>61</v>
      </c>
      <c r="O670" s="487">
        <v>61</v>
      </c>
      <c r="P670" s="487">
        <v>61</v>
      </c>
      <c r="Q670" s="487">
        <v>8</v>
      </c>
      <c r="R670" s="487">
        <v>60</v>
      </c>
      <c r="S670" s="489">
        <v>60</v>
      </c>
      <c r="T670" s="347">
        <f>SUM(B670:S670)</f>
        <v>930</v>
      </c>
      <c r="U670" s="227" t="s">
        <v>56</v>
      </c>
      <c r="V670" s="278">
        <f>T657-T670</f>
        <v>1</v>
      </c>
      <c r="W670" s="279">
        <f>V670/T657</f>
        <v>1.0741138560687433E-3</v>
      </c>
    </row>
    <row r="671" spans="1:24" x14ac:dyDescent="0.2">
      <c r="A671" s="371" t="s">
        <v>28</v>
      </c>
      <c r="B671" s="323">
        <v>155.5</v>
      </c>
      <c r="C671" s="240">
        <v>154.5</v>
      </c>
      <c r="D671" s="240">
        <v>153</v>
      </c>
      <c r="E671" s="240">
        <v>157</v>
      </c>
      <c r="F671" s="240">
        <v>152.5</v>
      </c>
      <c r="G671" s="243">
        <v>151</v>
      </c>
      <c r="H671" s="242">
        <v>155</v>
      </c>
      <c r="I671" s="240">
        <v>154</v>
      </c>
      <c r="J671" s="240">
        <v>153</v>
      </c>
      <c r="K671" s="240">
        <v>157</v>
      </c>
      <c r="L671" s="240">
        <v>152.5</v>
      </c>
      <c r="M671" s="243">
        <v>151</v>
      </c>
      <c r="N671" s="242">
        <v>155.5</v>
      </c>
      <c r="O671" s="240">
        <v>153.5</v>
      </c>
      <c r="P671" s="240">
        <v>153</v>
      </c>
      <c r="Q671" s="240">
        <v>157</v>
      </c>
      <c r="R671" s="240">
        <v>152</v>
      </c>
      <c r="S671" s="243">
        <v>151.5</v>
      </c>
      <c r="T671" s="339"/>
      <c r="U671" s="227" t="s">
        <v>57</v>
      </c>
      <c r="V671" s="362">
        <v>153.29</v>
      </c>
      <c r="W671" s="537"/>
    </row>
    <row r="672" spans="1:24" ht="13.5" thickBot="1" x14ac:dyDescent="0.25">
      <c r="A672" s="372" t="s">
        <v>26</v>
      </c>
      <c r="B672" s="410">
        <f>B671-B658</f>
        <v>0</v>
      </c>
      <c r="C672" s="415">
        <f t="shared" ref="C672:S672" si="183">C671-C658</f>
        <v>0</v>
      </c>
      <c r="D672" s="415">
        <f t="shared" si="183"/>
        <v>0</v>
      </c>
      <c r="E672" s="415">
        <f t="shared" si="183"/>
        <v>0</v>
      </c>
      <c r="F672" s="415">
        <f t="shared" si="183"/>
        <v>0</v>
      </c>
      <c r="G672" s="417">
        <f t="shared" si="183"/>
        <v>0</v>
      </c>
      <c r="H672" s="410">
        <f t="shared" si="183"/>
        <v>0</v>
      </c>
      <c r="I672" s="415">
        <f t="shared" si="183"/>
        <v>0</v>
      </c>
      <c r="J672" s="415">
        <f t="shared" si="183"/>
        <v>0</v>
      </c>
      <c r="K672" s="415">
        <f t="shared" si="183"/>
        <v>0</v>
      </c>
      <c r="L672" s="415">
        <f t="shared" si="183"/>
        <v>0</v>
      </c>
      <c r="M672" s="417">
        <f t="shared" si="183"/>
        <v>0</v>
      </c>
      <c r="N672" s="410">
        <f t="shared" si="183"/>
        <v>0</v>
      </c>
      <c r="O672" s="415">
        <f t="shared" si="183"/>
        <v>0</v>
      </c>
      <c r="P672" s="415">
        <f t="shared" si="183"/>
        <v>0</v>
      </c>
      <c r="Q672" s="415">
        <f t="shared" si="183"/>
        <v>0</v>
      </c>
      <c r="R672" s="415">
        <f t="shared" si="183"/>
        <v>0</v>
      </c>
      <c r="S672" s="417">
        <f t="shared" si="183"/>
        <v>0</v>
      </c>
      <c r="T672" s="348"/>
      <c r="U672" s="227" t="s">
        <v>26</v>
      </c>
      <c r="V672" s="395">
        <f>V671-V658</f>
        <v>0.97999999999998977</v>
      </c>
      <c r="W672" s="537"/>
    </row>
    <row r="674" spans="1:23" ht="13.5" thickBot="1" x14ac:dyDescent="0.25"/>
    <row r="675" spans="1:23" ht="13.5" thickBot="1" x14ac:dyDescent="0.25">
      <c r="A675" s="468" t="s">
        <v>161</v>
      </c>
      <c r="B675" s="621" t="s">
        <v>53</v>
      </c>
      <c r="C675" s="622"/>
      <c r="D675" s="622"/>
      <c r="E675" s="622"/>
      <c r="F675" s="622"/>
      <c r="G675" s="623"/>
      <c r="H675" s="621" t="s">
        <v>72</v>
      </c>
      <c r="I675" s="622"/>
      <c r="J675" s="622"/>
      <c r="K675" s="622"/>
      <c r="L675" s="622"/>
      <c r="M675" s="623"/>
      <c r="N675" s="621" t="s">
        <v>63</v>
      </c>
      <c r="O675" s="622"/>
      <c r="P675" s="622"/>
      <c r="Q675" s="622"/>
      <c r="R675" s="622"/>
      <c r="S675" s="623"/>
      <c r="T675" s="338" t="s">
        <v>55</v>
      </c>
      <c r="U675" s="538"/>
      <c r="V675" s="538"/>
      <c r="W675" s="538"/>
    </row>
    <row r="676" spans="1:23" x14ac:dyDescent="0.2">
      <c r="A676" s="469" t="s">
        <v>54</v>
      </c>
      <c r="B676" s="490">
        <v>1</v>
      </c>
      <c r="C676" s="329">
        <v>2</v>
      </c>
      <c r="D676" s="329">
        <v>3</v>
      </c>
      <c r="E676" s="329">
        <v>4</v>
      </c>
      <c r="F676" s="329">
        <v>5</v>
      </c>
      <c r="G676" s="483">
        <v>6</v>
      </c>
      <c r="H676" s="490">
        <v>7</v>
      </c>
      <c r="I676" s="329">
        <v>8</v>
      </c>
      <c r="J676" s="329">
        <v>9</v>
      </c>
      <c r="K676" s="329">
        <v>10</v>
      </c>
      <c r="L676" s="329">
        <v>11</v>
      </c>
      <c r="M676" s="483">
        <v>12</v>
      </c>
      <c r="N676" s="490">
        <v>13</v>
      </c>
      <c r="O676" s="329">
        <v>14</v>
      </c>
      <c r="P676" s="329">
        <v>15</v>
      </c>
      <c r="Q676" s="329">
        <v>16</v>
      </c>
      <c r="R676" s="329">
        <v>17</v>
      </c>
      <c r="S676" s="483">
        <v>18</v>
      </c>
      <c r="T676" s="459">
        <v>252</v>
      </c>
      <c r="U676" s="538"/>
      <c r="V676" s="538"/>
      <c r="W676" s="538"/>
    </row>
    <row r="677" spans="1:23" x14ac:dyDescent="0.2">
      <c r="A677" s="470" t="s">
        <v>3</v>
      </c>
      <c r="B677" s="473">
        <v>4490</v>
      </c>
      <c r="C677" s="254">
        <v>4490</v>
      </c>
      <c r="D677" s="473">
        <v>4490</v>
      </c>
      <c r="E677" s="254">
        <v>4490</v>
      </c>
      <c r="F677" s="473">
        <v>4490</v>
      </c>
      <c r="G677" s="254">
        <v>4490</v>
      </c>
      <c r="H677" s="473">
        <v>4490</v>
      </c>
      <c r="I677" s="254">
        <v>4490</v>
      </c>
      <c r="J677" s="473">
        <v>4490</v>
      </c>
      <c r="K677" s="254">
        <v>4490</v>
      </c>
      <c r="L677" s="473">
        <v>4490</v>
      </c>
      <c r="M677" s="254">
        <v>4490</v>
      </c>
      <c r="N677" s="473">
        <v>4490</v>
      </c>
      <c r="O677" s="254">
        <v>4490</v>
      </c>
      <c r="P677" s="473">
        <v>4490</v>
      </c>
      <c r="Q677" s="254">
        <v>4490</v>
      </c>
      <c r="R677" s="473">
        <v>4490</v>
      </c>
      <c r="S677" s="254">
        <v>4490</v>
      </c>
      <c r="T677" s="473">
        <v>4490</v>
      </c>
      <c r="U677" s="538"/>
      <c r="V677" s="538"/>
      <c r="W677" s="538"/>
    </row>
    <row r="678" spans="1:23" x14ac:dyDescent="0.2">
      <c r="A678" s="471" t="s">
        <v>6</v>
      </c>
      <c r="B678" s="256">
        <v>4774</v>
      </c>
      <c r="C678" s="257">
        <v>4969</v>
      </c>
      <c r="D678" s="257">
        <v>5126</v>
      </c>
      <c r="E678" s="257">
        <v>4511</v>
      </c>
      <c r="F678" s="257">
        <v>5222</v>
      </c>
      <c r="G678" s="258">
        <v>5195</v>
      </c>
      <c r="H678" s="256">
        <v>4940</v>
      </c>
      <c r="I678" s="257">
        <v>5027</v>
      </c>
      <c r="J678" s="257">
        <v>5182</v>
      </c>
      <c r="K678" s="257">
        <v>4389</v>
      </c>
      <c r="L678" s="257">
        <v>5274</v>
      </c>
      <c r="M678" s="258">
        <v>5315</v>
      </c>
      <c r="N678" s="256">
        <v>5000</v>
      </c>
      <c r="O678" s="257">
        <v>4972</v>
      </c>
      <c r="P678" s="257">
        <v>5141</v>
      </c>
      <c r="Q678" s="257">
        <v>4383</v>
      </c>
      <c r="R678" s="257">
        <v>5264</v>
      </c>
      <c r="S678" s="258">
        <v>5332</v>
      </c>
      <c r="T678" s="342">
        <v>5058</v>
      </c>
      <c r="U678" s="538"/>
      <c r="V678" s="538"/>
      <c r="W678" s="538"/>
    </row>
    <row r="679" spans="1:23" x14ac:dyDescent="0.2">
      <c r="A679" s="469" t="s">
        <v>7</v>
      </c>
      <c r="B679" s="260">
        <v>73.3</v>
      </c>
      <c r="C679" s="261">
        <v>86.8</v>
      </c>
      <c r="D679" s="261">
        <v>86.7</v>
      </c>
      <c r="E679" s="261">
        <v>55.6</v>
      </c>
      <c r="F679" s="261">
        <v>93.3</v>
      </c>
      <c r="G679" s="262">
        <v>100</v>
      </c>
      <c r="H679" s="260">
        <v>86.7</v>
      </c>
      <c r="I679" s="261">
        <v>100</v>
      </c>
      <c r="J679" s="261">
        <v>100</v>
      </c>
      <c r="K679" s="261">
        <v>66.7</v>
      </c>
      <c r="L679" s="261">
        <v>93.3</v>
      </c>
      <c r="M679" s="262">
        <v>100</v>
      </c>
      <c r="N679" s="260">
        <v>86.7</v>
      </c>
      <c r="O679" s="261">
        <v>46.7</v>
      </c>
      <c r="P679" s="261">
        <v>80</v>
      </c>
      <c r="Q679" s="261">
        <v>66.7</v>
      </c>
      <c r="R679" s="261">
        <v>86.7</v>
      </c>
      <c r="S679" s="262">
        <v>93.3</v>
      </c>
      <c r="T679" s="343">
        <v>79.3</v>
      </c>
      <c r="U679" s="538"/>
      <c r="V679" s="227"/>
      <c r="W679" s="538"/>
    </row>
    <row r="680" spans="1:23" x14ac:dyDescent="0.2">
      <c r="A680" s="469" t="s">
        <v>8</v>
      </c>
      <c r="B680" s="263">
        <v>7.9000000000000001E-2</v>
      </c>
      <c r="C680" s="264">
        <v>7.2999999999999995E-2</v>
      </c>
      <c r="D680" s="264">
        <v>5.7000000000000002E-2</v>
      </c>
      <c r="E680" s="264">
        <v>0.14099999999999999</v>
      </c>
      <c r="F680" s="264">
        <v>5.8999999999999997E-2</v>
      </c>
      <c r="G680" s="265">
        <v>4.2999999999999997E-2</v>
      </c>
      <c r="H680" s="263">
        <v>7.0000000000000007E-2</v>
      </c>
      <c r="I680" s="264">
        <v>0.05</v>
      </c>
      <c r="J680" s="264">
        <v>4.1000000000000002E-2</v>
      </c>
      <c r="K680" s="264">
        <v>0.10199999999999999</v>
      </c>
      <c r="L680" s="264">
        <v>5.1999999999999998E-2</v>
      </c>
      <c r="M680" s="265">
        <v>4.2000000000000003E-2</v>
      </c>
      <c r="N680" s="263">
        <v>7.5999999999999998E-2</v>
      </c>
      <c r="O680" s="264">
        <v>0.10299999999999999</v>
      </c>
      <c r="P680" s="264">
        <v>7.8E-2</v>
      </c>
      <c r="Q680" s="264">
        <v>0.123</v>
      </c>
      <c r="R680" s="264">
        <v>7.0000000000000007E-2</v>
      </c>
      <c r="S680" s="265">
        <v>6.8000000000000005E-2</v>
      </c>
      <c r="T680" s="344">
        <v>8.4000000000000005E-2</v>
      </c>
      <c r="U680" s="538"/>
      <c r="V680" s="227"/>
      <c r="W680" s="538"/>
    </row>
    <row r="681" spans="1:23" x14ac:dyDescent="0.2">
      <c r="A681" s="471" t="s">
        <v>1</v>
      </c>
      <c r="B681" s="266">
        <f>B678/B677*100-100</f>
        <v>6.3251670378619167</v>
      </c>
      <c r="C681" s="267">
        <f t="shared" ref="C681:R681" si="184">C678/C677*100-100</f>
        <v>10.668151447661472</v>
      </c>
      <c r="D681" s="267">
        <f t="shared" si="184"/>
        <v>14.164810690423167</v>
      </c>
      <c r="E681" s="267">
        <f t="shared" si="184"/>
        <v>0.46770601336302775</v>
      </c>
      <c r="F681" s="267">
        <f t="shared" si="184"/>
        <v>16.302895322939875</v>
      </c>
      <c r="G681" s="268">
        <f t="shared" si="184"/>
        <v>15.701559020044556</v>
      </c>
      <c r="H681" s="266">
        <f t="shared" si="184"/>
        <v>10.022271714922056</v>
      </c>
      <c r="I681" s="267">
        <f t="shared" si="184"/>
        <v>11.959910913140305</v>
      </c>
      <c r="J681" s="267">
        <f t="shared" si="184"/>
        <v>15.412026726057903</v>
      </c>
      <c r="K681" s="267">
        <f t="shared" si="184"/>
        <v>-2.2494432071269443</v>
      </c>
      <c r="L681" s="267">
        <f t="shared" si="184"/>
        <v>17.461024498886417</v>
      </c>
      <c r="M681" s="268">
        <f t="shared" si="184"/>
        <v>18.374164810690431</v>
      </c>
      <c r="N681" s="266">
        <f t="shared" si="184"/>
        <v>11.358574610244986</v>
      </c>
      <c r="O681" s="267">
        <f t="shared" si="184"/>
        <v>10.734966592427611</v>
      </c>
      <c r="P681" s="267">
        <f t="shared" si="184"/>
        <v>14.498886414253903</v>
      </c>
      <c r="Q681" s="267">
        <f t="shared" si="184"/>
        <v>-2.383073496659236</v>
      </c>
      <c r="R681" s="267">
        <f t="shared" si="184"/>
        <v>17.238307349665916</v>
      </c>
      <c r="S681" s="268">
        <f>S678/S677*100-100</f>
        <v>18.752783964365264</v>
      </c>
      <c r="T681" s="345">
        <f t="shared" ref="T681" si="185">T678/T677*100-100</f>
        <v>12.650334075723819</v>
      </c>
      <c r="U681" s="538"/>
      <c r="V681" s="227"/>
      <c r="W681" s="538"/>
    </row>
    <row r="682" spans="1:23" ht="13.5" thickBot="1" x14ac:dyDescent="0.25">
      <c r="A682" s="472" t="s">
        <v>27</v>
      </c>
      <c r="B682" s="410">
        <f>B678-B665</f>
        <v>-30</v>
      </c>
      <c r="C682" s="415">
        <f t="shared" ref="C682:S682" si="186">C678-C665</f>
        <v>100</v>
      </c>
      <c r="D682" s="415">
        <f t="shared" si="186"/>
        <v>11</v>
      </c>
      <c r="E682" s="415">
        <f t="shared" si="186"/>
        <v>11</v>
      </c>
      <c r="F682" s="415">
        <f t="shared" si="186"/>
        <v>-56</v>
      </c>
      <c r="G682" s="417">
        <f t="shared" si="186"/>
        <v>28</v>
      </c>
      <c r="H682" s="410">
        <f t="shared" si="186"/>
        <v>10</v>
      </c>
      <c r="I682" s="415">
        <f t="shared" si="186"/>
        <v>-97</v>
      </c>
      <c r="J682" s="415">
        <f t="shared" si="186"/>
        <v>158</v>
      </c>
      <c r="K682" s="415">
        <f t="shared" si="186"/>
        <v>145</v>
      </c>
      <c r="L682" s="415">
        <f t="shared" si="186"/>
        <v>75</v>
      </c>
      <c r="M682" s="417">
        <f t="shared" si="186"/>
        <v>-97</v>
      </c>
      <c r="N682" s="410">
        <f t="shared" si="186"/>
        <v>39</v>
      </c>
      <c r="O682" s="415">
        <f t="shared" si="186"/>
        <v>-161</v>
      </c>
      <c r="P682" s="415">
        <f t="shared" si="186"/>
        <v>-9</v>
      </c>
      <c r="Q682" s="415">
        <f t="shared" si="186"/>
        <v>-77</v>
      </c>
      <c r="R682" s="415">
        <f t="shared" si="186"/>
        <v>-5</v>
      </c>
      <c r="S682" s="417">
        <f t="shared" si="186"/>
        <v>-83</v>
      </c>
      <c r="T682" s="478">
        <f>T678-T665</f>
        <v>5</v>
      </c>
      <c r="U682" s="538"/>
      <c r="V682" s="227"/>
      <c r="W682" s="538"/>
    </row>
    <row r="683" spans="1:23" x14ac:dyDescent="0.2">
      <c r="A683" s="370" t="s">
        <v>51</v>
      </c>
      <c r="B683" s="486">
        <v>61</v>
      </c>
      <c r="C683" s="487">
        <v>61</v>
      </c>
      <c r="D683" s="487">
        <v>60</v>
      </c>
      <c r="E683" s="487">
        <v>9</v>
      </c>
      <c r="F683" s="487">
        <v>61</v>
      </c>
      <c r="G683" s="489">
        <v>60</v>
      </c>
      <c r="H683" s="486">
        <v>57</v>
      </c>
      <c r="I683" s="487">
        <v>60</v>
      </c>
      <c r="J683" s="487">
        <v>60</v>
      </c>
      <c r="K683" s="487">
        <v>6</v>
      </c>
      <c r="L683" s="487">
        <v>61</v>
      </c>
      <c r="M683" s="489">
        <v>61</v>
      </c>
      <c r="N683" s="486">
        <v>61</v>
      </c>
      <c r="O683" s="487">
        <v>60</v>
      </c>
      <c r="P683" s="487">
        <v>61</v>
      </c>
      <c r="Q683" s="487">
        <v>7</v>
      </c>
      <c r="R683" s="487">
        <v>59</v>
      </c>
      <c r="S683" s="489">
        <v>60</v>
      </c>
      <c r="T683" s="347">
        <f>SUM(B683:S683)</f>
        <v>925</v>
      </c>
      <c r="U683" s="227" t="s">
        <v>56</v>
      </c>
      <c r="V683" s="278">
        <f>T670-T683</f>
        <v>5</v>
      </c>
      <c r="W683" s="279">
        <f>V683/T670</f>
        <v>5.3763440860215058E-3</v>
      </c>
    </row>
    <row r="684" spans="1:23" x14ac:dyDescent="0.2">
      <c r="A684" s="371" t="s">
        <v>28</v>
      </c>
      <c r="B684" s="323">
        <v>155.5</v>
      </c>
      <c r="C684" s="240">
        <v>154.5</v>
      </c>
      <c r="D684" s="240">
        <v>153</v>
      </c>
      <c r="E684" s="240">
        <v>157</v>
      </c>
      <c r="F684" s="240">
        <v>152.5</v>
      </c>
      <c r="G684" s="243">
        <v>151</v>
      </c>
      <c r="H684" s="242">
        <v>155</v>
      </c>
      <c r="I684" s="240">
        <v>154</v>
      </c>
      <c r="J684" s="240">
        <v>153</v>
      </c>
      <c r="K684" s="240">
        <v>157</v>
      </c>
      <c r="L684" s="240">
        <v>152.5</v>
      </c>
      <c r="M684" s="243">
        <v>151</v>
      </c>
      <c r="N684" s="242">
        <v>155.5</v>
      </c>
      <c r="O684" s="240">
        <v>153.5</v>
      </c>
      <c r="P684" s="240">
        <v>153</v>
      </c>
      <c r="Q684" s="240">
        <v>157</v>
      </c>
      <c r="R684" s="240">
        <v>152</v>
      </c>
      <c r="S684" s="243">
        <v>151.5</v>
      </c>
      <c r="T684" s="339"/>
      <c r="U684" s="227" t="s">
        <v>57</v>
      </c>
      <c r="V684" s="362">
        <v>153.62</v>
      </c>
      <c r="W684" s="538"/>
    </row>
    <row r="685" spans="1:23" ht="13.5" thickBot="1" x14ac:dyDescent="0.25">
      <c r="A685" s="372" t="s">
        <v>26</v>
      </c>
      <c r="B685" s="410">
        <f>B684-B671</f>
        <v>0</v>
      </c>
      <c r="C685" s="415">
        <f t="shared" ref="C685:S685" si="187">C684-C671</f>
        <v>0</v>
      </c>
      <c r="D685" s="415">
        <f t="shared" si="187"/>
        <v>0</v>
      </c>
      <c r="E685" s="415">
        <f t="shared" si="187"/>
        <v>0</v>
      </c>
      <c r="F685" s="415">
        <f t="shared" si="187"/>
        <v>0</v>
      </c>
      <c r="G685" s="417">
        <f t="shared" si="187"/>
        <v>0</v>
      </c>
      <c r="H685" s="410">
        <f t="shared" si="187"/>
        <v>0</v>
      </c>
      <c r="I685" s="415">
        <f t="shared" si="187"/>
        <v>0</v>
      </c>
      <c r="J685" s="415">
        <f t="shared" si="187"/>
        <v>0</v>
      </c>
      <c r="K685" s="415">
        <f t="shared" si="187"/>
        <v>0</v>
      </c>
      <c r="L685" s="415">
        <f t="shared" si="187"/>
        <v>0</v>
      </c>
      <c r="M685" s="417">
        <f t="shared" si="187"/>
        <v>0</v>
      </c>
      <c r="N685" s="410">
        <f t="shared" si="187"/>
        <v>0</v>
      </c>
      <c r="O685" s="415">
        <f t="shared" si="187"/>
        <v>0</v>
      </c>
      <c r="P685" s="415">
        <f t="shared" si="187"/>
        <v>0</v>
      </c>
      <c r="Q685" s="415">
        <f t="shared" si="187"/>
        <v>0</v>
      </c>
      <c r="R685" s="415">
        <f t="shared" si="187"/>
        <v>0</v>
      </c>
      <c r="S685" s="417">
        <f t="shared" si="187"/>
        <v>0</v>
      </c>
      <c r="T685" s="348"/>
      <c r="U685" s="227" t="s">
        <v>26</v>
      </c>
      <c r="V685" s="395">
        <f>V684-V671</f>
        <v>0.33000000000001251</v>
      </c>
      <c r="W685" s="538"/>
    </row>
    <row r="687" spans="1:23" ht="13.5" thickBot="1" x14ac:dyDescent="0.25"/>
    <row r="688" spans="1:23" ht="13.5" thickBot="1" x14ac:dyDescent="0.25">
      <c r="A688" s="468" t="s">
        <v>163</v>
      </c>
      <c r="B688" s="621" t="s">
        <v>53</v>
      </c>
      <c r="C688" s="622"/>
      <c r="D688" s="622"/>
      <c r="E688" s="622"/>
      <c r="F688" s="622"/>
      <c r="G688" s="623"/>
      <c r="H688" s="621" t="s">
        <v>72</v>
      </c>
      <c r="I688" s="622"/>
      <c r="J688" s="622"/>
      <c r="K688" s="622"/>
      <c r="L688" s="622"/>
      <c r="M688" s="623"/>
      <c r="N688" s="621" t="s">
        <v>63</v>
      </c>
      <c r="O688" s="622"/>
      <c r="P688" s="622"/>
      <c r="Q688" s="622"/>
      <c r="R688" s="622"/>
      <c r="S688" s="623"/>
      <c r="T688" s="338" t="s">
        <v>55</v>
      </c>
      <c r="U688" s="540"/>
      <c r="V688" s="540"/>
      <c r="W688" s="540"/>
    </row>
    <row r="689" spans="1:23" x14ac:dyDescent="0.2">
      <c r="A689" s="469" t="s">
        <v>54</v>
      </c>
      <c r="B689" s="490">
        <v>1</v>
      </c>
      <c r="C689" s="329">
        <v>2</v>
      </c>
      <c r="D689" s="329">
        <v>3</v>
      </c>
      <c r="E689" s="329">
        <v>4</v>
      </c>
      <c r="F689" s="329">
        <v>5</v>
      </c>
      <c r="G689" s="483">
        <v>6</v>
      </c>
      <c r="H689" s="490">
        <v>7</v>
      </c>
      <c r="I689" s="329">
        <v>8</v>
      </c>
      <c r="J689" s="329">
        <v>9</v>
      </c>
      <c r="K689" s="329">
        <v>10</v>
      </c>
      <c r="L689" s="329">
        <v>11</v>
      </c>
      <c r="M689" s="483">
        <v>12</v>
      </c>
      <c r="N689" s="490">
        <v>13</v>
      </c>
      <c r="O689" s="329">
        <v>14</v>
      </c>
      <c r="P689" s="329">
        <v>15</v>
      </c>
      <c r="Q689" s="329">
        <v>16</v>
      </c>
      <c r="R689" s="329">
        <v>17</v>
      </c>
      <c r="S689" s="483">
        <v>18</v>
      </c>
      <c r="T689" s="459">
        <v>246</v>
      </c>
      <c r="U689" s="540"/>
      <c r="V689" s="540"/>
      <c r="W689" s="540"/>
    </row>
    <row r="690" spans="1:23" x14ac:dyDescent="0.2">
      <c r="A690" s="470" t="s">
        <v>3</v>
      </c>
      <c r="B690" s="473">
        <v>4505</v>
      </c>
      <c r="C690" s="254">
        <v>4505</v>
      </c>
      <c r="D690" s="473">
        <v>4505</v>
      </c>
      <c r="E690" s="254">
        <v>4505</v>
      </c>
      <c r="F690" s="473">
        <v>4505</v>
      </c>
      <c r="G690" s="254">
        <v>4505</v>
      </c>
      <c r="H690" s="473">
        <v>4505</v>
      </c>
      <c r="I690" s="254">
        <v>4505</v>
      </c>
      <c r="J690" s="473">
        <v>4505</v>
      </c>
      <c r="K690" s="254">
        <v>4505</v>
      </c>
      <c r="L690" s="473">
        <v>4505</v>
      </c>
      <c r="M690" s="254">
        <v>4505</v>
      </c>
      <c r="N690" s="473">
        <v>4505</v>
      </c>
      <c r="O690" s="254">
        <v>4505</v>
      </c>
      <c r="P690" s="473">
        <v>4505</v>
      </c>
      <c r="Q690" s="254">
        <v>4505</v>
      </c>
      <c r="R690" s="473">
        <v>4505</v>
      </c>
      <c r="S690" s="254">
        <v>4505</v>
      </c>
      <c r="T690" s="473">
        <v>4505</v>
      </c>
      <c r="U690" s="540"/>
      <c r="V690" s="540"/>
      <c r="W690" s="540"/>
    </row>
    <row r="691" spans="1:23" x14ac:dyDescent="0.2">
      <c r="A691" s="471" t="s">
        <v>6</v>
      </c>
      <c r="B691" s="256">
        <v>4859</v>
      </c>
      <c r="C691" s="257">
        <v>5185</v>
      </c>
      <c r="D691" s="257">
        <v>5126</v>
      </c>
      <c r="E691" s="257">
        <v>4575</v>
      </c>
      <c r="F691" s="257">
        <v>5334</v>
      </c>
      <c r="G691" s="258">
        <v>5242</v>
      </c>
      <c r="H691" s="256">
        <v>5110</v>
      </c>
      <c r="I691" s="257">
        <v>5174</v>
      </c>
      <c r="J691" s="257">
        <v>5206</v>
      </c>
      <c r="K691" s="257">
        <v>4330</v>
      </c>
      <c r="L691" s="257">
        <v>5207</v>
      </c>
      <c r="M691" s="258">
        <v>5446</v>
      </c>
      <c r="N691" s="256">
        <v>5055</v>
      </c>
      <c r="O691" s="257">
        <v>5109</v>
      </c>
      <c r="P691" s="257">
        <v>5139</v>
      </c>
      <c r="Q691" s="257">
        <v>4565</v>
      </c>
      <c r="R691" s="257">
        <v>5303</v>
      </c>
      <c r="S691" s="258">
        <v>5516</v>
      </c>
      <c r="T691" s="342">
        <v>5143</v>
      </c>
      <c r="U691" s="540"/>
      <c r="V691" s="540"/>
      <c r="W691" s="540"/>
    </row>
    <row r="692" spans="1:23" x14ac:dyDescent="0.2">
      <c r="A692" s="469" t="s">
        <v>7</v>
      </c>
      <c r="B692" s="260">
        <v>66.7</v>
      </c>
      <c r="C692" s="261">
        <v>93.3</v>
      </c>
      <c r="D692" s="261">
        <v>93.3</v>
      </c>
      <c r="E692" s="261">
        <v>37.5</v>
      </c>
      <c r="F692" s="261">
        <v>93.3</v>
      </c>
      <c r="G692" s="262">
        <v>80</v>
      </c>
      <c r="H692" s="260">
        <v>86.7</v>
      </c>
      <c r="I692" s="261">
        <v>86.7</v>
      </c>
      <c r="J692" s="261">
        <v>93.3</v>
      </c>
      <c r="K692" s="261">
        <v>66.7</v>
      </c>
      <c r="L692" s="261">
        <v>100</v>
      </c>
      <c r="M692" s="262">
        <v>86.7</v>
      </c>
      <c r="N692" s="260">
        <v>66.7</v>
      </c>
      <c r="O692" s="261">
        <v>87.5</v>
      </c>
      <c r="P692" s="261">
        <v>93.3</v>
      </c>
      <c r="Q692" s="261">
        <v>66.7</v>
      </c>
      <c r="R692" s="261">
        <v>73.3</v>
      </c>
      <c r="S692" s="262">
        <v>100</v>
      </c>
      <c r="T692" s="343">
        <v>80.5</v>
      </c>
      <c r="U692" s="540"/>
      <c r="V692" s="227"/>
      <c r="W692" s="540"/>
    </row>
    <row r="693" spans="1:23" x14ac:dyDescent="0.2">
      <c r="A693" s="469" t="s">
        <v>8</v>
      </c>
      <c r="B693" s="263">
        <v>9.0999999999999998E-2</v>
      </c>
      <c r="C693" s="264">
        <v>5.6000000000000001E-2</v>
      </c>
      <c r="D693" s="264">
        <v>4.5999999999999999E-2</v>
      </c>
      <c r="E693" s="264">
        <v>0.16</v>
      </c>
      <c r="F693" s="264">
        <v>5.7000000000000002E-2</v>
      </c>
      <c r="G693" s="265">
        <v>0.08</v>
      </c>
      <c r="H693" s="263">
        <v>6.2E-2</v>
      </c>
      <c r="I693" s="264">
        <v>6.9000000000000006E-2</v>
      </c>
      <c r="J693" s="264">
        <v>5.8000000000000003E-2</v>
      </c>
      <c r="K693" s="264">
        <v>0.10100000000000001</v>
      </c>
      <c r="L693" s="264">
        <v>5.5E-2</v>
      </c>
      <c r="M693" s="265">
        <v>5.3999999999999999E-2</v>
      </c>
      <c r="N693" s="263">
        <v>9.8000000000000004E-2</v>
      </c>
      <c r="O693" s="264">
        <v>0.67</v>
      </c>
      <c r="P693" s="264">
        <v>6.2E-2</v>
      </c>
      <c r="Q693" s="264">
        <v>0.128</v>
      </c>
      <c r="R693" s="264">
        <v>7.9000000000000001E-2</v>
      </c>
      <c r="S693" s="265">
        <v>2.9000000000000001E-2</v>
      </c>
      <c r="T693" s="344">
        <v>8.4000000000000005E-2</v>
      </c>
      <c r="U693" s="540"/>
      <c r="V693" s="227"/>
      <c r="W693" s="540"/>
    </row>
    <row r="694" spans="1:23" x14ac:dyDescent="0.2">
      <c r="A694" s="471" t="s">
        <v>1</v>
      </c>
      <c r="B694" s="266">
        <f>B691/B690*100-100</f>
        <v>7.8579356270810194</v>
      </c>
      <c r="C694" s="267">
        <f t="shared" ref="C694:R694" si="188">C691/C690*100-100</f>
        <v>15.094339622641513</v>
      </c>
      <c r="D694" s="267">
        <f t="shared" si="188"/>
        <v>13.784683684794658</v>
      </c>
      <c r="E694" s="267">
        <f t="shared" si="188"/>
        <v>1.5538290788013285</v>
      </c>
      <c r="F694" s="267">
        <f t="shared" si="188"/>
        <v>18.401775804661497</v>
      </c>
      <c r="G694" s="268">
        <f t="shared" si="188"/>
        <v>16.359600443951166</v>
      </c>
      <c r="H694" s="266">
        <f t="shared" si="188"/>
        <v>13.42952275249722</v>
      </c>
      <c r="I694" s="267">
        <f t="shared" si="188"/>
        <v>14.850166481687026</v>
      </c>
      <c r="J694" s="267">
        <f t="shared" si="188"/>
        <v>15.560488346281915</v>
      </c>
      <c r="K694" s="267">
        <f t="shared" si="188"/>
        <v>-3.8845726970033354</v>
      </c>
      <c r="L694" s="267">
        <f t="shared" si="188"/>
        <v>15.582685904550502</v>
      </c>
      <c r="M694" s="268">
        <f t="shared" si="188"/>
        <v>20.887902330743628</v>
      </c>
      <c r="N694" s="266">
        <f t="shared" si="188"/>
        <v>12.208657047724756</v>
      </c>
      <c r="O694" s="267">
        <f t="shared" si="188"/>
        <v>13.407325194228619</v>
      </c>
      <c r="P694" s="267">
        <f t="shared" si="188"/>
        <v>14.073251942286348</v>
      </c>
      <c r="Q694" s="267">
        <f t="shared" si="188"/>
        <v>1.3318534961154143</v>
      </c>
      <c r="R694" s="267">
        <f t="shared" si="188"/>
        <v>17.713651498335196</v>
      </c>
      <c r="S694" s="268">
        <f>S691/S690*100-100</f>
        <v>22.441731409544957</v>
      </c>
      <c r="T694" s="345">
        <f t="shared" ref="T694" si="189">T691/T690*100-100</f>
        <v>14.162042175360696</v>
      </c>
      <c r="U694" s="540"/>
      <c r="V694" s="227"/>
      <c r="W694" s="540"/>
    </row>
    <row r="695" spans="1:23" ht="13.5" thickBot="1" x14ac:dyDescent="0.25">
      <c r="A695" s="472" t="s">
        <v>27</v>
      </c>
      <c r="B695" s="410">
        <f>B691-B678</f>
        <v>85</v>
      </c>
      <c r="C695" s="415">
        <f t="shared" ref="C695:S695" si="190">C691-C678</f>
        <v>216</v>
      </c>
      <c r="D695" s="415">
        <f t="shared" si="190"/>
        <v>0</v>
      </c>
      <c r="E695" s="415">
        <f t="shared" si="190"/>
        <v>64</v>
      </c>
      <c r="F695" s="415">
        <f t="shared" si="190"/>
        <v>112</v>
      </c>
      <c r="G695" s="417">
        <f t="shared" si="190"/>
        <v>47</v>
      </c>
      <c r="H695" s="410">
        <f t="shared" si="190"/>
        <v>170</v>
      </c>
      <c r="I695" s="415">
        <f t="shared" si="190"/>
        <v>147</v>
      </c>
      <c r="J695" s="415">
        <f t="shared" si="190"/>
        <v>24</v>
      </c>
      <c r="K695" s="415">
        <f t="shared" si="190"/>
        <v>-59</v>
      </c>
      <c r="L695" s="415">
        <f t="shared" si="190"/>
        <v>-67</v>
      </c>
      <c r="M695" s="417">
        <f t="shared" si="190"/>
        <v>131</v>
      </c>
      <c r="N695" s="410">
        <f t="shared" si="190"/>
        <v>55</v>
      </c>
      <c r="O695" s="415">
        <f t="shared" si="190"/>
        <v>137</v>
      </c>
      <c r="P695" s="415">
        <f t="shared" si="190"/>
        <v>-2</v>
      </c>
      <c r="Q695" s="415">
        <f t="shared" si="190"/>
        <v>182</v>
      </c>
      <c r="R695" s="415">
        <f t="shared" si="190"/>
        <v>39</v>
      </c>
      <c r="S695" s="417">
        <f t="shared" si="190"/>
        <v>184</v>
      </c>
      <c r="T695" s="478">
        <f>T691-T678</f>
        <v>85</v>
      </c>
      <c r="U695" s="540"/>
      <c r="V695" s="227"/>
      <c r="W695" s="540"/>
    </row>
    <row r="696" spans="1:23" x14ac:dyDescent="0.2">
      <c r="A696" s="370" t="s">
        <v>51</v>
      </c>
      <c r="B696" s="486">
        <v>61</v>
      </c>
      <c r="C696" s="487">
        <v>61</v>
      </c>
      <c r="D696" s="487">
        <v>60</v>
      </c>
      <c r="E696" s="487">
        <v>9</v>
      </c>
      <c r="F696" s="487">
        <v>61</v>
      </c>
      <c r="G696" s="489">
        <v>60</v>
      </c>
      <c r="H696" s="486">
        <v>57</v>
      </c>
      <c r="I696" s="487">
        <v>60</v>
      </c>
      <c r="J696" s="487">
        <v>60</v>
      </c>
      <c r="K696" s="487">
        <v>6</v>
      </c>
      <c r="L696" s="487">
        <v>61</v>
      </c>
      <c r="M696" s="489">
        <v>61</v>
      </c>
      <c r="N696" s="486">
        <v>61</v>
      </c>
      <c r="O696" s="487">
        <v>60</v>
      </c>
      <c r="P696" s="487">
        <v>60</v>
      </c>
      <c r="Q696" s="487">
        <v>7</v>
      </c>
      <c r="R696" s="487">
        <v>59</v>
      </c>
      <c r="S696" s="489">
        <v>60</v>
      </c>
      <c r="T696" s="347">
        <f>SUM(B696:S696)</f>
        <v>924</v>
      </c>
      <c r="U696" s="227" t="s">
        <v>56</v>
      </c>
      <c r="V696" s="278">
        <f>T683-T696</f>
        <v>1</v>
      </c>
      <c r="W696" s="279">
        <f>V696/T683</f>
        <v>1.0810810810810811E-3</v>
      </c>
    </row>
    <row r="697" spans="1:23" x14ac:dyDescent="0.2">
      <c r="A697" s="371" t="s">
        <v>28</v>
      </c>
      <c r="B697" s="323">
        <v>156.5</v>
      </c>
      <c r="C697" s="240">
        <v>155.5</v>
      </c>
      <c r="D697" s="240">
        <v>154</v>
      </c>
      <c r="E697" s="240">
        <v>158</v>
      </c>
      <c r="F697" s="240">
        <v>153.5</v>
      </c>
      <c r="G697" s="243">
        <v>152</v>
      </c>
      <c r="H697" s="242">
        <v>156</v>
      </c>
      <c r="I697" s="240">
        <v>155</v>
      </c>
      <c r="J697" s="240">
        <v>154</v>
      </c>
      <c r="K697" s="240">
        <v>158</v>
      </c>
      <c r="L697" s="240">
        <v>153.5</v>
      </c>
      <c r="M697" s="243">
        <v>152</v>
      </c>
      <c r="N697" s="242">
        <v>156.5</v>
      </c>
      <c r="O697" s="240">
        <v>154.5</v>
      </c>
      <c r="P697" s="240">
        <v>154</v>
      </c>
      <c r="Q697" s="240">
        <v>158</v>
      </c>
      <c r="R697" s="240">
        <v>153</v>
      </c>
      <c r="S697" s="243">
        <v>152.5</v>
      </c>
      <c r="T697" s="339"/>
      <c r="U697" s="227" t="s">
        <v>57</v>
      </c>
      <c r="V697" s="362">
        <v>153.9</v>
      </c>
      <c r="W697" s="540"/>
    </row>
    <row r="698" spans="1:23" ht="13.5" thickBot="1" x14ac:dyDescent="0.25">
      <c r="A698" s="372" t="s">
        <v>26</v>
      </c>
      <c r="B698" s="410">
        <f>B697-B684</f>
        <v>1</v>
      </c>
      <c r="C698" s="415">
        <f t="shared" ref="C698:S698" si="191">C697-C684</f>
        <v>1</v>
      </c>
      <c r="D698" s="415">
        <f t="shared" si="191"/>
        <v>1</v>
      </c>
      <c r="E698" s="415">
        <f t="shared" si="191"/>
        <v>1</v>
      </c>
      <c r="F698" s="415">
        <f t="shared" si="191"/>
        <v>1</v>
      </c>
      <c r="G698" s="417">
        <f t="shared" si="191"/>
        <v>1</v>
      </c>
      <c r="H698" s="410">
        <f t="shared" si="191"/>
        <v>1</v>
      </c>
      <c r="I698" s="415">
        <f t="shared" si="191"/>
        <v>1</v>
      </c>
      <c r="J698" s="415">
        <f t="shared" si="191"/>
        <v>1</v>
      </c>
      <c r="K698" s="415">
        <f t="shared" si="191"/>
        <v>1</v>
      </c>
      <c r="L698" s="415">
        <f t="shared" si="191"/>
        <v>1</v>
      </c>
      <c r="M698" s="417">
        <f t="shared" si="191"/>
        <v>1</v>
      </c>
      <c r="N698" s="410">
        <f t="shared" si="191"/>
        <v>1</v>
      </c>
      <c r="O698" s="415">
        <f t="shared" si="191"/>
        <v>1</v>
      </c>
      <c r="P698" s="415">
        <f t="shared" si="191"/>
        <v>1</v>
      </c>
      <c r="Q698" s="415">
        <f t="shared" si="191"/>
        <v>1</v>
      </c>
      <c r="R698" s="415">
        <f t="shared" si="191"/>
        <v>1</v>
      </c>
      <c r="S698" s="417">
        <f t="shared" si="191"/>
        <v>1</v>
      </c>
      <c r="T698" s="348"/>
      <c r="U698" s="227" t="s">
        <v>26</v>
      </c>
      <c r="V698" s="395">
        <f>V697-V684</f>
        <v>0.28000000000000114</v>
      </c>
      <c r="W698" s="540"/>
    </row>
    <row r="699" spans="1:23" x14ac:dyDescent="0.2">
      <c r="C699" s="280" t="s">
        <v>79</v>
      </c>
    </row>
    <row r="700" spans="1:23" ht="13.5" thickBot="1" x14ac:dyDescent="0.25"/>
    <row r="701" spans="1:23" ht="13.5" thickBot="1" x14ac:dyDescent="0.25">
      <c r="A701" s="468" t="s">
        <v>164</v>
      </c>
      <c r="B701" s="621" t="s">
        <v>53</v>
      </c>
      <c r="C701" s="622"/>
      <c r="D701" s="622"/>
      <c r="E701" s="622"/>
      <c r="F701" s="622"/>
      <c r="G701" s="623"/>
      <c r="H701" s="621" t="s">
        <v>72</v>
      </c>
      <c r="I701" s="622"/>
      <c r="J701" s="622"/>
      <c r="K701" s="622"/>
      <c r="L701" s="622"/>
      <c r="M701" s="623"/>
      <c r="N701" s="621" t="s">
        <v>63</v>
      </c>
      <c r="O701" s="622"/>
      <c r="P701" s="622"/>
      <c r="Q701" s="622"/>
      <c r="R701" s="622"/>
      <c r="S701" s="623"/>
      <c r="T701" s="338" t="s">
        <v>55</v>
      </c>
      <c r="U701" s="541"/>
      <c r="V701" s="541"/>
      <c r="W701" s="541"/>
    </row>
    <row r="702" spans="1:23" x14ac:dyDescent="0.2">
      <c r="A702" s="469" t="s">
        <v>54</v>
      </c>
      <c r="B702" s="490">
        <v>1</v>
      </c>
      <c r="C702" s="329">
        <v>2</v>
      </c>
      <c r="D702" s="329">
        <v>3</v>
      </c>
      <c r="E702" s="329">
        <v>4</v>
      </c>
      <c r="F702" s="329">
        <v>5</v>
      </c>
      <c r="G702" s="483">
        <v>6</v>
      </c>
      <c r="H702" s="490">
        <v>7</v>
      </c>
      <c r="I702" s="329">
        <v>8</v>
      </c>
      <c r="J702" s="329">
        <v>9</v>
      </c>
      <c r="K702" s="329">
        <v>10</v>
      </c>
      <c r="L702" s="329">
        <v>11</v>
      </c>
      <c r="M702" s="483">
        <v>12</v>
      </c>
      <c r="N702" s="490">
        <v>13</v>
      </c>
      <c r="O702" s="329">
        <v>14</v>
      </c>
      <c r="P702" s="329">
        <v>15</v>
      </c>
      <c r="Q702" s="329">
        <v>16</v>
      </c>
      <c r="R702" s="329">
        <v>17</v>
      </c>
      <c r="S702" s="483">
        <v>18</v>
      </c>
      <c r="T702" s="459">
        <v>245</v>
      </c>
      <c r="U702" s="541"/>
      <c r="V702" s="541"/>
      <c r="W702" s="541"/>
    </row>
    <row r="703" spans="1:23" x14ac:dyDescent="0.2">
      <c r="A703" s="470" t="s">
        <v>3</v>
      </c>
      <c r="B703" s="473">
        <v>4520</v>
      </c>
      <c r="C703" s="254">
        <v>4520</v>
      </c>
      <c r="D703" s="473">
        <v>4520</v>
      </c>
      <c r="E703" s="254">
        <v>4520</v>
      </c>
      <c r="F703" s="473">
        <v>4520</v>
      </c>
      <c r="G703" s="254">
        <v>4520</v>
      </c>
      <c r="H703" s="473">
        <v>4520</v>
      </c>
      <c r="I703" s="254">
        <v>4520</v>
      </c>
      <c r="J703" s="473">
        <v>4520</v>
      </c>
      <c r="K703" s="254">
        <v>4520</v>
      </c>
      <c r="L703" s="473">
        <v>4520</v>
      </c>
      <c r="M703" s="254">
        <v>4520</v>
      </c>
      <c r="N703" s="473">
        <v>4520</v>
      </c>
      <c r="O703" s="254">
        <v>4520</v>
      </c>
      <c r="P703" s="473">
        <v>4520</v>
      </c>
      <c r="Q703" s="254">
        <v>4520</v>
      </c>
      <c r="R703" s="473">
        <v>4520</v>
      </c>
      <c r="S703" s="254">
        <v>4520</v>
      </c>
      <c r="T703" s="473">
        <v>4520</v>
      </c>
      <c r="U703" s="541"/>
      <c r="V703" s="541"/>
      <c r="W703" s="541"/>
    </row>
    <row r="704" spans="1:23" x14ac:dyDescent="0.2">
      <c r="A704" s="471" t="s">
        <v>6</v>
      </c>
      <c r="B704" s="256">
        <v>4878</v>
      </c>
      <c r="C704" s="257">
        <v>5099</v>
      </c>
      <c r="D704" s="257">
        <v>5258</v>
      </c>
      <c r="E704" s="257">
        <v>4689</v>
      </c>
      <c r="F704" s="257">
        <v>5531</v>
      </c>
      <c r="G704" s="258">
        <v>5204</v>
      </c>
      <c r="H704" s="256">
        <v>5050</v>
      </c>
      <c r="I704" s="257">
        <v>5056</v>
      </c>
      <c r="J704" s="257">
        <v>5126</v>
      </c>
      <c r="K704" s="257">
        <v>4293</v>
      </c>
      <c r="L704" s="257">
        <v>5230</v>
      </c>
      <c r="M704" s="258">
        <v>5426</v>
      </c>
      <c r="N704" s="256">
        <v>5010</v>
      </c>
      <c r="O704" s="257">
        <v>5139</v>
      </c>
      <c r="P704" s="257">
        <v>5249</v>
      </c>
      <c r="Q704" s="257">
        <v>4572</v>
      </c>
      <c r="R704" s="257">
        <v>5320</v>
      </c>
      <c r="S704" s="258">
        <v>5471</v>
      </c>
      <c r="T704" s="342">
        <v>5149</v>
      </c>
      <c r="U704" s="541"/>
      <c r="V704" s="541"/>
      <c r="W704" s="541"/>
    </row>
    <row r="705" spans="1:23" x14ac:dyDescent="0.2">
      <c r="A705" s="469" t="s">
        <v>7</v>
      </c>
      <c r="B705" s="260">
        <v>86.7</v>
      </c>
      <c r="C705" s="261">
        <v>100</v>
      </c>
      <c r="D705" s="261">
        <v>50</v>
      </c>
      <c r="E705" s="261">
        <v>80</v>
      </c>
      <c r="F705" s="261">
        <v>100</v>
      </c>
      <c r="G705" s="262">
        <v>93.3</v>
      </c>
      <c r="H705" s="260">
        <v>93.3</v>
      </c>
      <c r="I705" s="261">
        <v>93.3</v>
      </c>
      <c r="J705" s="261">
        <v>100</v>
      </c>
      <c r="K705" s="261">
        <v>66.7</v>
      </c>
      <c r="L705" s="261">
        <v>100</v>
      </c>
      <c r="M705" s="262">
        <v>80</v>
      </c>
      <c r="N705" s="260">
        <v>86.7</v>
      </c>
      <c r="O705" s="261">
        <v>100</v>
      </c>
      <c r="P705" s="261">
        <v>80</v>
      </c>
      <c r="Q705" s="261">
        <v>66.7</v>
      </c>
      <c r="R705" s="261">
        <v>86.7</v>
      </c>
      <c r="S705" s="262">
        <v>93.3</v>
      </c>
      <c r="T705" s="343">
        <v>80</v>
      </c>
      <c r="U705" s="541"/>
      <c r="V705" s="227"/>
      <c r="W705" s="541"/>
    </row>
    <row r="706" spans="1:23" x14ac:dyDescent="0.2">
      <c r="A706" s="469" t="s">
        <v>8</v>
      </c>
      <c r="B706" s="263">
        <v>4.3999999999999997E-2</v>
      </c>
      <c r="C706" s="264">
        <v>0.06</v>
      </c>
      <c r="D706" s="264">
        <v>4.2999999999999997E-2</v>
      </c>
      <c r="E706" s="264">
        <v>0.158</v>
      </c>
      <c r="F706" s="264">
        <v>7.4999999999999997E-2</v>
      </c>
      <c r="G706" s="265">
        <v>4.8000000000000001E-2</v>
      </c>
      <c r="H706" s="263">
        <v>5.6000000000000001E-2</v>
      </c>
      <c r="I706" s="264">
        <v>6.4000000000000001E-2</v>
      </c>
      <c r="J706" s="264">
        <v>4.1000000000000002E-2</v>
      </c>
      <c r="K706" s="264">
        <v>0.1</v>
      </c>
      <c r="L706" s="264">
        <v>4.5999999999999999E-2</v>
      </c>
      <c r="M706" s="265">
        <v>7.3999999999999996E-2</v>
      </c>
      <c r="N706" s="263">
        <v>7.1999999999999995E-2</v>
      </c>
      <c r="O706" s="264">
        <v>5.1999999999999998E-2</v>
      </c>
      <c r="P706" s="264">
        <v>9.0999999999999998E-2</v>
      </c>
      <c r="Q706" s="264">
        <v>0.13</v>
      </c>
      <c r="R706" s="264">
        <v>0.08</v>
      </c>
      <c r="S706" s="265">
        <v>7.1999999999999995E-2</v>
      </c>
      <c r="T706" s="344">
        <v>8.4000000000000005E-2</v>
      </c>
      <c r="U706" s="541"/>
      <c r="V706" s="227"/>
      <c r="W706" s="541"/>
    </row>
    <row r="707" spans="1:23" x14ac:dyDescent="0.2">
      <c r="A707" s="471" t="s">
        <v>1</v>
      </c>
      <c r="B707" s="266">
        <f>B704/B703*100-100</f>
        <v>7.9203539823008811</v>
      </c>
      <c r="C707" s="267">
        <f t="shared" ref="C707:R707" si="192">C704/C703*100-100</f>
        <v>12.809734513274336</v>
      </c>
      <c r="D707" s="267">
        <f t="shared" si="192"/>
        <v>16.327433628318587</v>
      </c>
      <c r="E707" s="267">
        <f t="shared" si="192"/>
        <v>3.7389380530973568</v>
      </c>
      <c r="F707" s="267">
        <f t="shared" si="192"/>
        <v>22.36725663716814</v>
      </c>
      <c r="G707" s="268">
        <f t="shared" si="192"/>
        <v>15.13274336283186</v>
      </c>
      <c r="H707" s="266">
        <f t="shared" si="192"/>
        <v>11.725663716814154</v>
      </c>
      <c r="I707" s="267">
        <f t="shared" si="192"/>
        <v>11.858407079646028</v>
      </c>
      <c r="J707" s="267">
        <f t="shared" si="192"/>
        <v>13.407079646017706</v>
      </c>
      <c r="K707" s="267">
        <f t="shared" si="192"/>
        <v>-5.0221238938053148</v>
      </c>
      <c r="L707" s="267">
        <f t="shared" si="192"/>
        <v>15.707964601769902</v>
      </c>
      <c r="M707" s="268">
        <f t="shared" si="192"/>
        <v>20.04424778761063</v>
      </c>
      <c r="N707" s="266">
        <f t="shared" si="192"/>
        <v>10.840707964601776</v>
      </c>
      <c r="O707" s="267">
        <f t="shared" si="192"/>
        <v>13.694690265486727</v>
      </c>
      <c r="P707" s="267">
        <f t="shared" si="192"/>
        <v>16.128318584070797</v>
      </c>
      <c r="Q707" s="267">
        <f t="shared" si="192"/>
        <v>1.1504424778760978</v>
      </c>
      <c r="R707" s="267">
        <f t="shared" si="192"/>
        <v>17.69911504424779</v>
      </c>
      <c r="S707" s="268">
        <f>S704/S703*100-100</f>
        <v>21.039823008849567</v>
      </c>
      <c r="T707" s="345">
        <f t="shared" ref="T707" si="193">T704/T703*100-100</f>
        <v>13.915929203539832</v>
      </c>
      <c r="U707" s="541"/>
      <c r="V707" s="227"/>
      <c r="W707" s="541"/>
    </row>
    <row r="708" spans="1:23" ht="13.5" thickBot="1" x14ac:dyDescent="0.25">
      <c r="A708" s="472" t="s">
        <v>27</v>
      </c>
      <c r="B708" s="410">
        <f>B704-B691</f>
        <v>19</v>
      </c>
      <c r="C708" s="415">
        <f t="shared" ref="C708:S708" si="194">C704-C691</f>
        <v>-86</v>
      </c>
      <c r="D708" s="415">
        <f t="shared" si="194"/>
        <v>132</v>
      </c>
      <c r="E708" s="415">
        <f t="shared" si="194"/>
        <v>114</v>
      </c>
      <c r="F708" s="415">
        <f t="shared" si="194"/>
        <v>197</v>
      </c>
      <c r="G708" s="417">
        <f t="shared" si="194"/>
        <v>-38</v>
      </c>
      <c r="H708" s="410">
        <f t="shared" si="194"/>
        <v>-60</v>
      </c>
      <c r="I708" s="415">
        <f t="shared" si="194"/>
        <v>-118</v>
      </c>
      <c r="J708" s="415">
        <f t="shared" si="194"/>
        <v>-80</v>
      </c>
      <c r="K708" s="415">
        <f t="shared" si="194"/>
        <v>-37</v>
      </c>
      <c r="L708" s="415">
        <f t="shared" si="194"/>
        <v>23</v>
      </c>
      <c r="M708" s="417">
        <f t="shared" si="194"/>
        <v>-20</v>
      </c>
      <c r="N708" s="410">
        <f t="shared" si="194"/>
        <v>-45</v>
      </c>
      <c r="O708" s="415">
        <f t="shared" si="194"/>
        <v>30</v>
      </c>
      <c r="P708" s="415">
        <f t="shared" si="194"/>
        <v>110</v>
      </c>
      <c r="Q708" s="415">
        <f t="shared" si="194"/>
        <v>7</v>
      </c>
      <c r="R708" s="415">
        <f t="shared" si="194"/>
        <v>17</v>
      </c>
      <c r="S708" s="417">
        <f t="shared" si="194"/>
        <v>-45</v>
      </c>
      <c r="T708" s="478">
        <f>T704-T691</f>
        <v>6</v>
      </c>
      <c r="U708" s="541"/>
      <c r="V708" s="227"/>
      <c r="W708" s="541"/>
    </row>
    <row r="709" spans="1:23" x14ac:dyDescent="0.2">
      <c r="A709" s="370" t="s">
        <v>51</v>
      </c>
      <c r="B709" s="486">
        <v>61</v>
      </c>
      <c r="C709" s="487">
        <v>61</v>
      </c>
      <c r="D709" s="487">
        <v>60</v>
      </c>
      <c r="E709" s="487">
        <v>9</v>
      </c>
      <c r="F709" s="487">
        <v>61</v>
      </c>
      <c r="G709" s="489">
        <v>60</v>
      </c>
      <c r="H709" s="486">
        <v>57</v>
      </c>
      <c r="I709" s="487">
        <v>60</v>
      </c>
      <c r="J709" s="487">
        <v>59</v>
      </c>
      <c r="K709" s="487">
        <v>6</v>
      </c>
      <c r="L709" s="487">
        <v>61</v>
      </c>
      <c r="M709" s="489">
        <v>61</v>
      </c>
      <c r="N709" s="486">
        <v>61</v>
      </c>
      <c r="O709" s="487">
        <v>60</v>
      </c>
      <c r="P709" s="487">
        <v>60</v>
      </c>
      <c r="Q709" s="487">
        <v>7</v>
      </c>
      <c r="R709" s="487">
        <v>59</v>
      </c>
      <c r="S709" s="489">
        <v>60</v>
      </c>
      <c r="T709" s="347">
        <f>SUM(B709:S709)</f>
        <v>923</v>
      </c>
      <c r="U709" s="227" t="s">
        <v>56</v>
      </c>
      <c r="V709" s="278">
        <f>T696-T709</f>
        <v>1</v>
      </c>
      <c r="W709" s="279">
        <f>V709/T696</f>
        <v>1.0822510822510823E-3</v>
      </c>
    </row>
    <row r="710" spans="1:23" x14ac:dyDescent="0.2">
      <c r="A710" s="371" t="s">
        <v>28</v>
      </c>
      <c r="B710" s="323">
        <v>156.5</v>
      </c>
      <c r="C710" s="240">
        <v>155.5</v>
      </c>
      <c r="D710" s="240">
        <v>154</v>
      </c>
      <c r="E710" s="240">
        <v>158</v>
      </c>
      <c r="F710" s="240">
        <v>153.5</v>
      </c>
      <c r="G710" s="243">
        <v>152</v>
      </c>
      <c r="H710" s="242">
        <v>156</v>
      </c>
      <c r="I710" s="240">
        <v>155</v>
      </c>
      <c r="J710" s="240">
        <v>154</v>
      </c>
      <c r="K710" s="240">
        <v>158</v>
      </c>
      <c r="L710" s="240">
        <v>153.5</v>
      </c>
      <c r="M710" s="243">
        <v>152</v>
      </c>
      <c r="N710" s="242">
        <v>156.5</v>
      </c>
      <c r="O710" s="240">
        <v>154.5</v>
      </c>
      <c r="P710" s="240">
        <v>154</v>
      </c>
      <c r="Q710" s="240">
        <v>158</v>
      </c>
      <c r="R710" s="240">
        <v>153</v>
      </c>
      <c r="S710" s="243">
        <v>152.5</v>
      </c>
      <c r="T710" s="339"/>
      <c r="U710" s="227" t="s">
        <v>57</v>
      </c>
      <c r="V710" s="362">
        <v>153.46</v>
      </c>
      <c r="W710" s="541"/>
    </row>
    <row r="711" spans="1:23" ht="13.5" thickBot="1" x14ac:dyDescent="0.25">
      <c r="A711" s="372" t="s">
        <v>26</v>
      </c>
      <c r="B711" s="410">
        <f>B710-B697</f>
        <v>0</v>
      </c>
      <c r="C711" s="415">
        <f t="shared" ref="C711:S711" si="195">C710-C697</f>
        <v>0</v>
      </c>
      <c r="D711" s="415">
        <f t="shared" si="195"/>
        <v>0</v>
      </c>
      <c r="E711" s="415">
        <f t="shared" si="195"/>
        <v>0</v>
      </c>
      <c r="F711" s="415">
        <f t="shared" si="195"/>
        <v>0</v>
      </c>
      <c r="G711" s="417">
        <f t="shared" si="195"/>
        <v>0</v>
      </c>
      <c r="H711" s="410">
        <f t="shared" si="195"/>
        <v>0</v>
      </c>
      <c r="I711" s="415">
        <f t="shared" si="195"/>
        <v>0</v>
      </c>
      <c r="J711" s="415">
        <f t="shared" si="195"/>
        <v>0</v>
      </c>
      <c r="K711" s="415">
        <f t="shared" si="195"/>
        <v>0</v>
      </c>
      <c r="L711" s="415">
        <f t="shared" si="195"/>
        <v>0</v>
      </c>
      <c r="M711" s="417">
        <f t="shared" si="195"/>
        <v>0</v>
      </c>
      <c r="N711" s="410">
        <f t="shared" si="195"/>
        <v>0</v>
      </c>
      <c r="O711" s="415">
        <f t="shared" si="195"/>
        <v>0</v>
      </c>
      <c r="P711" s="415">
        <f t="shared" si="195"/>
        <v>0</v>
      </c>
      <c r="Q711" s="415">
        <f t="shared" si="195"/>
        <v>0</v>
      </c>
      <c r="R711" s="415">
        <f t="shared" si="195"/>
        <v>0</v>
      </c>
      <c r="S711" s="417">
        <f t="shared" si="195"/>
        <v>0</v>
      </c>
      <c r="T711" s="348"/>
      <c r="U711" s="227" t="s">
        <v>26</v>
      </c>
      <c r="V711" s="395">
        <f>V710-V697</f>
        <v>-0.43999999999999773</v>
      </c>
      <c r="W711" s="541"/>
    </row>
    <row r="713" spans="1:23" ht="13.5" thickBot="1" x14ac:dyDescent="0.25"/>
    <row r="714" spans="1:23" ht="13.5" thickBot="1" x14ac:dyDescent="0.25">
      <c r="A714" s="468" t="s">
        <v>166</v>
      </c>
      <c r="B714" s="621" t="s">
        <v>53</v>
      </c>
      <c r="C714" s="622"/>
      <c r="D714" s="622"/>
      <c r="E714" s="622"/>
      <c r="F714" s="622"/>
      <c r="G714" s="623"/>
      <c r="H714" s="621" t="s">
        <v>72</v>
      </c>
      <c r="I714" s="622"/>
      <c r="J714" s="622"/>
      <c r="K714" s="622"/>
      <c r="L714" s="622"/>
      <c r="M714" s="623"/>
      <c r="N714" s="621" t="s">
        <v>63</v>
      </c>
      <c r="O714" s="622"/>
      <c r="P714" s="622"/>
      <c r="Q714" s="622"/>
      <c r="R714" s="622"/>
      <c r="S714" s="623"/>
      <c r="T714" s="338" t="s">
        <v>55</v>
      </c>
      <c r="U714" s="543"/>
      <c r="V714" s="543"/>
      <c r="W714" s="543"/>
    </row>
    <row r="715" spans="1:23" x14ac:dyDescent="0.2">
      <c r="A715" s="469" t="s">
        <v>54</v>
      </c>
      <c r="B715" s="490">
        <v>1</v>
      </c>
      <c r="C715" s="329">
        <v>2</v>
      </c>
      <c r="D715" s="329">
        <v>3</v>
      </c>
      <c r="E715" s="329">
        <v>4</v>
      </c>
      <c r="F715" s="329">
        <v>5</v>
      </c>
      <c r="G715" s="483">
        <v>6</v>
      </c>
      <c r="H715" s="490">
        <v>7</v>
      </c>
      <c r="I715" s="329">
        <v>8</v>
      </c>
      <c r="J715" s="329">
        <v>9</v>
      </c>
      <c r="K715" s="329">
        <v>10</v>
      </c>
      <c r="L715" s="329">
        <v>11</v>
      </c>
      <c r="M715" s="483">
        <v>12</v>
      </c>
      <c r="N715" s="490">
        <v>13</v>
      </c>
      <c r="O715" s="329">
        <v>14</v>
      </c>
      <c r="P715" s="329">
        <v>15</v>
      </c>
      <c r="Q715" s="329">
        <v>16</v>
      </c>
      <c r="R715" s="329">
        <v>17</v>
      </c>
      <c r="S715" s="483">
        <v>18</v>
      </c>
      <c r="T715" s="459">
        <v>256</v>
      </c>
      <c r="U715" s="543"/>
      <c r="V715" s="543"/>
      <c r="W715" s="543"/>
    </row>
    <row r="716" spans="1:23" x14ac:dyDescent="0.2">
      <c r="A716" s="470" t="s">
        <v>3</v>
      </c>
      <c r="B716" s="473">
        <v>4535</v>
      </c>
      <c r="C716" s="254">
        <v>4535</v>
      </c>
      <c r="D716" s="473">
        <v>4535</v>
      </c>
      <c r="E716" s="254">
        <v>4535</v>
      </c>
      <c r="F716" s="473">
        <v>4535</v>
      </c>
      <c r="G716" s="254">
        <v>4535</v>
      </c>
      <c r="H716" s="473">
        <v>4535</v>
      </c>
      <c r="I716" s="254">
        <v>4535</v>
      </c>
      <c r="J716" s="473">
        <v>4535</v>
      </c>
      <c r="K716" s="254">
        <v>4535</v>
      </c>
      <c r="L716" s="473">
        <v>4535</v>
      </c>
      <c r="M716" s="254">
        <v>4535</v>
      </c>
      <c r="N716" s="473">
        <v>4535</v>
      </c>
      <c r="O716" s="254">
        <v>4535</v>
      </c>
      <c r="P716" s="473">
        <v>4535</v>
      </c>
      <c r="Q716" s="254">
        <v>4535</v>
      </c>
      <c r="R716" s="473">
        <v>4535</v>
      </c>
      <c r="S716" s="254">
        <v>4535</v>
      </c>
      <c r="T716" s="473">
        <v>4535</v>
      </c>
      <c r="U716" s="543"/>
      <c r="V716" s="543"/>
      <c r="W716" s="543"/>
    </row>
    <row r="717" spans="1:23" x14ac:dyDescent="0.2">
      <c r="A717" s="471" t="s">
        <v>6</v>
      </c>
      <c r="B717" s="256">
        <v>5480</v>
      </c>
      <c r="C717" s="257">
        <v>5368</v>
      </c>
      <c r="D717" s="257">
        <v>4461</v>
      </c>
      <c r="E717" s="257">
        <v>5188</v>
      </c>
      <c r="F717" s="257">
        <v>5252</v>
      </c>
      <c r="G717" s="258">
        <v>4736</v>
      </c>
      <c r="H717" s="256">
        <v>4955</v>
      </c>
      <c r="I717" s="257">
        <v>5015</v>
      </c>
      <c r="J717" s="257">
        <v>5334</v>
      </c>
      <c r="K717" s="257">
        <v>4455</v>
      </c>
      <c r="L717" s="257">
        <v>5311</v>
      </c>
      <c r="M717" s="258">
        <v>5794</v>
      </c>
      <c r="N717" s="256">
        <v>4923</v>
      </c>
      <c r="O717" s="257">
        <v>5048</v>
      </c>
      <c r="P717" s="257">
        <v>5192</v>
      </c>
      <c r="Q717" s="257">
        <v>4403</v>
      </c>
      <c r="R717" s="257">
        <v>5338</v>
      </c>
      <c r="S717" s="258">
        <v>5660</v>
      </c>
      <c r="T717" s="342">
        <v>5143</v>
      </c>
      <c r="U717" s="543"/>
      <c r="V717" s="543"/>
      <c r="W717" s="543"/>
    </row>
    <row r="718" spans="1:23" x14ac:dyDescent="0.2">
      <c r="A718" s="469" t="s">
        <v>7</v>
      </c>
      <c r="B718" s="260">
        <v>86.7</v>
      </c>
      <c r="C718" s="261">
        <v>100</v>
      </c>
      <c r="D718" s="261">
        <v>84.6</v>
      </c>
      <c r="E718" s="261">
        <v>93.3</v>
      </c>
      <c r="F718" s="261">
        <v>100</v>
      </c>
      <c r="G718" s="262">
        <v>93.3</v>
      </c>
      <c r="H718" s="260">
        <v>100</v>
      </c>
      <c r="I718" s="261">
        <v>100</v>
      </c>
      <c r="J718" s="261">
        <v>100</v>
      </c>
      <c r="K718" s="261">
        <v>72.7</v>
      </c>
      <c r="L718" s="261">
        <v>93.3</v>
      </c>
      <c r="M718" s="262">
        <v>93.3</v>
      </c>
      <c r="N718" s="260">
        <v>100</v>
      </c>
      <c r="O718" s="261">
        <v>100</v>
      </c>
      <c r="P718" s="261">
        <v>86.7</v>
      </c>
      <c r="Q718" s="261">
        <v>100</v>
      </c>
      <c r="R718" s="261">
        <v>100</v>
      </c>
      <c r="S718" s="262">
        <v>93.3</v>
      </c>
      <c r="T718" s="343">
        <v>78.099999999999994</v>
      </c>
      <c r="U718" s="543"/>
      <c r="V718" s="227"/>
      <c r="W718" s="543"/>
    </row>
    <row r="719" spans="1:23" x14ac:dyDescent="0.2">
      <c r="A719" s="469" t="s">
        <v>8</v>
      </c>
      <c r="B719" s="263">
        <v>5.8999999999999997E-2</v>
      </c>
      <c r="C719" s="264">
        <v>4.3999999999999997E-2</v>
      </c>
      <c r="D719" s="264">
        <v>8.7999999999999995E-2</v>
      </c>
      <c r="E719" s="264">
        <v>4.9000000000000002E-2</v>
      </c>
      <c r="F719" s="264">
        <v>2.5000000000000001E-2</v>
      </c>
      <c r="G719" s="265">
        <v>5.6000000000000001E-2</v>
      </c>
      <c r="H719" s="263">
        <v>3.5999999999999997E-2</v>
      </c>
      <c r="I719" s="264">
        <v>0.04</v>
      </c>
      <c r="J719" s="264">
        <v>2.7E-2</v>
      </c>
      <c r="K719" s="264">
        <v>8.2000000000000003E-2</v>
      </c>
      <c r="L719" s="264">
        <v>4.1000000000000002E-2</v>
      </c>
      <c r="M719" s="265">
        <v>4.2999999999999997E-2</v>
      </c>
      <c r="N719" s="263">
        <v>2.8000000000000001E-2</v>
      </c>
      <c r="O719" s="264">
        <v>3.7999999999999999E-2</v>
      </c>
      <c r="P719" s="264">
        <v>5.8000000000000003E-2</v>
      </c>
      <c r="Q719" s="264">
        <v>2.1999999999999999E-2</v>
      </c>
      <c r="R719" s="264">
        <v>2.5999999999999999E-2</v>
      </c>
      <c r="S719" s="265">
        <v>8.6999999999999994E-2</v>
      </c>
      <c r="T719" s="344">
        <v>8.5999999999999993E-2</v>
      </c>
      <c r="U719" s="543"/>
      <c r="V719" s="227"/>
      <c r="W719" s="543"/>
    </row>
    <row r="720" spans="1:23" x14ac:dyDescent="0.2">
      <c r="A720" s="471" t="s">
        <v>1</v>
      </c>
      <c r="B720" s="266">
        <f>B717/B716*100-100</f>
        <v>20.837927232635067</v>
      </c>
      <c r="C720" s="267">
        <f t="shared" ref="C720:R720" si="196">C717/C716*100-100</f>
        <v>18.368246968026455</v>
      </c>
      <c r="D720" s="267">
        <f t="shared" si="196"/>
        <v>-1.6317530319735312</v>
      </c>
      <c r="E720" s="267">
        <f t="shared" si="196"/>
        <v>14.399117971334064</v>
      </c>
      <c r="F720" s="267">
        <f t="shared" si="196"/>
        <v>15.810363836824706</v>
      </c>
      <c r="G720" s="268">
        <f t="shared" si="196"/>
        <v>4.4321940463065062</v>
      </c>
      <c r="H720" s="266">
        <f t="shared" si="196"/>
        <v>9.2613009922822442</v>
      </c>
      <c r="I720" s="267">
        <f t="shared" si="196"/>
        <v>10.584343991179708</v>
      </c>
      <c r="J720" s="267">
        <f t="shared" si="196"/>
        <v>17.618522601984552</v>
      </c>
      <c r="K720" s="267">
        <f t="shared" si="196"/>
        <v>-1.7640573318632846</v>
      </c>
      <c r="L720" s="267">
        <f t="shared" si="196"/>
        <v>17.111356119073861</v>
      </c>
      <c r="M720" s="268">
        <f t="shared" si="196"/>
        <v>27.761852260198452</v>
      </c>
      <c r="N720" s="266">
        <f t="shared" si="196"/>
        <v>8.5556780595369446</v>
      </c>
      <c r="O720" s="267">
        <f t="shared" si="196"/>
        <v>11.31201764057333</v>
      </c>
      <c r="P720" s="267">
        <f t="shared" si="196"/>
        <v>14.487320837927228</v>
      </c>
      <c r="Q720" s="267">
        <f t="shared" si="196"/>
        <v>-2.9106945975744196</v>
      </c>
      <c r="R720" s="267">
        <f t="shared" si="196"/>
        <v>17.706725468577716</v>
      </c>
      <c r="S720" s="268">
        <f>S717/S716*100-100</f>
        <v>24.807056229327458</v>
      </c>
      <c r="T720" s="345">
        <f t="shared" ref="T720" si="197">T717/T716*100-100</f>
        <v>13.406835722160963</v>
      </c>
      <c r="U720" s="543"/>
      <c r="V720" s="227"/>
      <c r="W720" s="543"/>
    </row>
    <row r="721" spans="1:23" ht="13.5" thickBot="1" x14ac:dyDescent="0.25">
      <c r="A721" s="472" t="s">
        <v>27</v>
      </c>
      <c r="B721" s="410">
        <f>B717-B704</f>
        <v>602</v>
      </c>
      <c r="C721" s="415">
        <f t="shared" ref="C721:S721" si="198">C717-C704</f>
        <v>269</v>
      </c>
      <c r="D721" s="415">
        <f t="shared" si="198"/>
        <v>-797</v>
      </c>
      <c r="E721" s="415">
        <f t="shared" si="198"/>
        <v>499</v>
      </c>
      <c r="F721" s="415">
        <f t="shared" si="198"/>
        <v>-279</v>
      </c>
      <c r="G721" s="417">
        <f t="shared" si="198"/>
        <v>-468</v>
      </c>
      <c r="H721" s="410">
        <f t="shared" si="198"/>
        <v>-95</v>
      </c>
      <c r="I721" s="415">
        <f t="shared" si="198"/>
        <v>-41</v>
      </c>
      <c r="J721" s="415">
        <f t="shared" si="198"/>
        <v>208</v>
      </c>
      <c r="K721" s="415">
        <f t="shared" si="198"/>
        <v>162</v>
      </c>
      <c r="L721" s="415">
        <f t="shared" si="198"/>
        <v>81</v>
      </c>
      <c r="M721" s="417">
        <f t="shared" si="198"/>
        <v>368</v>
      </c>
      <c r="N721" s="410">
        <f t="shared" si="198"/>
        <v>-87</v>
      </c>
      <c r="O721" s="415">
        <f t="shared" si="198"/>
        <v>-91</v>
      </c>
      <c r="P721" s="415">
        <f t="shared" si="198"/>
        <v>-57</v>
      </c>
      <c r="Q721" s="415">
        <f t="shared" si="198"/>
        <v>-169</v>
      </c>
      <c r="R721" s="415">
        <f t="shared" si="198"/>
        <v>18</v>
      </c>
      <c r="S721" s="417">
        <f t="shared" si="198"/>
        <v>189</v>
      </c>
      <c r="T721" s="478">
        <f>T717-T704</f>
        <v>-6</v>
      </c>
      <c r="U721" s="543"/>
      <c r="V721" s="227"/>
      <c r="W721" s="543"/>
    </row>
    <row r="722" spans="1:23" x14ac:dyDescent="0.2">
      <c r="A722" s="370" t="s">
        <v>51</v>
      </c>
      <c r="B722" s="486">
        <v>58</v>
      </c>
      <c r="C722" s="487">
        <v>58</v>
      </c>
      <c r="D722" s="487">
        <v>60</v>
      </c>
      <c r="E722" s="487">
        <v>14</v>
      </c>
      <c r="F722" s="487">
        <v>61</v>
      </c>
      <c r="G722" s="489">
        <v>61</v>
      </c>
      <c r="H722" s="486">
        <v>56</v>
      </c>
      <c r="I722" s="487">
        <v>58</v>
      </c>
      <c r="J722" s="487">
        <v>59</v>
      </c>
      <c r="K722" s="487">
        <v>12</v>
      </c>
      <c r="L722" s="487">
        <v>60</v>
      </c>
      <c r="M722" s="489">
        <v>59</v>
      </c>
      <c r="N722" s="486">
        <v>58</v>
      </c>
      <c r="O722" s="487">
        <v>60</v>
      </c>
      <c r="P722" s="487">
        <v>60</v>
      </c>
      <c r="Q722" s="487">
        <v>9</v>
      </c>
      <c r="R722" s="487">
        <v>60</v>
      </c>
      <c r="S722" s="489">
        <v>60</v>
      </c>
      <c r="T722" s="347">
        <f>SUM(B722:S722)</f>
        <v>923</v>
      </c>
      <c r="U722" s="227" t="s">
        <v>56</v>
      </c>
      <c r="V722" s="278">
        <f>T709-T722</f>
        <v>0</v>
      </c>
      <c r="W722" s="279">
        <f>V722/T709</f>
        <v>0</v>
      </c>
    </row>
    <row r="723" spans="1:23" x14ac:dyDescent="0.2">
      <c r="A723" s="371" t="s">
        <v>28</v>
      </c>
      <c r="B723" s="323">
        <v>156.5</v>
      </c>
      <c r="C723" s="240">
        <v>155.5</v>
      </c>
      <c r="D723" s="240">
        <v>154</v>
      </c>
      <c r="E723" s="240">
        <v>158</v>
      </c>
      <c r="F723" s="240">
        <v>153.5</v>
      </c>
      <c r="G723" s="243">
        <v>152</v>
      </c>
      <c r="H723" s="242">
        <v>156</v>
      </c>
      <c r="I723" s="240">
        <v>155</v>
      </c>
      <c r="J723" s="240">
        <v>154</v>
      </c>
      <c r="K723" s="240">
        <v>158</v>
      </c>
      <c r="L723" s="240">
        <v>153.5</v>
      </c>
      <c r="M723" s="243">
        <v>152</v>
      </c>
      <c r="N723" s="242">
        <v>156.5</v>
      </c>
      <c r="O723" s="240">
        <v>154.5</v>
      </c>
      <c r="P723" s="240">
        <v>154</v>
      </c>
      <c r="Q723" s="240">
        <v>158</v>
      </c>
      <c r="R723" s="240">
        <v>153</v>
      </c>
      <c r="S723" s="243">
        <v>152.5</v>
      </c>
      <c r="T723" s="339"/>
      <c r="U723" s="227" t="s">
        <v>57</v>
      </c>
      <c r="V723" s="362">
        <v>155.35</v>
      </c>
      <c r="W723" s="543"/>
    </row>
    <row r="724" spans="1:23" ht="13.5" thickBot="1" x14ac:dyDescent="0.25">
      <c r="A724" s="372" t="s">
        <v>26</v>
      </c>
      <c r="B724" s="410">
        <f>B723-B710</f>
        <v>0</v>
      </c>
      <c r="C724" s="415">
        <f t="shared" ref="C724:S724" si="199">C723-C710</f>
        <v>0</v>
      </c>
      <c r="D724" s="415">
        <f t="shared" si="199"/>
        <v>0</v>
      </c>
      <c r="E724" s="415">
        <f t="shared" si="199"/>
        <v>0</v>
      </c>
      <c r="F724" s="415">
        <f t="shared" si="199"/>
        <v>0</v>
      </c>
      <c r="G724" s="417">
        <f t="shared" si="199"/>
        <v>0</v>
      </c>
      <c r="H724" s="410">
        <f t="shared" si="199"/>
        <v>0</v>
      </c>
      <c r="I724" s="415">
        <f t="shared" si="199"/>
        <v>0</v>
      </c>
      <c r="J724" s="415">
        <f t="shared" si="199"/>
        <v>0</v>
      </c>
      <c r="K724" s="415">
        <f t="shared" si="199"/>
        <v>0</v>
      </c>
      <c r="L724" s="415">
        <f t="shared" si="199"/>
        <v>0</v>
      </c>
      <c r="M724" s="417">
        <f t="shared" si="199"/>
        <v>0</v>
      </c>
      <c r="N724" s="410">
        <f t="shared" si="199"/>
        <v>0</v>
      </c>
      <c r="O724" s="415">
        <f t="shared" si="199"/>
        <v>0</v>
      </c>
      <c r="P724" s="415">
        <f t="shared" si="199"/>
        <v>0</v>
      </c>
      <c r="Q724" s="415">
        <f t="shared" si="199"/>
        <v>0</v>
      </c>
      <c r="R724" s="415">
        <f t="shared" si="199"/>
        <v>0</v>
      </c>
      <c r="S724" s="417">
        <f t="shared" si="199"/>
        <v>0</v>
      </c>
      <c r="T724" s="348"/>
      <c r="U724" s="227" t="s">
        <v>26</v>
      </c>
      <c r="V724" s="395">
        <f>V723-V710</f>
        <v>1.8899999999999864</v>
      </c>
      <c r="W724" s="543"/>
    </row>
    <row r="726" spans="1:23" ht="13.5" thickBot="1" x14ac:dyDescent="0.25"/>
    <row r="727" spans="1:23" ht="13.5" thickBot="1" x14ac:dyDescent="0.25">
      <c r="A727" s="468" t="s">
        <v>167</v>
      </c>
      <c r="B727" s="621" t="s">
        <v>53</v>
      </c>
      <c r="C727" s="622"/>
      <c r="D727" s="622"/>
      <c r="E727" s="622"/>
      <c r="F727" s="622"/>
      <c r="G727" s="623"/>
      <c r="H727" s="621" t="s">
        <v>72</v>
      </c>
      <c r="I727" s="622"/>
      <c r="J727" s="622"/>
      <c r="K727" s="622"/>
      <c r="L727" s="622"/>
      <c r="M727" s="623"/>
      <c r="N727" s="621" t="s">
        <v>63</v>
      </c>
      <c r="O727" s="622"/>
      <c r="P727" s="622"/>
      <c r="Q727" s="622"/>
      <c r="R727" s="622"/>
      <c r="S727" s="623"/>
      <c r="T727" s="338" t="s">
        <v>55</v>
      </c>
      <c r="U727" s="544"/>
      <c r="V727" s="544"/>
      <c r="W727" s="544"/>
    </row>
    <row r="728" spans="1:23" x14ac:dyDescent="0.2">
      <c r="A728" s="469" t="s">
        <v>54</v>
      </c>
      <c r="B728" s="490">
        <v>1</v>
      </c>
      <c r="C728" s="329">
        <v>2</v>
      </c>
      <c r="D728" s="329">
        <v>3</v>
      </c>
      <c r="E728" s="329">
        <v>4</v>
      </c>
      <c r="F728" s="329">
        <v>5</v>
      </c>
      <c r="G728" s="483">
        <v>6</v>
      </c>
      <c r="H728" s="490">
        <v>7</v>
      </c>
      <c r="I728" s="329">
        <v>8</v>
      </c>
      <c r="J728" s="329">
        <v>9</v>
      </c>
      <c r="K728" s="329">
        <v>10</v>
      </c>
      <c r="L728" s="329">
        <v>11</v>
      </c>
      <c r="M728" s="483">
        <v>12</v>
      </c>
      <c r="N728" s="490">
        <v>13</v>
      </c>
      <c r="O728" s="329">
        <v>14</v>
      </c>
      <c r="P728" s="329">
        <v>15</v>
      </c>
      <c r="Q728" s="329">
        <v>16</v>
      </c>
      <c r="R728" s="329">
        <v>17</v>
      </c>
      <c r="S728" s="483">
        <v>18</v>
      </c>
      <c r="T728" s="459">
        <v>244</v>
      </c>
      <c r="U728" s="544"/>
      <c r="V728" s="544"/>
      <c r="W728" s="544"/>
    </row>
    <row r="729" spans="1:23" x14ac:dyDescent="0.2">
      <c r="A729" s="470" t="s">
        <v>3</v>
      </c>
      <c r="B729" s="473">
        <v>4550</v>
      </c>
      <c r="C729" s="254">
        <v>4550</v>
      </c>
      <c r="D729" s="473">
        <v>4550</v>
      </c>
      <c r="E729" s="254">
        <v>4550</v>
      </c>
      <c r="F729" s="473">
        <v>4550</v>
      </c>
      <c r="G729" s="254">
        <v>4550</v>
      </c>
      <c r="H729" s="473">
        <v>4550</v>
      </c>
      <c r="I729" s="254">
        <v>4550</v>
      </c>
      <c r="J729" s="473">
        <v>4550</v>
      </c>
      <c r="K729" s="254">
        <v>4550</v>
      </c>
      <c r="L729" s="473">
        <v>4550</v>
      </c>
      <c r="M729" s="254">
        <v>4550</v>
      </c>
      <c r="N729" s="473">
        <v>4550</v>
      </c>
      <c r="O729" s="254">
        <v>4550</v>
      </c>
      <c r="P729" s="473">
        <v>4550</v>
      </c>
      <c r="Q729" s="254">
        <v>4550</v>
      </c>
      <c r="R729" s="473">
        <v>4550</v>
      </c>
      <c r="S729" s="254">
        <v>4550</v>
      </c>
      <c r="T729" s="473">
        <v>4550</v>
      </c>
      <c r="U729" s="544"/>
      <c r="V729" s="544"/>
      <c r="W729" s="544"/>
    </row>
    <row r="730" spans="1:23" x14ac:dyDescent="0.2">
      <c r="A730" s="471" t="s">
        <v>6</v>
      </c>
      <c r="B730" s="256">
        <v>4732.2222222222226</v>
      </c>
      <c r="C730" s="257">
        <v>5018.333333333333</v>
      </c>
      <c r="D730" s="257">
        <v>5218.5714285714284</v>
      </c>
      <c r="E730" s="257">
        <v>4521.1111111111113</v>
      </c>
      <c r="F730" s="257">
        <v>5341.5384615384619</v>
      </c>
      <c r="G730" s="258">
        <v>5482</v>
      </c>
      <c r="H730" s="256">
        <v>5321.875</v>
      </c>
      <c r="I730" s="257">
        <v>5255.333333333333</v>
      </c>
      <c r="J730" s="257">
        <v>5330</v>
      </c>
      <c r="K730" s="257">
        <v>4695.7142857142853</v>
      </c>
      <c r="L730" s="257">
        <v>5364</v>
      </c>
      <c r="M730" s="258">
        <v>5085.2631578947367</v>
      </c>
      <c r="N730" s="256">
        <v>4930.588235294118</v>
      </c>
      <c r="O730" s="257">
        <v>5144.6153846153848</v>
      </c>
      <c r="P730" s="257">
        <v>5206.1538461538457</v>
      </c>
      <c r="Q730" s="257">
        <v>4688.5714285714284</v>
      </c>
      <c r="R730" s="257">
        <v>5298.4615384615381</v>
      </c>
      <c r="S730" s="258">
        <v>5739.2307692307695</v>
      </c>
      <c r="T730" s="342">
        <v>5161.4344262295081</v>
      </c>
      <c r="U730" s="544"/>
      <c r="V730" s="544"/>
      <c r="W730" s="544"/>
    </row>
    <row r="731" spans="1:23" x14ac:dyDescent="0.2">
      <c r="A731" s="469" t="s">
        <v>7</v>
      </c>
      <c r="B731" s="260">
        <v>94.444444444444443</v>
      </c>
      <c r="C731" s="261">
        <v>100</v>
      </c>
      <c r="D731" s="261">
        <v>100</v>
      </c>
      <c r="E731" s="261">
        <v>77.777777777777771</v>
      </c>
      <c r="F731" s="261">
        <v>92.307692307692307</v>
      </c>
      <c r="G731" s="262">
        <v>93.333333333333329</v>
      </c>
      <c r="H731" s="260">
        <v>93.75</v>
      </c>
      <c r="I731" s="261">
        <v>86.666666666666671</v>
      </c>
      <c r="J731" s="261">
        <v>93.333333333333329</v>
      </c>
      <c r="K731" s="261">
        <v>85.714285714285708</v>
      </c>
      <c r="L731" s="261">
        <v>100</v>
      </c>
      <c r="M731" s="262">
        <v>68.421052631578945</v>
      </c>
      <c r="N731" s="260">
        <v>88.235294117647058</v>
      </c>
      <c r="O731" s="261">
        <v>92.307692307692307</v>
      </c>
      <c r="P731" s="261">
        <v>84.615384615384613</v>
      </c>
      <c r="Q731" s="261">
        <v>85.714285714285708</v>
      </c>
      <c r="R731" s="261">
        <v>100</v>
      </c>
      <c r="S731" s="262">
        <v>100</v>
      </c>
      <c r="T731" s="343">
        <v>77.049180327868854</v>
      </c>
      <c r="U731" s="544"/>
      <c r="V731" s="227"/>
      <c r="W731" s="544"/>
    </row>
    <row r="732" spans="1:23" x14ac:dyDescent="0.2">
      <c r="A732" s="469" t="s">
        <v>8</v>
      </c>
      <c r="B732" s="263">
        <v>4.8636408324445081E-2</v>
      </c>
      <c r="C732" s="264">
        <v>4.785807348485345E-2</v>
      </c>
      <c r="D732" s="264">
        <v>3.3046449832644764E-2</v>
      </c>
      <c r="E732" s="264">
        <v>7.5220419508680567E-2</v>
      </c>
      <c r="F732" s="264">
        <v>4.2853813482490739E-2</v>
      </c>
      <c r="G732" s="265">
        <v>6.3092801254548053E-2</v>
      </c>
      <c r="H732" s="263">
        <v>5.7342265749387424E-2</v>
      </c>
      <c r="I732" s="264">
        <v>6.2168913470059303E-2</v>
      </c>
      <c r="J732" s="264">
        <v>6.7854188818105524E-2</v>
      </c>
      <c r="K732" s="264">
        <v>5.8164214642321029E-2</v>
      </c>
      <c r="L732" s="264">
        <v>4.3106419881141653E-2</v>
      </c>
      <c r="M732" s="265">
        <v>9.5814331168259742E-2</v>
      </c>
      <c r="N732" s="263">
        <v>6.0255119597154551E-2</v>
      </c>
      <c r="O732" s="264">
        <v>5.8881875104049262E-2</v>
      </c>
      <c r="P732" s="264">
        <v>6.2761254737833977E-2</v>
      </c>
      <c r="Q732" s="264">
        <v>7.6225454257364669E-2</v>
      </c>
      <c r="R732" s="264">
        <v>3.1010806394171274E-2</v>
      </c>
      <c r="S732" s="265">
        <v>2.4579123609329723E-2</v>
      </c>
      <c r="T732" s="344">
        <v>8.0009557680760443E-2</v>
      </c>
      <c r="U732" s="544"/>
      <c r="V732" s="227"/>
      <c r="W732" s="544"/>
    </row>
    <row r="733" spans="1:23" x14ac:dyDescent="0.2">
      <c r="A733" s="471" t="s">
        <v>1</v>
      </c>
      <c r="B733" s="266">
        <f>B730/B729*100-100</f>
        <v>4.0048840048840191</v>
      </c>
      <c r="C733" s="267">
        <f t="shared" ref="C733:R733" si="200">C730/C729*100-100</f>
        <v>10.293040293040278</v>
      </c>
      <c r="D733" s="267">
        <f t="shared" si="200"/>
        <v>14.693877551020407</v>
      </c>
      <c r="E733" s="267">
        <f t="shared" si="200"/>
        <v>-0.63492063492063266</v>
      </c>
      <c r="F733" s="267">
        <f t="shared" si="200"/>
        <v>17.396449704142029</v>
      </c>
      <c r="G733" s="268">
        <f t="shared" si="200"/>
        <v>20.483516483516468</v>
      </c>
      <c r="H733" s="266">
        <f t="shared" si="200"/>
        <v>16.964285714285722</v>
      </c>
      <c r="I733" s="267">
        <f t="shared" si="200"/>
        <v>15.501831501831489</v>
      </c>
      <c r="J733" s="267">
        <f t="shared" si="200"/>
        <v>17.142857142857153</v>
      </c>
      <c r="K733" s="267">
        <f t="shared" si="200"/>
        <v>3.2025117739403299</v>
      </c>
      <c r="L733" s="267">
        <f t="shared" si="200"/>
        <v>17.890109890109883</v>
      </c>
      <c r="M733" s="268">
        <f t="shared" si="200"/>
        <v>11.764025448235955</v>
      </c>
      <c r="N733" s="266">
        <f t="shared" si="200"/>
        <v>8.3645765998707304</v>
      </c>
      <c r="O733" s="267">
        <f t="shared" si="200"/>
        <v>13.06846999154692</v>
      </c>
      <c r="P733" s="267">
        <f t="shared" si="200"/>
        <v>14.420963651732862</v>
      </c>
      <c r="Q733" s="267">
        <f t="shared" si="200"/>
        <v>3.0455259026687571</v>
      </c>
      <c r="R733" s="267">
        <f t="shared" si="200"/>
        <v>16.449704142011839</v>
      </c>
      <c r="S733" s="268">
        <f>S730/S729*100-100</f>
        <v>26.136939983093839</v>
      </c>
      <c r="T733" s="345">
        <f t="shared" ref="T733" si="201">T730/T729*100-100</f>
        <v>13.438119257791385</v>
      </c>
      <c r="U733" s="544"/>
      <c r="V733" s="227"/>
      <c r="W733" s="544"/>
    </row>
    <row r="734" spans="1:23" ht="13.5" thickBot="1" x14ac:dyDescent="0.25">
      <c r="A734" s="472" t="s">
        <v>27</v>
      </c>
      <c r="B734" s="410">
        <f>B730-B717</f>
        <v>-747.77777777777737</v>
      </c>
      <c r="C734" s="415">
        <f t="shared" ref="C734:S734" si="202">C730-C717</f>
        <v>-349.66666666666697</v>
      </c>
      <c r="D734" s="415">
        <f t="shared" si="202"/>
        <v>757.57142857142844</v>
      </c>
      <c r="E734" s="415">
        <f t="shared" si="202"/>
        <v>-666.88888888888869</v>
      </c>
      <c r="F734" s="415">
        <f t="shared" si="202"/>
        <v>89.538461538461888</v>
      </c>
      <c r="G734" s="417">
        <f t="shared" si="202"/>
        <v>746</v>
      </c>
      <c r="H734" s="410">
        <f t="shared" si="202"/>
        <v>366.875</v>
      </c>
      <c r="I734" s="415">
        <f t="shared" si="202"/>
        <v>240.33333333333303</v>
      </c>
      <c r="J734" s="415">
        <f t="shared" si="202"/>
        <v>-4</v>
      </c>
      <c r="K734" s="415">
        <f t="shared" si="202"/>
        <v>240.71428571428532</v>
      </c>
      <c r="L734" s="415">
        <f t="shared" si="202"/>
        <v>53</v>
      </c>
      <c r="M734" s="417">
        <f t="shared" si="202"/>
        <v>-708.73684210526335</v>
      </c>
      <c r="N734" s="410">
        <f t="shared" si="202"/>
        <v>7.5882352941180216</v>
      </c>
      <c r="O734" s="415">
        <f t="shared" si="202"/>
        <v>96.615384615384755</v>
      </c>
      <c r="P734" s="415">
        <f t="shared" si="202"/>
        <v>14.153846153845734</v>
      </c>
      <c r="Q734" s="415">
        <f t="shared" si="202"/>
        <v>285.57142857142844</v>
      </c>
      <c r="R734" s="415">
        <f t="shared" si="202"/>
        <v>-39.538461538461888</v>
      </c>
      <c r="S734" s="417">
        <f t="shared" si="202"/>
        <v>79.230769230769511</v>
      </c>
      <c r="T734" s="478">
        <f>T730-T717</f>
        <v>18.434426229508063</v>
      </c>
      <c r="U734" s="544"/>
      <c r="V734" s="227"/>
      <c r="W734" s="544"/>
    </row>
    <row r="735" spans="1:23" x14ac:dyDescent="0.2">
      <c r="A735" s="370" t="s">
        <v>51</v>
      </c>
      <c r="B735" s="486">
        <v>58</v>
      </c>
      <c r="C735" s="487">
        <v>58</v>
      </c>
      <c r="D735" s="487">
        <v>60</v>
      </c>
      <c r="E735" s="487">
        <v>14</v>
      </c>
      <c r="F735" s="487">
        <v>60</v>
      </c>
      <c r="G735" s="489">
        <v>61</v>
      </c>
      <c r="H735" s="486">
        <v>56</v>
      </c>
      <c r="I735" s="487">
        <v>58</v>
      </c>
      <c r="J735" s="487">
        <v>59</v>
      </c>
      <c r="K735" s="487">
        <v>12</v>
      </c>
      <c r="L735" s="487">
        <v>60</v>
      </c>
      <c r="M735" s="489">
        <v>59</v>
      </c>
      <c r="N735" s="486">
        <v>58</v>
      </c>
      <c r="O735" s="487">
        <v>60</v>
      </c>
      <c r="P735" s="487">
        <v>60</v>
      </c>
      <c r="Q735" s="487">
        <v>8</v>
      </c>
      <c r="R735" s="487">
        <v>60</v>
      </c>
      <c r="S735" s="489">
        <v>60</v>
      </c>
      <c r="T735" s="347">
        <f>SUM(B735:S735)</f>
        <v>921</v>
      </c>
      <c r="U735" s="227" t="s">
        <v>56</v>
      </c>
      <c r="V735" s="278">
        <f>T722-T735</f>
        <v>2</v>
      </c>
      <c r="W735" s="279">
        <f>V735/T722</f>
        <v>2.1668472372697724E-3</v>
      </c>
    </row>
    <row r="736" spans="1:23" x14ac:dyDescent="0.2">
      <c r="A736" s="371" t="s">
        <v>28</v>
      </c>
      <c r="B736" s="323">
        <v>158</v>
      </c>
      <c r="C736" s="240">
        <v>157</v>
      </c>
      <c r="D736" s="240">
        <v>155</v>
      </c>
      <c r="E736" s="240">
        <v>159.5</v>
      </c>
      <c r="F736" s="240">
        <v>154.5</v>
      </c>
      <c r="G736" s="243">
        <v>153</v>
      </c>
      <c r="H736" s="242">
        <v>157</v>
      </c>
      <c r="I736" s="240">
        <v>156</v>
      </c>
      <c r="J736" s="240">
        <v>155</v>
      </c>
      <c r="K736" s="240">
        <v>159</v>
      </c>
      <c r="L736" s="240">
        <v>154.5</v>
      </c>
      <c r="M736" s="243">
        <v>153.5</v>
      </c>
      <c r="N736" s="242">
        <v>157.5</v>
      </c>
      <c r="O736" s="240">
        <v>155.5</v>
      </c>
      <c r="P736" s="240">
        <v>155</v>
      </c>
      <c r="Q736" s="240">
        <v>159</v>
      </c>
      <c r="R736" s="240">
        <v>154</v>
      </c>
      <c r="S736" s="243">
        <v>153.5</v>
      </c>
      <c r="T736" s="339"/>
      <c r="U736" s="227" t="s">
        <v>57</v>
      </c>
      <c r="V736" s="362">
        <v>154.66</v>
      </c>
      <c r="W736" s="544"/>
    </row>
    <row r="737" spans="1:25" ht="13.5" thickBot="1" x14ac:dyDescent="0.25">
      <c r="A737" s="372" t="s">
        <v>26</v>
      </c>
      <c r="B737" s="410">
        <f>B736-B723</f>
        <v>1.5</v>
      </c>
      <c r="C737" s="415">
        <f t="shared" ref="C737:S737" si="203">C736-C723</f>
        <v>1.5</v>
      </c>
      <c r="D737" s="415">
        <f t="shared" si="203"/>
        <v>1</v>
      </c>
      <c r="E737" s="415">
        <f t="shared" si="203"/>
        <v>1.5</v>
      </c>
      <c r="F737" s="415">
        <f t="shared" si="203"/>
        <v>1</v>
      </c>
      <c r="G737" s="417">
        <f t="shared" si="203"/>
        <v>1</v>
      </c>
      <c r="H737" s="410">
        <f t="shared" si="203"/>
        <v>1</v>
      </c>
      <c r="I737" s="415">
        <f t="shared" si="203"/>
        <v>1</v>
      </c>
      <c r="J737" s="415">
        <f t="shared" si="203"/>
        <v>1</v>
      </c>
      <c r="K737" s="415">
        <f t="shared" si="203"/>
        <v>1</v>
      </c>
      <c r="L737" s="415">
        <f t="shared" si="203"/>
        <v>1</v>
      </c>
      <c r="M737" s="417">
        <f t="shared" si="203"/>
        <v>1.5</v>
      </c>
      <c r="N737" s="410">
        <f t="shared" si="203"/>
        <v>1</v>
      </c>
      <c r="O737" s="415">
        <f t="shared" si="203"/>
        <v>1</v>
      </c>
      <c r="P737" s="415">
        <f t="shared" si="203"/>
        <v>1</v>
      </c>
      <c r="Q737" s="415">
        <f t="shared" si="203"/>
        <v>1</v>
      </c>
      <c r="R737" s="415">
        <f t="shared" si="203"/>
        <v>1</v>
      </c>
      <c r="S737" s="417">
        <f t="shared" si="203"/>
        <v>1</v>
      </c>
      <c r="T737" s="348"/>
      <c r="U737" s="227" t="s">
        <v>26</v>
      </c>
      <c r="V737" s="395">
        <f>V736-V723</f>
        <v>-0.68999999999999773</v>
      </c>
      <c r="W737" s="544"/>
    </row>
    <row r="739" spans="1:25" ht="13.5" thickBot="1" x14ac:dyDescent="0.25"/>
    <row r="740" spans="1:25" ht="13.5" thickBot="1" x14ac:dyDescent="0.25">
      <c r="A740" s="468" t="s">
        <v>168</v>
      </c>
      <c r="B740" s="621" t="s">
        <v>53</v>
      </c>
      <c r="C740" s="622"/>
      <c r="D740" s="622"/>
      <c r="E740" s="622"/>
      <c r="F740" s="622"/>
      <c r="G740" s="623"/>
      <c r="H740" s="621" t="s">
        <v>72</v>
      </c>
      <c r="I740" s="622"/>
      <c r="J740" s="622"/>
      <c r="K740" s="622"/>
      <c r="L740" s="622"/>
      <c r="M740" s="623"/>
      <c r="N740" s="621" t="s">
        <v>63</v>
      </c>
      <c r="O740" s="622"/>
      <c r="P740" s="622"/>
      <c r="Q740" s="622"/>
      <c r="R740" s="622"/>
      <c r="S740" s="623"/>
      <c r="T740" s="338" t="s">
        <v>55</v>
      </c>
      <c r="U740" s="545"/>
      <c r="V740" s="545"/>
      <c r="W740" s="545"/>
    </row>
    <row r="741" spans="1:25" x14ac:dyDescent="0.2">
      <c r="A741" s="469" t="s">
        <v>54</v>
      </c>
      <c r="B741" s="490">
        <v>1</v>
      </c>
      <c r="C741" s="329">
        <v>2</v>
      </c>
      <c r="D741" s="329">
        <v>3</v>
      </c>
      <c r="E741" s="329">
        <v>4</v>
      </c>
      <c r="F741" s="329">
        <v>5</v>
      </c>
      <c r="G741" s="483">
        <v>6</v>
      </c>
      <c r="H741" s="490">
        <v>7</v>
      </c>
      <c r="I741" s="329">
        <v>8</v>
      </c>
      <c r="J741" s="329">
        <v>9</v>
      </c>
      <c r="K741" s="329">
        <v>10</v>
      </c>
      <c r="L741" s="329">
        <v>11</v>
      </c>
      <c r="M741" s="483">
        <v>12</v>
      </c>
      <c r="N741" s="490">
        <v>13</v>
      </c>
      <c r="O741" s="329">
        <v>14</v>
      </c>
      <c r="P741" s="329">
        <v>15</v>
      </c>
      <c r="Q741" s="329">
        <v>16</v>
      </c>
      <c r="R741" s="329">
        <v>17</v>
      </c>
      <c r="S741" s="483">
        <v>18</v>
      </c>
      <c r="T741" s="459">
        <v>255</v>
      </c>
      <c r="U741" s="545"/>
      <c r="V741" s="545"/>
      <c r="W741" s="545"/>
    </row>
    <row r="742" spans="1:25" x14ac:dyDescent="0.2">
      <c r="A742" s="470" t="s">
        <v>3</v>
      </c>
      <c r="B742" s="473">
        <v>4565</v>
      </c>
      <c r="C742" s="254">
        <v>4565</v>
      </c>
      <c r="D742" s="473">
        <v>4565</v>
      </c>
      <c r="E742" s="254">
        <v>4565</v>
      </c>
      <c r="F742" s="473">
        <v>4565</v>
      </c>
      <c r="G742" s="254">
        <v>4565</v>
      </c>
      <c r="H742" s="473">
        <v>4565</v>
      </c>
      <c r="I742" s="254">
        <v>4565</v>
      </c>
      <c r="J742" s="473">
        <v>4565</v>
      </c>
      <c r="K742" s="254">
        <v>4565</v>
      </c>
      <c r="L742" s="473">
        <v>4565</v>
      </c>
      <c r="M742" s="254">
        <v>4565</v>
      </c>
      <c r="N742" s="473">
        <v>4565</v>
      </c>
      <c r="O742" s="254">
        <v>4565</v>
      </c>
      <c r="P742" s="473">
        <v>4565</v>
      </c>
      <c r="Q742" s="254">
        <v>4565</v>
      </c>
      <c r="R742" s="473">
        <v>4565</v>
      </c>
      <c r="S742" s="254">
        <v>4565</v>
      </c>
      <c r="T742" s="473">
        <v>4565</v>
      </c>
      <c r="U742" s="545"/>
      <c r="V742" s="545"/>
      <c r="W742" s="545"/>
    </row>
    <row r="743" spans="1:25" x14ac:dyDescent="0.2">
      <c r="A743" s="471" t="s">
        <v>6</v>
      </c>
      <c r="B743" s="256">
        <v>4913</v>
      </c>
      <c r="C743" s="257">
        <v>5271</v>
      </c>
      <c r="D743" s="257">
        <v>5293</v>
      </c>
      <c r="E743" s="257">
        <v>4571</v>
      </c>
      <c r="F743" s="257">
        <v>5324</v>
      </c>
      <c r="G743" s="258">
        <v>5483</v>
      </c>
      <c r="H743" s="256">
        <v>5112</v>
      </c>
      <c r="I743" s="257">
        <v>5090</v>
      </c>
      <c r="J743" s="257">
        <v>5314</v>
      </c>
      <c r="K743" s="257">
        <v>4683</v>
      </c>
      <c r="L743" s="257">
        <v>5442</v>
      </c>
      <c r="M743" s="258">
        <v>5736</v>
      </c>
      <c r="N743" s="256">
        <v>4915</v>
      </c>
      <c r="O743" s="257">
        <v>5055</v>
      </c>
      <c r="P743" s="257">
        <v>5232</v>
      </c>
      <c r="Q743" s="257">
        <v>4540</v>
      </c>
      <c r="R743" s="257">
        <v>5342</v>
      </c>
      <c r="S743" s="258">
        <v>5780</v>
      </c>
      <c r="T743" s="342">
        <v>5206</v>
      </c>
      <c r="U743" s="545"/>
      <c r="V743" s="545"/>
      <c r="W743" s="545"/>
    </row>
    <row r="744" spans="1:25" x14ac:dyDescent="0.2">
      <c r="A744" s="469" t="s">
        <v>7</v>
      </c>
      <c r="B744" s="260">
        <v>93.3</v>
      </c>
      <c r="C744" s="261">
        <v>93.3</v>
      </c>
      <c r="D744" s="261">
        <v>100</v>
      </c>
      <c r="E744" s="261">
        <v>76.900000000000006</v>
      </c>
      <c r="F744" s="261">
        <v>93.3</v>
      </c>
      <c r="G744" s="262">
        <v>100</v>
      </c>
      <c r="H744" s="260">
        <v>100</v>
      </c>
      <c r="I744" s="261">
        <v>100</v>
      </c>
      <c r="J744" s="261">
        <v>100</v>
      </c>
      <c r="K744" s="261">
        <v>70</v>
      </c>
      <c r="L744" s="261">
        <v>100</v>
      </c>
      <c r="M744" s="262">
        <v>93.3</v>
      </c>
      <c r="N744" s="260">
        <v>100</v>
      </c>
      <c r="O744" s="261">
        <v>100</v>
      </c>
      <c r="P744" s="261">
        <v>93.3</v>
      </c>
      <c r="Q744" s="261">
        <v>100</v>
      </c>
      <c r="R744" s="261">
        <v>100</v>
      </c>
      <c r="S744" s="262">
        <v>93.3</v>
      </c>
      <c r="T744" s="343">
        <v>79.2</v>
      </c>
      <c r="U744" s="545"/>
      <c r="V744" s="227"/>
      <c r="W744" s="545"/>
    </row>
    <row r="745" spans="1:25" x14ac:dyDescent="0.2">
      <c r="A745" s="469" t="s">
        <v>8</v>
      </c>
      <c r="B745" s="263">
        <v>5.0999999999999997E-2</v>
      </c>
      <c r="C745" s="264">
        <v>0.05</v>
      </c>
      <c r="D745" s="264">
        <v>4.5999999999999999E-2</v>
      </c>
      <c r="E745" s="264">
        <v>8.2000000000000003E-2</v>
      </c>
      <c r="F745" s="264">
        <v>6.0999999999999999E-2</v>
      </c>
      <c r="G745" s="265">
        <v>4.7E-2</v>
      </c>
      <c r="H745" s="263">
        <v>3.5000000000000003E-2</v>
      </c>
      <c r="I745" s="264">
        <v>3.9E-2</v>
      </c>
      <c r="J745" s="264">
        <v>3.6999999999999998E-2</v>
      </c>
      <c r="K745" s="264">
        <v>8.7999999999999995E-2</v>
      </c>
      <c r="L745" s="264">
        <v>0.02</v>
      </c>
      <c r="M745" s="265">
        <v>5.3999999999999999E-2</v>
      </c>
      <c r="N745" s="263">
        <v>3.2000000000000001E-2</v>
      </c>
      <c r="O745" s="264">
        <v>3.5999999999999997E-2</v>
      </c>
      <c r="P745" s="264">
        <v>5.5E-2</v>
      </c>
      <c r="Q745" s="264">
        <v>1.6E-2</v>
      </c>
      <c r="R745" s="264">
        <v>3.3000000000000002E-2</v>
      </c>
      <c r="S745" s="265">
        <v>4.4999999999999998E-2</v>
      </c>
      <c r="T745" s="344">
        <v>7.6999999999999999E-2</v>
      </c>
      <c r="U745" s="545"/>
      <c r="V745" s="227"/>
      <c r="W745" s="545"/>
    </row>
    <row r="746" spans="1:25" x14ac:dyDescent="0.2">
      <c r="A746" s="471" t="s">
        <v>1</v>
      </c>
      <c r="B746" s="266">
        <f>B743/B742*100-100</f>
        <v>7.6232201533406254</v>
      </c>
      <c r="C746" s="267">
        <f t="shared" ref="C746:R746" si="204">C743/C742*100-100</f>
        <v>15.465498357064632</v>
      </c>
      <c r="D746" s="267">
        <f t="shared" si="204"/>
        <v>15.947426067907998</v>
      </c>
      <c r="E746" s="267">
        <f t="shared" si="204"/>
        <v>0.13143483023002034</v>
      </c>
      <c r="F746" s="267">
        <f t="shared" si="204"/>
        <v>16.626506024096386</v>
      </c>
      <c r="G746" s="268">
        <f t="shared" si="204"/>
        <v>20.109529025191677</v>
      </c>
      <c r="H746" s="266">
        <f t="shared" si="204"/>
        <v>11.982475355969328</v>
      </c>
      <c r="I746" s="267">
        <f t="shared" si="204"/>
        <v>11.500547645125963</v>
      </c>
      <c r="J746" s="267">
        <f t="shared" si="204"/>
        <v>16.407447973713033</v>
      </c>
      <c r="K746" s="267">
        <f t="shared" si="204"/>
        <v>2.5848849945235344</v>
      </c>
      <c r="L746" s="267">
        <f t="shared" si="204"/>
        <v>19.211391018619935</v>
      </c>
      <c r="M746" s="268">
        <f t="shared" si="204"/>
        <v>25.651697699890462</v>
      </c>
      <c r="N746" s="266">
        <f t="shared" si="204"/>
        <v>7.6670317634172989</v>
      </c>
      <c r="O746" s="267">
        <f t="shared" si="204"/>
        <v>10.733844468784227</v>
      </c>
      <c r="P746" s="267">
        <f t="shared" si="204"/>
        <v>14.611171960569564</v>
      </c>
      <c r="Q746" s="267">
        <f t="shared" si="204"/>
        <v>-0.54764512595836834</v>
      </c>
      <c r="R746" s="267">
        <f t="shared" si="204"/>
        <v>17.020810514786405</v>
      </c>
      <c r="S746" s="268">
        <f>S743/S742*100-100</f>
        <v>26.615553121577221</v>
      </c>
      <c r="T746" s="345">
        <f t="shared" ref="T746" si="205">T743/T742*100-100</f>
        <v>14.041621029572823</v>
      </c>
      <c r="U746" s="545"/>
      <c r="V746" s="227"/>
      <c r="W746" s="545"/>
    </row>
    <row r="747" spans="1:25" ht="13.5" thickBot="1" x14ac:dyDescent="0.25">
      <c r="A747" s="472" t="s">
        <v>27</v>
      </c>
      <c r="B747" s="410">
        <f>B743-B730</f>
        <v>180.77777777777737</v>
      </c>
      <c r="C747" s="415">
        <f t="shared" ref="C747:S747" si="206">C743-C730</f>
        <v>252.66666666666697</v>
      </c>
      <c r="D747" s="415">
        <f t="shared" si="206"/>
        <v>74.428571428571558</v>
      </c>
      <c r="E747" s="415">
        <f t="shared" si="206"/>
        <v>49.888888888888687</v>
      </c>
      <c r="F747" s="415">
        <f t="shared" si="206"/>
        <v>-17.538461538461888</v>
      </c>
      <c r="G747" s="417">
        <f t="shared" si="206"/>
        <v>1</v>
      </c>
      <c r="H747" s="410">
        <f t="shared" si="206"/>
        <v>-209.875</v>
      </c>
      <c r="I747" s="415">
        <f t="shared" si="206"/>
        <v>-165.33333333333303</v>
      </c>
      <c r="J747" s="415">
        <f t="shared" si="206"/>
        <v>-16</v>
      </c>
      <c r="K747" s="415">
        <f t="shared" si="206"/>
        <v>-12.714285714285325</v>
      </c>
      <c r="L747" s="415">
        <f t="shared" si="206"/>
        <v>78</v>
      </c>
      <c r="M747" s="417">
        <f t="shared" si="206"/>
        <v>650.73684210526335</v>
      </c>
      <c r="N747" s="410">
        <f t="shared" si="206"/>
        <v>-15.588235294118022</v>
      </c>
      <c r="O747" s="415">
        <f t="shared" si="206"/>
        <v>-89.615384615384755</v>
      </c>
      <c r="P747" s="415">
        <f t="shared" si="206"/>
        <v>25.846153846154266</v>
      </c>
      <c r="Q747" s="415">
        <f t="shared" si="206"/>
        <v>-148.57142857142844</v>
      </c>
      <c r="R747" s="415">
        <f t="shared" si="206"/>
        <v>43.538461538461888</v>
      </c>
      <c r="S747" s="417">
        <f t="shared" si="206"/>
        <v>40.769230769230489</v>
      </c>
      <c r="T747" s="478">
        <f>T743-T730</f>
        <v>44.565573770491937</v>
      </c>
      <c r="U747" s="545"/>
      <c r="V747" s="227"/>
      <c r="W747" s="545"/>
    </row>
    <row r="748" spans="1:25" x14ac:dyDescent="0.2">
      <c r="A748" s="370" t="s">
        <v>51</v>
      </c>
      <c r="B748" s="486">
        <v>56</v>
      </c>
      <c r="C748" s="487">
        <v>55</v>
      </c>
      <c r="D748" s="487">
        <v>56</v>
      </c>
      <c r="E748" s="487">
        <v>12</v>
      </c>
      <c r="F748" s="487">
        <v>57</v>
      </c>
      <c r="G748" s="489">
        <v>58</v>
      </c>
      <c r="H748" s="486">
        <v>53</v>
      </c>
      <c r="I748" s="487">
        <v>55</v>
      </c>
      <c r="J748" s="487">
        <v>55</v>
      </c>
      <c r="K748" s="487">
        <v>12</v>
      </c>
      <c r="L748" s="487">
        <v>56</v>
      </c>
      <c r="M748" s="489">
        <v>55</v>
      </c>
      <c r="N748" s="486">
        <v>55</v>
      </c>
      <c r="O748" s="487">
        <v>57</v>
      </c>
      <c r="P748" s="487">
        <v>56</v>
      </c>
      <c r="Q748" s="487">
        <v>7</v>
      </c>
      <c r="R748" s="487">
        <v>56</v>
      </c>
      <c r="S748" s="489">
        <v>56</v>
      </c>
      <c r="T748" s="347">
        <f>SUM(B748:S748)</f>
        <v>867</v>
      </c>
      <c r="U748" s="227" t="s">
        <v>56</v>
      </c>
      <c r="V748" s="278">
        <f>T735-T748</f>
        <v>54</v>
      </c>
      <c r="W748" s="279">
        <f>V748/T735</f>
        <v>5.8631921824104233E-2</v>
      </c>
      <c r="X748" s="634" t="s">
        <v>169</v>
      </c>
      <c r="Y748" s="634"/>
    </row>
    <row r="749" spans="1:25" x14ac:dyDescent="0.2">
      <c r="A749" s="371" t="s">
        <v>28</v>
      </c>
      <c r="B749" s="323">
        <v>158</v>
      </c>
      <c r="C749" s="240">
        <v>157</v>
      </c>
      <c r="D749" s="240">
        <v>155</v>
      </c>
      <c r="E749" s="240">
        <v>159.5</v>
      </c>
      <c r="F749" s="240">
        <v>154.5</v>
      </c>
      <c r="G749" s="243">
        <v>153</v>
      </c>
      <c r="H749" s="242">
        <v>157</v>
      </c>
      <c r="I749" s="240">
        <v>156</v>
      </c>
      <c r="J749" s="240">
        <v>155</v>
      </c>
      <c r="K749" s="240">
        <v>159</v>
      </c>
      <c r="L749" s="240">
        <v>154.5</v>
      </c>
      <c r="M749" s="243">
        <v>153.5</v>
      </c>
      <c r="N749" s="242">
        <v>157.5</v>
      </c>
      <c r="O749" s="240">
        <v>155.5</v>
      </c>
      <c r="P749" s="240">
        <v>155</v>
      </c>
      <c r="Q749" s="240">
        <v>159</v>
      </c>
      <c r="R749" s="240">
        <v>154</v>
      </c>
      <c r="S749" s="243">
        <v>153.5</v>
      </c>
      <c r="T749" s="339"/>
      <c r="U749" s="227" t="s">
        <v>57</v>
      </c>
      <c r="V749" s="362">
        <v>154.56</v>
      </c>
      <c r="W749" s="545"/>
    </row>
    <row r="750" spans="1:25" ht="13.5" thickBot="1" x14ac:dyDescent="0.25">
      <c r="A750" s="372" t="s">
        <v>26</v>
      </c>
      <c r="B750" s="410">
        <f>B749-B736</f>
        <v>0</v>
      </c>
      <c r="C750" s="415">
        <f t="shared" ref="C750:S750" si="207">C749-C736</f>
        <v>0</v>
      </c>
      <c r="D750" s="415">
        <f t="shared" si="207"/>
        <v>0</v>
      </c>
      <c r="E750" s="415">
        <f t="shared" si="207"/>
        <v>0</v>
      </c>
      <c r="F750" s="415">
        <f t="shared" si="207"/>
        <v>0</v>
      </c>
      <c r="G750" s="417">
        <f t="shared" si="207"/>
        <v>0</v>
      </c>
      <c r="H750" s="410">
        <f t="shared" si="207"/>
        <v>0</v>
      </c>
      <c r="I750" s="415">
        <f t="shared" si="207"/>
        <v>0</v>
      </c>
      <c r="J750" s="415">
        <f t="shared" si="207"/>
        <v>0</v>
      </c>
      <c r="K750" s="415">
        <f t="shared" si="207"/>
        <v>0</v>
      </c>
      <c r="L750" s="415">
        <f t="shared" si="207"/>
        <v>0</v>
      </c>
      <c r="M750" s="417">
        <f t="shared" si="207"/>
        <v>0</v>
      </c>
      <c r="N750" s="410">
        <f t="shared" si="207"/>
        <v>0</v>
      </c>
      <c r="O750" s="415">
        <f t="shared" si="207"/>
        <v>0</v>
      </c>
      <c r="P750" s="415">
        <f t="shared" si="207"/>
        <v>0</v>
      </c>
      <c r="Q750" s="415">
        <f t="shared" si="207"/>
        <v>0</v>
      </c>
      <c r="R750" s="415">
        <f t="shared" si="207"/>
        <v>0</v>
      </c>
      <c r="S750" s="417">
        <f t="shared" si="207"/>
        <v>0</v>
      </c>
      <c r="T750" s="348"/>
      <c r="U750" s="227" t="s">
        <v>26</v>
      </c>
      <c r="V750" s="395">
        <f>V749-V736</f>
        <v>-9.9999999999994316E-2</v>
      </c>
      <c r="W750" s="545"/>
    </row>
    <row r="752" spans="1:25" ht="13.5" thickBot="1" x14ac:dyDescent="0.25"/>
    <row r="753" spans="1:23" ht="13.5" thickBot="1" x14ac:dyDescent="0.25">
      <c r="A753" s="468" t="s">
        <v>171</v>
      </c>
      <c r="B753" s="621" t="s">
        <v>53</v>
      </c>
      <c r="C753" s="622"/>
      <c r="D753" s="622"/>
      <c r="E753" s="622"/>
      <c r="F753" s="622"/>
      <c r="G753" s="623"/>
      <c r="H753" s="621" t="s">
        <v>72</v>
      </c>
      <c r="I753" s="622"/>
      <c r="J753" s="622"/>
      <c r="K753" s="622"/>
      <c r="L753" s="622"/>
      <c r="M753" s="623"/>
      <c r="N753" s="621" t="s">
        <v>63</v>
      </c>
      <c r="O753" s="622"/>
      <c r="P753" s="622"/>
      <c r="Q753" s="622"/>
      <c r="R753" s="622"/>
      <c r="S753" s="623"/>
      <c r="T753" s="338" t="s">
        <v>55</v>
      </c>
      <c r="U753" s="546"/>
      <c r="V753" s="546"/>
      <c r="W753" s="546"/>
    </row>
    <row r="754" spans="1:23" x14ac:dyDescent="0.2">
      <c r="A754" s="469" t="s">
        <v>54</v>
      </c>
      <c r="B754" s="490">
        <v>1</v>
      </c>
      <c r="C754" s="329">
        <v>2</v>
      </c>
      <c r="D754" s="329">
        <v>3</v>
      </c>
      <c r="E754" s="329">
        <v>4</v>
      </c>
      <c r="F754" s="329">
        <v>5</v>
      </c>
      <c r="G754" s="483">
        <v>6</v>
      </c>
      <c r="H754" s="490">
        <v>7</v>
      </c>
      <c r="I754" s="329">
        <v>8</v>
      </c>
      <c r="J754" s="329">
        <v>9</v>
      </c>
      <c r="K754" s="329">
        <v>10</v>
      </c>
      <c r="L754" s="329">
        <v>11</v>
      </c>
      <c r="M754" s="483">
        <v>12</v>
      </c>
      <c r="N754" s="490">
        <v>13</v>
      </c>
      <c r="O754" s="329">
        <v>14</v>
      </c>
      <c r="P754" s="329">
        <v>15</v>
      </c>
      <c r="Q754" s="329">
        <v>16</v>
      </c>
      <c r="R754" s="329">
        <v>17</v>
      </c>
      <c r="S754" s="483">
        <v>18</v>
      </c>
      <c r="T754" s="459">
        <v>255</v>
      </c>
      <c r="U754" s="546"/>
      <c r="V754" s="546"/>
      <c r="W754" s="546"/>
    </row>
    <row r="755" spans="1:23" x14ac:dyDescent="0.2">
      <c r="A755" s="470" t="s">
        <v>3</v>
      </c>
      <c r="B755" s="473">
        <v>4580</v>
      </c>
      <c r="C755" s="473">
        <v>4580</v>
      </c>
      <c r="D755" s="473">
        <v>4580</v>
      </c>
      <c r="E755" s="473">
        <v>4580</v>
      </c>
      <c r="F755" s="473">
        <v>4580</v>
      </c>
      <c r="G755" s="473">
        <v>4580</v>
      </c>
      <c r="H755" s="473">
        <v>4580</v>
      </c>
      <c r="I755" s="473">
        <v>4580</v>
      </c>
      <c r="J755" s="473">
        <v>4580</v>
      </c>
      <c r="K755" s="473">
        <v>4580</v>
      </c>
      <c r="L755" s="473">
        <v>4580</v>
      </c>
      <c r="M755" s="473">
        <v>4580</v>
      </c>
      <c r="N755" s="473">
        <v>4580</v>
      </c>
      <c r="O755" s="473">
        <v>4580</v>
      </c>
      <c r="P755" s="473">
        <v>4580</v>
      </c>
      <c r="Q755" s="473">
        <v>4580</v>
      </c>
      <c r="R755" s="473">
        <v>4580</v>
      </c>
      <c r="S755" s="473">
        <v>4580</v>
      </c>
      <c r="T755" s="473">
        <v>4580</v>
      </c>
      <c r="U755" s="546"/>
      <c r="V755" s="546"/>
      <c r="W755" s="546"/>
    </row>
    <row r="756" spans="1:23" x14ac:dyDescent="0.2">
      <c r="A756" s="471" t="s">
        <v>6</v>
      </c>
      <c r="B756" s="256">
        <v>4913</v>
      </c>
      <c r="C756" s="257">
        <v>5200</v>
      </c>
      <c r="D756" s="257">
        <v>5143</v>
      </c>
      <c r="E756" s="257">
        <v>4646</v>
      </c>
      <c r="F756" s="257">
        <v>5197</v>
      </c>
      <c r="G756" s="258">
        <v>5523</v>
      </c>
      <c r="H756" s="256">
        <v>5035</v>
      </c>
      <c r="I756" s="257">
        <v>4992</v>
      </c>
      <c r="J756" s="257">
        <v>5223</v>
      </c>
      <c r="K756" s="257">
        <v>4754</v>
      </c>
      <c r="L756" s="257">
        <v>5329</v>
      </c>
      <c r="M756" s="258">
        <v>5434</v>
      </c>
      <c r="N756" s="256">
        <v>4802</v>
      </c>
      <c r="O756" s="257">
        <v>5057</v>
      </c>
      <c r="P756" s="257">
        <v>5237</v>
      </c>
      <c r="Q756" s="257">
        <v>4580</v>
      </c>
      <c r="R756" s="257">
        <v>5324</v>
      </c>
      <c r="S756" s="258">
        <v>5613</v>
      </c>
      <c r="T756" s="342">
        <v>5144</v>
      </c>
      <c r="U756" s="546"/>
      <c r="V756" s="546"/>
      <c r="W756" s="546"/>
    </row>
    <row r="757" spans="1:23" x14ac:dyDescent="0.2">
      <c r="A757" s="469" t="s">
        <v>7</v>
      </c>
      <c r="B757" s="260">
        <v>93.3</v>
      </c>
      <c r="C757" s="261">
        <v>100</v>
      </c>
      <c r="D757" s="261">
        <v>100</v>
      </c>
      <c r="E757" s="261">
        <v>90</v>
      </c>
      <c r="F757" s="261">
        <v>93.3</v>
      </c>
      <c r="G757" s="262">
        <v>93.3</v>
      </c>
      <c r="H757" s="260">
        <v>100</v>
      </c>
      <c r="I757" s="261">
        <v>100</v>
      </c>
      <c r="J757" s="261">
        <v>100</v>
      </c>
      <c r="K757" s="261">
        <v>70</v>
      </c>
      <c r="L757" s="261">
        <v>100</v>
      </c>
      <c r="M757" s="262">
        <v>80</v>
      </c>
      <c r="N757" s="260">
        <v>100</v>
      </c>
      <c r="O757" s="261">
        <v>93.3</v>
      </c>
      <c r="P757" s="261">
        <v>86.7</v>
      </c>
      <c r="Q757" s="261">
        <v>100</v>
      </c>
      <c r="R757" s="261">
        <v>100</v>
      </c>
      <c r="S757" s="262">
        <v>100</v>
      </c>
      <c r="T757" s="343">
        <v>83.7</v>
      </c>
      <c r="U757" s="546"/>
      <c r="V757" s="227"/>
      <c r="W757" s="546"/>
    </row>
    <row r="758" spans="1:23" x14ac:dyDescent="0.2">
      <c r="A758" s="469" t="s">
        <v>8</v>
      </c>
      <c r="B758" s="263">
        <v>5.0999999999999997E-2</v>
      </c>
      <c r="C758" s="264">
        <v>3.4000000000000002E-2</v>
      </c>
      <c r="D758" s="264">
        <v>5.8000000000000003E-2</v>
      </c>
      <c r="E758" s="264">
        <v>6.9000000000000006E-2</v>
      </c>
      <c r="F758" s="264">
        <v>5.2999999999999999E-2</v>
      </c>
      <c r="G758" s="265">
        <v>5.6000000000000001E-2</v>
      </c>
      <c r="H758" s="263">
        <v>4.9000000000000002E-2</v>
      </c>
      <c r="I758" s="264">
        <v>4.1000000000000002E-2</v>
      </c>
      <c r="J758" s="264">
        <v>2.9000000000000001E-2</v>
      </c>
      <c r="K758" s="264">
        <v>8.8999999999999996E-2</v>
      </c>
      <c r="L758" s="264">
        <v>0.04</v>
      </c>
      <c r="M758" s="265">
        <v>6.7000000000000004E-2</v>
      </c>
      <c r="N758" s="263">
        <v>4.5999999999999999E-2</v>
      </c>
      <c r="O758" s="264">
        <v>4.4999999999999998E-2</v>
      </c>
      <c r="P758" s="264">
        <v>4.8000000000000001E-2</v>
      </c>
      <c r="Q758" s="264">
        <v>2.4E-2</v>
      </c>
      <c r="R758" s="264">
        <v>3.1E-2</v>
      </c>
      <c r="S758" s="265">
        <v>3.6999999999999998E-2</v>
      </c>
      <c r="T758" s="344">
        <v>7.0000000000000007E-2</v>
      </c>
      <c r="U758" s="546"/>
      <c r="V758" s="227"/>
      <c r="W758" s="546"/>
    </row>
    <row r="759" spans="1:23" x14ac:dyDescent="0.2">
      <c r="A759" s="471" t="s">
        <v>1</v>
      </c>
      <c r="B759" s="266">
        <f>B756/B755*100-100</f>
        <v>7.270742358078607</v>
      </c>
      <c r="C759" s="267">
        <f t="shared" ref="C759:R759" si="208">C756/C755*100-100</f>
        <v>13.537117903930124</v>
      </c>
      <c r="D759" s="267">
        <f t="shared" si="208"/>
        <v>12.292576419213972</v>
      </c>
      <c r="E759" s="267">
        <f t="shared" si="208"/>
        <v>1.4410480349344965</v>
      </c>
      <c r="F759" s="267">
        <f t="shared" si="208"/>
        <v>13.471615720524028</v>
      </c>
      <c r="G759" s="268">
        <f t="shared" si="208"/>
        <v>20.589519650655035</v>
      </c>
      <c r="H759" s="266">
        <f t="shared" si="208"/>
        <v>9.9344978165938755</v>
      </c>
      <c r="I759" s="267">
        <f t="shared" si="208"/>
        <v>8.9956331877729241</v>
      </c>
      <c r="J759" s="267">
        <f t="shared" si="208"/>
        <v>14.039301310043669</v>
      </c>
      <c r="K759" s="267">
        <f t="shared" si="208"/>
        <v>3.7991266375545933</v>
      </c>
      <c r="L759" s="267">
        <f t="shared" si="208"/>
        <v>16.353711790393021</v>
      </c>
      <c r="M759" s="268">
        <f t="shared" si="208"/>
        <v>18.646288209606993</v>
      </c>
      <c r="N759" s="266">
        <f t="shared" si="208"/>
        <v>4.8471615720523999</v>
      </c>
      <c r="O759" s="267">
        <f t="shared" si="208"/>
        <v>10.414847161572055</v>
      </c>
      <c r="P759" s="267">
        <f t="shared" si="208"/>
        <v>14.344978165938869</v>
      </c>
      <c r="Q759" s="267">
        <f t="shared" si="208"/>
        <v>0</v>
      </c>
      <c r="R759" s="267">
        <f t="shared" si="208"/>
        <v>16.244541484716152</v>
      </c>
      <c r="S759" s="268">
        <f>S756/S755*100-100</f>
        <v>22.554585152838442</v>
      </c>
      <c r="T759" s="345">
        <f t="shared" ref="T759" si="209">T756/T755*100-100</f>
        <v>12.314410480349338</v>
      </c>
      <c r="U759" s="546"/>
      <c r="V759" s="227"/>
      <c r="W759" s="546"/>
    </row>
    <row r="760" spans="1:23" ht="13.5" thickBot="1" x14ac:dyDescent="0.25">
      <c r="A760" s="472" t="s">
        <v>27</v>
      </c>
      <c r="B760" s="410">
        <f>B756-B743</f>
        <v>0</v>
      </c>
      <c r="C760" s="415">
        <f t="shared" ref="C760:S760" si="210">C756-C743</f>
        <v>-71</v>
      </c>
      <c r="D760" s="415">
        <f t="shared" si="210"/>
        <v>-150</v>
      </c>
      <c r="E760" s="415">
        <f t="shared" si="210"/>
        <v>75</v>
      </c>
      <c r="F760" s="415">
        <f t="shared" si="210"/>
        <v>-127</v>
      </c>
      <c r="G760" s="417">
        <f t="shared" si="210"/>
        <v>40</v>
      </c>
      <c r="H760" s="410">
        <f t="shared" si="210"/>
        <v>-77</v>
      </c>
      <c r="I760" s="415">
        <f t="shared" si="210"/>
        <v>-98</v>
      </c>
      <c r="J760" s="415">
        <f t="shared" si="210"/>
        <v>-91</v>
      </c>
      <c r="K760" s="415">
        <f t="shared" si="210"/>
        <v>71</v>
      </c>
      <c r="L760" s="415">
        <f t="shared" si="210"/>
        <v>-113</v>
      </c>
      <c r="M760" s="417">
        <f t="shared" si="210"/>
        <v>-302</v>
      </c>
      <c r="N760" s="410">
        <f t="shared" si="210"/>
        <v>-113</v>
      </c>
      <c r="O760" s="415">
        <f t="shared" si="210"/>
        <v>2</v>
      </c>
      <c r="P760" s="415">
        <f t="shared" si="210"/>
        <v>5</v>
      </c>
      <c r="Q760" s="415">
        <f t="shared" si="210"/>
        <v>40</v>
      </c>
      <c r="R760" s="415">
        <f t="shared" si="210"/>
        <v>-18</v>
      </c>
      <c r="S760" s="417">
        <f t="shared" si="210"/>
        <v>-167</v>
      </c>
      <c r="T760" s="478">
        <f>T756-T743</f>
        <v>-62</v>
      </c>
      <c r="U760" s="546"/>
      <c r="V760" s="227"/>
      <c r="W760" s="546"/>
    </row>
    <row r="761" spans="1:23" x14ac:dyDescent="0.2">
      <c r="A761" s="370" t="s">
        <v>51</v>
      </c>
      <c r="B761" s="486">
        <v>56</v>
      </c>
      <c r="C761" s="487">
        <v>55</v>
      </c>
      <c r="D761" s="487">
        <v>56</v>
      </c>
      <c r="E761" s="487">
        <v>11</v>
      </c>
      <c r="F761" s="487">
        <v>57</v>
      </c>
      <c r="G761" s="489">
        <v>58</v>
      </c>
      <c r="H761" s="486">
        <v>53</v>
      </c>
      <c r="I761" s="487">
        <v>55</v>
      </c>
      <c r="J761" s="487">
        <v>55</v>
      </c>
      <c r="K761" s="487">
        <v>12</v>
      </c>
      <c r="L761" s="487">
        <v>56</v>
      </c>
      <c r="M761" s="489">
        <v>55</v>
      </c>
      <c r="N761" s="486">
        <v>55</v>
      </c>
      <c r="O761" s="487">
        <v>57</v>
      </c>
      <c r="P761" s="487">
        <v>56</v>
      </c>
      <c r="Q761" s="487">
        <v>7</v>
      </c>
      <c r="R761" s="487">
        <v>56</v>
      </c>
      <c r="S761" s="489">
        <v>56</v>
      </c>
      <c r="T761" s="347">
        <f>SUM(B761:S761)</f>
        <v>866</v>
      </c>
      <c r="U761" s="227" t="s">
        <v>56</v>
      </c>
      <c r="V761" s="278">
        <f>T748-T761</f>
        <v>1</v>
      </c>
      <c r="W761" s="279">
        <f>V761/T748</f>
        <v>1.1534025374855825E-3</v>
      </c>
    </row>
    <row r="762" spans="1:23" x14ac:dyDescent="0.2">
      <c r="A762" s="371" t="s">
        <v>28</v>
      </c>
      <c r="B762" s="323">
        <v>158</v>
      </c>
      <c r="C762" s="240">
        <v>157</v>
      </c>
      <c r="D762" s="240">
        <v>155</v>
      </c>
      <c r="E762" s="240">
        <v>159.5</v>
      </c>
      <c r="F762" s="240">
        <v>154.5</v>
      </c>
      <c r="G762" s="243">
        <v>153</v>
      </c>
      <c r="H762" s="242">
        <v>157</v>
      </c>
      <c r="I762" s="240">
        <v>156</v>
      </c>
      <c r="J762" s="240">
        <v>155</v>
      </c>
      <c r="K762" s="240">
        <v>159</v>
      </c>
      <c r="L762" s="240">
        <v>154.5</v>
      </c>
      <c r="M762" s="243">
        <v>153.5</v>
      </c>
      <c r="N762" s="242">
        <v>157.5</v>
      </c>
      <c r="O762" s="240">
        <v>155.5</v>
      </c>
      <c r="P762" s="240">
        <v>155</v>
      </c>
      <c r="Q762" s="240">
        <v>159</v>
      </c>
      <c r="R762" s="240">
        <v>154</v>
      </c>
      <c r="S762" s="243">
        <v>153.5</v>
      </c>
      <c r="T762" s="339"/>
      <c r="U762" s="227" t="s">
        <v>57</v>
      </c>
      <c r="V762" s="362">
        <v>155.63</v>
      </c>
      <c r="W762" s="546"/>
    </row>
    <row r="763" spans="1:23" ht="13.5" thickBot="1" x14ac:dyDescent="0.25">
      <c r="A763" s="372" t="s">
        <v>26</v>
      </c>
      <c r="B763" s="410">
        <f>B762-B749</f>
        <v>0</v>
      </c>
      <c r="C763" s="415">
        <f t="shared" ref="C763:S763" si="211">C762-C749</f>
        <v>0</v>
      </c>
      <c r="D763" s="415">
        <f t="shared" si="211"/>
        <v>0</v>
      </c>
      <c r="E763" s="415">
        <f t="shared" si="211"/>
        <v>0</v>
      </c>
      <c r="F763" s="415">
        <f t="shared" si="211"/>
        <v>0</v>
      </c>
      <c r="G763" s="417">
        <f t="shared" si="211"/>
        <v>0</v>
      </c>
      <c r="H763" s="410">
        <f t="shared" si="211"/>
        <v>0</v>
      </c>
      <c r="I763" s="415">
        <f t="shared" si="211"/>
        <v>0</v>
      </c>
      <c r="J763" s="415">
        <f t="shared" si="211"/>
        <v>0</v>
      </c>
      <c r="K763" s="415">
        <f t="shared" si="211"/>
        <v>0</v>
      </c>
      <c r="L763" s="415">
        <f t="shared" si="211"/>
        <v>0</v>
      </c>
      <c r="M763" s="417">
        <f t="shared" si="211"/>
        <v>0</v>
      </c>
      <c r="N763" s="410">
        <f t="shared" si="211"/>
        <v>0</v>
      </c>
      <c r="O763" s="415">
        <f t="shared" si="211"/>
        <v>0</v>
      </c>
      <c r="P763" s="415">
        <f t="shared" si="211"/>
        <v>0</v>
      </c>
      <c r="Q763" s="415">
        <f t="shared" si="211"/>
        <v>0</v>
      </c>
      <c r="R763" s="415">
        <f t="shared" si="211"/>
        <v>0</v>
      </c>
      <c r="S763" s="417">
        <f t="shared" si="211"/>
        <v>0</v>
      </c>
      <c r="T763" s="348"/>
      <c r="U763" s="227" t="s">
        <v>26</v>
      </c>
      <c r="V763" s="395">
        <f>V762-V749</f>
        <v>1.0699999999999932</v>
      </c>
      <c r="W763" s="546"/>
    </row>
    <row r="765" spans="1:23" ht="13.5" thickBot="1" x14ac:dyDescent="0.25"/>
    <row r="766" spans="1:23" ht="13.5" thickBot="1" x14ac:dyDescent="0.25">
      <c r="A766" s="468" t="s">
        <v>172</v>
      </c>
      <c r="B766" s="621" t="s">
        <v>53</v>
      </c>
      <c r="C766" s="622"/>
      <c r="D766" s="622"/>
      <c r="E766" s="622"/>
      <c r="F766" s="622"/>
      <c r="G766" s="623"/>
      <c r="H766" s="621" t="s">
        <v>72</v>
      </c>
      <c r="I766" s="622"/>
      <c r="J766" s="622"/>
      <c r="K766" s="622"/>
      <c r="L766" s="622"/>
      <c r="M766" s="623"/>
      <c r="N766" s="621" t="s">
        <v>63</v>
      </c>
      <c r="O766" s="622"/>
      <c r="P766" s="622"/>
      <c r="Q766" s="622"/>
      <c r="R766" s="622"/>
      <c r="S766" s="623"/>
      <c r="T766" s="338" t="s">
        <v>55</v>
      </c>
      <c r="U766" s="549"/>
      <c r="V766" s="549"/>
      <c r="W766" s="549"/>
    </row>
    <row r="767" spans="1:23" x14ac:dyDescent="0.2">
      <c r="A767" s="469" t="s">
        <v>54</v>
      </c>
      <c r="B767" s="490">
        <v>1</v>
      </c>
      <c r="C767" s="329">
        <v>2</v>
      </c>
      <c r="D767" s="329">
        <v>3</v>
      </c>
      <c r="E767" s="329">
        <v>4</v>
      </c>
      <c r="F767" s="329">
        <v>5</v>
      </c>
      <c r="G767" s="483">
        <v>6</v>
      </c>
      <c r="H767" s="490">
        <v>7</v>
      </c>
      <c r="I767" s="329">
        <v>8</v>
      </c>
      <c r="J767" s="329">
        <v>9</v>
      </c>
      <c r="K767" s="329">
        <v>10</v>
      </c>
      <c r="L767" s="329">
        <v>11</v>
      </c>
      <c r="M767" s="483">
        <v>12</v>
      </c>
      <c r="N767" s="490">
        <v>13</v>
      </c>
      <c r="O767" s="329">
        <v>14</v>
      </c>
      <c r="P767" s="329">
        <v>15</v>
      </c>
      <c r="Q767" s="329">
        <v>16</v>
      </c>
      <c r="R767" s="329">
        <v>17</v>
      </c>
      <c r="S767" s="483">
        <v>18</v>
      </c>
      <c r="T767" s="459">
        <v>255</v>
      </c>
      <c r="U767" s="549"/>
      <c r="V767" s="549"/>
      <c r="W767" s="549"/>
    </row>
    <row r="768" spans="1:23" x14ac:dyDescent="0.2">
      <c r="A768" s="470" t="s">
        <v>3</v>
      </c>
      <c r="B768" s="473">
        <v>4595</v>
      </c>
      <c r="C768" s="473">
        <v>4595</v>
      </c>
      <c r="D768" s="473">
        <v>4595</v>
      </c>
      <c r="E768" s="473">
        <v>4595</v>
      </c>
      <c r="F768" s="473">
        <v>4595</v>
      </c>
      <c r="G768" s="473">
        <v>4595</v>
      </c>
      <c r="H768" s="473">
        <v>4595</v>
      </c>
      <c r="I768" s="473">
        <v>4595</v>
      </c>
      <c r="J768" s="473">
        <v>4595</v>
      </c>
      <c r="K768" s="473">
        <v>4595</v>
      </c>
      <c r="L768" s="473">
        <v>4595</v>
      </c>
      <c r="M768" s="473">
        <v>4595</v>
      </c>
      <c r="N768" s="473">
        <v>4595</v>
      </c>
      <c r="O768" s="473">
        <v>4595</v>
      </c>
      <c r="P768" s="473">
        <v>4595</v>
      </c>
      <c r="Q768" s="473">
        <v>4595</v>
      </c>
      <c r="R768" s="473">
        <v>4595</v>
      </c>
      <c r="S768" s="473">
        <v>4595</v>
      </c>
      <c r="T768" s="473">
        <v>4595</v>
      </c>
      <c r="U768" s="549"/>
      <c r="V768" s="549"/>
      <c r="W768" s="549"/>
    </row>
    <row r="769" spans="1:23" x14ac:dyDescent="0.2">
      <c r="A769" s="471" t="s">
        <v>6</v>
      </c>
      <c r="B769" s="256">
        <v>4929.375</v>
      </c>
      <c r="C769" s="257">
        <v>5267.333333333333</v>
      </c>
      <c r="D769" s="257">
        <v>5332</v>
      </c>
      <c r="E769" s="257">
        <v>4714</v>
      </c>
      <c r="F769" s="257">
        <v>5293.333333333333</v>
      </c>
      <c r="G769" s="258">
        <v>5415.333333333333</v>
      </c>
      <c r="H769" s="256">
        <v>5029.333333333333</v>
      </c>
      <c r="I769" s="257">
        <v>5220.7142857142853</v>
      </c>
      <c r="J769" s="257">
        <v>5275.7142857142853</v>
      </c>
      <c r="K769" s="257">
        <v>4933</v>
      </c>
      <c r="L769" s="257">
        <v>5382.666666666667</v>
      </c>
      <c r="M769" s="258">
        <v>5748.666666666667</v>
      </c>
      <c r="N769" s="256">
        <v>4904.666666666667</v>
      </c>
      <c r="O769" s="257">
        <v>5147.333333333333</v>
      </c>
      <c r="P769" s="257">
        <v>5258</v>
      </c>
      <c r="Q769" s="257">
        <v>4730</v>
      </c>
      <c r="R769" s="257">
        <v>5306.666666666667</v>
      </c>
      <c r="S769" s="258">
        <v>5605.625</v>
      </c>
      <c r="T769" s="342">
        <v>5225.6573705179298</v>
      </c>
      <c r="U769" s="549"/>
      <c r="V769" s="549"/>
      <c r="W769" s="549"/>
    </row>
    <row r="770" spans="1:23" x14ac:dyDescent="0.2">
      <c r="A770" s="469" t="s">
        <v>7</v>
      </c>
      <c r="B770" s="260">
        <v>93.75</v>
      </c>
      <c r="C770" s="261">
        <v>100</v>
      </c>
      <c r="D770" s="261">
        <v>100</v>
      </c>
      <c r="E770" s="261">
        <v>100</v>
      </c>
      <c r="F770" s="261">
        <v>93.333333333333329</v>
      </c>
      <c r="G770" s="262">
        <v>93.333333333333329</v>
      </c>
      <c r="H770" s="260">
        <v>86.666666666666671</v>
      </c>
      <c r="I770" s="261">
        <v>92.857142857142861</v>
      </c>
      <c r="J770" s="261">
        <v>100</v>
      </c>
      <c r="K770" s="261">
        <v>80</v>
      </c>
      <c r="L770" s="261">
        <v>100</v>
      </c>
      <c r="M770" s="262">
        <v>100</v>
      </c>
      <c r="N770" s="260">
        <v>93.333333333333329</v>
      </c>
      <c r="O770" s="261">
        <v>100</v>
      </c>
      <c r="P770" s="261">
        <v>93.333333333333329</v>
      </c>
      <c r="Q770" s="261">
        <v>83.333333333333329</v>
      </c>
      <c r="R770" s="261">
        <v>100</v>
      </c>
      <c r="S770" s="262">
        <v>100</v>
      </c>
      <c r="T770" s="343">
        <v>80.876494023904399</v>
      </c>
      <c r="U770" s="549"/>
      <c r="V770" s="227"/>
      <c r="W770" s="549"/>
    </row>
    <row r="771" spans="1:23" x14ac:dyDescent="0.2">
      <c r="A771" s="469" t="s">
        <v>8</v>
      </c>
      <c r="B771" s="263">
        <v>6.1030438459839735E-2</v>
      </c>
      <c r="C771" s="264">
        <v>3.5675972560493492E-2</v>
      </c>
      <c r="D771" s="264">
        <v>5.6248226494267702E-2</v>
      </c>
      <c r="E771" s="264">
        <v>6.0888021046789094E-2</v>
      </c>
      <c r="F771" s="264">
        <v>4.9661149003863585E-2</v>
      </c>
      <c r="G771" s="265">
        <v>5.5741342558942648E-2</v>
      </c>
      <c r="H771" s="263">
        <v>6.371972039019104E-2</v>
      </c>
      <c r="I771" s="264">
        <v>4.1999444556305637E-2</v>
      </c>
      <c r="J771" s="264">
        <v>3.8552058002089433E-2</v>
      </c>
      <c r="K771" s="264">
        <v>8.2289126365050549E-2</v>
      </c>
      <c r="L771" s="264">
        <v>2.5003244945111518E-2</v>
      </c>
      <c r="M771" s="265">
        <v>5.0415945949701522E-2</v>
      </c>
      <c r="N771" s="263">
        <v>6.2647404051422925E-2</v>
      </c>
      <c r="O771" s="264">
        <v>5.3145189779714455E-2</v>
      </c>
      <c r="P771" s="264">
        <v>5.6278032749314796E-2</v>
      </c>
      <c r="Q771" s="264">
        <v>5.483259665659454E-2</v>
      </c>
      <c r="R771" s="264">
        <v>3.063884659601725E-2</v>
      </c>
      <c r="S771" s="265">
        <v>4.4758186170513185E-2</v>
      </c>
      <c r="T771" s="344">
        <v>7.0937338570600542E-2</v>
      </c>
      <c r="U771" s="549"/>
      <c r="V771" s="227"/>
      <c r="W771" s="549"/>
    </row>
    <row r="772" spans="1:23" x14ac:dyDescent="0.2">
      <c r="A772" s="471" t="s">
        <v>1</v>
      </c>
      <c r="B772" s="266">
        <f>B769/B768*100-100</f>
        <v>7.2769314472252518</v>
      </c>
      <c r="C772" s="267">
        <f t="shared" ref="C772:R772" si="212">C769/C768*100-100</f>
        <v>14.631846209648174</v>
      </c>
      <c r="D772" s="267">
        <f t="shared" si="212"/>
        <v>16.039173014145817</v>
      </c>
      <c r="E772" s="267">
        <f t="shared" si="212"/>
        <v>2.5897714907508202</v>
      </c>
      <c r="F772" s="267">
        <f t="shared" si="212"/>
        <v>15.197678636198759</v>
      </c>
      <c r="G772" s="268">
        <f t="shared" si="212"/>
        <v>17.85273848385927</v>
      </c>
      <c r="H772" s="266">
        <f t="shared" si="212"/>
        <v>9.4523032281465191</v>
      </c>
      <c r="I772" s="267">
        <f t="shared" si="212"/>
        <v>13.617285869734161</v>
      </c>
      <c r="J772" s="267">
        <f t="shared" si="212"/>
        <v>14.814239079745064</v>
      </c>
      <c r="K772" s="267">
        <f t="shared" si="212"/>
        <v>7.3558215451577666</v>
      </c>
      <c r="L772" s="267">
        <f t="shared" si="212"/>
        <v>17.141820819731592</v>
      </c>
      <c r="M772" s="268">
        <f t="shared" si="212"/>
        <v>25.107000362713094</v>
      </c>
      <c r="N772" s="266">
        <f t="shared" si="212"/>
        <v>6.7392092854552175</v>
      </c>
      <c r="O772" s="267">
        <f t="shared" si="212"/>
        <v>12.020311933260786</v>
      </c>
      <c r="P772" s="267">
        <f t="shared" si="212"/>
        <v>14.428726877040262</v>
      </c>
      <c r="Q772" s="267">
        <f t="shared" si="212"/>
        <v>2.9379760609357959</v>
      </c>
      <c r="R772" s="267">
        <f t="shared" si="212"/>
        <v>15.487849111352929</v>
      </c>
      <c r="S772" s="268">
        <f>S769/S768*100-100</f>
        <v>21.994015233949952</v>
      </c>
      <c r="T772" s="345">
        <f t="shared" ref="T772" si="213">T769/T768*100-100</f>
        <v>13.724861164699249</v>
      </c>
      <c r="U772" s="549"/>
      <c r="V772" s="227"/>
      <c r="W772" s="549"/>
    </row>
    <row r="773" spans="1:23" ht="13.5" thickBot="1" x14ac:dyDescent="0.25">
      <c r="A773" s="472" t="s">
        <v>27</v>
      </c>
      <c r="B773" s="410">
        <f>B769-B756</f>
        <v>16.375</v>
      </c>
      <c r="C773" s="415">
        <f t="shared" ref="C773:S773" si="214">C769-C756</f>
        <v>67.33333333333303</v>
      </c>
      <c r="D773" s="415">
        <f t="shared" si="214"/>
        <v>189</v>
      </c>
      <c r="E773" s="415">
        <f t="shared" si="214"/>
        <v>68</v>
      </c>
      <c r="F773" s="415">
        <f t="shared" si="214"/>
        <v>96.33333333333303</v>
      </c>
      <c r="G773" s="417">
        <f t="shared" si="214"/>
        <v>-107.66666666666697</v>
      </c>
      <c r="H773" s="410">
        <f t="shared" si="214"/>
        <v>-5.6666666666669698</v>
      </c>
      <c r="I773" s="415">
        <f t="shared" si="214"/>
        <v>228.71428571428532</v>
      </c>
      <c r="J773" s="415">
        <f t="shared" si="214"/>
        <v>52.714285714285325</v>
      </c>
      <c r="K773" s="415">
        <f t="shared" si="214"/>
        <v>179</v>
      </c>
      <c r="L773" s="415">
        <f t="shared" si="214"/>
        <v>53.66666666666697</v>
      </c>
      <c r="M773" s="417">
        <f t="shared" si="214"/>
        <v>314.66666666666697</v>
      </c>
      <c r="N773" s="410">
        <f t="shared" si="214"/>
        <v>102.66666666666697</v>
      </c>
      <c r="O773" s="415">
        <f t="shared" si="214"/>
        <v>90.33333333333303</v>
      </c>
      <c r="P773" s="415">
        <f t="shared" si="214"/>
        <v>21</v>
      </c>
      <c r="Q773" s="415">
        <f t="shared" si="214"/>
        <v>150</v>
      </c>
      <c r="R773" s="415">
        <f t="shared" si="214"/>
        <v>-17.33333333333303</v>
      </c>
      <c r="S773" s="417">
        <f t="shared" si="214"/>
        <v>-7.375</v>
      </c>
      <c r="T773" s="478">
        <f>T769-T756</f>
        <v>81.657370517929849</v>
      </c>
      <c r="U773" s="549"/>
      <c r="V773" s="227"/>
      <c r="W773" s="549"/>
    </row>
    <row r="774" spans="1:23" x14ac:dyDescent="0.2">
      <c r="A774" s="370" t="s">
        <v>51</v>
      </c>
      <c r="B774" s="486">
        <v>56</v>
      </c>
      <c r="C774" s="487">
        <v>55</v>
      </c>
      <c r="D774" s="487">
        <v>56</v>
      </c>
      <c r="E774" s="487">
        <v>11</v>
      </c>
      <c r="F774" s="487">
        <v>57</v>
      </c>
      <c r="G774" s="489">
        <v>58</v>
      </c>
      <c r="H774" s="486">
        <v>53</v>
      </c>
      <c r="I774" s="487">
        <v>55</v>
      </c>
      <c r="J774" s="487">
        <v>55</v>
      </c>
      <c r="K774" s="487">
        <v>12</v>
      </c>
      <c r="L774" s="487">
        <v>56</v>
      </c>
      <c r="M774" s="489">
        <v>55</v>
      </c>
      <c r="N774" s="486">
        <v>55</v>
      </c>
      <c r="O774" s="487">
        <v>57</v>
      </c>
      <c r="P774" s="487">
        <v>56</v>
      </c>
      <c r="Q774" s="487">
        <v>6</v>
      </c>
      <c r="R774" s="487">
        <v>56</v>
      </c>
      <c r="S774" s="489">
        <v>56</v>
      </c>
      <c r="T774" s="347">
        <f>SUM(B774:S774)</f>
        <v>865</v>
      </c>
      <c r="U774" s="227" t="s">
        <v>56</v>
      </c>
      <c r="V774" s="278">
        <f>T761-T774</f>
        <v>1</v>
      </c>
      <c r="W774" s="279">
        <f>V774/T761</f>
        <v>1.1547344110854503E-3</v>
      </c>
    </row>
    <row r="775" spans="1:23" x14ac:dyDescent="0.2">
      <c r="A775" s="371" t="s">
        <v>28</v>
      </c>
      <c r="B775" s="323">
        <v>158</v>
      </c>
      <c r="C775" s="240">
        <v>157</v>
      </c>
      <c r="D775" s="240">
        <v>155</v>
      </c>
      <c r="E775" s="240">
        <v>159.5</v>
      </c>
      <c r="F775" s="240">
        <v>154.5</v>
      </c>
      <c r="G775" s="243">
        <v>153</v>
      </c>
      <c r="H775" s="242">
        <v>157</v>
      </c>
      <c r="I775" s="240">
        <v>156</v>
      </c>
      <c r="J775" s="240">
        <v>155</v>
      </c>
      <c r="K775" s="240">
        <v>159</v>
      </c>
      <c r="L775" s="240">
        <v>154.5</v>
      </c>
      <c r="M775" s="243">
        <v>153.5</v>
      </c>
      <c r="N775" s="242">
        <v>157.5</v>
      </c>
      <c r="O775" s="240">
        <v>155.5</v>
      </c>
      <c r="P775" s="240">
        <v>155</v>
      </c>
      <c r="Q775" s="240">
        <v>159</v>
      </c>
      <c r="R775" s="240">
        <v>154</v>
      </c>
      <c r="S775" s="243">
        <v>153.5</v>
      </c>
      <c r="T775" s="339"/>
      <c r="U775" s="227" t="s">
        <v>57</v>
      </c>
      <c r="V775" s="362">
        <v>155.62</v>
      </c>
      <c r="W775" s="549"/>
    </row>
    <row r="776" spans="1:23" ht="13.5" thickBot="1" x14ac:dyDescent="0.25">
      <c r="A776" s="372" t="s">
        <v>26</v>
      </c>
      <c r="B776" s="410">
        <f>B775-B762</f>
        <v>0</v>
      </c>
      <c r="C776" s="415">
        <f t="shared" ref="C776:S776" si="215">C775-C762</f>
        <v>0</v>
      </c>
      <c r="D776" s="415">
        <f t="shared" si="215"/>
        <v>0</v>
      </c>
      <c r="E776" s="415">
        <f t="shared" si="215"/>
        <v>0</v>
      </c>
      <c r="F776" s="415">
        <f t="shared" si="215"/>
        <v>0</v>
      </c>
      <c r="G776" s="417">
        <f t="shared" si="215"/>
        <v>0</v>
      </c>
      <c r="H776" s="410">
        <f t="shared" si="215"/>
        <v>0</v>
      </c>
      <c r="I776" s="415">
        <f t="shared" si="215"/>
        <v>0</v>
      </c>
      <c r="J776" s="415">
        <f t="shared" si="215"/>
        <v>0</v>
      </c>
      <c r="K776" s="415">
        <f t="shared" si="215"/>
        <v>0</v>
      </c>
      <c r="L776" s="415">
        <f t="shared" si="215"/>
        <v>0</v>
      </c>
      <c r="M776" s="417">
        <f t="shared" si="215"/>
        <v>0</v>
      </c>
      <c r="N776" s="410">
        <f t="shared" si="215"/>
        <v>0</v>
      </c>
      <c r="O776" s="415">
        <f t="shared" si="215"/>
        <v>0</v>
      </c>
      <c r="P776" s="415">
        <f t="shared" si="215"/>
        <v>0</v>
      </c>
      <c r="Q776" s="415">
        <f t="shared" si="215"/>
        <v>0</v>
      </c>
      <c r="R776" s="415">
        <f t="shared" si="215"/>
        <v>0</v>
      </c>
      <c r="S776" s="417">
        <f t="shared" si="215"/>
        <v>0</v>
      </c>
      <c r="T776" s="348"/>
      <c r="U776" s="227" t="s">
        <v>26</v>
      </c>
      <c r="V776" s="395">
        <f>V775-V762</f>
        <v>-9.9999999999909051E-3</v>
      </c>
      <c r="W776" s="549"/>
    </row>
    <row r="778" spans="1:23" ht="13.5" thickBot="1" x14ac:dyDescent="0.25"/>
    <row r="779" spans="1:23" ht="13.5" thickBot="1" x14ac:dyDescent="0.25">
      <c r="A779" s="468" t="s">
        <v>173</v>
      </c>
      <c r="B779" s="621" t="s">
        <v>53</v>
      </c>
      <c r="C779" s="622"/>
      <c r="D779" s="622"/>
      <c r="E779" s="622"/>
      <c r="F779" s="622"/>
      <c r="G779" s="623"/>
      <c r="H779" s="621" t="s">
        <v>72</v>
      </c>
      <c r="I779" s="622"/>
      <c r="J779" s="622"/>
      <c r="K779" s="622"/>
      <c r="L779" s="622"/>
      <c r="M779" s="623"/>
      <c r="N779" s="621" t="s">
        <v>63</v>
      </c>
      <c r="O779" s="622"/>
      <c r="P779" s="622"/>
      <c r="Q779" s="622"/>
      <c r="R779" s="622"/>
      <c r="S779" s="623"/>
      <c r="T779" s="338" t="s">
        <v>55</v>
      </c>
      <c r="U779" s="554"/>
      <c r="V779" s="554"/>
      <c r="W779" s="554"/>
    </row>
    <row r="780" spans="1:23" x14ac:dyDescent="0.2">
      <c r="A780" s="469" t="s">
        <v>54</v>
      </c>
      <c r="B780" s="490">
        <v>1</v>
      </c>
      <c r="C780" s="329">
        <v>2</v>
      </c>
      <c r="D780" s="329">
        <v>3</v>
      </c>
      <c r="E780" s="329">
        <v>4</v>
      </c>
      <c r="F780" s="329">
        <v>5</v>
      </c>
      <c r="G780" s="483">
        <v>6</v>
      </c>
      <c r="H780" s="490">
        <v>7</v>
      </c>
      <c r="I780" s="329">
        <v>8</v>
      </c>
      <c r="J780" s="329">
        <v>9</v>
      </c>
      <c r="K780" s="329">
        <v>10</v>
      </c>
      <c r="L780" s="329">
        <v>11</v>
      </c>
      <c r="M780" s="483">
        <v>12</v>
      </c>
      <c r="N780" s="490">
        <v>13</v>
      </c>
      <c r="O780" s="329">
        <v>14</v>
      </c>
      <c r="P780" s="329">
        <v>15</v>
      </c>
      <c r="Q780" s="329">
        <v>16</v>
      </c>
      <c r="R780" s="329">
        <v>17</v>
      </c>
      <c r="S780" s="483">
        <v>18</v>
      </c>
      <c r="T780" s="459">
        <v>253</v>
      </c>
      <c r="U780" s="554"/>
      <c r="V780" s="554"/>
      <c r="W780" s="554"/>
    </row>
    <row r="781" spans="1:23" x14ac:dyDescent="0.2">
      <c r="A781" s="470" t="s">
        <v>3</v>
      </c>
      <c r="B781" s="473">
        <v>4610</v>
      </c>
      <c r="C781" s="473">
        <v>4610</v>
      </c>
      <c r="D781" s="473">
        <v>4610</v>
      </c>
      <c r="E781" s="473">
        <v>4610</v>
      </c>
      <c r="F781" s="473">
        <v>4610</v>
      </c>
      <c r="G781" s="473">
        <v>4610</v>
      </c>
      <c r="H781" s="473">
        <v>4610</v>
      </c>
      <c r="I781" s="473">
        <v>4610</v>
      </c>
      <c r="J781" s="473">
        <v>4610</v>
      </c>
      <c r="K781" s="473">
        <v>4610</v>
      </c>
      <c r="L781" s="473">
        <v>4610</v>
      </c>
      <c r="M781" s="473">
        <v>4610</v>
      </c>
      <c r="N781" s="473">
        <v>4610</v>
      </c>
      <c r="O781" s="473">
        <v>4610</v>
      </c>
      <c r="P781" s="473">
        <v>4610</v>
      </c>
      <c r="Q781" s="473">
        <v>4610</v>
      </c>
      <c r="R781" s="473">
        <v>4610</v>
      </c>
      <c r="S781" s="473">
        <v>4610</v>
      </c>
      <c r="T781" s="473">
        <v>4610</v>
      </c>
      <c r="U781" s="554"/>
      <c r="V781" s="554"/>
      <c r="W781" s="554"/>
    </row>
    <row r="782" spans="1:23" x14ac:dyDescent="0.2">
      <c r="A782" s="471" t="s">
        <v>6</v>
      </c>
      <c r="B782" s="256">
        <v>4821</v>
      </c>
      <c r="C782" s="257">
        <v>5216</v>
      </c>
      <c r="D782" s="257">
        <v>289</v>
      </c>
      <c r="E782" s="257">
        <v>4728</v>
      </c>
      <c r="F782" s="257">
        <v>5253</v>
      </c>
      <c r="G782" s="258">
        <v>5461</v>
      </c>
      <c r="H782" s="256">
        <v>5089</v>
      </c>
      <c r="I782" s="257">
        <v>5059</v>
      </c>
      <c r="J782" s="257">
        <v>5254</v>
      </c>
      <c r="K782" s="257">
        <v>4856</v>
      </c>
      <c r="L782" s="257">
        <v>5219</v>
      </c>
      <c r="M782" s="258">
        <v>5386</v>
      </c>
      <c r="N782" s="256">
        <v>4864</v>
      </c>
      <c r="O782" s="257">
        <v>4974</v>
      </c>
      <c r="P782" s="257">
        <v>5232</v>
      </c>
      <c r="Q782" s="257">
        <v>4700</v>
      </c>
      <c r="R782" s="257">
        <v>5338</v>
      </c>
      <c r="S782" s="258">
        <v>5500</v>
      </c>
      <c r="T782" s="342">
        <v>5150</v>
      </c>
      <c r="U782" s="554"/>
      <c r="V782" s="554"/>
      <c r="W782" s="554"/>
    </row>
    <row r="783" spans="1:23" x14ac:dyDescent="0.2">
      <c r="A783" s="469" t="s">
        <v>7</v>
      </c>
      <c r="B783" s="260">
        <v>73.3</v>
      </c>
      <c r="C783" s="261">
        <v>100</v>
      </c>
      <c r="D783" s="261">
        <v>100</v>
      </c>
      <c r="E783" s="261">
        <v>100</v>
      </c>
      <c r="F783" s="261">
        <v>80</v>
      </c>
      <c r="G783" s="262">
        <v>83.3</v>
      </c>
      <c r="H783" s="260">
        <v>86.7</v>
      </c>
      <c r="I783" s="261">
        <v>100</v>
      </c>
      <c r="J783" s="261">
        <v>100</v>
      </c>
      <c r="K783" s="261">
        <v>58.3</v>
      </c>
      <c r="L783" s="261">
        <v>100</v>
      </c>
      <c r="M783" s="262">
        <v>80</v>
      </c>
      <c r="N783" s="260">
        <v>93.3</v>
      </c>
      <c r="O783" s="261">
        <v>100</v>
      </c>
      <c r="P783" s="261">
        <v>100</v>
      </c>
      <c r="Q783" s="261">
        <v>100</v>
      </c>
      <c r="R783" s="261">
        <v>100</v>
      </c>
      <c r="S783" s="262">
        <v>100</v>
      </c>
      <c r="T783" s="343">
        <v>85.4</v>
      </c>
      <c r="U783" s="554"/>
      <c r="V783" s="227"/>
      <c r="W783" s="554"/>
    </row>
    <row r="784" spans="1:23" x14ac:dyDescent="0.2">
      <c r="A784" s="469" t="s">
        <v>8</v>
      </c>
      <c r="B784" s="263">
        <v>0.06</v>
      </c>
      <c r="C784" s="264">
        <v>4.1000000000000002E-2</v>
      </c>
      <c r="D784" s="264">
        <v>4.4999999999999998E-2</v>
      </c>
      <c r="E784" s="264">
        <v>0.06</v>
      </c>
      <c r="F784" s="264">
        <v>8.5999999999999993E-2</v>
      </c>
      <c r="G784" s="265">
        <v>5.1999999999999998E-2</v>
      </c>
      <c r="H784" s="263">
        <v>0.06</v>
      </c>
      <c r="I784" s="264">
        <v>4.4999999999999998E-2</v>
      </c>
      <c r="J784" s="264">
        <v>3.1E-2</v>
      </c>
      <c r="K784" s="264">
        <v>0.1</v>
      </c>
      <c r="L784" s="264">
        <v>0.04</v>
      </c>
      <c r="M784" s="265">
        <v>6.9000000000000006E-2</v>
      </c>
      <c r="N784" s="263">
        <v>0.05</v>
      </c>
      <c r="O784" s="264">
        <v>4.4999999999999998E-2</v>
      </c>
      <c r="P784" s="264">
        <v>4.1000000000000002E-2</v>
      </c>
      <c r="Q784" s="264">
        <v>4.1000000000000002E-2</v>
      </c>
      <c r="R784" s="264">
        <v>3.6999999999999998E-2</v>
      </c>
      <c r="S784" s="265">
        <v>4.7E-2</v>
      </c>
      <c r="T784" s="344">
        <v>6.9000000000000006E-2</v>
      </c>
      <c r="U784" s="554"/>
      <c r="V784" s="227"/>
      <c r="W784" s="554"/>
    </row>
    <row r="785" spans="1:23" x14ac:dyDescent="0.2">
      <c r="A785" s="471" t="s">
        <v>1</v>
      </c>
      <c r="B785" s="266">
        <f>B782/B781*100-100</f>
        <v>4.5770065075921877</v>
      </c>
      <c r="C785" s="267">
        <f t="shared" ref="C785:R785" si="216">C782/C781*100-100</f>
        <v>13.145336225596523</v>
      </c>
      <c r="D785" s="267">
        <f t="shared" si="216"/>
        <v>-93.731019522776577</v>
      </c>
      <c r="E785" s="267">
        <f t="shared" si="216"/>
        <v>2.5596529284164831</v>
      </c>
      <c r="F785" s="267">
        <f t="shared" si="216"/>
        <v>13.947939262472886</v>
      </c>
      <c r="G785" s="268">
        <f t="shared" si="216"/>
        <v>18.459869848156174</v>
      </c>
      <c r="H785" s="266">
        <f t="shared" si="216"/>
        <v>10.39045553145337</v>
      </c>
      <c r="I785" s="267">
        <f t="shared" si="216"/>
        <v>9.7396963123644156</v>
      </c>
      <c r="J785" s="267">
        <f t="shared" si="216"/>
        <v>13.969631236442524</v>
      </c>
      <c r="K785" s="267">
        <f t="shared" si="216"/>
        <v>5.3362255965292889</v>
      </c>
      <c r="L785" s="267">
        <f t="shared" si="216"/>
        <v>13.210412147505423</v>
      </c>
      <c r="M785" s="268">
        <f t="shared" si="216"/>
        <v>16.832971800433839</v>
      </c>
      <c r="N785" s="266">
        <f t="shared" si="216"/>
        <v>5.5097613882863357</v>
      </c>
      <c r="O785" s="267">
        <f t="shared" si="216"/>
        <v>7.8958785249457719</v>
      </c>
      <c r="P785" s="267">
        <f t="shared" si="216"/>
        <v>13.492407809110631</v>
      </c>
      <c r="Q785" s="267">
        <f t="shared" si="216"/>
        <v>1.9522776572668192</v>
      </c>
      <c r="R785" s="267">
        <f t="shared" si="216"/>
        <v>15.79175704989153</v>
      </c>
      <c r="S785" s="268">
        <f>S782/S781*100-100</f>
        <v>19.305856832971784</v>
      </c>
      <c r="T785" s="345">
        <f t="shared" ref="T785" si="217">T782/T781*100-100</f>
        <v>11.713665943600859</v>
      </c>
      <c r="U785" s="554"/>
      <c r="V785" s="227"/>
      <c r="W785" s="554"/>
    </row>
    <row r="786" spans="1:23" ht="13.5" thickBot="1" x14ac:dyDescent="0.25">
      <c r="A786" s="472" t="s">
        <v>27</v>
      </c>
      <c r="B786" s="410">
        <f>B782-B769</f>
        <v>-108.375</v>
      </c>
      <c r="C786" s="415">
        <f t="shared" ref="C786:S786" si="218">C782-C769</f>
        <v>-51.33333333333303</v>
      </c>
      <c r="D786" s="415">
        <f t="shared" si="218"/>
        <v>-5043</v>
      </c>
      <c r="E786" s="415">
        <f t="shared" si="218"/>
        <v>14</v>
      </c>
      <c r="F786" s="415">
        <f t="shared" si="218"/>
        <v>-40.33333333333303</v>
      </c>
      <c r="G786" s="417">
        <f t="shared" si="218"/>
        <v>45.66666666666697</v>
      </c>
      <c r="H786" s="410">
        <f t="shared" si="218"/>
        <v>59.66666666666697</v>
      </c>
      <c r="I786" s="415">
        <f t="shared" si="218"/>
        <v>-161.71428571428532</v>
      </c>
      <c r="J786" s="415">
        <f t="shared" si="218"/>
        <v>-21.714285714285325</v>
      </c>
      <c r="K786" s="415">
        <f t="shared" si="218"/>
        <v>-77</v>
      </c>
      <c r="L786" s="415">
        <f t="shared" si="218"/>
        <v>-163.66666666666697</v>
      </c>
      <c r="M786" s="417">
        <f t="shared" si="218"/>
        <v>-362.66666666666697</v>
      </c>
      <c r="N786" s="410">
        <f t="shared" si="218"/>
        <v>-40.66666666666697</v>
      </c>
      <c r="O786" s="415">
        <f t="shared" si="218"/>
        <v>-173.33333333333303</v>
      </c>
      <c r="P786" s="415">
        <f t="shared" si="218"/>
        <v>-26</v>
      </c>
      <c r="Q786" s="415">
        <f t="shared" si="218"/>
        <v>-30</v>
      </c>
      <c r="R786" s="415">
        <f t="shared" si="218"/>
        <v>31.33333333333303</v>
      </c>
      <c r="S786" s="417">
        <f t="shared" si="218"/>
        <v>-105.625</v>
      </c>
      <c r="T786" s="478">
        <f>T782-T769</f>
        <v>-75.657370517929849</v>
      </c>
      <c r="U786" s="554"/>
      <c r="V786" s="227"/>
      <c r="W786" s="554"/>
    </row>
    <row r="787" spans="1:23" x14ac:dyDescent="0.2">
      <c r="A787" s="370" t="s">
        <v>51</v>
      </c>
      <c r="B787" s="486">
        <v>56</v>
      </c>
      <c r="C787" s="487">
        <v>55</v>
      </c>
      <c r="D787" s="487">
        <v>56</v>
      </c>
      <c r="E787" s="487">
        <v>11</v>
      </c>
      <c r="F787" s="487">
        <v>57</v>
      </c>
      <c r="G787" s="489">
        <v>58</v>
      </c>
      <c r="H787" s="486">
        <v>53</v>
      </c>
      <c r="I787" s="487">
        <v>55</v>
      </c>
      <c r="J787" s="487">
        <v>55</v>
      </c>
      <c r="K787" s="487">
        <v>11</v>
      </c>
      <c r="L787" s="487">
        <v>56</v>
      </c>
      <c r="M787" s="489">
        <v>55</v>
      </c>
      <c r="N787" s="486">
        <v>55</v>
      </c>
      <c r="O787" s="487">
        <v>57</v>
      </c>
      <c r="P787" s="487">
        <v>56</v>
      </c>
      <c r="Q787" s="487">
        <v>6</v>
      </c>
      <c r="R787" s="487">
        <v>56</v>
      </c>
      <c r="S787" s="489">
        <v>55</v>
      </c>
      <c r="T787" s="347">
        <f>SUM(B787:S787)</f>
        <v>863</v>
      </c>
      <c r="U787" s="227" t="s">
        <v>56</v>
      </c>
      <c r="V787" s="278">
        <f>T774-T787</f>
        <v>2</v>
      </c>
      <c r="W787" s="279">
        <f>V787/T774</f>
        <v>2.3121387283236996E-3</v>
      </c>
    </row>
    <row r="788" spans="1:23" x14ac:dyDescent="0.2">
      <c r="A788" s="371" t="s">
        <v>28</v>
      </c>
      <c r="B788" s="323">
        <v>158</v>
      </c>
      <c r="C788" s="240">
        <v>157</v>
      </c>
      <c r="D788" s="240">
        <v>155</v>
      </c>
      <c r="E788" s="240">
        <v>159.5</v>
      </c>
      <c r="F788" s="240">
        <v>154.5</v>
      </c>
      <c r="G788" s="243">
        <v>153</v>
      </c>
      <c r="H788" s="242">
        <v>157</v>
      </c>
      <c r="I788" s="240">
        <v>156</v>
      </c>
      <c r="J788" s="240">
        <v>155</v>
      </c>
      <c r="K788" s="240">
        <v>159</v>
      </c>
      <c r="L788" s="240">
        <v>154.5</v>
      </c>
      <c r="M788" s="243">
        <v>153.5</v>
      </c>
      <c r="N788" s="242">
        <v>157.5</v>
      </c>
      <c r="O788" s="240">
        <v>155.5</v>
      </c>
      <c r="P788" s="240">
        <v>155</v>
      </c>
      <c r="Q788" s="240">
        <v>159</v>
      </c>
      <c r="R788" s="240">
        <v>154</v>
      </c>
      <c r="S788" s="243">
        <v>153.5</v>
      </c>
      <c r="T788" s="339"/>
      <c r="U788" s="227" t="s">
        <v>57</v>
      </c>
      <c r="V788" s="362">
        <v>155.47</v>
      </c>
      <c r="W788" s="554"/>
    </row>
    <row r="789" spans="1:23" ht="13.5" thickBot="1" x14ac:dyDescent="0.25">
      <c r="A789" s="372" t="s">
        <v>26</v>
      </c>
      <c r="B789" s="410">
        <f>B788-B775</f>
        <v>0</v>
      </c>
      <c r="C789" s="415">
        <f t="shared" ref="C789:S789" si="219">C788-C775</f>
        <v>0</v>
      </c>
      <c r="D789" s="415">
        <f t="shared" si="219"/>
        <v>0</v>
      </c>
      <c r="E789" s="415">
        <f t="shared" si="219"/>
        <v>0</v>
      </c>
      <c r="F789" s="415">
        <f t="shared" si="219"/>
        <v>0</v>
      </c>
      <c r="G789" s="417">
        <f t="shared" si="219"/>
        <v>0</v>
      </c>
      <c r="H789" s="410">
        <f t="shared" si="219"/>
        <v>0</v>
      </c>
      <c r="I789" s="415">
        <f t="shared" si="219"/>
        <v>0</v>
      </c>
      <c r="J789" s="415">
        <f t="shared" si="219"/>
        <v>0</v>
      </c>
      <c r="K789" s="415">
        <f t="shared" si="219"/>
        <v>0</v>
      </c>
      <c r="L789" s="415">
        <f t="shared" si="219"/>
        <v>0</v>
      </c>
      <c r="M789" s="417">
        <f t="shared" si="219"/>
        <v>0</v>
      </c>
      <c r="N789" s="410">
        <f t="shared" si="219"/>
        <v>0</v>
      </c>
      <c r="O789" s="415">
        <f t="shared" si="219"/>
        <v>0</v>
      </c>
      <c r="P789" s="415">
        <f t="shared" si="219"/>
        <v>0</v>
      </c>
      <c r="Q789" s="415">
        <f t="shared" si="219"/>
        <v>0</v>
      </c>
      <c r="R789" s="415">
        <f t="shared" si="219"/>
        <v>0</v>
      </c>
      <c r="S789" s="417">
        <f t="shared" si="219"/>
        <v>0</v>
      </c>
      <c r="T789" s="348"/>
      <c r="U789" s="227" t="s">
        <v>26</v>
      </c>
      <c r="V789" s="395">
        <f>V788-V775</f>
        <v>-0.15000000000000568</v>
      </c>
      <c r="W789" s="554"/>
    </row>
    <row r="791" spans="1:23" ht="13.5" thickBot="1" x14ac:dyDescent="0.25"/>
    <row r="792" spans="1:23" ht="13.5" thickBot="1" x14ac:dyDescent="0.25">
      <c r="A792" s="468" t="s">
        <v>174</v>
      </c>
      <c r="B792" s="621" t="s">
        <v>53</v>
      </c>
      <c r="C792" s="622"/>
      <c r="D792" s="622"/>
      <c r="E792" s="622"/>
      <c r="F792" s="622"/>
      <c r="G792" s="623"/>
      <c r="H792" s="621" t="s">
        <v>72</v>
      </c>
      <c r="I792" s="622"/>
      <c r="J792" s="622"/>
      <c r="K792" s="622"/>
      <c r="L792" s="622"/>
      <c r="M792" s="623"/>
      <c r="N792" s="621" t="s">
        <v>63</v>
      </c>
      <c r="O792" s="622"/>
      <c r="P792" s="622"/>
      <c r="Q792" s="622"/>
      <c r="R792" s="622"/>
      <c r="S792" s="623"/>
      <c r="T792" s="313" t="s">
        <v>55</v>
      </c>
      <c r="U792" s="558"/>
      <c r="V792" s="558"/>
      <c r="W792" s="558"/>
    </row>
    <row r="793" spans="1:23" x14ac:dyDescent="0.2">
      <c r="A793" s="469" t="s">
        <v>54</v>
      </c>
      <c r="B793" s="490">
        <v>1</v>
      </c>
      <c r="C793" s="329">
        <v>2</v>
      </c>
      <c r="D793" s="329">
        <v>3</v>
      </c>
      <c r="E793" s="329">
        <v>4</v>
      </c>
      <c r="F793" s="329">
        <v>5</v>
      </c>
      <c r="G793" s="483">
        <v>6</v>
      </c>
      <c r="H793" s="568">
        <v>7</v>
      </c>
      <c r="I793" s="329">
        <v>8</v>
      </c>
      <c r="J793" s="329">
        <v>9</v>
      </c>
      <c r="K793" s="329">
        <v>10</v>
      </c>
      <c r="L793" s="329">
        <v>11</v>
      </c>
      <c r="M793" s="566">
        <v>12</v>
      </c>
      <c r="N793" s="490">
        <v>13</v>
      </c>
      <c r="O793" s="329">
        <v>14</v>
      </c>
      <c r="P793" s="329">
        <v>15</v>
      </c>
      <c r="Q793" s="329">
        <v>16</v>
      </c>
      <c r="R793" s="329">
        <v>17</v>
      </c>
      <c r="S793" s="483">
        <v>18</v>
      </c>
      <c r="T793" s="575">
        <v>253</v>
      </c>
      <c r="U793" s="558"/>
      <c r="V793" s="558"/>
      <c r="W793" s="558"/>
    </row>
    <row r="794" spans="1:23" x14ac:dyDescent="0.2">
      <c r="A794" s="470" t="s">
        <v>3</v>
      </c>
      <c r="B794" s="473">
        <v>4625</v>
      </c>
      <c r="C794" s="570">
        <v>4625</v>
      </c>
      <c r="D794" s="570">
        <v>4625</v>
      </c>
      <c r="E794" s="570">
        <v>4625</v>
      </c>
      <c r="F794" s="570">
        <v>4625</v>
      </c>
      <c r="G794" s="571">
        <v>4625</v>
      </c>
      <c r="H794" s="569">
        <v>4625</v>
      </c>
      <c r="I794" s="570">
        <v>4625</v>
      </c>
      <c r="J794" s="570">
        <v>4625</v>
      </c>
      <c r="K794" s="570">
        <v>4625</v>
      </c>
      <c r="L794" s="570">
        <v>4625</v>
      </c>
      <c r="M794" s="573">
        <v>4625</v>
      </c>
      <c r="N794" s="473">
        <v>4625</v>
      </c>
      <c r="O794" s="570">
        <v>4625</v>
      </c>
      <c r="P794" s="570">
        <v>4625</v>
      </c>
      <c r="Q794" s="570">
        <v>4625</v>
      </c>
      <c r="R794" s="570">
        <v>4625</v>
      </c>
      <c r="S794" s="571">
        <v>4625</v>
      </c>
      <c r="T794" s="562">
        <v>4625</v>
      </c>
      <c r="U794" s="558"/>
      <c r="V794" s="558"/>
      <c r="W794" s="558"/>
    </row>
    <row r="795" spans="1:23" x14ac:dyDescent="0.2">
      <c r="A795" s="471" t="s">
        <v>6</v>
      </c>
      <c r="B795" s="256">
        <v>5006</v>
      </c>
      <c r="C795" s="257">
        <v>5284</v>
      </c>
      <c r="D795" s="257">
        <v>5224</v>
      </c>
      <c r="E795" s="257">
        <v>4867</v>
      </c>
      <c r="F795" s="257">
        <v>5331</v>
      </c>
      <c r="G795" s="258">
        <v>5596</v>
      </c>
      <c r="H795" s="398">
        <v>5094</v>
      </c>
      <c r="I795" s="257">
        <v>5237</v>
      </c>
      <c r="J795" s="257">
        <v>5384</v>
      </c>
      <c r="K795" s="257">
        <v>4853</v>
      </c>
      <c r="L795" s="257">
        <v>5417</v>
      </c>
      <c r="M795" s="296">
        <v>5641</v>
      </c>
      <c r="N795" s="256">
        <v>4952</v>
      </c>
      <c r="O795" s="257">
        <v>5078</v>
      </c>
      <c r="P795" s="257">
        <v>5124</v>
      </c>
      <c r="Q795" s="257">
        <v>4745</v>
      </c>
      <c r="R795" s="257">
        <v>5227</v>
      </c>
      <c r="S795" s="258">
        <v>5722</v>
      </c>
      <c r="T795" s="259">
        <v>5238</v>
      </c>
      <c r="U795" s="558"/>
      <c r="V795" s="558"/>
      <c r="W795" s="558"/>
    </row>
    <row r="796" spans="1:23" x14ac:dyDescent="0.2">
      <c r="A796" s="469" t="s">
        <v>7</v>
      </c>
      <c r="B796" s="260">
        <v>86.7</v>
      </c>
      <c r="C796" s="261">
        <v>93.3</v>
      </c>
      <c r="D796" s="261">
        <v>86.7</v>
      </c>
      <c r="E796" s="261">
        <v>100</v>
      </c>
      <c r="F796" s="261">
        <v>100</v>
      </c>
      <c r="G796" s="262">
        <v>86.7</v>
      </c>
      <c r="H796" s="399">
        <v>93.3</v>
      </c>
      <c r="I796" s="261">
        <v>80</v>
      </c>
      <c r="J796" s="261">
        <v>100</v>
      </c>
      <c r="K796" s="261">
        <v>58.3</v>
      </c>
      <c r="L796" s="261">
        <v>100</v>
      </c>
      <c r="M796" s="509">
        <v>86.7</v>
      </c>
      <c r="N796" s="260">
        <v>93.3</v>
      </c>
      <c r="O796" s="261">
        <v>100</v>
      </c>
      <c r="P796" s="261">
        <v>93.3</v>
      </c>
      <c r="Q796" s="261">
        <v>100</v>
      </c>
      <c r="R796" s="261">
        <v>93.3</v>
      </c>
      <c r="S796" s="262">
        <v>93.3</v>
      </c>
      <c r="T796" s="576">
        <v>79.8</v>
      </c>
      <c r="U796" s="558"/>
      <c r="V796" s="227"/>
      <c r="W796" s="558"/>
    </row>
    <row r="797" spans="1:23" ht="13.5" thickBot="1" x14ac:dyDescent="0.25">
      <c r="A797" s="469" t="s">
        <v>8</v>
      </c>
      <c r="B797" s="563">
        <v>0.06</v>
      </c>
      <c r="C797" s="564">
        <v>5.0999999999999997E-2</v>
      </c>
      <c r="D797" s="564">
        <v>5.3999999999999999E-2</v>
      </c>
      <c r="E797" s="564">
        <v>6.2E-2</v>
      </c>
      <c r="F797" s="564">
        <v>4.2000000000000003E-2</v>
      </c>
      <c r="G797" s="565">
        <v>0.06</v>
      </c>
      <c r="H797" s="572">
        <v>5.6000000000000001E-2</v>
      </c>
      <c r="I797" s="564">
        <v>9.5000000000000001E-2</v>
      </c>
      <c r="J797" s="564">
        <v>5.0999999999999997E-2</v>
      </c>
      <c r="K797" s="564">
        <v>9.7000000000000003E-2</v>
      </c>
      <c r="L797" s="564">
        <v>3.5999999999999997E-2</v>
      </c>
      <c r="M797" s="567">
        <v>0.08</v>
      </c>
      <c r="N797" s="563">
        <v>6.7000000000000004E-2</v>
      </c>
      <c r="O797" s="564">
        <v>4.9000000000000002E-2</v>
      </c>
      <c r="P797" s="564">
        <v>5.5E-2</v>
      </c>
      <c r="Q797" s="564">
        <v>4.3999999999999997E-2</v>
      </c>
      <c r="R797" s="564">
        <v>0.05</v>
      </c>
      <c r="S797" s="565">
        <v>4.3999999999999997E-2</v>
      </c>
      <c r="T797" s="577">
        <v>7.5999999999999998E-2</v>
      </c>
      <c r="U797" s="558"/>
      <c r="V797" s="227"/>
      <c r="W797" s="558"/>
    </row>
    <row r="798" spans="1:23" x14ac:dyDescent="0.2">
      <c r="A798" s="471" t="s">
        <v>1</v>
      </c>
      <c r="B798" s="559">
        <f>B795/B794*100-100</f>
        <v>8.2378378378378443</v>
      </c>
      <c r="C798" s="560">
        <f t="shared" ref="C798:R798" si="220">C795/C794*100-100</f>
        <v>14.248648648648654</v>
      </c>
      <c r="D798" s="560">
        <f t="shared" si="220"/>
        <v>12.951351351351349</v>
      </c>
      <c r="E798" s="560">
        <f t="shared" si="220"/>
        <v>5.2324324324324323</v>
      </c>
      <c r="F798" s="560">
        <f t="shared" si="220"/>
        <v>15.264864864864876</v>
      </c>
      <c r="G798" s="561">
        <f t="shared" si="220"/>
        <v>20.994594594594588</v>
      </c>
      <c r="H798" s="559">
        <f t="shared" si="220"/>
        <v>10.140540540540542</v>
      </c>
      <c r="I798" s="560">
        <f t="shared" si="220"/>
        <v>13.232432432432432</v>
      </c>
      <c r="J798" s="560">
        <f t="shared" si="220"/>
        <v>16.410810810810815</v>
      </c>
      <c r="K798" s="560">
        <f t="shared" si="220"/>
        <v>4.9297297297297433</v>
      </c>
      <c r="L798" s="560">
        <f t="shared" si="220"/>
        <v>17.12432432432432</v>
      </c>
      <c r="M798" s="561">
        <f t="shared" si="220"/>
        <v>21.967567567567571</v>
      </c>
      <c r="N798" s="559">
        <f t="shared" si="220"/>
        <v>7.0702702702702709</v>
      </c>
      <c r="O798" s="560">
        <f t="shared" si="220"/>
        <v>9.7945945945945994</v>
      </c>
      <c r="P798" s="560">
        <f t="shared" si="220"/>
        <v>10.789189189189187</v>
      </c>
      <c r="Q798" s="560">
        <f t="shared" si="220"/>
        <v>2.5945945945945965</v>
      </c>
      <c r="R798" s="560">
        <f t="shared" si="220"/>
        <v>13.016216216216222</v>
      </c>
      <c r="S798" s="561">
        <f>S795/S794*100-100</f>
        <v>23.718918918918931</v>
      </c>
      <c r="T798" s="574">
        <f t="shared" ref="T798" si="221">T795/T794*100-100</f>
        <v>13.254054054054038</v>
      </c>
      <c r="U798" s="558"/>
      <c r="V798" s="227"/>
      <c r="W798" s="558"/>
    </row>
    <row r="799" spans="1:23" ht="13.5" thickBot="1" x14ac:dyDescent="0.25">
      <c r="A799" s="472" t="s">
        <v>27</v>
      </c>
      <c r="B799" s="410">
        <f>B795-B782</f>
        <v>185</v>
      </c>
      <c r="C799" s="415">
        <f t="shared" ref="C799:S799" si="222">C795-C782</f>
        <v>68</v>
      </c>
      <c r="D799" s="415">
        <f t="shared" si="222"/>
        <v>4935</v>
      </c>
      <c r="E799" s="415">
        <f t="shared" si="222"/>
        <v>139</v>
      </c>
      <c r="F799" s="415">
        <f t="shared" si="222"/>
        <v>78</v>
      </c>
      <c r="G799" s="417">
        <f t="shared" si="222"/>
        <v>135</v>
      </c>
      <c r="H799" s="410">
        <f t="shared" si="222"/>
        <v>5</v>
      </c>
      <c r="I799" s="415">
        <f t="shared" si="222"/>
        <v>178</v>
      </c>
      <c r="J799" s="415">
        <f t="shared" si="222"/>
        <v>130</v>
      </c>
      <c r="K799" s="415">
        <f t="shared" si="222"/>
        <v>-3</v>
      </c>
      <c r="L799" s="415">
        <f t="shared" si="222"/>
        <v>198</v>
      </c>
      <c r="M799" s="417">
        <f t="shared" si="222"/>
        <v>255</v>
      </c>
      <c r="N799" s="410">
        <f t="shared" si="222"/>
        <v>88</v>
      </c>
      <c r="O799" s="415">
        <f t="shared" si="222"/>
        <v>104</v>
      </c>
      <c r="P799" s="415">
        <f t="shared" si="222"/>
        <v>-108</v>
      </c>
      <c r="Q799" s="415">
        <f t="shared" si="222"/>
        <v>45</v>
      </c>
      <c r="R799" s="415">
        <f t="shared" si="222"/>
        <v>-111</v>
      </c>
      <c r="S799" s="417">
        <f t="shared" si="222"/>
        <v>222</v>
      </c>
      <c r="T799" s="478">
        <f>T795-T782</f>
        <v>88</v>
      </c>
      <c r="U799" s="558"/>
      <c r="V799" s="227"/>
      <c r="W799" s="558"/>
    </row>
    <row r="800" spans="1:23" x14ac:dyDescent="0.2">
      <c r="A800" s="370" t="s">
        <v>51</v>
      </c>
      <c r="B800" s="486">
        <v>56</v>
      </c>
      <c r="C800" s="487">
        <v>55</v>
      </c>
      <c r="D800" s="487">
        <v>56</v>
      </c>
      <c r="E800" s="487">
        <v>11</v>
      </c>
      <c r="F800" s="487">
        <v>57</v>
      </c>
      <c r="G800" s="489">
        <v>58</v>
      </c>
      <c r="H800" s="486">
        <v>53</v>
      </c>
      <c r="I800" s="487">
        <v>55</v>
      </c>
      <c r="J800" s="487">
        <v>55</v>
      </c>
      <c r="K800" s="487">
        <v>11</v>
      </c>
      <c r="L800" s="487">
        <v>56</v>
      </c>
      <c r="M800" s="489">
        <v>54</v>
      </c>
      <c r="N800" s="486">
        <v>55</v>
      </c>
      <c r="O800" s="487">
        <v>57</v>
      </c>
      <c r="P800" s="487">
        <v>56</v>
      </c>
      <c r="Q800" s="487">
        <v>6</v>
      </c>
      <c r="R800" s="487">
        <v>56</v>
      </c>
      <c r="S800" s="489">
        <v>55</v>
      </c>
      <c r="T800" s="347">
        <f>SUM(B800:S800)</f>
        <v>862</v>
      </c>
      <c r="U800" s="227" t="s">
        <v>56</v>
      </c>
      <c r="V800" s="278">
        <f>T787-T800</f>
        <v>1</v>
      </c>
      <c r="W800" s="279">
        <f>V800/T787</f>
        <v>1.1587485515643105E-3</v>
      </c>
    </row>
    <row r="801" spans="1:23" x14ac:dyDescent="0.2">
      <c r="A801" s="371" t="s">
        <v>28</v>
      </c>
      <c r="B801" s="323">
        <v>158</v>
      </c>
      <c r="C801" s="240">
        <v>157</v>
      </c>
      <c r="D801" s="240">
        <v>155</v>
      </c>
      <c r="E801" s="240">
        <v>159.5</v>
      </c>
      <c r="F801" s="240">
        <v>154.5</v>
      </c>
      <c r="G801" s="243">
        <v>153</v>
      </c>
      <c r="H801" s="242">
        <v>157</v>
      </c>
      <c r="I801" s="240">
        <v>156</v>
      </c>
      <c r="J801" s="240">
        <v>155</v>
      </c>
      <c r="K801" s="240">
        <v>159</v>
      </c>
      <c r="L801" s="240">
        <v>154.5</v>
      </c>
      <c r="M801" s="243">
        <v>153.5</v>
      </c>
      <c r="N801" s="242">
        <v>157.5</v>
      </c>
      <c r="O801" s="240">
        <v>155.5</v>
      </c>
      <c r="P801" s="240">
        <v>155</v>
      </c>
      <c r="Q801" s="240">
        <v>159</v>
      </c>
      <c r="R801" s="240">
        <v>154</v>
      </c>
      <c r="S801" s="243">
        <v>153.5</v>
      </c>
      <c r="T801" s="339"/>
      <c r="U801" s="227" t="s">
        <v>57</v>
      </c>
      <c r="V801" s="362">
        <v>155.59</v>
      </c>
      <c r="W801" s="558"/>
    </row>
    <row r="802" spans="1:23" ht="13.5" thickBot="1" x14ac:dyDescent="0.25">
      <c r="A802" s="372" t="s">
        <v>26</v>
      </c>
      <c r="B802" s="410">
        <f>B801-B788</f>
        <v>0</v>
      </c>
      <c r="C802" s="415">
        <f t="shared" ref="C802:S802" si="223">C801-C788</f>
        <v>0</v>
      </c>
      <c r="D802" s="415">
        <f t="shared" si="223"/>
        <v>0</v>
      </c>
      <c r="E802" s="415">
        <f t="shared" si="223"/>
        <v>0</v>
      </c>
      <c r="F802" s="415">
        <f t="shared" si="223"/>
        <v>0</v>
      </c>
      <c r="G802" s="417">
        <f t="shared" si="223"/>
        <v>0</v>
      </c>
      <c r="H802" s="410">
        <f t="shared" si="223"/>
        <v>0</v>
      </c>
      <c r="I802" s="415">
        <f t="shared" si="223"/>
        <v>0</v>
      </c>
      <c r="J802" s="415">
        <f t="shared" si="223"/>
        <v>0</v>
      </c>
      <c r="K802" s="415">
        <f t="shared" si="223"/>
        <v>0</v>
      </c>
      <c r="L802" s="415">
        <f t="shared" si="223"/>
        <v>0</v>
      </c>
      <c r="M802" s="417">
        <f t="shared" si="223"/>
        <v>0</v>
      </c>
      <c r="N802" s="410">
        <f t="shared" si="223"/>
        <v>0</v>
      </c>
      <c r="O802" s="415">
        <f t="shared" si="223"/>
        <v>0</v>
      </c>
      <c r="P802" s="415">
        <f t="shared" si="223"/>
        <v>0</v>
      </c>
      <c r="Q802" s="415">
        <f t="shared" si="223"/>
        <v>0</v>
      </c>
      <c r="R802" s="415">
        <f t="shared" si="223"/>
        <v>0</v>
      </c>
      <c r="S802" s="417">
        <f t="shared" si="223"/>
        <v>0</v>
      </c>
      <c r="T802" s="348"/>
      <c r="U802" s="227" t="s">
        <v>26</v>
      </c>
      <c r="V802" s="395">
        <f>V801-V788</f>
        <v>0.12000000000000455</v>
      </c>
      <c r="W802" s="558"/>
    </row>
    <row r="804" spans="1:23" ht="13.5" thickBot="1" x14ac:dyDescent="0.25"/>
    <row r="805" spans="1:23" ht="13.5" thickBot="1" x14ac:dyDescent="0.25">
      <c r="A805" s="468" t="s">
        <v>175</v>
      </c>
      <c r="B805" s="621" t="s">
        <v>53</v>
      </c>
      <c r="C805" s="622"/>
      <c r="D805" s="622"/>
      <c r="E805" s="622"/>
      <c r="F805" s="622"/>
      <c r="G805" s="623"/>
      <c r="H805" s="621" t="s">
        <v>72</v>
      </c>
      <c r="I805" s="622"/>
      <c r="J805" s="622"/>
      <c r="K805" s="622"/>
      <c r="L805" s="622"/>
      <c r="M805" s="623"/>
      <c r="N805" s="621" t="s">
        <v>63</v>
      </c>
      <c r="O805" s="622"/>
      <c r="P805" s="622"/>
      <c r="Q805" s="622"/>
      <c r="R805" s="622"/>
      <c r="S805" s="623"/>
      <c r="T805" s="313" t="s">
        <v>55</v>
      </c>
      <c r="U805" s="578"/>
      <c r="V805" s="578"/>
      <c r="W805" s="578"/>
    </row>
    <row r="806" spans="1:23" x14ac:dyDescent="0.2">
      <c r="A806" s="469" t="s">
        <v>54</v>
      </c>
      <c r="B806" s="490">
        <v>1</v>
      </c>
      <c r="C806" s="329">
        <v>2</v>
      </c>
      <c r="D806" s="329">
        <v>3</v>
      </c>
      <c r="E806" s="329">
        <v>4</v>
      </c>
      <c r="F806" s="329">
        <v>5</v>
      </c>
      <c r="G806" s="483">
        <v>6</v>
      </c>
      <c r="H806" s="568">
        <v>7</v>
      </c>
      <c r="I806" s="329">
        <v>8</v>
      </c>
      <c r="J806" s="329">
        <v>9</v>
      </c>
      <c r="K806" s="329">
        <v>10</v>
      </c>
      <c r="L806" s="329">
        <v>11</v>
      </c>
      <c r="M806" s="566">
        <v>12</v>
      </c>
      <c r="N806" s="490">
        <v>13</v>
      </c>
      <c r="O806" s="329">
        <v>14</v>
      </c>
      <c r="P806" s="329">
        <v>15</v>
      </c>
      <c r="Q806" s="329">
        <v>16</v>
      </c>
      <c r="R806" s="329">
        <v>17</v>
      </c>
      <c r="S806" s="483">
        <v>18</v>
      </c>
      <c r="T806" s="575">
        <v>251</v>
      </c>
      <c r="U806" s="578"/>
      <c r="V806" s="578"/>
      <c r="W806" s="578"/>
    </row>
    <row r="807" spans="1:23" x14ac:dyDescent="0.2">
      <c r="A807" s="470" t="s">
        <v>3</v>
      </c>
      <c r="B807" s="473">
        <v>4640</v>
      </c>
      <c r="C807" s="570">
        <v>4640</v>
      </c>
      <c r="D807" s="570">
        <v>4640</v>
      </c>
      <c r="E807" s="570">
        <v>4640</v>
      </c>
      <c r="F807" s="570">
        <v>4640</v>
      </c>
      <c r="G807" s="571">
        <v>4640</v>
      </c>
      <c r="H807" s="569">
        <v>4640</v>
      </c>
      <c r="I807" s="570">
        <v>4640</v>
      </c>
      <c r="J807" s="570">
        <v>4640</v>
      </c>
      <c r="K807" s="570">
        <v>4640</v>
      </c>
      <c r="L807" s="570">
        <v>4640</v>
      </c>
      <c r="M807" s="573">
        <v>4640</v>
      </c>
      <c r="N807" s="473">
        <v>4640</v>
      </c>
      <c r="O807" s="570">
        <v>4640</v>
      </c>
      <c r="P807" s="570">
        <v>4640</v>
      </c>
      <c r="Q807" s="570">
        <v>4640</v>
      </c>
      <c r="R807" s="570">
        <v>4640</v>
      </c>
      <c r="S807" s="571">
        <v>4640</v>
      </c>
      <c r="T807" s="562">
        <v>4640</v>
      </c>
      <c r="U807" s="578"/>
      <c r="V807" s="578"/>
      <c r="W807" s="578"/>
    </row>
    <row r="808" spans="1:23" x14ac:dyDescent="0.2">
      <c r="A808" s="471" t="s">
        <v>6</v>
      </c>
      <c r="B808" s="256">
        <v>4935</v>
      </c>
      <c r="C808" s="257">
        <v>5348</v>
      </c>
      <c r="D808" s="257">
        <v>5372</v>
      </c>
      <c r="E808" s="257">
        <v>4940</v>
      </c>
      <c r="F808" s="257">
        <v>5391</v>
      </c>
      <c r="G808" s="258">
        <v>5397</v>
      </c>
      <c r="H808" s="398">
        <v>5089</v>
      </c>
      <c r="I808" s="257">
        <v>5093</v>
      </c>
      <c r="J808" s="257">
        <v>5245</v>
      </c>
      <c r="K808" s="257">
        <v>4980</v>
      </c>
      <c r="L808" s="257">
        <v>5305</v>
      </c>
      <c r="M808" s="296">
        <v>5676</v>
      </c>
      <c r="N808" s="256">
        <v>5062</v>
      </c>
      <c r="O808" s="257">
        <v>5098</v>
      </c>
      <c r="P808" s="257">
        <v>5368</v>
      </c>
      <c r="Q808" s="257">
        <v>4748</v>
      </c>
      <c r="R808" s="257">
        <v>5278</v>
      </c>
      <c r="S808" s="258">
        <v>5567</v>
      </c>
      <c r="T808" s="259">
        <v>5243</v>
      </c>
      <c r="U808" s="578"/>
      <c r="V808" s="578"/>
      <c r="W808" s="578"/>
    </row>
    <row r="809" spans="1:23" x14ac:dyDescent="0.2">
      <c r="A809" s="469" t="s">
        <v>7</v>
      </c>
      <c r="B809" s="260">
        <v>86.7</v>
      </c>
      <c r="C809" s="261">
        <v>86.7</v>
      </c>
      <c r="D809" s="261">
        <v>93.3</v>
      </c>
      <c r="E809" s="261">
        <v>100</v>
      </c>
      <c r="F809" s="261">
        <v>100</v>
      </c>
      <c r="G809" s="262">
        <v>93.3</v>
      </c>
      <c r="H809" s="399">
        <v>80</v>
      </c>
      <c r="I809" s="261">
        <v>86.7</v>
      </c>
      <c r="J809" s="261">
        <v>93.3</v>
      </c>
      <c r="K809" s="261">
        <v>60</v>
      </c>
      <c r="L809" s="261">
        <v>86.7</v>
      </c>
      <c r="M809" s="509">
        <v>86.7</v>
      </c>
      <c r="N809" s="260">
        <v>73.3</v>
      </c>
      <c r="O809" s="261">
        <v>100</v>
      </c>
      <c r="P809" s="261">
        <v>93.3</v>
      </c>
      <c r="Q809" s="261">
        <v>100</v>
      </c>
      <c r="R809" s="261">
        <v>93.3</v>
      </c>
      <c r="S809" s="262">
        <v>100</v>
      </c>
      <c r="T809" s="576">
        <v>82.5</v>
      </c>
      <c r="U809" s="578"/>
      <c r="V809" s="227"/>
      <c r="W809" s="578"/>
    </row>
    <row r="810" spans="1:23" ht="13.5" thickBot="1" x14ac:dyDescent="0.25">
      <c r="A810" s="469" t="s">
        <v>8</v>
      </c>
      <c r="B810" s="563">
        <v>7.8E-2</v>
      </c>
      <c r="C810" s="564">
        <v>5.6000000000000001E-2</v>
      </c>
      <c r="D810" s="564">
        <v>5.8000000000000003E-2</v>
      </c>
      <c r="E810" s="564">
        <v>5.2999999999999999E-2</v>
      </c>
      <c r="F810" s="564">
        <v>4.4999999999999998E-2</v>
      </c>
      <c r="G810" s="565">
        <v>5.7000000000000002E-2</v>
      </c>
      <c r="H810" s="572">
        <v>7.0999999999999994E-2</v>
      </c>
      <c r="I810" s="564">
        <v>6.6000000000000003E-2</v>
      </c>
      <c r="J810" s="564">
        <v>5.2999999999999999E-2</v>
      </c>
      <c r="K810" s="564">
        <v>9.1999999999999998E-2</v>
      </c>
      <c r="L810" s="564">
        <v>5.5E-2</v>
      </c>
      <c r="M810" s="567">
        <v>6.3E-2</v>
      </c>
      <c r="N810" s="563">
        <v>7.9000000000000001E-2</v>
      </c>
      <c r="O810" s="564">
        <v>4.2999999999999997E-2</v>
      </c>
      <c r="P810" s="564">
        <v>5.8999999999999997E-2</v>
      </c>
      <c r="Q810" s="564">
        <v>5.1999999999999998E-2</v>
      </c>
      <c r="R810" s="564">
        <v>6.7000000000000004E-2</v>
      </c>
      <c r="S810" s="565">
        <v>4.2000000000000003E-2</v>
      </c>
      <c r="T810" s="577">
        <v>7.1999999999999995E-2</v>
      </c>
      <c r="U810" s="578"/>
      <c r="V810" s="227"/>
      <c r="W810" s="578"/>
    </row>
    <row r="811" spans="1:23" x14ac:dyDescent="0.2">
      <c r="A811" s="471" t="s">
        <v>1</v>
      </c>
      <c r="B811" s="559">
        <f>B808/B807*100-100</f>
        <v>6.3577586206896513</v>
      </c>
      <c r="C811" s="560">
        <f t="shared" ref="C811:R811" si="224">C808/C807*100-100</f>
        <v>15.258620689655174</v>
      </c>
      <c r="D811" s="560">
        <f t="shared" si="224"/>
        <v>15.775862068965509</v>
      </c>
      <c r="E811" s="560">
        <f t="shared" si="224"/>
        <v>6.4655172413793167</v>
      </c>
      <c r="F811" s="560">
        <f t="shared" si="224"/>
        <v>16.185344827586206</v>
      </c>
      <c r="G811" s="561">
        <f t="shared" si="224"/>
        <v>16.314655172413794</v>
      </c>
      <c r="H811" s="559">
        <f t="shared" si="224"/>
        <v>9.676724137931032</v>
      </c>
      <c r="I811" s="560">
        <f t="shared" si="224"/>
        <v>9.7629310344827616</v>
      </c>
      <c r="J811" s="560">
        <f t="shared" si="224"/>
        <v>13.03879310344827</v>
      </c>
      <c r="K811" s="560">
        <f t="shared" si="224"/>
        <v>7.3275862068965552</v>
      </c>
      <c r="L811" s="560">
        <f t="shared" si="224"/>
        <v>14.331896551724128</v>
      </c>
      <c r="M811" s="561">
        <f t="shared" si="224"/>
        <v>22.327586206896541</v>
      </c>
      <c r="N811" s="559">
        <f t="shared" si="224"/>
        <v>9.0948275862069039</v>
      </c>
      <c r="O811" s="560">
        <f t="shared" si="224"/>
        <v>9.8706896551724128</v>
      </c>
      <c r="P811" s="560">
        <f t="shared" si="224"/>
        <v>15.689655172413779</v>
      </c>
      <c r="Q811" s="560">
        <f t="shared" si="224"/>
        <v>2.3275862068965409</v>
      </c>
      <c r="R811" s="560">
        <f t="shared" si="224"/>
        <v>13.75</v>
      </c>
      <c r="S811" s="561">
        <f>S808/S807*100-100</f>
        <v>19.978448275862064</v>
      </c>
      <c r="T811" s="574">
        <f t="shared" ref="T811" si="225">T808/T807*100-100</f>
        <v>12.995689655172413</v>
      </c>
      <c r="U811" s="578"/>
      <c r="V811" s="227"/>
      <c r="W811" s="578"/>
    </row>
    <row r="812" spans="1:23" ht="13.5" thickBot="1" x14ac:dyDescent="0.25">
      <c r="A812" s="472" t="s">
        <v>27</v>
      </c>
      <c r="B812" s="410">
        <f>B808-B795</f>
        <v>-71</v>
      </c>
      <c r="C812" s="415">
        <f t="shared" ref="C812:S812" si="226">C808-C795</f>
        <v>64</v>
      </c>
      <c r="D812" s="415">
        <f t="shared" si="226"/>
        <v>148</v>
      </c>
      <c r="E812" s="415">
        <f t="shared" si="226"/>
        <v>73</v>
      </c>
      <c r="F812" s="415">
        <f t="shared" si="226"/>
        <v>60</v>
      </c>
      <c r="G812" s="417">
        <f t="shared" si="226"/>
        <v>-199</v>
      </c>
      <c r="H812" s="410">
        <f t="shared" si="226"/>
        <v>-5</v>
      </c>
      <c r="I812" s="415">
        <f t="shared" si="226"/>
        <v>-144</v>
      </c>
      <c r="J812" s="415">
        <f t="shared" si="226"/>
        <v>-139</v>
      </c>
      <c r="K812" s="415">
        <f t="shared" si="226"/>
        <v>127</v>
      </c>
      <c r="L812" s="415">
        <f t="shared" si="226"/>
        <v>-112</v>
      </c>
      <c r="M812" s="417">
        <f t="shared" si="226"/>
        <v>35</v>
      </c>
      <c r="N812" s="410">
        <f t="shared" si="226"/>
        <v>110</v>
      </c>
      <c r="O812" s="415">
        <f t="shared" si="226"/>
        <v>20</v>
      </c>
      <c r="P812" s="415">
        <f t="shared" si="226"/>
        <v>244</v>
      </c>
      <c r="Q812" s="415">
        <f t="shared" si="226"/>
        <v>3</v>
      </c>
      <c r="R812" s="415">
        <f t="shared" si="226"/>
        <v>51</v>
      </c>
      <c r="S812" s="417">
        <f t="shared" si="226"/>
        <v>-155</v>
      </c>
      <c r="T812" s="478">
        <f>T808-T795</f>
        <v>5</v>
      </c>
      <c r="U812" s="578"/>
      <c r="V812" s="227"/>
      <c r="W812" s="578"/>
    </row>
    <row r="813" spans="1:23" x14ac:dyDescent="0.2">
      <c r="A813" s="370" t="s">
        <v>51</v>
      </c>
      <c r="B813" s="486">
        <v>56</v>
      </c>
      <c r="C813" s="487">
        <v>55</v>
      </c>
      <c r="D813" s="487">
        <v>56</v>
      </c>
      <c r="E813" s="487">
        <v>11</v>
      </c>
      <c r="F813" s="487">
        <v>57</v>
      </c>
      <c r="G813" s="489">
        <v>58</v>
      </c>
      <c r="H813" s="486">
        <v>53</v>
      </c>
      <c r="I813" s="487">
        <v>55</v>
      </c>
      <c r="J813" s="487">
        <v>55</v>
      </c>
      <c r="K813" s="487">
        <v>11</v>
      </c>
      <c r="L813" s="487">
        <v>56</v>
      </c>
      <c r="M813" s="489">
        <v>54</v>
      </c>
      <c r="N813" s="486">
        <v>55</v>
      </c>
      <c r="O813" s="487">
        <v>57</v>
      </c>
      <c r="P813" s="487">
        <v>56</v>
      </c>
      <c r="Q813" s="487">
        <v>6</v>
      </c>
      <c r="R813" s="487">
        <v>56</v>
      </c>
      <c r="S813" s="489">
        <v>55</v>
      </c>
      <c r="T813" s="347">
        <f>SUM(B813:S813)</f>
        <v>862</v>
      </c>
      <c r="U813" s="227" t="s">
        <v>56</v>
      </c>
      <c r="V813" s="278">
        <f>T800-T813</f>
        <v>0</v>
      </c>
      <c r="W813" s="279">
        <f>V813/T800</f>
        <v>0</v>
      </c>
    </row>
    <row r="814" spans="1:23" x14ac:dyDescent="0.2">
      <c r="A814" s="371" t="s">
        <v>28</v>
      </c>
      <c r="B814" s="323">
        <v>158</v>
      </c>
      <c r="C814" s="240">
        <v>157</v>
      </c>
      <c r="D814" s="240">
        <v>155</v>
      </c>
      <c r="E814" s="240">
        <v>159.5</v>
      </c>
      <c r="F814" s="240">
        <v>154.5</v>
      </c>
      <c r="G814" s="243">
        <v>153</v>
      </c>
      <c r="H814" s="242">
        <v>157</v>
      </c>
      <c r="I814" s="240">
        <v>156</v>
      </c>
      <c r="J814" s="240">
        <v>155</v>
      </c>
      <c r="K814" s="240">
        <v>159</v>
      </c>
      <c r="L814" s="240">
        <v>154.5</v>
      </c>
      <c r="M814" s="243">
        <v>153.5</v>
      </c>
      <c r="N814" s="242">
        <v>157.5</v>
      </c>
      <c r="O814" s="240">
        <v>155.5</v>
      </c>
      <c r="P814" s="240">
        <v>155</v>
      </c>
      <c r="Q814" s="240">
        <v>159</v>
      </c>
      <c r="R814" s="240">
        <v>154</v>
      </c>
      <c r="S814" s="243">
        <v>153.5</v>
      </c>
      <c r="T814" s="339"/>
      <c r="U814" s="227" t="s">
        <v>57</v>
      </c>
      <c r="V814" s="362">
        <v>155.47</v>
      </c>
      <c r="W814" s="578"/>
    </row>
    <row r="815" spans="1:23" ht="13.5" thickBot="1" x14ac:dyDescent="0.25">
      <c r="A815" s="372" t="s">
        <v>26</v>
      </c>
      <c r="B815" s="410">
        <f>B814-B801</f>
        <v>0</v>
      </c>
      <c r="C815" s="415">
        <f t="shared" ref="C815:S815" si="227">C814-C801</f>
        <v>0</v>
      </c>
      <c r="D815" s="415">
        <f t="shared" si="227"/>
        <v>0</v>
      </c>
      <c r="E815" s="415">
        <f t="shared" si="227"/>
        <v>0</v>
      </c>
      <c r="F815" s="415">
        <f t="shared" si="227"/>
        <v>0</v>
      </c>
      <c r="G815" s="417">
        <f t="shared" si="227"/>
        <v>0</v>
      </c>
      <c r="H815" s="410">
        <f t="shared" si="227"/>
        <v>0</v>
      </c>
      <c r="I815" s="415">
        <f t="shared" si="227"/>
        <v>0</v>
      </c>
      <c r="J815" s="415">
        <f t="shared" si="227"/>
        <v>0</v>
      </c>
      <c r="K815" s="415">
        <f t="shared" si="227"/>
        <v>0</v>
      </c>
      <c r="L815" s="415">
        <f t="shared" si="227"/>
        <v>0</v>
      </c>
      <c r="M815" s="417">
        <f t="shared" si="227"/>
        <v>0</v>
      </c>
      <c r="N815" s="410">
        <f t="shared" si="227"/>
        <v>0</v>
      </c>
      <c r="O815" s="415">
        <f t="shared" si="227"/>
        <v>0</v>
      </c>
      <c r="P815" s="415">
        <f t="shared" si="227"/>
        <v>0</v>
      </c>
      <c r="Q815" s="415">
        <f t="shared" si="227"/>
        <v>0</v>
      </c>
      <c r="R815" s="415">
        <f t="shared" si="227"/>
        <v>0</v>
      </c>
      <c r="S815" s="417">
        <f t="shared" si="227"/>
        <v>0</v>
      </c>
      <c r="T815" s="348"/>
      <c r="U815" s="227" t="s">
        <v>26</v>
      </c>
      <c r="V815" s="395">
        <f>V814-V801</f>
        <v>-0.12000000000000455</v>
      </c>
      <c r="W815" s="578"/>
    </row>
    <row r="817" spans="1:23" ht="13.5" thickBot="1" x14ac:dyDescent="0.25"/>
    <row r="818" spans="1:23" ht="13.5" thickBot="1" x14ac:dyDescent="0.25">
      <c r="A818" s="468" t="s">
        <v>176</v>
      </c>
      <c r="B818" s="621" t="s">
        <v>53</v>
      </c>
      <c r="C818" s="622"/>
      <c r="D818" s="622"/>
      <c r="E818" s="622"/>
      <c r="F818" s="622"/>
      <c r="G818" s="623"/>
      <c r="H818" s="621" t="s">
        <v>72</v>
      </c>
      <c r="I818" s="622"/>
      <c r="J818" s="622"/>
      <c r="K818" s="622"/>
      <c r="L818" s="622"/>
      <c r="M818" s="623"/>
      <c r="N818" s="621" t="s">
        <v>63</v>
      </c>
      <c r="O818" s="622"/>
      <c r="P818" s="622"/>
      <c r="Q818" s="622"/>
      <c r="R818" s="622"/>
      <c r="S818" s="623"/>
      <c r="T818" s="313" t="s">
        <v>55</v>
      </c>
      <c r="U818" s="579"/>
      <c r="V818" s="579"/>
      <c r="W818" s="579"/>
    </row>
    <row r="819" spans="1:23" x14ac:dyDescent="0.2">
      <c r="A819" s="469" t="s">
        <v>54</v>
      </c>
      <c r="B819" s="490">
        <v>1</v>
      </c>
      <c r="C819" s="329">
        <v>2</v>
      </c>
      <c r="D819" s="329">
        <v>3</v>
      </c>
      <c r="E819" s="329">
        <v>4</v>
      </c>
      <c r="F819" s="329">
        <v>5</v>
      </c>
      <c r="G819" s="483">
        <v>6</v>
      </c>
      <c r="H819" s="490">
        <v>7</v>
      </c>
      <c r="I819" s="329">
        <v>8</v>
      </c>
      <c r="J819" s="329">
        <v>9</v>
      </c>
      <c r="K819" s="329">
        <v>10</v>
      </c>
      <c r="L819" s="329">
        <v>11</v>
      </c>
      <c r="M819" s="483">
        <v>12</v>
      </c>
      <c r="N819" s="490">
        <v>13</v>
      </c>
      <c r="O819" s="329">
        <v>14</v>
      </c>
      <c r="P819" s="329">
        <v>15</v>
      </c>
      <c r="Q819" s="329">
        <v>16</v>
      </c>
      <c r="R819" s="329">
        <v>17</v>
      </c>
      <c r="S819" s="483">
        <v>18</v>
      </c>
      <c r="T819" s="575">
        <v>252</v>
      </c>
      <c r="U819" s="579"/>
      <c r="V819" s="579"/>
      <c r="W819" s="579"/>
    </row>
    <row r="820" spans="1:23" x14ac:dyDescent="0.2">
      <c r="A820" s="470" t="s">
        <v>3</v>
      </c>
      <c r="B820" s="580">
        <v>4655</v>
      </c>
      <c r="C820" s="581">
        <v>4655</v>
      </c>
      <c r="D820" s="581">
        <v>4655</v>
      </c>
      <c r="E820" s="581">
        <v>4655</v>
      </c>
      <c r="F820" s="581">
        <v>4655</v>
      </c>
      <c r="G820" s="582">
        <v>4655</v>
      </c>
      <c r="H820" s="580">
        <v>4655</v>
      </c>
      <c r="I820" s="581">
        <v>4655</v>
      </c>
      <c r="J820" s="581">
        <v>4655</v>
      </c>
      <c r="K820" s="581">
        <v>4655</v>
      </c>
      <c r="L820" s="581">
        <v>4655</v>
      </c>
      <c r="M820" s="582">
        <v>4655</v>
      </c>
      <c r="N820" s="580">
        <v>4655</v>
      </c>
      <c r="O820" s="581">
        <v>4655</v>
      </c>
      <c r="P820" s="581">
        <v>4655</v>
      </c>
      <c r="Q820" s="581">
        <v>4655</v>
      </c>
      <c r="R820" s="581">
        <v>4655</v>
      </c>
      <c r="S820" s="582">
        <v>4655</v>
      </c>
      <c r="T820" s="583">
        <v>4655</v>
      </c>
      <c r="U820" s="579"/>
      <c r="V820" s="579"/>
      <c r="W820" s="579"/>
    </row>
    <row r="821" spans="1:23" x14ac:dyDescent="0.2">
      <c r="A821" s="471" t="s">
        <v>6</v>
      </c>
      <c r="B821" s="584">
        <v>5179</v>
      </c>
      <c r="C821" s="585">
        <v>5429</v>
      </c>
      <c r="D821" s="585">
        <v>5391</v>
      </c>
      <c r="E821" s="585">
        <v>4956</v>
      </c>
      <c r="F821" s="585">
        <v>5291</v>
      </c>
      <c r="G821" s="586">
        <v>5359</v>
      </c>
      <c r="H821" s="584">
        <v>5290</v>
      </c>
      <c r="I821" s="585">
        <v>5024</v>
      </c>
      <c r="J821" s="585">
        <v>5452</v>
      </c>
      <c r="K821" s="585">
        <v>4870</v>
      </c>
      <c r="L821" s="585">
        <v>5416</v>
      </c>
      <c r="M821" s="586">
        <v>5691</v>
      </c>
      <c r="N821" s="584">
        <v>5124</v>
      </c>
      <c r="O821" s="585">
        <v>5072</v>
      </c>
      <c r="P821" s="585">
        <v>5250</v>
      </c>
      <c r="Q821" s="585">
        <v>4707</v>
      </c>
      <c r="R821" s="585">
        <v>5200</v>
      </c>
      <c r="S821" s="586">
        <v>5749</v>
      </c>
      <c r="T821" s="587">
        <v>5278</v>
      </c>
      <c r="U821" s="579"/>
      <c r="V821" s="579"/>
      <c r="W821" s="579"/>
    </row>
    <row r="822" spans="1:23" x14ac:dyDescent="0.2">
      <c r="A822" s="469" t="s">
        <v>7</v>
      </c>
      <c r="B822" s="588">
        <v>80</v>
      </c>
      <c r="C822" s="589">
        <v>93.3</v>
      </c>
      <c r="D822" s="589">
        <v>86.7</v>
      </c>
      <c r="E822" s="589">
        <v>100</v>
      </c>
      <c r="F822" s="589">
        <v>100</v>
      </c>
      <c r="G822" s="590">
        <v>100</v>
      </c>
      <c r="H822" s="588">
        <v>73.3</v>
      </c>
      <c r="I822" s="589">
        <v>93.3</v>
      </c>
      <c r="J822" s="589">
        <v>93.3</v>
      </c>
      <c r="K822" s="589">
        <v>50</v>
      </c>
      <c r="L822" s="589">
        <v>100</v>
      </c>
      <c r="M822" s="590">
        <v>93.3</v>
      </c>
      <c r="N822" s="588">
        <v>86.7</v>
      </c>
      <c r="O822" s="589">
        <v>100</v>
      </c>
      <c r="P822" s="589">
        <v>73.3</v>
      </c>
      <c r="Q822" s="589">
        <v>100</v>
      </c>
      <c r="R822" s="589">
        <v>93.3</v>
      </c>
      <c r="S822" s="590">
        <v>100</v>
      </c>
      <c r="T822" s="591">
        <v>80.2</v>
      </c>
      <c r="U822" s="579"/>
      <c r="V822" s="227"/>
      <c r="W822" s="579"/>
    </row>
    <row r="823" spans="1:23" ht="13.5" thickBot="1" x14ac:dyDescent="0.25">
      <c r="A823" s="469" t="s">
        <v>8</v>
      </c>
      <c r="B823" s="592">
        <v>0.129</v>
      </c>
      <c r="C823" s="593">
        <v>5.8999999999999997E-2</v>
      </c>
      <c r="D823" s="593">
        <v>6.6000000000000003E-2</v>
      </c>
      <c r="E823" s="593">
        <v>6.4000000000000001E-2</v>
      </c>
      <c r="F823" s="593">
        <v>4.2000000000000003E-2</v>
      </c>
      <c r="G823" s="594">
        <v>0.06</v>
      </c>
      <c r="H823" s="592">
        <v>7.9000000000000001E-2</v>
      </c>
      <c r="I823" s="593">
        <v>6.2E-2</v>
      </c>
      <c r="J823" s="593">
        <v>4.9000000000000002E-2</v>
      </c>
      <c r="K823" s="593">
        <v>0.10299999999999999</v>
      </c>
      <c r="L823" s="593">
        <v>0.03</v>
      </c>
      <c r="M823" s="594">
        <v>5.7000000000000002E-2</v>
      </c>
      <c r="N823" s="592">
        <v>7.3999999999999996E-2</v>
      </c>
      <c r="O823" s="593">
        <v>5.7000000000000002E-2</v>
      </c>
      <c r="P823" s="593">
        <v>0.10100000000000001</v>
      </c>
      <c r="Q823" s="593">
        <v>5.7000000000000002E-2</v>
      </c>
      <c r="R823" s="593">
        <v>6.2E-2</v>
      </c>
      <c r="S823" s="594">
        <v>2.9000000000000001E-2</v>
      </c>
      <c r="T823" s="595">
        <v>8.1000000000000003E-2</v>
      </c>
      <c r="U823" s="579"/>
      <c r="V823" s="227"/>
      <c r="W823" s="579"/>
    </row>
    <row r="824" spans="1:23" x14ac:dyDescent="0.2">
      <c r="A824" s="471" t="s">
        <v>1</v>
      </c>
      <c r="B824" s="559">
        <f>B821/B820*100-100</f>
        <v>11.256713211600427</v>
      </c>
      <c r="C824" s="560">
        <f t="shared" ref="C824:R824" si="228">C821/C820*100-100</f>
        <v>16.627282491944143</v>
      </c>
      <c r="D824" s="560">
        <f t="shared" si="228"/>
        <v>15.810955961331913</v>
      </c>
      <c r="E824" s="560">
        <f t="shared" si="228"/>
        <v>6.4661654135338438</v>
      </c>
      <c r="F824" s="560">
        <f t="shared" si="228"/>
        <v>13.662728249194416</v>
      </c>
      <c r="G824" s="561">
        <f t="shared" si="228"/>
        <v>15.123523093447915</v>
      </c>
      <c r="H824" s="559">
        <f t="shared" si="228"/>
        <v>13.641245972073037</v>
      </c>
      <c r="I824" s="560">
        <f t="shared" si="228"/>
        <v>7.9269602577873144</v>
      </c>
      <c r="J824" s="560">
        <f t="shared" si="228"/>
        <v>17.121374865735774</v>
      </c>
      <c r="K824" s="560">
        <f t="shared" si="228"/>
        <v>4.6186895810955946</v>
      </c>
      <c r="L824" s="560">
        <f t="shared" si="228"/>
        <v>16.348012889366274</v>
      </c>
      <c r="M824" s="561">
        <f t="shared" si="228"/>
        <v>22.25563909774435</v>
      </c>
      <c r="N824" s="559">
        <f t="shared" si="228"/>
        <v>10.075187969924812</v>
      </c>
      <c r="O824" s="560">
        <f t="shared" si="228"/>
        <v>8.9581095596133196</v>
      </c>
      <c r="P824" s="560">
        <f t="shared" si="228"/>
        <v>12.781954887218049</v>
      </c>
      <c r="Q824" s="560">
        <f t="shared" si="228"/>
        <v>1.1170784103115068</v>
      </c>
      <c r="R824" s="560">
        <f t="shared" si="228"/>
        <v>11.7078410311493</v>
      </c>
      <c r="S824" s="561">
        <f>S821/S820*100-100</f>
        <v>23.501611170784116</v>
      </c>
      <c r="T824" s="574">
        <f t="shared" ref="T824" si="229">T821/T820*100-100</f>
        <v>13.383458646616546</v>
      </c>
      <c r="U824" s="579"/>
      <c r="V824" s="227"/>
      <c r="W824" s="579"/>
    </row>
    <row r="825" spans="1:23" ht="13.5" thickBot="1" x14ac:dyDescent="0.25">
      <c r="A825" s="472" t="s">
        <v>27</v>
      </c>
      <c r="B825" s="410">
        <f>B821-B808</f>
        <v>244</v>
      </c>
      <c r="C825" s="415">
        <f t="shared" ref="C825:S825" si="230">C821-C808</f>
        <v>81</v>
      </c>
      <c r="D825" s="415">
        <f t="shared" si="230"/>
        <v>19</v>
      </c>
      <c r="E825" s="415">
        <f t="shared" si="230"/>
        <v>16</v>
      </c>
      <c r="F825" s="415">
        <f t="shared" si="230"/>
        <v>-100</v>
      </c>
      <c r="G825" s="417">
        <f t="shared" si="230"/>
        <v>-38</v>
      </c>
      <c r="H825" s="410">
        <f t="shared" si="230"/>
        <v>201</v>
      </c>
      <c r="I825" s="415">
        <f t="shared" si="230"/>
        <v>-69</v>
      </c>
      <c r="J825" s="415">
        <f t="shared" si="230"/>
        <v>207</v>
      </c>
      <c r="K825" s="415">
        <f t="shared" si="230"/>
        <v>-110</v>
      </c>
      <c r="L825" s="415">
        <f t="shared" si="230"/>
        <v>111</v>
      </c>
      <c r="M825" s="417">
        <f t="shared" si="230"/>
        <v>15</v>
      </c>
      <c r="N825" s="410">
        <f t="shared" si="230"/>
        <v>62</v>
      </c>
      <c r="O825" s="415">
        <f t="shared" si="230"/>
        <v>-26</v>
      </c>
      <c r="P825" s="415">
        <f t="shared" si="230"/>
        <v>-118</v>
      </c>
      <c r="Q825" s="415">
        <f t="shared" si="230"/>
        <v>-41</v>
      </c>
      <c r="R825" s="415">
        <f t="shared" si="230"/>
        <v>-78</v>
      </c>
      <c r="S825" s="417">
        <f t="shared" si="230"/>
        <v>182</v>
      </c>
      <c r="T825" s="478">
        <f>T821-T808</f>
        <v>35</v>
      </c>
      <c r="U825" s="579"/>
      <c r="V825" s="227"/>
      <c r="W825" s="579"/>
    </row>
    <row r="826" spans="1:23" x14ac:dyDescent="0.2">
      <c r="A826" s="370" t="s">
        <v>51</v>
      </c>
      <c r="B826" s="486">
        <v>56</v>
      </c>
      <c r="C826" s="487">
        <v>55</v>
      </c>
      <c r="D826" s="487">
        <v>56</v>
      </c>
      <c r="E826" s="487">
        <v>11</v>
      </c>
      <c r="F826" s="487">
        <v>57</v>
      </c>
      <c r="G826" s="489">
        <v>58</v>
      </c>
      <c r="H826" s="486">
        <v>53</v>
      </c>
      <c r="I826" s="487">
        <v>54</v>
      </c>
      <c r="J826" s="487">
        <v>55</v>
      </c>
      <c r="K826" s="487">
        <v>11</v>
      </c>
      <c r="L826" s="487">
        <v>56</v>
      </c>
      <c r="M826" s="489">
        <v>54</v>
      </c>
      <c r="N826" s="486">
        <v>55</v>
      </c>
      <c r="O826" s="487">
        <v>57</v>
      </c>
      <c r="P826" s="487">
        <v>56</v>
      </c>
      <c r="Q826" s="487">
        <v>6</v>
      </c>
      <c r="R826" s="487">
        <v>56</v>
      </c>
      <c r="S826" s="489">
        <v>55</v>
      </c>
      <c r="T826" s="347">
        <f>SUM(B826:S826)</f>
        <v>861</v>
      </c>
      <c r="U826" s="227" t="s">
        <v>56</v>
      </c>
      <c r="V826" s="278">
        <f>T813-T826</f>
        <v>1</v>
      </c>
      <c r="W826" s="279">
        <f>V826/T813</f>
        <v>1.1600928074245939E-3</v>
      </c>
    </row>
    <row r="827" spans="1:23" x14ac:dyDescent="0.2">
      <c r="A827" s="371" t="s">
        <v>28</v>
      </c>
      <c r="B827" s="323">
        <v>158</v>
      </c>
      <c r="C827" s="240">
        <v>157</v>
      </c>
      <c r="D827" s="240">
        <v>155</v>
      </c>
      <c r="E827" s="240">
        <v>159.5</v>
      </c>
      <c r="F827" s="240">
        <v>154.5</v>
      </c>
      <c r="G827" s="243">
        <v>153</v>
      </c>
      <c r="H827" s="242">
        <v>157</v>
      </c>
      <c r="I827" s="240">
        <v>156</v>
      </c>
      <c r="J827" s="240">
        <v>155</v>
      </c>
      <c r="K827" s="240">
        <v>159</v>
      </c>
      <c r="L827" s="240">
        <v>154.5</v>
      </c>
      <c r="M827" s="243">
        <v>153.5</v>
      </c>
      <c r="N827" s="242">
        <v>157.5</v>
      </c>
      <c r="O827" s="240">
        <v>155.5</v>
      </c>
      <c r="P827" s="240">
        <v>155</v>
      </c>
      <c r="Q827" s="240">
        <v>159</v>
      </c>
      <c r="R827" s="240">
        <v>154</v>
      </c>
      <c r="S827" s="243">
        <v>153.5</v>
      </c>
      <c r="T827" s="339"/>
      <c r="U827" s="227" t="s">
        <v>57</v>
      </c>
      <c r="V827" s="362">
        <v>155.53</v>
      </c>
      <c r="W827" s="579"/>
    </row>
    <row r="828" spans="1:23" ht="13.5" thickBot="1" x14ac:dyDescent="0.25">
      <c r="A828" s="372" t="s">
        <v>26</v>
      </c>
      <c r="B828" s="410">
        <f>B827-B814</f>
        <v>0</v>
      </c>
      <c r="C828" s="415">
        <f t="shared" ref="C828:S828" si="231">C827-C814</f>
        <v>0</v>
      </c>
      <c r="D828" s="415">
        <f t="shared" si="231"/>
        <v>0</v>
      </c>
      <c r="E828" s="415">
        <f t="shared" si="231"/>
        <v>0</v>
      </c>
      <c r="F828" s="415">
        <f t="shared" si="231"/>
        <v>0</v>
      </c>
      <c r="G828" s="417">
        <f t="shared" si="231"/>
        <v>0</v>
      </c>
      <c r="H828" s="410">
        <f t="shared" si="231"/>
        <v>0</v>
      </c>
      <c r="I828" s="415">
        <f t="shared" si="231"/>
        <v>0</v>
      </c>
      <c r="J828" s="415">
        <f t="shared" si="231"/>
        <v>0</v>
      </c>
      <c r="K828" s="415">
        <f t="shared" si="231"/>
        <v>0</v>
      </c>
      <c r="L828" s="415">
        <f t="shared" si="231"/>
        <v>0</v>
      </c>
      <c r="M828" s="417">
        <f t="shared" si="231"/>
        <v>0</v>
      </c>
      <c r="N828" s="410">
        <f t="shared" si="231"/>
        <v>0</v>
      </c>
      <c r="O828" s="415">
        <f t="shared" si="231"/>
        <v>0</v>
      </c>
      <c r="P828" s="415">
        <f t="shared" si="231"/>
        <v>0</v>
      </c>
      <c r="Q828" s="415">
        <f t="shared" si="231"/>
        <v>0</v>
      </c>
      <c r="R828" s="415">
        <f t="shared" si="231"/>
        <v>0</v>
      </c>
      <c r="S828" s="417">
        <f t="shared" si="231"/>
        <v>0</v>
      </c>
      <c r="T828" s="348"/>
      <c r="U828" s="227" t="s">
        <v>26</v>
      </c>
      <c r="V828" s="395">
        <f>V827-V814</f>
        <v>6.0000000000002274E-2</v>
      </c>
      <c r="W828" s="579"/>
    </row>
    <row r="830" spans="1:23" ht="13.5" thickBot="1" x14ac:dyDescent="0.25"/>
    <row r="831" spans="1:23" ht="13.5" thickBot="1" x14ac:dyDescent="0.25">
      <c r="A831" s="468" t="s">
        <v>177</v>
      </c>
      <c r="B831" s="621" t="s">
        <v>53</v>
      </c>
      <c r="C831" s="622"/>
      <c r="D831" s="622"/>
      <c r="E831" s="622"/>
      <c r="F831" s="622"/>
      <c r="G831" s="623"/>
      <c r="H831" s="621" t="s">
        <v>72</v>
      </c>
      <c r="I831" s="622"/>
      <c r="J831" s="622"/>
      <c r="K831" s="622"/>
      <c r="L831" s="622"/>
      <c r="M831" s="623"/>
      <c r="N831" s="621" t="s">
        <v>63</v>
      </c>
      <c r="O831" s="622"/>
      <c r="P831" s="622"/>
      <c r="Q831" s="622"/>
      <c r="R831" s="622"/>
      <c r="S831" s="623"/>
      <c r="T831" s="313" t="s">
        <v>55</v>
      </c>
      <c r="U831" s="596"/>
      <c r="V831" s="596"/>
      <c r="W831" s="596"/>
    </row>
    <row r="832" spans="1:23" x14ac:dyDescent="0.2">
      <c r="A832" s="469" t="s">
        <v>54</v>
      </c>
      <c r="B832" s="490">
        <v>1</v>
      </c>
      <c r="C832" s="329">
        <v>2</v>
      </c>
      <c r="D832" s="329">
        <v>3</v>
      </c>
      <c r="E832" s="329">
        <v>4</v>
      </c>
      <c r="F832" s="329">
        <v>5</v>
      </c>
      <c r="G832" s="483">
        <v>6</v>
      </c>
      <c r="H832" s="490">
        <v>7</v>
      </c>
      <c r="I832" s="329">
        <v>8</v>
      </c>
      <c r="J832" s="329">
        <v>9</v>
      </c>
      <c r="K832" s="329">
        <v>10</v>
      </c>
      <c r="L832" s="329">
        <v>11</v>
      </c>
      <c r="M832" s="483">
        <v>12</v>
      </c>
      <c r="N832" s="568">
        <v>13</v>
      </c>
      <c r="O832" s="329">
        <v>14</v>
      </c>
      <c r="P832" s="329">
        <v>15</v>
      </c>
      <c r="Q832" s="329">
        <v>16</v>
      </c>
      <c r="R832" s="329">
        <v>17</v>
      </c>
      <c r="S832" s="483">
        <v>18</v>
      </c>
      <c r="T832" s="603">
        <v>249</v>
      </c>
      <c r="U832" s="596"/>
      <c r="V832" s="596"/>
      <c r="W832" s="596"/>
    </row>
    <row r="833" spans="1:23" x14ac:dyDescent="0.2">
      <c r="A833" s="470" t="s">
        <v>3</v>
      </c>
      <c r="B833" s="580">
        <v>4670</v>
      </c>
      <c r="C833" s="580">
        <v>4670</v>
      </c>
      <c r="D833" s="580">
        <v>4670</v>
      </c>
      <c r="E833" s="580">
        <v>4670</v>
      </c>
      <c r="F833" s="580">
        <v>4670</v>
      </c>
      <c r="G833" s="580">
        <v>4670</v>
      </c>
      <c r="H833" s="580">
        <v>4670</v>
      </c>
      <c r="I833" s="580">
        <v>4670</v>
      </c>
      <c r="J833" s="580">
        <v>4670</v>
      </c>
      <c r="K833" s="580">
        <v>4670</v>
      </c>
      <c r="L833" s="580">
        <v>4670</v>
      </c>
      <c r="M833" s="580">
        <v>4670</v>
      </c>
      <c r="N833" s="580">
        <v>4670</v>
      </c>
      <c r="O833" s="580">
        <v>4670</v>
      </c>
      <c r="P833" s="580">
        <v>4670</v>
      </c>
      <c r="Q833" s="580">
        <v>4670</v>
      </c>
      <c r="R833" s="580">
        <v>4670</v>
      </c>
      <c r="S833" s="580">
        <v>4670</v>
      </c>
      <c r="T833" s="580">
        <v>4670</v>
      </c>
      <c r="U833" s="596"/>
      <c r="V833" s="596"/>
      <c r="W833" s="596"/>
    </row>
    <row r="834" spans="1:23" x14ac:dyDescent="0.2">
      <c r="A834" s="471" t="s">
        <v>6</v>
      </c>
      <c r="B834" s="584">
        <v>5040</v>
      </c>
      <c r="C834" s="585">
        <v>5353.666666666667</v>
      </c>
      <c r="D834" s="585">
        <v>5329</v>
      </c>
      <c r="E834" s="585">
        <v>4921</v>
      </c>
      <c r="F834" s="585">
        <v>5337.666666666667</v>
      </c>
      <c r="G834" s="586">
        <v>5450.666666666667</v>
      </c>
      <c r="H834" s="584">
        <v>5157.666666666667</v>
      </c>
      <c r="I834" s="585">
        <v>5118</v>
      </c>
      <c r="J834" s="585">
        <v>5360.333333333333</v>
      </c>
      <c r="K834" s="585">
        <v>4901</v>
      </c>
      <c r="L834" s="585">
        <v>5379.333333333333</v>
      </c>
      <c r="M834" s="586">
        <v>5669.333333333333</v>
      </c>
      <c r="N834" s="597">
        <v>5046</v>
      </c>
      <c r="O834" s="585">
        <v>5082.666666666667</v>
      </c>
      <c r="P834" s="585">
        <v>5247.333333333333</v>
      </c>
      <c r="Q834" s="585">
        <v>4733.333333333333</v>
      </c>
      <c r="R834" s="585">
        <v>5235</v>
      </c>
      <c r="S834" s="586">
        <v>5679.333333333333</v>
      </c>
      <c r="T834" s="600">
        <v>5223.7</v>
      </c>
      <c r="U834" s="596"/>
      <c r="V834" s="596"/>
      <c r="W834" s="596"/>
    </row>
    <row r="835" spans="1:23" x14ac:dyDescent="0.2">
      <c r="A835" s="469" t="s">
        <v>7</v>
      </c>
      <c r="B835" s="588">
        <v>83.35</v>
      </c>
      <c r="C835" s="589">
        <v>93.3</v>
      </c>
      <c r="D835" s="589">
        <v>86.7</v>
      </c>
      <c r="E835" s="589">
        <v>100</v>
      </c>
      <c r="F835" s="589">
        <v>100</v>
      </c>
      <c r="G835" s="590">
        <v>93.35</v>
      </c>
      <c r="H835" s="588">
        <v>83.3</v>
      </c>
      <c r="I835" s="589">
        <v>86.65</v>
      </c>
      <c r="J835" s="589">
        <v>96.65</v>
      </c>
      <c r="K835" s="589">
        <v>54.15</v>
      </c>
      <c r="L835" s="589">
        <v>100</v>
      </c>
      <c r="M835" s="590">
        <v>90</v>
      </c>
      <c r="N835" s="598">
        <v>90</v>
      </c>
      <c r="O835" s="589">
        <v>100</v>
      </c>
      <c r="P835" s="589">
        <v>83.3</v>
      </c>
      <c r="Q835" s="589">
        <v>100</v>
      </c>
      <c r="R835" s="589">
        <v>93.3</v>
      </c>
      <c r="S835" s="590">
        <v>96.65</v>
      </c>
      <c r="T835" s="601">
        <v>81.7</v>
      </c>
      <c r="U835" s="596"/>
      <c r="V835" s="227"/>
      <c r="W835" s="596"/>
    </row>
    <row r="836" spans="1:23" ht="13.5" thickBot="1" x14ac:dyDescent="0.25">
      <c r="A836" s="469" t="s">
        <v>8</v>
      </c>
      <c r="B836" s="592">
        <v>0.10350000000000001</v>
      </c>
      <c r="C836" s="593">
        <v>5.7499999999999996E-2</v>
      </c>
      <c r="D836" s="593">
        <v>6.2E-2</v>
      </c>
      <c r="E836" s="593">
        <v>5.8499999999999996E-2</v>
      </c>
      <c r="F836" s="593">
        <v>4.3499999999999997E-2</v>
      </c>
      <c r="G836" s="594">
        <v>5.8499999999999996E-2</v>
      </c>
      <c r="H836" s="592">
        <v>7.4999999999999997E-2</v>
      </c>
      <c r="I836" s="593">
        <v>6.4000000000000001E-2</v>
      </c>
      <c r="J836" s="593">
        <v>5.1000000000000004E-2</v>
      </c>
      <c r="K836" s="593">
        <v>9.7500000000000003E-2</v>
      </c>
      <c r="L836" s="593">
        <v>4.2499999999999996E-2</v>
      </c>
      <c r="M836" s="594">
        <v>0.06</v>
      </c>
      <c r="N836" s="599">
        <v>7.6499999999999999E-2</v>
      </c>
      <c r="O836" s="593">
        <v>0.05</v>
      </c>
      <c r="P836" s="593">
        <v>0.08</v>
      </c>
      <c r="Q836" s="593">
        <v>5.45E-2</v>
      </c>
      <c r="R836" s="593">
        <v>6.4500000000000002E-2</v>
      </c>
      <c r="S836" s="594">
        <v>3.5500000000000004E-2</v>
      </c>
      <c r="T836" s="602">
        <v>8.3000000000000004E-2</v>
      </c>
      <c r="U836" s="596"/>
      <c r="V836" s="227"/>
      <c r="W836" s="596"/>
    </row>
    <row r="837" spans="1:23" x14ac:dyDescent="0.2">
      <c r="A837" s="471" t="s">
        <v>1</v>
      </c>
      <c r="B837" s="559">
        <f>B834/B833*100-100</f>
        <v>7.9229122055674424</v>
      </c>
      <c r="C837" s="560">
        <f t="shared" ref="C837:R837" si="232">C834/C833*100-100</f>
        <v>14.639543183440409</v>
      </c>
      <c r="D837" s="560">
        <f t="shared" si="232"/>
        <v>14.111349036402572</v>
      </c>
      <c r="E837" s="560">
        <f t="shared" si="232"/>
        <v>5.3747323340471098</v>
      </c>
      <c r="F837" s="560">
        <f t="shared" si="232"/>
        <v>14.296930763740193</v>
      </c>
      <c r="G837" s="561">
        <f t="shared" si="232"/>
        <v>16.716630977872953</v>
      </c>
      <c r="H837" s="559">
        <f t="shared" si="232"/>
        <v>10.442541042112779</v>
      </c>
      <c r="I837" s="560">
        <f t="shared" si="232"/>
        <v>9.5931477516059971</v>
      </c>
      <c r="J837" s="560">
        <f t="shared" si="232"/>
        <v>14.782298358315487</v>
      </c>
      <c r="K837" s="560">
        <f t="shared" si="232"/>
        <v>4.9464668094218354</v>
      </c>
      <c r="L837" s="560">
        <f t="shared" si="232"/>
        <v>15.189150606709489</v>
      </c>
      <c r="M837" s="561">
        <f t="shared" si="232"/>
        <v>21.399000713775877</v>
      </c>
      <c r="N837" s="559">
        <f t="shared" si="232"/>
        <v>8.051391862955029</v>
      </c>
      <c r="O837" s="560">
        <f t="shared" si="232"/>
        <v>8.836545324768025</v>
      </c>
      <c r="P837" s="560">
        <f t="shared" si="232"/>
        <v>12.362598144182726</v>
      </c>
      <c r="Q837" s="560">
        <f t="shared" si="232"/>
        <v>1.3561741613133478</v>
      </c>
      <c r="R837" s="560">
        <f t="shared" si="232"/>
        <v>12.098501070663815</v>
      </c>
      <c r="S837" s="561">
        <f>S834/S833*100-100</f>
        <v>21.613133476088507</v>
      </c>
      <c r="T837" s="574">
        <f t="shared" ref="T837" si="233">T834/T833*100-100</f>
        <v>11.856531049250535</v>
      </c>
      <c r="U837" s="596"/>
      <c r="V837" s="227"/>
      <c r="W837" s="596"/>
    </row>
    <row r="838" spans="1:23" ht="13.5" thickBot="1" x14ac:dyDescent="0.25">
      <c r="A838" s="472" t="s">
        <v>27</v>
      </c>
      <c r="B838" s="410">
        <f>B834-B821</f>
        <v>-139</v>
      </c>
      <c r="C838" s="415">
        <f t="shared" ref="C838:S838" si="234">C834-C821</f>
        <v>-75.33333333333303</v>
      </c>
      <c r="D838" s="415">
        <f t="shared" si="234"/>
        <v>-62</v>
      </c>
      <c r="E838" s="415">
        <f t="shared" si="234"/>
        <v>-35</v>
      </c>
      <c r="F838" s="415">
        <f t="shared" si="234"/>
        <v>46.66666666666697</v>
      </c>
      <c r="G838" s="417">
        <f t="shared" si="234"/>
        <v>91.66666666666697</v>
      </c>
      <c r="H838" s="410">
        <f t="shared" si="234"/>
        <v>-132.33333333333303</v>
      </c>
      <c r="I838" s="415">
        <f t="shared" si="234"/>
        <v>94</v>
      </c>
      <c r="J838" s="415">
        <f t="shared" si="234"/>
        <v>-91.66666666666697</v>
      </c>
      <c r="K838" s="415">
        <f t="shared" si="234"/>
        <v>31</v>
      </c>
      <c r="L838" s="415">
        <f t="shared" si="234"/>
        <v>-36.66666666666697</v>
      </c>
      <c r="M838" s="417">
        <f t="shared" si="234"/>
        <v>-21.66666666666697</v>
      </c>
      <c r="N838" s="410">
        <f t="shared" si="234"/>
        <v>-78</v>
      </c>
      <c r="O838" s="415">
        <f t="shared" si="234"/>
        <v>10.66666666666697</v>
      </c>
      <c r="P838" s="415">
        <f t="shared" si="234"/>
        <v>-2.6666666666669698</v>
      </c>
      <c r="Q838" s="415">
        <f t="shared" si="234"/>
        <v>26.33333333333303</v>
      </c>
      <c r="R838" s="415">
        <f t="shared" si="234"/>
        <v>35</v>
      </c>
      <c r="S838" s="417">
        <f t="shared" si="234"/>
        <v>-69.66666666666697</v>
      </c>
      <c r="T838" s="478">
        <f>T834-T821</f>
        <v>-54.300000000000182</v>
      </c>
      <c r="U838" s="596"/>
      <c r="V838" s="227"/>
      <c r="W838" s="596"/>
    </row>
    <row r="839" spans="1:23" x14ac:dyDescent="0.2">
      <c r="A839" s="370" t="s">
        <v>51</v>
      </c>
      <c r="B839" s="486"/>
      <c r="C839" s="487"/>
      <c r="D839" s="487"/>
      <c r="E839" s="487"/>
      <c r="F839" s="487"/>
      <c r="G839" s="489"/>
      <c r="H839" s="486"/>
      <c r="I839" s="487"/>
      <c r="J839" s="487"/>
      <c r="K839" s="487"/>
      <c r="L839" s="487"/>
      <c r="M839" s="489"/>
      <c r="N839" s="486"/>
      <c r="O839" s="487"/>
      <c r="P839" s="487"/>
      <c r="Q839" s="487"/>
      <c r="R839" s="487"/>
      <c r="S839" s="489"/>
      <c r="T839" s="347">
        <f>SUM(B839:S839)</f>
        <v>0</v>
      </c>
      <c r="U839" s="227" t="s">
        <v>56</v>
      </c>
      <c r="V839" s="278">
        <f>T826-T839</f>
        <v>861</v>
      </c>
      <c r="W839" s="279">
        <f>V839/T826</f>
        <v>1</v>
      </c>
    </row>
    <row r="840" spans="1:23" x14ac:dyDescent="0.2">
      <c r="A840" s="371" t="s">
        <v>28</v>
      </c>
      <c r="B840" s="323">
        <v>158</v>
      </c>
      <c r="C840" s="240">
        <v>157</v>
      </c>
      <c r="D840" s="240">
        <v>155</v>
      </c>
      <c r="E840" s="240">
        <v>159.5</v>
      </c>
      <c r="F840" s="240">
        <v>154.5</v>
      </c>
      <c r="G840" s="243">
        <v>153</v>
      </c>
      <c r="H840" s="242">
        <v>157</v>
      </c>
      <c r="I840" s="240">
        <v>156</v>
      </c>
      <c r="J840" s="240">
        <v>155</v>
      </c>
      <c r="K840" s="240">
        <v>159</v>
      </c>
      <c r="L840" s="240">
        <v>154.5</v>
      </c>
      <c r="M840" s="243">
        <v>153.5</v>
      </c>
      <c r="N840" s="242">
        <v>157.5</v>
      </c>
      <c r="O840" s="240">
        <v>155.5</v>
      </c>
      <c r="P840" s="240">
        <v>155</v>
      </c>
      <c r="Q840" s="240">
        <v>159</v>
      </c>
      <c r="R840" s="240">
        <v>154</v>
      </c>
      <c r="S840" s="243">
        <v>153.5</v>
      </c>
      <c r="T840" s="339"/>
      <c r="U840" s="227" t="s">
        <v>57</v>
      </c>
      <c r="V840" s="362">
        <v>155.47999999999999</v>
      </c>
      <c r="W840" s="596"/>
    </row>
    <row r="841" spans="1:23" ht="13.5" thickBot="1" x14ac:dyDescent="0.25">
      <c r="A841" s="372" t="s">
        <v>26</v>
      </c>
      <c r="B841" s="410">
        <f>B840-B827</f>
        <v>0</v>
      </c>
      <c r="C841" s="415">
        <f t="shared" ref="C841:S841" si="235">C840-C827</f>
        <v>0</v>
      </c>
      <c r="D841" s="415">
        <f t="shared" si="235"/>
        <v>0</v>
      </c>
      <c r="E841" s="415">
        <f t="shared" si="235"/>
        <v>0</v>
      </c>
      <c r="F841" s="415">
        <f t="shared" si="235"/>
        <v>0</v>
      </c>
      <c r="G841" s="417">
        <f t="shared" si="235"/>
        <v>0</v>
      </c>
      <c r="H841" s="410">
        <f t="shared" si="235"/>
        <v>0</v>
      </c>
      <c r="I841" s="415">
        <f t="shared" si="235"/>
        <v>0</v>
      </c>
      <c r="J841" s="415">
        <f t="shared" si="235"/>
        <v>0</v>
      </c>
      <c r="K841" s="415">
        <f t="shared" si="235"/>
        <v>0</v>
      </c>
      <c r="L841" s="415">
        <f t="shared" si="235"/>
        <v>0</v>
      </c>
      <c r="M841" s="417">
        <f t="shared" si="235"/>
        <v>0</v>
      </c>
      <c r="N841" s="410">
        <f t="shared" si="235"/>
        <v>0</v>
      </c>
      <c r="O841" s="415">
        <f t="shared" si="235"/>
        <v>0</v>
      </c>
      <c r="P841" s="415">
        <f t="shared" si="235"/>
        <v>0</v>
      </c>
      <c r="Q841" s="415">
        <f t="shared" si="235"/>
        <v>0</v>
      </c>
      <c r="R841" s="415">
        <f t="shared" si="235"/>
        <v>0</v>
      </c>
      <c r="S841" s="417">
        <f t="shared" si="235"/>
        <v>0</v>
      </c>
      <c r="T841" s="348"/>
      <c r="U841" s="227" t="s">
        <v>26</v>
      </c>
      <c r="V841" s="395">
        <f>V840-V827</f>
        <v>-5.0000000000011369E-2</v>
      </c>
      <c r="W841" s="596"/>
    </row>
  </sheetData>
  <mergeCells count="149">
    <mergeCell ref="B792:G792"/>
    <mergeCell ref="H792:M792"/>
    <mergeCell ref="N792:S792"/>
    <mergeCell ref="B701:G701"/>
    <mergeCell ref="H701:M701"/>
    <mergeCell ref="N701:S701"/>
    <mergeCell ref="N441:S441"/>
    <mergeCell ref="B467:G467"/>
    <mergeCell ref="H467:M467"/>
    <mergeCell ref="B480:G480"/>
    <mergeCell ref="H480:M480"/>
    <mergeCell ref="N636:S636"/>
    <mergeCell ref="B623:G623"/>
    <mergeCell ref="H623:M623"/>
    <mergeCell ref="N493:S493"/>
    <mergeCell ref="H571:M571"/>
    <mergeCell ref="N571:S571"/>
    <mergeCell ref="B597:G597"/>
    <mergeCell ref="H597:M597"/>
    <mergeCell ref="N597:S597"/>
    <mergeCell ref="B584:G584"/>
    <mergeCell ref="H584:M584"/>
    <mergeCell ref="B636:G636"/>
    <mergeCell ref="B506:G506"/>
    <mergeCell ref="B165:F165"/>
    <mergeCell ref="B311:G311"/>
    <mergeCell ref="H311:M311"/>
    <mergeCell ref="B415:G415"/>
    <mergeCell ref="H415:M415"/>
    <mergeCell ref="B204:F204"/>
    <mergeCell ref="B191:F191"/>
    <mergeCell ref="N298:S298"/>
    <mergeCell ref="H298:M298"/>
    <mergeCell ref="B178:F178"/>
    <mergeCell ref="B256:F256"/>
    <mergeCell ref="B243:F243"/>
    <mergeCell ref="B230:F230"/>
    <mergeCell ref="B217:F217"/>
    <mergeCell ref="N311:S311"/>
    <mergeCell ref="B298:G298"/>
    <mergeCell ref="B282:F282"/>
    <mergeCell ref="B269:F269"/>
    <mergeCell ref="B324:G324"/>
    <mergeCell ref="H324:M324"/>
    <mergeCell ref="N324:S324"/>
    <mergeCell ref="B337:G337"/>
    <mergeCell ref="H337:M337"/>
    <mergeCell ref="N337:S337"/>
    <mergeCell ref="H532:M532"/>
    <mergeCell ref="N532:S532"/>
    <mergeCell ref="B545:G545"/>
    <mergeCell ref="H545:M545"/>
    <mergeCell ref="H363:M363"/>
    <mergeCell ref="N415:S415"/>
    <mergeCell ref="B350:G350"/>
    <mergeCell ref="H350:M350"/>
    <mergeCell ref="B493:G493"/>
    <mergeCell ref="H493:M493"/>
    <mergeCell ref="N350:S350"/>
    <mergeCell ref="N467:S467"/>
    <mergeCell ref="B441:G441"/>
    <mergeCell ref="H441:M441"/>
    <mergeCell ref="B454:G454"/>
    <mergeCell ref="N454:S454"/>
    <mergeCell ref="H506:M506"/>
    <mergeCell ref="B9:F9"/>
    <mergeCell ref="B22:F22"/>
    <mergeCell ref="B35:F35"/>
    <mergeCell ref="B48:F48"/>
    <mergeCell ref="B61:F61"/>
    <mergeCell ref="B74:F74"/>
    <mergeCell ref="B152:F152"/>
    <mergeCell ref="B139:F139"/>
    <mergeCell ref="B126:F126"/>
    <mergeCell ref="B113:F113"/>
    <mergeCell ref="B100:F100"/>
    <mergeCell ref="B87:F87"/>
    <mergeCell ref="B714:G714"/>
    <mergeCell ref="H714:M714"/>
    <mergeCell ref="N714:S714"/>
    <mergeCell ref="B428:G428"/>
    <mergeCell ref="H428:M428"/>
    <mergeCell ref="N428:S428"/>
    <mergeCell ref="N363:S363"/>
    <mergeCell ref="B376:G376"/>
    <mergeCell ref="H376:M376"/>
    <mergeCell ref="N376:S376"/>
    <mergeCell ref="B402:G402"/>
    <mergeCell ref="H402:M402"/>
    <mergeCell ref="N402:S402"/>
    <mergeCell ref="B389:G389"/>
    <mergeCell ref="H389:M389"/>
    <mergeCell ref="N389:S389"/>
    <mergeCell ref="B363:G363"/>
    <mergeCell ref="N623:S623"/>
    <mergeCell ref="B610:G610"/>
    <mergeCell ref="H610:M610"/>
    <mergeCell ref="N506:S506"/>
    <mergeCell ref="N480:S480"/>
    <mergeCell ref="H454:M454"/>
    <mergeCell ref="B532:G532"/>
    <mergeCell ref="B805:G805"/>
    <mergeCell ref="H805:M805"/>
    <mergeCell ref="N805:S805"/>
    <mergeCell ref="N610:S610"/>
    <mergeCell ref="N545:S545"/>
    <mergeCell ref="B519:G519"/>
    <mergeCell ref="H519:M519"/>
    <mergeCell ref="N519:S519"/>
    <mergeCell ref="X748:Y748"/>
    <mergeCell ref="B727:G727"/>
    <mergeCell ref="H727:M727"/>
    <mergeCell ref="N727:S727"/>
    <mergeCell ref="N584:S584"/>
    <mergeCell ref="B558:G558"/>
    <mergeCell ref="H558:M558"/>
    <mergeCell ref="N558:S558"/>
    <mergeCell ref="B571:G571"/>
    <mergeCell ref="H662:M662"/>
    <mergeCell ref="N662:S662"/>
    <mergeCell ref="B675:G675"/>
    <mergeCell ref="H675:M675"/>
    <mergeCell ref="N675:S675"/>
    <mergeCell ref="B649:G649"/>
    <mergeCell ref="H649:M649"/>
    <mergeCell ref="B831:G831"/>
    <mergeCell ref="H831:M831"/>
    <mergeCell ref="N831:S831"/>
    <mergeCell ref="B818:G818"/>
    <mergeCell ref="H818:M818"/>
    <mergeCell ref="N818:S818"/>
    <mergeCell ref="N649:S649"/>
    <mergeCell ref="H636:M636"/>
    <mergeCell ref="B779:G779"/>
    <mergeCell ref="H779:M779"/>
    <mergeCell ref="N779:S779"/>
    <mergeCell ref="B766:G766"/>
    <mergeCell ref="H766:M766"/>
    <mergeCell ref="N766:S766"/>
    <mergeCell ref="B740:G740"/>
    <mergeCell ref="H740:M740"/>
    <mergeCell ref="N740:S740"/>
    <mergeCell ref="B662:G662"/>
    <mergeCell ref="B688:G688"/>
    <mergeCell ref="H688:M688"/>
    <mergeCell ref="N688:S688"/>
    <mergeCell ref="B753:G753"/>
    <mergeCell ref="H753:M753"/>
    <mergeCell ref="N753:S75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T713"/>
  <sheetViews>
    <sheetView showGridLines="0" topLeftCell="A691" zoomScale="73" zoomScaleNormal="73" workbookViewId="0">
      <selection activeCell="H708" sqref="H708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624" t="s">
        <v>50</v>
      </c>
      <c r="C9" s="625"/>
      <c r="D9" s="625"/>
      <c r="E9" s="625"/>
      <c r="F9" s="625"/>
      <c r="G9" s="626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624" t="s">
        <v>50</v>
      </c>
      <c r="C23" s="625"/>
      <c r="D23" s="625"/>
      <c r="E23" s="625"/>
      <c r="F23" s="625"/>
      <c r="G23" s="626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624" t="s">
        <v>50</v>
      </c>
      <c r="C37" s="625"/>
      <c r="D37" s="625"/>
      <c r="E37" s="625"/>
      <c r="F37" s="625"/>
      <c r="G37" s="626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624" t="s">
        <v>50</v>
      </c>
      <c r="C53" s="625"/>
      <c r="D53" s="625"/>
      <c r="E53" s="625"/>
      <c r="F53" s="625"/>
      <c r="G53" s="626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624" t="s">
        <v>50</v>
      </c>
      <c r="C67" s="625"/>
      <c r="D67" s="625"/>
      <c r="E67" s="625"/>
      <c r="F67" s="625"/>
      <c r="G67" s="626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624" t="s">
        <v>50</v>
      </c>
      <c r="C81" s="625"/>
      <c r="D81" s="625"/>
      <c r="E81" s="625"/>
      <c r="F81" s="625"/>
      <c r="G81" s="626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624" t="s">
        <v>50</v>
      </c>
      <c r="C95" s="625"/>
      <c r="D95" s="625"/>
      <c r="E95" s="625"/>
      <c r="F95" s="625"/>
      <c r="G95" s="626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624" t="s">
        <v>50</v>
      </c>
      <c r="C111" s="625"/>
      <c r="D111" s="625"/>
      <c r="E111" s="625"/>
      <c r="F111" s="625"/>
      <c r="G111" s="626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624" t="s">
        <v>50</v>
      </c>
      <c r="C125" s="625"/>
      <c r="D125" s="625"/>
      <c r="E125" s="625"/>
      <c r="F125" s="625"/>
      <c r="G125" s="626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624" t="s">
        <v>50</v>
      </c>
      <c r="C139" s="625"/>
      <c r="D139" s="625"/>
      <c r="E139" s="625"/>
      <c r="F139" s="625"/>
      <c r="G139" s="626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624" t="s">
        <v>50</v>
      </c>
      <c r="C153" s="625"/>
      <c r="D153" s="625"/>
      <c r="E153" s="625"/>
      <c r="F153" s="625"/>
      <c r="G153" s="626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2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2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2" s="413" customFormat="1" x14ac:dyDescent="0.2">
      <c r="A163" s="309" t="s">
        <v>28</v>
      </c>
      <c r="B163" s="229">
        <f>B149+2</f>
        <v>61</v>
      </c>
      <c r="C163" s="281">
        <v>59.5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2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2" x14ac:dyDescent="0.2">
      <c r="C165" s="280">
        <v>59.5</v>
      </c>
      <c r="F165" s="280" t="s">
        <v>68</v>
      </c>
    </row>
    <row r="166" spans="1:12" ht="13.5" thickBot="1" x14ac:dyDescent="0.25"/>
    <row r="167" spans="1:12" s="419" customFormat="1" ht="13.5" thickBot="1" x14ac:dyDescent="0.25">
      <c r="A167" s="285" t="s">
        <v>91</v>
      </c>
      <c r="B167" s="624" t="s">
        <v>50</v>
      </c>
      <c r="C167" s="625"/>
      <c r="D167" s="625"/>
      <c r="E167" s="625"/>
      <c r="F167" s="625"/>
      <c r="G167" s="626"/>
      <c r="H167" s="313" t="s">
        <v>0</v>
      </c>
      <c r="I167" s="227"/>
    </row>
    <row r="168" spans="1:12" s="419" customFormat="1" x14ac:dyDescent="0.2">
      <c r="A168" s="226" t="s">
        <v>54</v>
      </c>
      <c r="B168" s="286">
        <v>1</v>
      </c>
      <c r="C168" s="287">
        <v>2</v>
      </c>
      <c r="D168" s="288">
        <v>3</v>
      </c>
      <c r="E168" s="287">
        <v>4</v>
      </c>
      <c r="F168" s="288">
        <v>5</v>
      </c>
      <c r="G168" s="283">
        <v>6</v>
      </c>
      <c r="H168" s="289"/>
      <c r="I168" s="290"/>
    </row>
    <row r="169" spans="1:12" s="419" customFormat="1" x14ac:dyDescent="0.2">
      <c r="A169" s="226" t="s">
        <v>2</v>
      </c>
      <c r="B169" s="250">
        <v>1</v>
      </c>
      <c r="C169" s="333">
        <v>2</v>
      </c>
      <c r="D169" s="251">
        <v>3</v>
      </c>
      <c r="E169" s="315">
        <v>4</v>
      </c>
      <c r="F169" s="251">
        <v>5</v>
      </c>
      <c r="G169" s="335">
        <v>6</v>
      </c>
      <c r="H169" s="284" t="s">
        <v>0</v>
      </c>
      <c r="I169" s="246"/>
      <c r="J169" s="291"/>
    </row>
    <row r="170" spans="1:12" s="419" customFormat="1" x14ac:dyDescent="0.2">
      <c r="A170" s="292" t="s">
        <v>3</v>
      </c>
      <c r="B170" s="253">
        <v>1375</v>
      </c>
      <c r="C170" s="254">
        <v>1375</v>
      </c>
      <c r="D170" s="254">
        <v>1375</v>
      </c>
      <c r="E170" s="254">
        <v>1375</v>
      </c>
      <c r="F170" s="254">
        <v>1375</v>
      </c>
      <c r="G170" s="255">
        <v>1375</v>
      </c>
      <c r="H170" s="293">
        <v>1375</v>
      </c>
      <c r="I170" s="294"/>
      <c r="J170" s="291"/>
    </row>
    <row r="171" spans="1:12" s="419" customFormat="1" x14ac:dyDescent="0.2">
      <c r="A171" s="295" t="s">
        <v>6</v>
      </c>
      <c r="B171" s="256">
        <v>1399.14</v>
      </c>
      <c r="C171" s="257">
        <v>1367.63</v>
      </c>
      <c r="D171" s="257">
        <v>1414.58</v>
      </c>
      <c r="E171" s="257">
        <v>1408.98</v>
      </c>
      <c r="F171" s="296">
        <v>1417.74</v>
      </c>
      <c r="G171" s="258">
        <v>1456.67</v>
      </c>
      <c r="H171" s="297">
        <v>1411.59</v>
      </c>
      <c r="I171" s="298"/>
      <c r="J171" s="291"/>
    </row>
    <row r="172" spans="1:12" s="419" customFormat="1" x14ac:dyDescent="0.2">
      <c r="A172" s="226" t="s">
        <v>7</v>
      </c>
      <c r="B172" s="260">
        <v>74.290000000000006</v>
      </c>
      <c r="C172" s="261">
        <v>94.74</v>
      </c>
      <c r="D172" s="261">
        <v>89.83</v>
      </c>
      <c r="E172" s="261">
        <v>93.22</v>
      </c>
      <c r="F172" s="299">
        <v>90.32</v>
      </c>
      <c r="G172" s="262">
        <v>80.95</v>
      </c>
      <c r="H172" s="300">
        <v>86.36</v>
      </c>
      <c r="I172" s="301"/>
      <c r="J172" s="291"/>
    </row>
    <row r="173" spans="1:12" s="419" customFormat="1" x14ac:dyDescent="0.2">
      <c r="A173" s="226" t="s">
        <v>8</v>
      </c>
      <c r="B173" s="263">
        <v>9.2100000000000001E-2</v>
      </c>
      <c r="C173" s="264">
        <v>5.7000000000000002E-2</v>
      </c>
      <c r="D173" s="264">
        <v>6.6699999999999995E-2</v>
      </c>
      <c r="E173" s="264">
        <v>5.8099999999999999E-2</v>
      </c>
      <c r="F173" s="302">
        <v>5.67E-2</v>
      </c>
      <c r="G173" s="265">
        <v>7.5399999999999995E-2</v>
      </c>
      <c r="H173" s="303">
        <v>7.0400000000000004E-2</v>
      </c>
      <c r="I173" s="304"/>
      <c r="J173" s="305"/>
      <c r="K173" s="306"/>
    </row>
    <row r="174" spans="1:12" s="419" customFormat="1" x14ac:dyDescent="0.2">
      <c r="A174" s="295" t="s">
        <v>1</v>
      </c>
      <c r="B174" s="266">
        <f t="shared" ref="B174:H174" si="39">B171/B170*100-100</f>
        <v>1.7556363636363841</v>
      </c>
      <c r="C174" s="267">
        <f t="shared" si="39"/>
        <v>-0.53599999999998715</v>
      </c>
      <c r="D174" s="267">
        <f t="shared" si="39"/>
        <v>2.8785454545454456</v>
      </c>
      <c r="E174" s="267">
        <f t="shared" si="39"/>
        <v>2.4712727272727193</v>
      </c>
      <c r="F174" s="267">
        <f t="shared" si="39"/>
        <v>3.1083636363636487</v>
      </c>
      <c r="G174" s="268">
        <f t="shared" si="39"/>
        <v>5.9396363636363674</v>
      </c>
      <c r="H174" s="269">
        <f t="shared" si="39"/>
        <v>2.6610909090909018</v>
      </c>
      <c r="I174" s="304"/>
      <c r="J174" s="305"/>
      <c r="K174" s="227"/>
    </row>
    <row r="175" spans="1:12" s="419" customFormat="1" ht="13.5" thickBot="1" x14ac:dyDescent="0.25">
      <c r="A175" s="226" t="s">
        <v>27</v>
      </c>
      <c r="B175" s="270">
        <f>B171-B157</f>
        <v>172.0432258064518</v>
      </c>
      <c r="C175" s="271">
        <f t="shared" ref="C175:H175" si="40">C171-C157</f>
        <v>102.78151515151535</v>
      </c>
      <c r="D175" s="271">
        <f t="shared" si="40"/>
        <v>156.82137931034481</v>
      </c>
      <c r="E175" s="271">
        <f t="shared" si="40"/>
        <v>127.24923076923073</v>
      </c>
      <c r="F175" s="271">
        <f t="shared" si="40"/>
        <v>104.90981132075467</v>
      </c>
      <c r="G175" s="272">
        <f t="shared" si="40"/>
        <v>163.33666666666682</v>
      </c>
      <c r="H175" s="307">
        <f t="shared" si="40"/>
        <v>135.6501503759398</v>
      </c>
      <c r="I175" s="308"/>
      <c r="J175" s="305"/>
      <c r="K175" s="227"/>
    </row>
    <row r="176" spans="1:12" s="419" customFormat="1" x14ac:dyDescent="0.2">
      <c r="A176" s="309" t="s">
        <v>51</v>
      </c>
      <c r="B176" s="274">
        <v>423</v>
      </c>
      <c r="C176" s="275">
        <v>438</v>
      </c>
      <c r="D176" s="275">
        <v>746</v>
      </c>
      <c r="E176" s="275">
        <v>782</v>
      </c>
      <c r="F176" s="275">
        <v>693</v>
      </c>
      <c r="G176" s="276">
        <v>546</v>
      </c>
      <c r="H176" s="277">
        <f>SUM(B176:G176)</f>
        <v>3628</v>
      </c>
      <c r="I176" s="310" t="s">
        <v>56</v>
      </c>
      <c r="J176" s="311">
        <f>H162-H176</f>
        <v>6</v>
      </c>
      <c r="K176" s="279">
        <f>J176/H162</f>
        <v>1.6510731975784259E-3</v>
      </c>
      <c r="L176" s="414" t="s">
        <v>95</v>
      </c>
    </row>
    <row r="177" spans="1:11" s="419" customFormat="1" x14ac:dyDescent="0.2">
      <c r="A177" s="309" t="s">
        <v>28</v>
      </c>
      <c r="B177" s="229">
        <f>B163+1.5</f>
        <v>62.5</v>
      </c>
      <c r="C177" s="281">
        <v>61.5</v>
      </c>
      <c r="D177" s="281">
        <f t="shared" ref="D177:G177" si="41">D163+1.5</f>
        <v>61</v>
      </c>
      <c r="E177" s="281">
        <f t="shared" si="41"/>
        <v>60</v>
      </c>
      <c r="F177" s="281">
        <f t="shared" si="41"/>
        <v>59</v>
      </c>
      <c r="G177" s="230">
        <f t="shared" si="41"/>
        <v>59.5</v>
      </c>
      <c r="H177" s="233"/>
      <c r="I177" s="227" t="s">
        <v>57</v>
      </c>
      <c r="J177" s="419">
        <v>58.97</v>
      </c>
    </row>
    <row r="178" spans="1:11" s="419" customFormat="1" ht="13.5" thickBot="1" x14ac:dyDescent="0.25">
      <c r="A178" s="312" t="s">
        <v>26</v>
      </c>
      <c r="B178" s="231">
        <f>B177-B163</f>
        <v>1.5</v>
      </c>
      <c r="C178" s="232">
        <f t="shared" ref="C178:G178" si="42">C177-C163</f>
        <v>2</v>
      </c>
      <c r="D178" s="232">
        <f t="shared" si="42"/>
        <v>1.5</v>
      </c>
      <c r="E178" s="232">
        <f t="shared" si="42"/>
        <v>1.5</v>
      </c>
      <c r="F178" s="232">
        <f t="shared" si="42"/>
        <v>1.5</v>
      </c>
      <c r="G178" s="238">
        <f t="shared" si="42"/>
        <v>1.5</v>
      </c>
      <c r="H178" s="234"/>
      <c r="I178" s="419" t="s">
        <v>26</v>
      </c>
      <c r="J178" s="419">
        <f>J177-J163</f>
        <v>1.9799999999999969</v>
      </c>
    </row>
    <row r="180" spans="1:11" s="421" customFormat="1" x14ac:dyDescent="0.2">
      <c r="B180" s="421">
        <v>60.6</v>
      </c>
      <c r="C180" s="421">
        <v>60.6</v>
      </c>
      <c r="D180" s="421">
        <v>60.6</v>
      </c>
      <c r="E180" s="421">
        <v>60.6</v>
      </c>
      <c r="F180" s="421">
        <v>60.6</v>
      </c>
      <c r="G180" s="421">
        <v>60.6</v>
      </c>
    </row>
    <row r="181" spans="1:11" ht="13.5" thickBot="1" x14ac:dyDescent="0.25">
      <c r="B181" s="280">
        <v>1411</v>
      </c>
      <c r="C181" s="421">
        <v>1411</v>
      </c>
      <c r="D181" s="421">
        <v>1411</v>
      </c>
      <c r="E181" s="421">
        <v>1411</v>
      </c>
      <c r="F181" s="421">
        <v>1411</v>
      </c>
      <c r="G181" s="421">
        <v>1411</v>
      </c>
      <c r="H181" s="421">
        <v>1411</v>
      </c>
    </row>
    <row r="182" spans="1:11" ht="13.5" thickBot="1" x14ac:dyDescent="0.25">
      <c r="A182" s="285" t="s">
        <v>96</v>
      </c>
      <c r="B182" s="624" t="s">
        <v>50</v>
      </c>
      <c r="C182" s="625"/>
      <c r="D182" s="625"/>
      <c r="E182" s="625"/>
      <c r="F182" s="625"/>
      <c r="G182" s="626"/>
      <c r="H182" s="313" t="s">
        <v>0</v>
      </c>
      <c r="I182" s="227"/>
      <c r="J182" s="421"/>
      <c r="K182" s="421"/>
    </row>
    <row r="183" spans="1:11" x14ac:dyDescent="0.2">
      <c r="A183" s="226" t="s">
        <v>54</v>
      </c>
      <c r="B183" s="286">
        <v>1</v>
      </c>
      <c r="C183" s="287">
        <v>2</v>
      </c>
      <c r="D183" s="288">
        <v>3</v>
      </c>
      <c r="E183" s="287">
        <v>4</v>
      </c>
      <c r="F183" s="288">
        <v>5</v>
      </c>
      <c r="G183" s="283">
        <v>6</v>
      </c>
      <c r="H183" s="289"/>
      <c r="I183" s="290"/>
      <c r="J183" s="421"/>
      <c r="K183" s="421"/>
    </row>
    <row r="184" spans="1:11" x14ac:dyDescent="0.2">
      <c r="A184" s="226" t="s">
        <v>2</v>
      </c>
      <c r="B184" s="250">
        <v>1</v>
      </c>
      <c r="C184" s="333">
        <v>2</v>
      </c>
      <c r="D184" s="251">
        <v>3</v>
      </c>
      <c r="E184" s="315">
        <v>4</v>
      </c>
      <c r="F184" s="251">
        <v>5</v>
      </c>
      <c r="G184" s="335">
        <v>6</v>
      </c>
      <c r="H184" s="284" t="s">
        <v>0</v>
      </c>
      <c r="I184" s="246"/>
      <c r="J184" s="291"/>
      <c r="K184" s="421"/>
    </row>
    <row r="185" spans="1:11" x14ac:dyDescent="0.2">
      <c r="A185" s="292" t="s">
        <v>3</v>
      </c>
      <c r="B185" s="253">
        <v>1475</v>
      </c>
      <c r="C185" s="254">
        <v>1475</v>
      </c>
      <c r="D185" s="254">
        <v>1475</v>
      </c>
      <c r="E185" s="254">
        <v>1475</v>
      </c>
      <c r="F185" s="254">
        <v>1475</v>
      </c>
      <c r="G185" s="255">
        <v>1475</v>
      </c>
      <c r="H185" s="293">
        <v>1475</v>
      </c>
      <c r="I185" s="294"/>
      <c r="J185" s="291"/>
      <c r="K185" s="421"/>
    </row>
    <row r="186" spans="1:11" x14ac:dyDescent="0.2">
      <c r="A186" s="295" t="s">
        <v>6</v>
      </c>
      <c r="B186" s="256">
        <v>1300.909090909091</v>
      </c>
      <c r="C186" s="257">
        <v>1385.7777777777778</v>
      </c>
      <c r="D186" s="257">
        <v>1459.1803278688524</v>
      </c>
      <c r="E186" s="257">
        <v>1497.1739130434783</v>
      </c>
      <c r="F186" s="296">
        <v>1624.8076923076924</v>
      </c>
      <c r="G186" s="258">
        <v>1687.3170731707316</v>
      </c>
      <c r="H186" s="297">
        <v>1487.1942446043165</v>
      </c>
      <c r="I186" s="298"/>
      <c r="J186" s="291"/>
      <c r="K186" s="421"/>
    </row>
    <row r="187" spans="1:11" x14ac:dyDescent="0.2">
      <c r="A187" s="226" t="s">
        <v>7</v>
      </c>
      <c r="B187" s="260">
        <v>96.969696969696969</v>
      </c>
      <c r="C187" s="261">
        <v>100</v>
      </c>
      <c r="D187" s="261">
        <v>100</v>
      </c>
      <c r="E187" s="261">
        <v>100</v>
      </c>
      <c r="F187" s="299">
        <v>100</v>
      </c>
      <c r="G187" s="262">
        <v>87.804878048780495</v>
      </c>
      <c r="H187" s="300">
        <v>77.338129496402871</v>
      </c>
      <c r="I187" s="301"/>
      <c r="J187" s="291"/>
      <c r="K187" s="421"/>
    </row>
    <row r="188" spans="1:11" x14ac:dyDescent="0.2">
      <c r="A188" s="226" t="s">
        <v>8</v>
      </c>
      <c r="B188" s="263">
        <v>4.7209911262206819E-2</v>
      </c>
      <c r="C188" s="264">
        <v>3.2963081745632471E-2</v>
      </c>
      <c r="D188" s="264">
        <v>2.5890056281249938E-2</v>
      </c>
      <c r="E188" s="264">
        <v>2.3662434445591525E-2</v>
      </c>
      <c r="F188" s="302">
        <v>5.2006510129745928E-2</v>
      </c>
      <c r="G188" s="265">
        <v>6.310252089529543E-2</v>
      </c>
      <c r="H188" s="303">
        <v>8.5505614531472041E-2</v>
      </c>
      <c r="I188" s="304"/>
      <c r="J188" s="305"/>
      <c r="K188" s="306"/>
    </row>
    <row r="189" spans="1:11" x14ac:dyDescent="0.2">
      <c r="A189" s="295" t="s">
        <v>1</v>
      </c>
      <c r="B189" s="266">
        <f t="shared" ref="B189:H189" si="43">B186/B185*100-100</f>
        <v>-11.802773497688747</v>
      </c>
      <c r="C189" s="267">
        <f t="shared" si="43"/>
        <v>-6.0489642184557368</v>
      </c>
      <c r="D189" s="267">
        <f t="shared" si="43"/>
        <v>-1.0725201444845851</v>
      </c>
      <c r="E189" s="267">
        <f t="shared" si="43"/>
        <v>1.503316138540896</v>
      </c>
      <c r="F189" s="267">
        <f t="shared" si="43"/>
        <v>10.156453715775754</v>
      </c>
      <c r="G189" s="268">
        <f t="shared" si="43"/>
        <v>14.3943778420835</v>
      </c>
      <c r="H189" s="269">
        <f t="shared" si="43"/>
        <v>0.82672844775026988</v>
      </c>
      <c r="I189" s="304"/>
      <c r="J189" s="305"/>
      <c r="K189" s="227"/>
    </row>
    <row r="190" spans="1:11" ht="13.5" thickBot="1" x14ac:dyDescent="0.25">
      <c r="A190" s="226" t="s">
        <v>27</v>
      </c>
      <c r="B190" s="270">
        <f>B186-B181</f>
        <v>-110.09090909090901</v>
      </c>
      <c r="C190" s="271">
        <f t="shared" ref="C190:H190" si="44">C186-C181</f>
        <v>-25.222222222222172</v>
      </c>
      <c r="D190" s="271">
        <f t="shared" si="44"/>
        <v>48.180327868852373</v>
      </c>
      <c r="E190" s="271">
        <f t="shared" si="44"/>
        <v>86.173913043478251</v>
      </c>
      <c r="F190" s="271">
        <f t="shared" si="44"/>
        <v>213.80769230769238</v>
      </c>
      <c r="G190" s="272">
        <f t="shared" si="44"/>
        <v>276.31707317073165</v>
      </c>
      <c r="H190" s="307">
        <f t="shared" si="44"/>
        <v>76.194244604316509</v>
      </c>
      <c r="I190" s="308"/>
      <c r="J190" s="305"/>
      <c r="K190" s="227"/>
    </row>
    <row r="191" spans="1:11" x14ac:dyDescent="0.2">
      <c r="A191" s="309" t="s">
        <v>51</v>
      </c>
      <c r="B191" s="274">
        <v>309</v>
      </c>
      <c r="C191" s="275">
        <v>668</v>
      </c>
      <c r="D191" s="275">
        <v>860</v>
      </c>
      <c r="E191" s="275">
        <v>652</v>
      </c>
      <c r="F191" s="275">
        <v>695</v>
      </c>
      <c r="G191" s="276">
        <v>430</v>
      </c>
      <c r="H191" s="277">
        <f>SUM(B191:G191)</f>
        <v>3614</v>
      </c>
      <c r="I191" s="310" t="s">
        <v>56</v>
      </c>
      <c r="J191" s="311">
        <f>H176-H191</f>
        <v>14</v>
      </c>
      <c r="K191" s="279">
        <f>J191/H176</f>
        <v>3.858875413450937E-3</v>
      </c>
    </row>
    <row r="192" spans="1:11" x14ac:dyDescent="0.2">
      <c r="A192" s="309" t="s">
        <v>28</v>
      </c>
      <c r="B192" s="229">
        <v>65.5</v>
      </c>
      <c r="C192" s="281">
        <v>64</v>
      </c>
      <c r="D192" s="281">
        <v>63.5</v>
      </c>
      <c r="E192" s="281">
        <v>63</v>
      </c>
      <c r="F192" s="281">
        <v>62</v>
      </c>
      <c r="G192" s="230">
        <v>61</v>
      </c>
      <c r="H192" s="233"/>
      <c r="I192" s="227" t="s">
        <v>57</v>
      </c>
      <c r="J192" s="421">
        <v>60.61</v>
      </c>
      <c r="K192" s="421"/>
    </row>
    <row r="193" spans="1:11" ht="13.5" thickBot="1" x14ac:dyDescent="0.25">
      <c r="A193" s="312" t="s">
        <v>26</v>
      </c>
      <c r="B193" s="231">
        <f>B192-B180</f>
        <v>4.8999999999999986</v>
      </c>
      <c r="C193" s="232">
        <f t="shared" ref="C193:G193" si="45">C192-C180</f>
        <v>3.3999999999999986</v>
      </c>
      <c r="D193" s="232">
        <f t="shared" si="45"/>
        <v>2.8999999999999986</v>
      </c>
      <c r="E193" s="232">
        <f t="shared" si="45"/>
        <v>2.3999999999999986</v>
      </c>
      <c r="F193" s="232">
        <f t="shared" si="45"/>
        <v>1.3999999999999986</v>
      </c>
      <c r="G193" s="238">
        <f t="shared" si="45"/>
        <v>0.39999999999999858</v>
      </c>
      <c r="H193" s="234"/>
      <c r="I193" s="421" t="s">
        <v>26</v>
      </c>
      <c r="J193" s="421">
        <f>J192-J177</f>
        <v>1.6400000000000006</v>
      </c>
      <c r="K193" s="421"/>
    </row>
    <row r="194" spans="1:11" x14ac:dyDescent="0.2">
      <c r="C194" s="425"/>
      <c r="D194" s="425"/>
      <c r="E194" s="425"/>
      <c r="F194" s="425"/>
      <c r="G194" s="425"/>
    </row>
    <row r="195" spans="1:11" ht="13.5" thickBot="1" x14ac:dyDescent="0.25"/>
    <row r="196" spans="1:11" ht="13.5" thickBot="1" x14ac:dyDescent="0.25">
      <c r="A196" s="285" t="s">
        <v>97</v>
      </c>
      <c r="B196" s="624" t="s">
        <v>50</v>
      </c>
      <c r="C196" s="625"/>
      <c r="D196" s="625"/>
      <c r="E196" s="625"/>
      <c r="F196" s="625"/>
      <c r="G196" s="626"/>
      <c r="H196" s="313" t="s">
        <v>0</v>
      </c>
      <c r="I196" s="227"/>
      <c r="J196" s="426"/>
      <c r="K196" s="426"/>
    </row>
    <row r="197" spans="1:11" x14ac:dyDescent="0.2">
      <c r="A197" s="226" t="s">
        <v>54</v>
      </c>
      <c r="B197" s="286">
        <v>1</v>
      </c>
      <c r="C197" s="287">
        <v>2</v>
      </c>
      <c r="D197" s="288">
        <v>3</v>
      </c>
      <c r="E197" s="287">
        <v>4</v>
      </c>
      <c r="F197" s="288">
        <v>5</v>
      </c>
      <c r="G197" s="283">
        <v>6</v>
      </c>
      <c r="H197" s="289"/>
      <c r="I197" s="290"/>
      <c r="J197" s="426"/>
      <c r="K197" s="426"/>
    </row>
    <row r="198" spans="1:11" x14ac:dyDescent="0.2">
      <c r="A198" s="226" t="s">
        <v>2</v>
      </c>
      <c r="B198" s="250">
        <v>1</v>
      </c>
      <c r="C198" s="333">
        <v>2</v>
      </c>
      <c r="D198" s="251">
        <v>3</v>
      </c>
      <c r="E198" s="315">
        <v>4</v>
      </c>
      <c r="F198" s="251">
        <v>5</v>
      </c>
      <c r="G198" s="335">
        <v>6</v>
      </c>
      <c r="H198" s="284" t="s">
        <v>0</v>
      </c>
      <c r="I198" s="246"/>
      <c r="J198" s="291"/>
      <c r="K198" s="426"/>
    </row>
    <row r="199" spans="1:11" x14ac:dyDescent="0.2">
      <c r="A199" s="292" t="s">
        <v>3</v>
      </c>
      <c r="B199" s="253">
        <v>1575</v>
      </c>
      <c r="C199" s="254">
        <v>1575</v>
      </c>
      <c r="D199" s="254">
        <v>1575</v>
      </c>
      <c r="E199" s="254">
        <v>1575</v>
      </c>
      <c r="F199" s="254">
        <v>1575</v>
      </c>
      <c r="G199" s="255">
        <v>1575</v>
      </c>
      <c r="H199" s="293">
        <v>1575</v>
      </c>
      <c r="I199" s="294"/>
      <c r="J199" s="291"/>
      <c r="K199" s="426"/>
    </row>
    <row r="200" spans="1:11" x14ac:dyDescent="0.2">
      <c r="A200" s="295" t="s">
        <v>6</v>
      </c>
      <c r="B200" s="256">
        <v>1442.5</v>
      </c>
      <c r="C200" s="257">
        <v>1517.8431372549019</v>
      </c>
      <c r="D200" s="257">
        <v>1567.5384615384614</v>
      </c>
      <c r="E200" s="257">
        <v>1615.4</v>
      </c>
      <c r="F200" s="296">
        <v>1656.6037735849056</v>
      </c>
      <c r="G200" s="258">
        <v>1772.1875</v>
      </c>
      <c r="H200" s="297">
        <v>1597.090909090909</v>
      </c>
      <c r="I200" s="298"/>
      <c r="J200" s="291"/>
      <c r="K200" s="426"/>
    </row>
    <row r="201" spans="1:11" x14ac:dyDescent="0.2">
      <c r="A201" s="226" t="s">
        <v>7</v>
      </c>
      <c r="B201" s="260">
        <v>100</v>
      </c>
      <c r="C201" s="261">
        <v>100</v>
      </c>
      <c r="D201" s="261">
        <v>100</v>
      </c>
      <c r="E201" s="261">
        <v>100</v>
      </c>
      <c r="F201" s="299">
        <v>100</v>
      </c>
      <c r="G201" s="262">
        <v>90.625</v>
      </c>
      <c r="H201" s="300">
        <v>89.090909090909093</v>
      </c>
      <c r="I201" s="301"/>
      <c r="J201" s="291"/>
      <c r="K201" s="426"/>
    </row>
    <row r="202" spans="1:11" x14ac:dyDescent="0.2">
      <c r="A202" s="226" t="s">
        <v>8</v>
      </c>
      <c r="B202" s="263">
        <v>3.1147661621510274E-2</v>
      </c>
      <c r="C202" s="264">
        <v>3.6304586719503061E-2</v>
      </c>
      <c r="D202" s="264">
        <v>2.853034814041646E-2</v>
      </c>
      <c r="E202" s="264">
        <v>3.193223389923143E-2</v>
      </c>
      <c r="F202" s="302">
        <v>3.5255675071213806E-2</v>
      </c>
      <c r="G202" s="265">
        <v>5.3638249162908075E-2</v>
      </c>
      <c r="H202" s="303">
        <v>6.6183241452544173E-2</v>
      </c>
      <c r="I202" s="304"/>
      <c r="J202" s="305"/>
      <c r="K202" s="306"/>
    </row>
    <row r="203" spans="1:11" x14ac:dyDescent="0.2">
      <c r="A203" s="295" t="s">
        <v>1</v>
      </c>
      <c r="B203" s="266">
        <f t="shared" ref="B203:H203" si="46">B200/B199*100-100</f>
        <v>-8.4126984126984183</v>
      </c>
      <c r="C203" s="267">
        <f t="shared" si="46"/>
        <v>-3.6290071584189292</v>
      </c>
      <c r="D203" s="267">
        <f t="shared" si="46"/>
        <v>-0.47374847374848628</v>
      </c>
      <c r="E203" s="267">
        <f t="shared" si="46"/>
        <v>2.5650793650793702</v>
      </c>
      <c r="F203" s="267">
        <f t="shared" si="46"/>
        <v>5.1811919736448004</v>
      </c>
      <c r="G203" s="268">
        <f t="shared" si="46"/>
        <v>12.519841269841265</v>
      </c>
      <c r="H203" s="269">
        <f t="shared" si="46"/>
        <v>1.4025974025974079</v>
      </c>
      <c r="I203" s="304"/>
      <c r="J203" s="305"/>
      <c r="K203" s="227"/>
    </row>
    <row r="204" spans="1:11" ht="13.5" thickBot="1" x14ac:dyDescent="0.25">
      <c r="A204" s="226" t="s">
        <v>27</v>
      </c>
      <c r="B204" s="270">
        <f>B200-B186</f>
        <v>141.59090909090901</v>
      </c>
      <c r="C204" s="271">
        <f t="shared" ref="C204:G204" si="47">C200-C186</f>
        <v>132.06535947712405</v>
      </c>
      <c r="D204" s="271">
        <f t="shared" si="47"/>
        <v>108.35813366960906</v>
      </c>
      <c r="E204" s="271">
        <f t="shared" si="47"/>
        <v>118.22608695652184</v>
      </c>
      <c r="F204" s="271">
        <f t="shared" si="47"/>
        <v>31.796081277213261</v>
      </c>
      <c r="G204" s="272">
        <f t="shared" si="47"/>
        <v>84.870426829268354</v>
      </c>
      <c r="H204" s="307">
        <f>H200-H186</f>
        <v>109.8966644865925</v>
      </c>
      <c r="I204" s="308"/>
      <c r="J204" s="305"/>
      <c r="K204" s="227"/>
    </row>
    <row r="205" spans="1:11" x14ac:dyDescent="0.2">
      <c r="A205" s="309" t="s">
        <v>51</v>
      </c>
      <c r="B205" s="274">
        <v>309</v>
      </c>
      <c r="C205" s="275">
        <v>668</v>
      </c>
      <c r="D205" s="275">
        <v>860</v>
      </c>
      <c r="E205" s="275">
        <v>651</v>
      </c>
      <c r="F205" s="275">
        <v>695</v>
      </c>
      <c r="G205" s="276">
        <v>430</v>
      </c>
      <c r="H205" s="277">
        <f>SUM(B205:G205)</f>
        <v>3613</v>
      </c>
      <c r="I205" s="310" t="s">
        <v>56</v>
      </c>
      <c r="J205" s="311">
        <f>H191-H205</f>
        <v>1</v>
      </c>
      <c r="K205" s="279">
        <f>J205/H191</f>
        <v>2.7670171555063639E-4</v>
      </c>
    </row>
    <row r="206" spans="1:11" x14ac:dyDescent="0.2">
      <c r="A206" s="309" t="s">
        <v>28</v>
      </c>
      <c r="B206" s="229">
        <v>69.5</v>
      </c>
      <c r="C206" s="281">
        <v>68</v>
      </c>
      <c r="D206" s="281">
        <v>67</v>
      </c>
      <c r="E206" s="281">
        <v>66.5</v>
      </c>
      <c r="F206" s="281">
        <v>65.5</v>
      </c>
      <c r="G206" s="230">
        <v>64.5</v>
      </c>
      <c r="H206" s="233"/>
      <c r="I206" s="227" t="s">
        <v>57</v>
      </c>
      <c r="J206" s="426">
        <v>63.1</v>
      </c>
      <c r="K206" s="426"/>
    </row>
    <row r="207" spans="1:11" ht="13.5" thickBot="1" x14ac:dyDescent="0.25">
      <c r="A207" s="312" t="s">
        <v>26</v>
      </c>
      <c r="B207" s="231">
        <f>B206-B192</f>
        <v>4</v>
      </c>
      <c r="C207" s="232">
        <f t="shared" ref="C207:G207" si="48">C206-C192</f>
        <v>4</v>
      </c>
      <c r="D207" s="232">
        <f t="shared" si="48"/>
        <v>3.5</v>
      </c>
      <c r="E207" s="232">
        <f t="shared" si="48"/>
        <v>3.5</v>
      </c>
      <c r="F207" s="232">
        <f t="shared" si="48"/>
        <v>3.5</v>
      </c>
      <c r="G207" s="238">
        <f t="shared" si="48"/>
        <v>3.5</v>
      </c>
      <c r="H207" s="234"/>
      <c r="I207" s="426" t="s">
        <v>26</v>
      </c>
      <c r="J207" s="426">
        <f>J206-J192</f>
        <v>2.490000000000002</v>
      </c>
      <c r="K207" s="426"/>
    </row>
    <row r="208" spans="1:11" x14ac:dyDescent="0.2">
      <c r="D208" s="280">
        <v>67</v>
      </c>
      <c r="F208" s="280" t="s">
        <v>68</v>
      </c>
    </row>
    <row r="209" spans="1:11" ht="13.5" thickBot="1" x14ac:dyDescent="0.25">
      <c r="F209" s="280">
        <v>65.5</v>
      </c>
    </row>
    <row r="210" spans="1:11" s="428" customFormat="1" ht="13.5" thickBot="1" x14ac:dyDescent="0.25">
      <c r="A210" s="285" t="s">
        <v>98</v>
      </c>
      <c r="B210" s="624" t="s">
        <v>50</v>
      </c>
      <c r="C210" s="625"/>
      <c r="D210" s="625"/>
      <c r="E210" s="625"/>
      <c r="F210" s="625"/>
      <c r="G210" s="626"/>
      <c r="H210" s="313" t="s">
        <v>0</v>
      </c>
      <c r="I210" s="227"/>
    </row>
    <row r="211" spans="1:11" s="428" customFormat="1" x14ac:dyDescent="0.2">
      <c r="A211" s="226" t="s">
        <v>54</v>
      </c>
      <c r="B211" s="286">
        <v>1</v>
      </c>
      <c r="C211" s="287">
        <v>2</v>
      </c>
      <c r="D211" s="288">
        <v>3</v>
      </c>
      <c r="E211" s="287">
        <v>4</v>
      </c>
      <c r="F211" s="288">
        <v>5</v>
      </c>
      <c r="G211" s="283">
        <v>6</v>
      </c>
      <c r="H211" s="289"/>
      <c r="I211" s="290"/>
    </row>
    <row r="212" spans="1:11" s="428" customFormat="1" x14ac:dyDescent="0.2">
      <c r="A212" s="226" t="s">
        <v>2</v>
      </c>
      <c r="B212" s="250">
        <v>1</v>
      </c>
      <c r="C212" s="333">
        <v>2</v>
      </c>
      <c r="D212" s="251">
        <v>3</v>
      </c>
      <c r="E212" s="315">
        <v>4</v>
      </c>
      <c r="F212" s="251">
        <v>5</v>
      </c>
      <c r="G212" s="335">
        <v>6</v>
      </c>
      <c r="H212" s="284" t="s">
        <v>0</v>
      </c>
      <c r="I212" s="246"/>
      <c r="J212" s="291"/>
    </row>
    <row r="213" spans="1:11" s="428" customFormat="1" x14ac:dyDescent="0.2">
      <c r="A213" s="292" t="s">
        <v>3</v>
      </c>
      <c r="B213" s="253">
        <v>1685</v>
      </c>
      <c r="C213" s="254">
        <v>1685</v>
      </c>
      <c r="D213" s="254">
        <v>1685</v>
      </c>
      <c r="E213" s="254">
        <v>1685</v>
      </c>
      <c r="F213" s="254">
        <v>1685</v>
      </c>
      <c r="G213" s="255">
        <v>1685</v>
      </c>
      <c r="H213" s="293">
        <v>1685</v>
      </c>
      <c r="I213" s="294"/>
      <c r="J213" s="291"/>
    </row>
    <row r="214" spans="1:11" s="428" customFormat="1" x14ac:dyDescent="0.2">
      <c r="A214" s="295" t="s">
        <v>6</v>
      </c>
      <c r="B214" s="256">
        <v>1580</v>
      </c>
      <c r="C214" s="257">
        <v>1663.6</v>
      </c>
      <c r="D214" s="257">
        <v>1722.2388059701493</v>
      </c>
      <c r="E214" s="257">
        <v>1776.2790697674418</v>
      </c>
      <c r="F214" s="296">
        <v>1788.6792452830189</v>
      </c>
      <c r="G214" s="258">
        <v>1866.875</v>
      </c>
      <c r="H214" s="297">
        <v>1738.1716417910447</v>
      </c>
      <c r="I214" s="298"/>
      <c r="J214" s="291"/>
    </row>
    <row r="215" spans="1:11" s="428" customFormat="1" x14ac:dyDescent="0.2">
      <c r="A215" s="226" t="s">
        <v>7</v>
      </c>
      <c r="B215" s="260">
        <v>95.652173913043484</v>
      </c>
      <c r="C215" s="261">
        <v>100</v>
      </c>
      <c r="D215" s="261">
        <v>100</v>
      </c>
      <c r="E215" s="261">
        <v>100</v>
      </c>
      <c r="F215" s="299">
        <v>100</v>
      </c>
      <c r="G215" s="262">
        <v>96.875</v>
      </c>
      <c r="H215" s="300">
        <v>89.925373134328353</v>
      </c>
      <c r="I215" s="301"/>
      <c r="J215" s="291"/>
    </row>
    <row r="216" spans="1:11" s="428" customFormat="1" x14ac:dyDescent="0.2">
      <c r="A216" s="226" t="s">
        <v>8</v>
      </c>
      <c r="B216" s="263">
        <v>6.1135554251796634E-2</v>
      </c>
      <c r="C216" s="264">
        <v>4.0193457454131984E-2</v>
      </c>
      <c r="D216" s="264">
        <v>3.8617315749439211E-2</v>
      </c>
      <c r="E216" s="264">
        <v>3.5084788034185486E-2</v>
      </c>
      <c r="F216" s="302">
        <v>4.4501517815236501E-2</v>
      </c>
      <c r="G216" s="265">
        <v>5.2831216591245032E-2</v>
      </c>
      <c r="H216" s="303">
        <v>6.2341148194980787E-2</v>
      </c>
      <c r="I216" s="304"/>
      <c r="J216" s="305"/>
      <c r="K216" s="306"/>
    </row>
    <row r="217" spans="1:11" s="428" customFormat="1" x14ac:dyDescent="0.2">
      <c r="A217" s="295" t="s">
        <v>1</v>
      </c>
      <c r="B217" s="266">
        <f t="shared" ref="B217:H217" si="49">B214/B213*100-100</f>
        <v>-6.2314540059347223</v>
      </c>
      <c r="C217" s="267">
        <f t="shared" si="49"/>
        <v>-1.2700296735905141</v>
      </c>
      <c r="D217" s="267">
        <f t="shared" si="49"/>
        <v>2.2100181584658429</v>
      </c>
      <c r="E217" s="267">
        <f t="shared" si="49"/>
        <v>5.4171554758125637</v>
      </c>
      <c r="F217" s="267">
        <f t="shared" si="49"/>
        <v>6.153070936677679</v>
      </c>
      <c r="G217" s="268">
        <f t="shared" si="49"/>
        <v>10.79376854599407</v>
      </c>
      <c r="H217" s="269">
        <f t="shared" si="49"/>
        <v>3.1555870499136347</v>
      </c>
      <c r="I217" s="304"/>
      <c r="J217" s="305"/>
      <c r="K217" s="227"/>
    </row>
    <row r="218" spans="1:11" s="428" customFormat="1" ht="13.5" thickBot="1" x14ac:dyDescent="0.25">
      <c r="A218" s="226" t="s">
        <v>27</v>
      </c>
      <c r="B218" s="270">
        <f t="shared" ref="B218:H218" si="50">B214-B200</f>
        <v>137.5</v>
      </c>
      <c r="C218" s="271">
        <f t="shared" si="50"/>
        <v>145.75686274509803</v>
      </c>
      <c r="D218" s="271">
        <f t="shared" si="50"/>
        <v>154.70034443168788</v>
      </c>
      <c r="E218" s="271">
        <f t="shared" si="50"/>
        <v>160.87906976744171</v>
      </c>
      <c r="F218" s="271">
        <f t="shared" si="50"/>
        <v>132.07547169811323</v>
      </c>
      <c r="G218" s="272">
        <f t="shared" si="50"/>
        <v>94.6875</v>
      </c>
      <c r="H218" s="307">
        <f t="shared" si="50"/>
        <v>141.08073270013574</v>
      </c>
      <c r="I218" s="308"/>
      <c r="J218" s="305"/>
      <c r="K218" s="227"/>
    </row>
    <row r="219" spans="1:11" s="428" customFormat="1" x14ac:dyDescent="0.2">
      <c r="A219" s="309" t="s">
        <v>51</v>
      </c>
      <c r="B219" s="274">
        <v>309</v>
      </c>
      <c r="C219" s="275">
        <v>668</v>
      </c>
      <c r="D219" s="275">
        <v>860</v>
      </c>
      <c r="E219" s="275">
        <v>651</v>
      </c>
      <c r="F219" s="275">
        <v>695</v>
      </c>
      <c r="G219" s="276">
        <v>430</v>
      </c>
      <c r="H219" s="277">
        <f>SUM(B219:G219)</f>
        <v>3613</v>
      </c>
      <c r="I219" s="310" t="s">
        <v>56</v>
      </c>
      <c r="J219" s="311">
        <f>H205-H219</f>
        <v>0</v>
      </c>
      <c r="K219" s="279">
        <f>J219/H205</f>
        <v>0</v>
      </c>
    </row>
    <row r="220" spans="1:11" s="428" customFormat="1" x14ac:dyDescent="0.2">
      <c r="A220" s="309" t="s">
        <v>28</v>
      </c>
      <c r="B220" s="229">
        <v>74.5</v>
      </c>
      <c r="C220" s="281">
        <v>73</v>
      </c>
      <c r="D220" s="281">
        <v>72</v>
      </c>
      <c r="E220" s="281">
        <v>71.5</v>
      </c>
      <c r="F220" s="281">
        <v>70.5</v>
      </c>
      <c r="G220" s="230">
        <v>70</v>
      </c>
      <c r="H220" s="233"/>
      <c r="I220" s="227" t="s">
        <v>57</v>
      </c>
      <c r="J220" s="428">
        <v>66.72</v>
      </c>
    </row>
    <row r="221" spans="1:11" s="428" customFormat="1" ht="13.5" thickBot="1" x14ac:dyDescent="0.25">
      <c r="A221" s="312" t="s">
        <v>26</v>
      </c>
      <c r="B221" s="231">
        <f>B220-B206</f>
        <v>5</v>
      </c>
      <c r="C221" s="232">
        <f t="shared" ref="C221:G221" si="51">C220-C206</f>
        <v>5</v>
      </c>
      <c r="D221" s="232">
        <f t="shared" si="51"/>
        <v>5</v>
      </c>
      <c r="E221" s="232">
        <f t="shared" si="51"/>
        <v>5</v>
      </c>
      <c r="F221" s="232">
        <f t="shared" si="51"/>
        <v>5</v>
      </c>
      <c r="G221" s="238">
        <f t="shared" si="51"/>
        <v>5.5</v>
      </c>
      <c r="H221" s="234"/>
      <c r="I221" s="428" t="s">
        <v>26</v>
      </c>
      <c r="J221" s="428">
        <f>J220-J206</f>
        <v>3.6199999999999974</v>
      </c>
    </row>
    <row r="223" spans="1:11" ht="13.5" thickBot="1" x14ac:dyDescent="0.25"/>
    <row r="224" spans="1:11" s="429" customFormat="1" ht="13.5" thickBot="1" x14ac:dyDescent="0.25">
      <c r="A224" s="285" t="s">
        <v>99</v>
      </c>
      <c r="B224" s="624" t="s">
        <v>50</v>
      </c>
      <c r="C224" s="625"/>
      <c r="D224" s="625"/>
      <c r="E224" s="625"/>
      <c r="F224" s="625"/>
      <c r="G224" s="626"/>
      <c r="H224" s="313" t="s">
        <v>0</v>
      </c>
      <c r="I224" s="227"/>
    </row>
    <row r="225" spans="1:13" s="429" customFormat="1" x14ac:dyDescent="0.2">
      <c r="A225" s="226" t="s">
        <v>54</v>
      </c>
      <c r="B225" s="286">
        <v>1</v>
      </c>
      <c r="C225" s="287">
        <v>2</v>
      </c>
      <c r="D225" s="288">
        <v>3</v>
      </c>
      <c r="E225" s="287">
        <v>4</v>
      </c>
      <c r="F225" s="288">
        <v>5</v>
      </c>
      <c r="G225" s="283">
        <v>6</v>
      </c>
      <c r="H225" s="289"/>
      <c r="I225" s="290"/>
    </row>
    <row r="226" spans="1:13" s="429" customFormat="1" x14ac:dyDescent="0.2">
      <c r="A226" s="226" t="s">
        <v>2</v>
      </c>
      <c r="B226" s="250">
        <v>1</v>
      </c>
      <c r="C226" s="333">
        <v>2</v>
      </c>
      <c r="D226" s="251">
        <v>3</v>
      </c>
      <c r="E226" s="315">
        <v>4</v>
      </c>
      <c r="F226" s="251">
        <v>5</v>
      </c>
      <c r="G226" s="335">
        <v>6</v>
      </c>
      <c r="H226" s="284" t="s">
        <v>0</v>
      </c>
      <c r="I226" s="246"/>
      <c r="J226" s="291"/>
    </row>
    <row r="227" spans="1:13" s="429" customFormat="1" x14ac:dyDescent="0.2">
      <c r="A227" s="292" t="s">
        <v>3</v>
      </c>
      <c r="B227" s="253">
        <v>1800</v>
      </c>
      <c r="C227" s="254">
        <v>1800</v>
      </c>
      <c r="D227" s="254">
        <v>1800</v>
      </c>
      <c r="E227" s="254">
        <v>1800</v>
      </c>
      <c r="F227" s="254">
        <v>1800</v>
      </c>
      <c r="G227" s="255">
        <v>1800</v>
      </c>
      <c r="H227" s="293">
        <v>1800</v>
      </c>
      <c r="I227" s="294"/>
      <c r="J227" s="291"/>
    </row>
    <row r="228" spans="1:13" s="429" customFormat="1" x14ac:dyDescent="0.2">
      <c r="A228" s="295" t="s">
        <v>6</v>
      </c>
      <c r="B228" s="256">
        <v>1771.25</v>
      </c>
      <c r="C228" s="257">
        <v>1832.9787234042553</v>
      </c>
      <c r="D228" s="257">
        <v>1890.909090909091</v>
      </c>
      <c r="E228" s="257">
        <v>1880</v>
      </c>
      <c r="F228" s="296">
        <v>1907.4468085106382</v>
      </c>
      <c r="G228" s="258">
        <v>2066.969696969697</v>
      </c>
      <c r="H228" s="297">
        <v>1892.6070038910507</v>
      </c>
      <c r="I228" s="298"/>
      <c r="J228" s="291"/>
    </row>
    <row r="229" spans="1:13" s="429" customFormat="1" x14ac:dyDescent="0.2">
      <c r="A229" s="226" t="s">
        <v>7</v>
      </c>
      <c r="B229" s="260">
        <v>75</v>
      </c>
      <c r="C229" s="261">
        <v>97.872340425531917</v>
      </c>
      <c r="D229" s="261">
        <v>96.36363636363636</v>
      </c>
      <c r="E229" s="261">
        <v>92.156862745098039</v>
      </c>
      <c r="F229" s="299">
        <v>93.61702127659575</v>
      </c>
      <c r="G229" s="262">
        <v>78.787878787878782</v>
      </c>
      <c r="H229" s="300">
        <v>87.548638132295721</v>
      </c>
      <c r="I229" s="301"/>
      <c r="J229" s="291"/>
    </row>
    <row r="230" spans="1:13" s="429" customFormat="1" x14ac:dyDescent="0.2">
      <c r="A230" s="226" t="s">
        <v>8</v>
      </c>
      <c r="B230" s="263">
        <v>8.6782064988431287E-2</v>
      </c>
      <c r="C230" s="264">
        <v>4.3730543957313545E-2</v>
      </c>
      <c r="D230" s="264">
        <v>4.0505770645936773E-2</v>
      </c>
      <c r="E230" s="264">
        <v>5.0031279327425994E-2</v>
      </c>
      <c r="F230" s="302">
        <v>5.319533911036433E-2</v>
      </c>
      <c r="G230" s="265">
        <v>8.3749928212014393E-2</v>
      </c>
      <c r="H230" s="303">
        <v>7.1134434656039511E-2</v>
      </c>
      <c r="I230" s="304"/>
      <c r="J230" s="305"/>
      <c r="K230" s="306"/>
    </row>
    <row r="231" spans="1:13" s="429" customFormat="1" x14ac:dyDescent="0.2">
      <c r="A231" s="295" t="s">
        <v>1</v>
      </c>
      <c r="B231" s="266">
        <f t="shared" ref="B231:H231" si="52">B228/B227*100-100</f>
        <v>-1.5972222222222285</v>
      </c>
      <c r="C231" s="267">
        <f t="shared" si="52"/>
        <v>1.8321513002364185</v>
      </c>
      <c r="D231" s="267">
        <f t="shared" si="52"/>
        <v>5.0505050505050662</v>
      </c>
      <c r="E231" s="267">
        <f t="shared" si="52"/>
        <v>4.4444444444444571</v>
      </c>
      <c r="F231" s="267">
        <f t="shared" si="52"/>
        <v>5.9692671394798964</v>
      </c>
      <c r="G231" s="268">
        <f t="shared" si="52"/>
        <v>14.831649831649841</v>
      </c>
      <c r="H231" s="269">
        <f t="shared" si="52"/>
        <v>5.1448335495028203</v>
      </c>
      <c r="I231" s="304"/>
      <c r="J231" s="305"/>
      <c r="K231" s="227"/>
    </row>
    <row r="232" spans="1:13" s="429" customFormat="1" ht="13.5" thickBot="1" x14ac:dyDescent="0.25">
      <c r="A232" s="226" t="s">
        <v>27</v>
      </c>
      <c r="B232" s="270">
        <f t="shared" ref="B232:H232" si="53">B228-B214</f>
        <v>191.25</v>
      </c>
      <c r="C232" s="271">
        <f t="shared" si="53"/>
        <v>169.37872340425542</v>
      </c>
      <c r="D232" s="271">
        <f t="shared" si="53"/>
        <v>168.67028493894168</v>
      </c>
      <c r="E232" s="271">
        <f t="shared" si="53"/>
        <v>103.7209302325582</v>
      </c>
      <c r="F232" s="271">
        <f t="shared" si="53"/>
        <v>118.76756322761935</v>
      </c>
      <c r="G232" s="272">
        <f t="shared" si="53"/>
        <v>200.094696969697</v>
      </c>
      <c r="H232" s="307">
        <f t="shared" si="53"/>
        <v>154.43536210000593</v>
      </c>
      <c r="I232" s="308"/>
      <c r="J232" s="305"/>
      <c r="K232" s="227"/>
    </row>
    <row r="233" spans="1:13" s="429" customFormat="1" x14ac:dyDescent="0.2">
      <c r="A233" s="309" t="s">
        <v>51</v>
      </c>
      <c r="B233" s="274">
        <v>309</v>
      </c>
      <c r="C233" s="275">
        <v>668</v>
      </c>
      <c r="D233" s="275">
        <v>859</v>
      </c>
      <c r="E233" s="275">
        <v>651</v>
      </c>
      <c r="F233" s="275">
        <v>695</v>
      </c>
      <c r="G233" s="276">
        <v>430</v>
      </c>
      <c r="H233" s="277">
        <f>SUM(B233:G233)</f>
        <v>3612</v>
      </c>
      <c r="I233" s="310" t="s">
        <v>56</v>
      </c>
      <c r="J233" s="311">
        <f>H219-H233</f>
        <v>1</v>
      </c>
      <c r="K233" s="279">
        <f>J233/H219</f>
        <v>2.7677830058123442E-4</v>
      </c>
    </row>
    <row r="234" spans="1:13" s="429" customFormat="1" x14ac:dyDescent="0.2">
      <c r="A234" s="309" t="s">
        <v>28</v>
      </c>
      <c r="B234" s="229">
        <v>79.5</v>
      </c>
      <c r="C234" s="281">
        <v>78.5</v>
      </c>
      <c r="D234" s="281">
        <v>77</v>
      </c>
      <c r="E234" s="281">
        <v>76.5</v>
      </c>
      <c r="F234" s="281">
        <v>75.5</v>
      </c>
      <c r="G234" s="230">
        <v>75</v>
      </c>
      <c r="H234" s="233"/>
      <c r="I234" s="227" t="s">
        <v>57</v>
      </c>
      <c r="J234" s="429">
        <v>71.8</v>
      </c>
    </row>
    <row r="235" spans="1:13" s="429" customFormat="1" ht="13.5" thickBot="1" x14ac:dyDescent="0.25">
      <c r="A235" s="312" t="s">
        <v>26</v>
      </c>
      <c r="B235" s="231">
        <f>B234-B220</f>
        <v>5</v>
      </c>
      <c r="C235" s="232">
        <f t="shared" ref="C235:G235" si="54">C234-C220</f>
        <v>5.5</v>
      </c>
      <c r="D235" s="232">
        <f t="shared" si="54"/>
        <v>5</v>
      </c>
      <c r="E235" s="232">
        <f t="shared" si="54"/>
        <v>5</v>
      </c>
      <c r="F235" s="232">
        <f t="shared" si="54"/>
        <v>5</v>
      </c>
      <c r="G235" s="238">
        <f t="shared" si="54"/>
        <v>5</v>
      </c>
      <c r="H235" s="234"/>
      <c r="I235" s="429" t="s">
        <v>26</v>
      </c>
      <c r="J235" s="429">
        <f>J234-J220</f>
        <v>5.0799999999999983</v>
      </c>
      <c r="M235" s="431"/>
    </row>
    <row r="236" spans="1:13" x14ac:dyDescent="0.2">
      <c r="M236" s="431"/>
    </row>
    <row r="237" spans="1:13" ht="13.5" thickBot="1" x14ac:dyDescent="0.25">
      <c r="M237" s="431"/>
    </row>
    <row r="238" spans="1:13" ht="13.5" thickBot="1" x14ac:dyDescent="0.25">
      <c r="A238" s="285" t="s">
        <v>100</v>
      </c>
      <c r="B238" s="624" t="s">
        <v>50</v>
      </c>
      <c r="C238" s="625"/>
      <c r="D238" s="625"/>
      <c r="E238" s="625"/>
      <c r="F238" s="625"/>
      <c r="G238" s="626"/>
      <c r="H238" s="313" t="s">
        <v>0</v>
      </c>
      <c r="I238" s="227"/>
      <c r="J238" s="430"/>
      <c r="K238" s="430"/>
      <c r="M238" s="431"/>
    </row>
    <row r="239" spans="1:13" x14ac:dyDescent="0.2">
      <c r="A239" s="226" t="s">
        <v>54</v>
      </c>
      <c r="B239" s="286">
        <v>1</v>
      </c>
      <c r="C239" s="287">
        <v>2</v>
      </c>
      <c r="D239" s="288">
        <v>3</v>
      </c>
      <c r="E239" s="287">
        <v>4</v>
      </c>
      <c r="F239" s="288">
        <v>5</v>
      </c>
      <c r="G239" s="283">
        <v>6</v>
      </c>
      <c r="H239" s="289"/>
      <c r="I239" s="290"/>
      <c r="J239" s="430"/>
      <c r="K239" s="430"/>
      <c r="M239" s="431"/>
    </row>
    <row r="240" spans="1:13" x14ac:dyDescent="0.2">
      <c r="A240" s="226" t="s">
        <v>2</v>
      </c>
      <c r="B240" s="250">
        <v>1</v>
      </c>
      <c r="C240" s="333">
        <v>2</v>
      </c>
      <c r="D240" s="251">
        <v>3</v>
      </c>
      <c r="E240" s="315">
        <v>4</v>
      </c>
      <c r="F240" s="251">
        <v>5</v>
      </c>
      <c r="G240" s="335">
        <v>6</v>
      </c>
      <c r="H240" s="284" t="s">
        <v>0</v>
      </c>
      <c r="I240" s="246"/>
      <c r="J240" s="291"/>
      <c r="K240" s="430"/>
      <c r="M240" s="431"/>
    </row>
    <row r="241" spans="1:13" x14ac:dyDescent="0.2">
      <c r="A241" s="292" t="s">
        <v>3</v>
      </c>
      <c r="B241" s="253">
        <v>1925</v>
      </c>
      <c r="C241" s="254">
        <v>1925</v>
      </c>
      <c r="D241" s="254">
        <v>1925</v>
      </c>
      <c r="E241" s="254">
        <v>1925</v>
      </c>
      <c r="F241" s="254">
        <v>1925</v>
      </c>
      <c r="G241" s="255">
        <v>1925</v>
      </c>
      <c r="H241" s="293">
        <v>1925</v>
      </c>
      <c r="I241" s="294"/>
      <c r="J241" s="291"/>
      <c r="K241" s="430"/>
      <c r="M241" s="431"/>
    </row>
    <row r="242" spans="1:13" x14ac:dyDescent="0.2">
      <c r="A242" s="295" t="s">
        <v>6</v>
      </c>
      <c r="B242" s="256">
        <v>1966.4285714285713</v>
      </c>
      <c r="C242" s="257">
        <v>1921.1627906976744</v>
      </c>
      <c r="D242" s="257">
        <v>1976.25</v>
      </c>
      <c r="E242" s="257">
        <v>2008.2608695652175</v>
      </c>
      <c r="F242" s="296">
        <v>2049.1999999999998</v>
      </c>
      <c r="G242" s="258">
        <v>2119.0322580645161</v>
      </c>
      <c r="H242" s="297">
        <v>2003.4251968503936</v>
      </c>
      <c r="I242" s="298"/>
      <c r="J242" s="291"/>
      <c r="K242" s="430"/>
      <c r="M242" s="431"/>
    </row>
    <row r="243" spans="1:13" x14ac:dyDescent="0.2">
      <c r="A243" s="226" t="s">
        <v>7</v>
      </c>
      <c r="B243" s="260">
        <v>89.285714285714292</v>
      </c>
      <c r="C243" s="261">
        <v>95.348837209302332</v>
      </c>
      <c r="D243" s="261">
        <v>98.214285714285708</v>
      </c>
      <c r="E243" s="261">
        <v>89.130434782608702</v>
      </c>
      <c r="F243" s="299">
        <v>92</v>
      </c>
      <c r="G243" s="262">
        <v>93.548387096774192</v>
      </c>
      <c r="H243" s="300">
        <v>88.976377952755911</v>
      </c>
      <c r="I243" s="301"/>
      <c r="J243" s="291"/>
      <c r="K243" s="430"/>
      <c r="M243" s="431"/>
    </row>
    <row r="244" spans="1:13" x14ac:dyDescent="0.2">
      <c r="A244" s="226" t="s">
        <v>8</v>
      </c>
      <c r="B244" s="263">
        <v>6.8162467239798935E-2</v>
      </c>
      <c r="C244" s="264">
        <v>5.9276054595285607E-2</v>
      </c>
      <c r="D244" s="264">
        <v>5.5162280467514979E-2</v>
      </c>
      <c r="E244" s="264">
        <v>5.167799293131986E-2</v>
      </c>
      <c r="F244" s="302">
        <v>5.4654081017323247E-2</v>
      </c>
      <c r="G244" s="265">
        <v>5.1728251489907479E-2</v>
      </c>
      <c r="H244" s="303">
        <v>6.3510115739122242E-2</v>
      </c>
      <c r="I244" s="304"/>
      <c r="J244" s="305"/>
      <c r="K244" s="306"/>
      <c r="M244" s="431"/>
    </row>
    <row r="245" spans="1:13" x14ac:dyDescent="0.2">
      <c r="A245" s="295" t="s">
        <v>1</v>
      </c>
      <c r="B245" s="266">
        <f t="shared" ref="B245:H245" si="55">B242/B241*100-100</f>
        <v>2.1521335807050122</v>
      </c>
      <c r="C245" s="267">
        <f t="shared" si="55"/>
        <v>-0.19933554817276899</v>
      </c>
      <c r="D245" s="267">
        <f t="shared" si="55"/>
        <v>2.6623376623376487</v>
      </c>
      <c r="E245" s="267">
        <f t="shared" si="55"/>
        <v>4.3252399774139008</v>
      </c>
      <c r="F245" s="267">
        <f t="shared" si="55"/>
        <v>6.4519480519480368</v>
      </c>
      <c r="G245" s="268">
        <f t="shared" si="55"/>
        <v>10.079597821533312</v>
      </c>
      <c r="H245" s="269">
        <f t="shared" si="55"/>
        <v>4.0740362000204442</v>
      </c>
      <c r="I245" s="304"/>
      <c r="J245" s="305"/>
      <c r="K245" s="227"/>
      <c r="M245" s="431"/>
    </row>
    <row r="246" spans="1:13" ht="13.5" thickBot="1" x14ac:dyDescent="0.25">
      <c r="A246" s="226" t="s">
        <v>27</v>
      </c>
      <c r="B246" s="270">
        <f t="shared" ref="B246:H246" si="56">B242-B228</f>
        <v>195.17857142857133</v>
      </c>
      <c r="C246" s="271">
        <f t="shared" si="56"/>
        <v>88.184067293419048</v>
      </c>
      <c r="D246" s="271">
        <f t="shared" si="56"/>
        <v>85.340909090909008</v>
      </c>
      <c r="E246" s="271">
        <f t="shared" si="56"/>
        <v>128.26086956521749</v>
      </c>
      <c r="F246" s="271">
        <f t="shared" si="56"/>
        <v>141.7531914893616</v>
      </c>
      <c r="G246" s="272">
        <f t="shared" si="56"/>
        <v>52.062561094819102</v>
      </c>
      <c r="H246" s="307">
        <f t="shared" si="56"/>
        <v>110.81819295934292</v>
      </c>
      <c r="I246" s="308"/>
      <c r="J246" s="305"/>
      <c r="K246" s="227"/>
    </row>
    <row r="247" spans="1:13" x14ac:dyDescent="0.2">
      <c r="A247" s="309" t="s">
        <v>51</v>
      </c>
      <c r="B247" s="274">
        <v>308</v>
      </c>
      <c r="C247" s="275">
        <v>667</v>
      </c>
      <c r="D247" s="275">
        <v>858</v>
      </c>
      <c r="E247" s="275">
        <v>651</v>
      </c>
      <c r="F247" s="275">
        <v>695</v>
      </c>
      <c r="G247" s="276">
        <v>430</v>
      </c>
      <c r="H247" s="277">
        <f>SUM(B247:G247)</f>
        <v>3609</v>
      </c>
      <c r="I247" s="310" t="s">
        <v>56</v>
      </c>
      <c r="J247" s="311">
        <f>H233-H247</f>
        <v>3</v>
      </c>
      <c r="K247" s="279">
        <f>J247/H233</f>
        <v>8.3056478405315617E-4</v>
      </c>
    </row>
    <row r="248" spans="1:13" x14ac:dyDescent="0.2">
      <c r="A248" s="309" t="s">
        <v>28</v>
      </c>
      <c r="B248" s="229">
        <v>85.5</v>
      </c>
      <c r="C248" s="281">
        <v>85</v>
      </c>
      <c r="D248" s="281">
        <v>83</v>
      </c>
      <c r="E248" s="281">
        <v>82.5</v>
      </c>
      <c r="F248" s="281">
        <v>81.5</v>
      </c>
      <c r="G248" s="230">
        <v>81</v>
      </c>
      <c r="H248" s="233"/>
      <c r="I248" s="227" t="s">
        <v>57</v>
      </c>
      <c r="J248" s="430">
        <v>76.97</v>
      </c>
      <c r="K248" s="430"/>
    </row>
    <row r="249" spans="1:13" ht="13.5" thickBot="1" x14ac:dyDescent="0.25">
      <c r="A249" s="312" t="s">
        <v>26</v>
      </c>
      <c r="B249" s="231">
        <f>B248-B234</f>
        <v>6</v>
      </c>
      <c r="C249" s="232">
        <f t="shared" ref="C249:G249" si="57">C248-C234</f>
        <v>6.5</v>
      </c>
      <c r="D249" s="232">
        <f t="shared" si="57"/>
        <v>6</v>
      </c>
      <c r="E249" s="232">
        <f t="shared" si="57"/>
        <v>6</v>
      </c>
      <c r="F249" s="232">
        <f t="shared" si="57"/>
        <v>6</v>
      </c>
      <c r="G249" s="238">
        <f t="shared" si="57"/>
        <v>6</v>
      </c>
      <c r="H249" s="234"/>
      <c r="I249" s="430" t="s">
        <v>26</v>
      </c>
      <c r="J249" s="430">
        <f>J248-J234</f>
        <v>5.1700000000000017</v>
      </c>
      <c r="K249" s="430"/>
    </row>
    <row r="250" spans="1:13" x14ac:dyDescent="0.2">
      <c r="B250" s="280">
        <v>85.5</v>
      </c>
      <c r="C250" s="280">
        <v>85</v>
      </c>
      <c r="D250" s="280">
        <v>83</v>
      </c>
      <c r="E250" s="280">
        <v>82.5</v>
      </c>
      <c r="F250" s="280">
        <v>81.5</v>
      </c>
      <c r="G250" s="280">
        <v>81</v>
      </c>
    </row>
    <row r="251" spans="1:13" ht="13.5" thickBot="1" x14ac:dyDescent="0.25">
      <c r="C251" s="432"/>
      <c r="D251" s="432"/>
      <c r="E251" s="432"/>
      <c r="F251" s="432"/>
      <c r="G251" s="432"/>
    </row>
    <row r="252" spans="1:13" ht="13.5" thickBot="1" x14ac:dyDescent="0.25">
      <c r="A252" s="285" t="s">
        <v>106</v>
      </c>
      <c r="B252" s="624" t="s">
        <v>50</v>
      </c>
      <c r="C252" s="625"/>
      <c r="D252" s="625"/>
      <c r="E252" s="625"/>
      <c r="F252" s="625"/>
      <c r="G252" s="626"/>
      <c r="H252" s="313" t="s">
        <v>0</v>
      </c>
      <c r="I252" s="227"/>
      <c r="J252" s="434"/>
      <c r="K252" s="434"/>
    </row>
    <row r="253" spans="1:13" x14ac:dyDescent="0.2">
      <c r="A253" s="226" t="s">
        <v>54</v>
      </c>
      <c r="B253" s="435">
        <v>1</v>
      </c>
      <c r="C253" s="436">
        <v>2</v>
      </c>
      <c r="D253" s="437">
        <v>3</v>
      </c>
      <c r="E253" s="438">
        <v>4</v>
      </c>
      <c r="F253" s="439">
        <v>5</v>
      </c>
      <c r="G253" s="313">
        <v>6</v>
      </c>
      <c r="H253" s="289"/>
      <c r="I253" s="290"/>
      <c r="J253" s="434"/>
      <c r="K253" s="434"/>
    </row>
    <row r="254" spans="1:13" x14ac:dyDescent="0.2">
      <c r="A254" s="226" t="s">
        <v>2</v>
      </c>
      <c r="B254" s="250">
        <v>1</v>
      </c>
      <c r="C254" s="333">
        <v>2</v>
      </c>
      <c r="D254" s="251">
        <v>3</v>
      </c>
      <c r="E254" s="315">
        <v>4</v>
      </c>
      <c r="F254" s="251">
        <v>5</v>
      </c>
      <c r="G254" s="335">
        <v>6</v>
      </c>
      <c r="H254" s="284" t="s">
        <v>0</v>
      </c>
      <c r="I254" s="246"/>
      <c r="J254" s="291"/>
      <c r="K254" s="434"/>
    </row>
    <row r="255" spans="1:13" x14ac:dyDescent="0.2">
      <c r="A255" s="292" t="s">
        <v>3</v>
      </c>
      <c r="B255" s="253">
        <v>2070</v>
      </c>
      <c r="C255" s="254">
        <v>2070</v>
      </c>
      <c r="D255" s="254">
        <v>2070</v>
      </c>
      <c r="E255" s="254">
        <v>2070</v>
      </c>
      <c r="F255" s="254">
        <v>2070</v>
      </c>
      <c r="G255" s="255">
        <v>2070</v>
      </c>
      <c r="H255" s="293">
        <v>2070</v>
      </c>
      <c r="I255" s="294"/>
      <c r="J255" s="291"/>
      <c r="K255" s="434"/>
    </row>
    <row r="256" spans="1:13" x14ac:dyDescent="0.2">
      <c r="A256" s="295" t="s">
        <v>6</v>
      </c>
      <c r="B256" s="256">
        <v>2006.25</v>
      </c>
      <c r="C256" s="257">
        <v>2090.5882352941176</v>
      </c>
      <c r="D256" s="257">
        <v>2083.5384615384614</v>
      </c>
      <c r="E256" s="257">
        <v>2158.3673469387754</v>
      </c>
      <c r="F256" s="296">
        <v>2165</v>
      </c>
      <c r="G256" s="258">
        <v>2229.0625</v>
      </c>
      <c r="H256" s="297">
        <v>2124.065934065934</v>
      </c>
      <c r="I256" s="298"/>
      <c r="J256" s="291"/>
      <c r="K256" s="434"/>
    </row>
    <row r="257" spans="1:12" x14ac:dyDescent="0.2">
      <c r="A257" s="226" t="s">
        <v>7</v>
      </c>
      <c r="B257" s="260">
        <v>83.333333333333329</v>
      </c>
      <c r="C257" s="261">
        <v>86.274509803921575</v>
      </c>
      <c r="D257" s="261">
        <v>90.769230769230774</v>
      </c>
      <c r="E257" s="261">
        <v>87.755102040816325</v>
      </c>
      <c r="F257" s="299">
        <v>90.384615384615387</v>
      </c>
      <c r="G257" s="262">
        <v>84.375</v>
      </c>
      <c r="H257" s="300">
        <v>80.586080586080584</v>
      </c>
      <c r="I257" s="301"/>
      <c r="J257" s="291"/>
      <c r="K257" s="434"/>
    </row>
    <row r="258" spans="1:12" x14ac:dyDescent="0.2">
      <c r="A258" s="226" t="s">
        <v>8</v>
      </c>
      <c r="B258" s="263">
        <v>6.4184535799964484E-2</v>
      </c>
      <c r="C258" s="264">
        <v>6.4949461187223403E-2</v>
      </c>
      <c r="D258" s="264">
        <v>6.3346102349938066E-2</v>
      </c>
      <c r="E258" s="264">
        <v>6.2261013119083219E-2</v>
      </c>
      <c r="F258" s="302">
        <v>5.8813899099241791E-2</v>
      </c>
      <c r="G258" s="265">
        <v>7.1624319539094233E-2</v>
      </c>
      <c r="H258" s="303">
        <v>6.9846408669833132E-2</v>
      </c>
      <c r="I258" s="304"/>
      <c r="J258" s="305"/>
      <c r="K258" s="306"/>
    </row>
    <row r="259" spans="1:12" x14ac:dyDescent="0.2">
      <c r="A259" s="295" t="s">
        <v>1</v>
      </c>
      <c r="B259" s="266">
        <f t="shared" ref="B259:H259" si="58">B256/B255*100-100</f>
        <v>-3.0797101449275317</v>
      </c>
      <c r="C259" s="267">
        <f t="shared" si="58"/>
        <v>0.99460073884625899</v>
      </c>
      <c r="D259" s="267">
        <f t="shared" si="58"/>
        <v>0.65403195837978956</v>
      </c>
      <c r="E259" s="267">
        <f t="shared" si="58"/>
        <v>4.2689539583949454</v>
      </c>
      <c r="F259" s="267">
        <f t="shared" si="58"/>
        <v>4.5893719806763329</v>
      </c>
      <c r="G259" s="268">
        <f t="shared" si="58"/>
        <v>7.6841787439613398</v>
      </c>
      <c r="H259" s="269">
        <f t="shared" si="58"/>
        <v>2.611880872750433</v>
      </c>
      <c r="I259" s="304"/>
      <c r="J259" s="305"/>
      <c r="K259" s="227"/>
    </row>
    <row r="260" spans="1:12" ht="13.5" thickBot="1" x14ac:dyDescent="0.25">
      <c r="A260" s="226" t="s">
        <v>27</v>
      </c>
      <c r="B260" s="270">
        <f t="shared" ref="B260:H260" si="59">B256-B242</f>
        <v>39.821428571428669</v>
      </c>
      <c r="C260" s="271">
        <f t="shared" si="59"/>
        <v>169.42544459644319</v>
      </c>
      <c r="D260" s="271">
        <f t="shared" si="59"/>
        <v>107.28846153846143</v>
      </c>
      <c r="E260" s="271">
        <f t="shared" si="59"/>
        <v>150.10647737355794</v>
      </c>
      <c r="F260" s="271">
        <f t="shared" si="59"/>
        <v>115.80000000000018</v>
      </c>
      <c r="G260" s="272">
        <f t="shared" si="59"/>
        <v>110.0302419354839</v>
      </c>
      <c r="H260" s="307">
        <f t="shared" si="59"/>
        <v>120.64073721554041</v>
      </c>
      <c r="I260" s="308"/>
      <c r="J260" s="305"/>
      <c r="K260" s="227"/>
    </row>
    <row r="261" spans="1:12" x14ac:dyDescent="0.2">
      <c r="A261" s="309" t="s">
        <v>51</v>
      </c>
      <c r="B261" s="274">
        <v>306</v>
      </c>
      <c r="C261" s="275">
        <v>665</v>
      </c>
      <c r="D261" s="275">
        <v>856</v>
      </c>
      <c r="E261" s="275">
        <v>651</v>
      </c>
      <c r="F261" s="275">
        <v>695</v>
      </c>
      <c r="G261" s="276">
        <v>419</v>
      </c>
      <c r="H261" s="277">
        <f>SUM(B261:G261)</f>
        <v>3592</v>
      </c>
      <c r="I261" s="310" t="s">
        <v>56</v>
      </c>
      <c r="J261" s="311">
        <f>H247-H261</f>
        <v>17</v>
      </c>
      <c r="K261" s="279">
        <f>J261/H247</f>
        <v>4.7104461069548348E-3</v>
      </c>
      <c r="L261" s="433" t="s">
        <v>107</v>
      </c>
    </row>
    <row r="262" spans="1:12" x14ac:dyDescent="0.2">
      <c r="A262" s="309" t="s">
        <v>28</v>
      </c>
      <c r="B262" s="229">
        <v>92.5</v>
      </c>
      <c r="C262" s="281">
        <v>91.5</v>
      </c>
      <c r="D262" s="281">
        <v>90</v>
      </c>
      <c r="E262" s="281">
        <v>89</v>
      </c>
      <c r="F262" s="281">
        <v>88</v>
      </c>
      <c r="G262" s="230">
        <v>87.5</v>
      </c>
      <c r="H262" s="233"/>
      <c r="I262" s="227" t="s">
        <v>57</v>
      </c>
      <c r="J262" s="434">
        <v>83.03</v>
      </c>
      <c r="K262" s="434"/>
    </row>
    <row r="263" spans="1:12" ht="13.5" thickBot="1" x14ac:dyDescent="0.25">
      <c r="A263" s="312" t="s">
        <v>26</v>
      </c>
      <c r="B263" s="231">
        <f>B262-B248</f>
        <v>7</v>
      </c>
      <c r="C263" s="232">
        <f t="shared" ref="C263:G263" si="60">C262-C248</f>
        <v>6.5</v>
      </c>
      <c r="D263" s="232">
        <f t="shared" si="60"/>
        <v>7</v>
      </c>
      <c r="E263" s="232">
        <f t="shared" si="60"/>
        <v>6.5</v>
      </c>
      <c r="F263" s="232">
        <f t="shared" si="60"/>
        <v>6.5</v>
      </c>
      <c r="G263" s="238">
        <f t="shared" si="60"/>
        <v>6.5</v>
      </c>
      <c r="H263" s="234"/>
      <c r="I263" s="434" t="s">
        <v>26</v>
      </c>
      <c r="J263" s="434">
        <f>J262-J248</f>
        <v>6.0600000000000023</v>
      </c>
      <c r="K263" s="434"/>
    </row>
    <row r="264" spans="1:12" x14ac:dyDescent="0.2">
      <c r="F264" s="280">
        <v>88</v>
      </c>
      <c r="G264" s="280">
        <v>87.5</v>
      </c>
    </row>
    <row r="265" spans="1:12" s="440" customFormat="1" x14ac:dyDescent="0.2"/>
    <row r="266" spans="1:12" ht="13.5" thickBot="1" x14ac:dyDescent="0.25">
      <c r="B266" s="280">
        <v>2060</v>
      </c>
      <c r="C266" s="440">
        <v>2060</v>
      </c>
      <c r="D266" s="440">
        <v>2060</v>
      </c>
      <c r="E266" s="280">
        <v>2184</v>
      </c>
      <c r="F266" s="280">
        <v>2184</v>
      </c>
      <c r="G266" s="280">
        <v>2184</v>
      </c>
    </row>
    <row r="267" spans="1:12" ht="13.5" thickBot="1" x14ac:dyDescent="0.25">
      <c r="A267" s="285" t="s">
        <v>108</v>
      </c>
      <c r="B267" s="624" t="s">
        <v>50</v>
      </c>
      <c r="C267" s="625"/>
      <c r="D267" s="625"/>
      <c r="E267" s="625"/>
      <c r="F267" s="625"/>
      <c r="G267" s="626"/>
      <c r="H267" s="313" t="s">
        <v>0</v>
      </c>
      <c r="I267" s="227"/>
      <c r="J267" s="440"/>
      <c r="K267" s="440"/>
    </row>
    <row r="268" spans="1:12" x14ac:dyDescent="0.2">
      <c r="A268" s="226" t="s">
        <v>54</v>
      </c>
      <c r="B268" s="435">
        <v>1</v>
      </c>
      <c r="C268" s="436">
        <v>2</v>
      </c>
      <c r="D268" s="437">
        <v>3</v>
      </c>
      <c r="E268" s="438">
        <v>4</v>
      </c>
      <c r="F268" s="439">
        <v>5</v>
      </c>
      <c r="G268" s="313">
        <v>6</v>
      </c>
      <c r="H268" s="289"/>
      <c r="I268" s="290"/>
      <c r="J268" s="440"/>
      <c r="K268" s="440"/>
    </row>
    <row r="269" spans="1:12" x14ac:dyDescent="0.2">
      <c r="A269" s="226" t="s">
        <v>2</v>
      </c>
      <c r="B269" s="250">
        <v>1</v>
      </c>
      <c r="C269" s="333">
        <v>2</v>
      </c>
      <c r="D269" s="251">
        <v>3</v>
      </c>
      <c r="E269" s="315">
        <v>4</v>
      </c>
      <c r="F269" s="251">
        <v>5</v>
      </c>
      <c r="G269" s="335">
        <v>6</v>
      </c>
      <c r="H269" s="284" t="s">
        <v>0</v>
      </c>
      <c r="I269" s="246"/>
      <c r="J269" s="291"/>
      <c r="K269" s="440"/>
    </row>
    <row r="270" spans="1:12" x14ac:dyDescent="0.2">
      <c r="A270" s="292" t="s">
        <v>3</v>
      </c>
      <c r="B270" s="253">
        <v>2220</v>
      </c>
      <c r="C270" s="254">
        <v>2220</v>
      </c>
      <c r="D270" s="254">
        <v>2220</v>
      </c>
      <c r="E270" s="254">
        <v>2220</v>
      </c>
      <c r="F270" s="254">
        <v>2220</v>
      </c>
      <c r="G270" s="255">
        <v>2220</v>
      </c>
      <c r="H270" s="293">
        <v>2220</v>
      </c>
      <c r="I270" s="294"/>
      <c r="J270" s="291"/>
      <c r="K270" s="440"/>
    </row>
    <row r="271" spans="1:12" x14ac:dyDescent="0.2">
      <c r="A271" s="295" t="s">
        <v>6</v>
      </c>
      <c r="B271" s="256">
        <v>2053.0769230769229</v>
      </c>
      <c r="C271" s="257">
        <v>2260.3921568627452</v>
      </c>
      <c r="D271" s="257">
        <v>2404.3137254901962</v>
      </c>
      <c r="E271" s="257">
        <v>2272.6785714285716</v>
      </c>
      <c r="F271" s="296">
        <v>2415</v>
      </c>
      <c r="G271" s="258">
        <v>2641.086956521739</v>
      </c>
      <c r="H271" s="297">
        <v>2374.6037735849059</v>
      </c>
      <c r="I271" s="298"/>
      <c r="J271" s="291"/>
      <c r="K271" s="440"/>
    </row>
    <row r="272" spans="1:12" x14ac:dyDescent="0.2">
      <c r="A272" s="226" t="s">
        <v>7</v>
      </c>
      <c r="B272" s="260">
        <v>92.307692307692307</v>
      </c>
      <c r="C272" s="261">
        <v>98.039215686274517</v>
      </c>
      <c r="D272" s="261">
        <v>100</v>
      </c>
      <c r="E272" s="261">
        <v>94.642857142857139</v>
      </c>
      <c r="F272" s="299">
        <v>97.916666666666671</v>
      </c>
      <c r="G272" s="262">
        <v>91.304347826086953</v>
      </c>
      <c r="H272" s="300">
        <v>84.15094339622641</v>
      </c>
      <c r="I272" s="301"/>
      <c r="J272" s="291"/>
      <c r="K272" s="440"/>
    </row>
    <row r="273" spans="1:11" x14ac:dyDescent="0.2">
      <c r="A273" s="226" t="s">
        <v>8</v>
      </c>
      <c r="B273" s="263">
        <v>5.0740073487388619E-2</v>
      </c>
      <c r="C273" s="264">
        <v>4.2179279817398184E-2</v>
      </c>
      <c r="D273" s="264">
        <v>3.5246270847506797E-2</v>
      </c>
      <c r="E273" s="264">
        <v>4.7894743150651078E-2</v>
      </c>
      <c r="F273" s="302">
        <v>3.2909921373544135E-2</v>
      </c>
      <c r="G273" s="265">
        <v>6.5425059039555242E-2</v>
      </c>
      <c r="H273" s="303">
        <v>7.8856976577741517E-2</v>
      </c>
      <c r="I273" s="304"/>
      <c r="J273" s="305"/>
      <c r="K273" s="306"/>
    </row>
    <row r="274" spans="1:11" x14ac:dyDescent="0.2">
      <c r="A274" s="295" t="s">
        <v>1</v>
      </c>
      <c r="B274" s="266">
        <f t="shared" ref="B274:H274" si="61">B271/B270*100-100</f>
        <v>-7.519057519057526</v>
      </c>
      <c r="C274" s="267">
        <f t="shared" si="61"/>
        <v>1.8194665253488722</v>
      </c>
      <c r="D274" s="267">
        <f t="shared" si="61"/>
        <v>8.3024200671259649</v>
      </c>
      <c r="E274" s="267">
        <f t="shared" si="61"/>
        <v>2.3729086229086249</v>
      </c>
      <c r="F274" s="267">
        <f t="shared" si="61"/>
        <v>8.7837837837837895</v>
      </c>
      <c r="G274" s="268">
        <f t="shared" si="61"/>
        <v>18.967880924402664</v>
      </c>
      <c r="H274" s="269">
        <f t="shared" si="61"/>
        <v>6.9641339452660276</v>
      </c>
      <c r="I274" s="304"/>
      <c r="J274" s="305"/>
      <c r="K274" s="227"/>
    </row>
    <row r="275" spans="1:11" ht="13.5" thickBot="1" x14ac:dyDescent="0.25">
      <c r="A275" s="226" t="s">
        <v>27</v>
      </c>
      <c r="B275" s="270">
        <f>B271-B266</f>
        <v>-6.923076923077133</v>
      </c>
      <c r="C275" s="271">
        <f t="shared" ref="C275:G275" si="62">C271-C266</f>
        <v>200.3921568627452</v>
      </c>
      <c r="D275" s="271">
        <f t="shared" si="62"/>
        <v>344.31372549019625</v>
      </c>
      <c r="E275" s="271">
        <f t="shared" si="62"/>
        <v>88.678571428571558</v>
      </c>
      <c r="F275" s="271">
        <f t="shared" si="62"/>
        <v>231</v>
      </c>
      <c r="G275" s="272">
        <f t="shared" si="62"/>
        <v>457.08695652173901</v>
      </c>
      <c r="H275" s="307">
        <f t="shared" ref="H275" si="63">H271-H256</f>
        <v>250.53783951897185</v>
      </c>
      <c r="I275" s="308"/>
      <c r="J275" s="305"/>
      <c r="K275" s="227"/>
    </row>
    <row r="276" spans="1:11" x14ac:dyDescent="0.2">
      <c r="A276" s="309" t="s">
        <v>51</v>
      </c>
      <c r="B276" s="274">
        <v>185</v>
      </c>
      <c r="C276" s="275">
        <v>774</v>
      </c>
      <c r="D276" s="275">
        <v>668</v>
      </c>
      <c r="E276" s="275">
        <v>730</v>
      </c>
      <c r="F276" s="275">
        <v>612</v>
      </c>
      <c r="G276" s="276">
        <v>613</v>
      </c>
      <c r="H276" s="277">
        <f>SUM(B276:G276)</f>
        <v>3582</v>
      </c>
      <c r="I276" s="310" t="s">
        <v>56</v>
      </c>
      <c r="J276" s="311">
        <f>H261-H276</f>
        <v>10</v>
      </c>
      <c r="K276" s="279">
        <f>J276/H261</f>
        <v>2.7839643652561247E-3</v>
      </c>
    </row>
    <row r="277" spans="1:11" x14ac:dyDescent="0.2">
      <c r="A277" s="309" t="s">
        <v>28</v>
      </c>
      <c r="B277" s="229">
        <v>100</v>
      </c>
      <c r="C277" s="281">
        <v>97.5</v>
      </c>
      <c r="D277" s="281">
        <v>95.5</v>
      </c>
      <c r="E277" s="281">
        <v>95</v>
      </c>
      <c r="F277" s="281">
        <v>93.5</v>
      </c>
      <c r="G277" s="230">
        <v>93</v>
      </c>
      <c r="H277" s="233"/>
      <c r="I277" s="227" t="s">
        <v>57</v>
      </c>
      <c r="J277" s="440">
        <v>89.86</v>
      </c>
      <c r="K277" s="440"/>
    </row>
    <row r="278" spans="1:11" ht="13.5" thickBot="1" x14ac:dyDescent="0.25">
      <c r="A278" s="312" t="s">
        <v>26</v>
      </c>
      <c r="B278" s="231">
        <f>B277-B262</f>
        <v>7.5</v>
      </c>
      <c r="C278" s="232">
        <f t="shared" ref="C278:G278" si="64">C277-C262</f>
        <v>6</v>
      </c>
      <c r="D278" s="232">
        <f t="shared" si="64"/>
        <v>5.5</v>
      </c>
      <c r="E278" s="232">
        <f t="shared" si="64"/>
        <v>6</v>
      </c>
      <c r="F278" s="232">
        <f t="shared" si="64"/>
        <v>5.5</v>
      </c>
      <c r="G278" s="238">
        <f t="shared" si="64"/>
        <v>5.5</v>
      </c>
      <c r="H278" s="234"/>
      <c r="I278" s="440" t="s">
        <v>26</v>
      </c>
      <c r="J278" s="440">
        <f>J277-J262</f>
        <v>6.8299999999999983</v>
      </c>
      <c r="K278" s="440"/>
    </row>
    <row r="279" spans="1:11" x14ac:dyDescent="0.2">
      <c r="C279" s="280">
        <v>97.5</v>
      </c>
      <c r="D279" s="280">
        <v>95.5</v>
      </c>
      <c r="E279" s="280">
        <v>95</v>
      </c>
      <c r="F279" s="280">
        <v>93.5</v>
      </c>
      <c r="G279" s="280">
        <v>93</v>
      </c>
    </row>
    <row r="280" spans="1:11" ht="13.5" thickBot="1" x14ac:dyDescent="0.25"/>
    <row r="281" spans="1:11" ht="13.5" thickBot="1" x14ac:dyDescent="0.25">
      <c r="A281" s="285" t="s">
        <v>114</v>
      </c>
      <c r="B281" s="624" t="s">
        <v>50</v>
      </c>
      <c r="C281" s="625"/>
      <c r="D281" s="625"/>
      <c r="E281" s="625"/>
      <c r="F281" s="625"/>
      <c r="G281" s="626"/>
      <c r="H281" s="313" t="s">
        <v>0</v>
      </c>
      <c r="I281" s="227"/>
      <c r="J281" s="447"/>
      <c r="K281" s="447"/>
    </row>
    <row r="282" spans="1:11" x14ac:dyDescent="0.2">
      <c r="A282" s="226" t="s">
        <v>54</v>
      </c>
      <c r="B282" s="453">
        <v>1</v>
      </c>
      <c r="C282" s="454">
        <v>2</v>
      </c>
      <c r="D282" s="455">
        <v>3</v>
      </c>
      <c r="E282" s="454">
        <v>4</v>
      </c>
      <c r="F282" s="455">
        <v>5</v>
      </c>
      <c r="G282" s="456">
        <v>6</v>
      </c>
      <c r="H282" s="289"/>
      <c r="I282" s="290"/>
      <c r="J282" s="447"/>
      <c r="K282" s="447"/>
    </row>
    <row r="283" spans="1:11" x14ac:dyDescent="0.2">
      <c r="A283" s="226" t="s">
        <v>2</v>
      </c>
      <c r="B283" s="250">
        <v>1</v>
      </c>
      <c r="C283" s="333">
        <v>2</v>
      </c>
      <c r="D283" s="251">
        <v>3</v>
      </c>
      <c r="E283" s="315">
        <v>4</v>
      </c>
      <c r="F283" s="251">
        <v>5</v>
      </c>
      <c r="G283" s="335">
        <v>6</v>
      </c>
      <c r="H283" s="284" t="s">
        <v>0</v>
      </c>
      <c r="I283" s="246"/>
      <c r="J283" s="291"/>
      <c r="K283" s="447"/>
    </row>
    <row r="284" spans="1:11" x14ac:dyDescent="0.2">
      <c r="A284" s="292" t="s">
        <v>3</v>
      </c>
      <c r="B284" s="253">
        <v>2385</v>
      </c>
      <c r="C284" s="254">
        <v>2385</v>
      </c>
      <c r="D284" s="254">
        <v>2385</v>
      </c>
      <c r="E284" s="254">
        <v>2385</v>
      </c>
      <c r="F284" s="254">
        <v>2385</v>
      </c>
      <c r="G284" s="255">
        <v>2385</v>
      </c>
      <c r="H284" s="293">
        <v>2385</v>
      </c>
      <c r="I284" s="294"/>
      <c r="J284" s="291"/>
      <c r="K284" s="447"/>
    </row>
    <row r="285" spans="1:11" x14ac:dyDescent="0.2">
      <c r="A285" s="295" t="s">
        <v>6</v>
      </c>
      <c r="B285" s="256">
        <v>2287.86</v>
      </c>
      <c r="C285" s="257">
        <v>2405.25</v>
      </c>
      <c r="D285" s="257">
        <v>2542.16</v>
      </c>
      <c r="E285" s="257">
        <v>2485.96</v>
      </c>
      <c r="F285" s="296">
        <v>2602.34</v>
      </c>
      <c r="G285" s="258">
        <v>2711.14</v>
      </c>
      <c r="H285" s="297">
        <v>2525.33</v>
      </c>
      <c r="I285" s="298"/>
      <c r="J285" s="291"/>
      <c r="K285" s="447"/>
    </row>
    <row r="286" spans="1:11" x14ac:dyDescent="0.2">
      <c r="A286" s="226" t="s">
        <v>7</v>
      </c>
      <c r="B286" s="260">
        <v>100</v>
      </c>
      <c r="C286" s="261">
        <v>98.31</v>
      </c>
      <c r="D286" s="261">
        <v>98.04</v>
      </c>
      <c r="E286" s="261">
        <v>96.49</v>
      </c>
      <c r="F286" s="299">
        <v>100</v>
      </c>
      <c r="G286" s="262">
        <v>90.91</v>
      </c>
      <c r="H286" s="300">
        <v>90.44</v>
      </c>
      <c r="I286" s="301"/>
      <c r="J286" s="291"/>
      <c r="K286" s="447"/>
    </row>
    <row r="287" spans="1:11" x14ac:dyDescent="0.2">
      <c r="A287" s="226" t="s">
        <v>8</v>
      </c>
      <c r="B287" s="263">
        <v>4.9599999999999998E-2</v>
      </c>
      <c r="C287" s="264">
        <v>4.2900000000000001E-2</v>
      </c>
      <c r="D287" s="264">
        <v>3.49E-2</v>
      </c>
      <c r="E287" s="264">
        <v>4.5999999999999999E-2</v>
      </c>
      <c r="F287" s="302">
        <v>3.73E-2</v>
      </c>
      <c r="G287" s="265">
        <v>5.5500000000000001E-2</v>
      </c>
      <c r="H287" s="303">
        <v>6.3200000000000006E-2</v>
      </c>
      <c r="I287" s="304"/>
      <c r="J287" s="305"/>
      <c r="K287" s="306"/>
    </row>
    <row r="288" spans="1:11" x14ac:dyDescent="0.2">
      <c r="A288" s="295" t="s">
        <v>1</v>
      </c>
      <c r="B288" s="266">
        <f t="shared" ref="B288:H288" si="65">B285/B284*100-100</f>
        <v>-4.0729559748427562</v>
      </c>
      <c r="C288" s="267">
        <f t="shared" si="65"/>
        <v>0.84905660377359027</v>
      </c>
      <c r="D288" s="267">
        <f t="shared" si="65"/>
        <v>6.5895178197064865</v>
      </c>
      <c r="E288" s="267">
        <f t="shared" si="65"/>
        <v>4.2331236897274636</v>
      </c>
      <c r="F288" s="267">
        <f t="shared" si="65"/>
        <v>9.1127882599580659</v>
      </c>
      <c r="G288" s="268">
        <f t="shared" si="65"/>
        <v>13.67463312368973</v>
      </c>
      <c r="H288" s="269">
        <f t="shared" si="65"/>
        <v>5.8838574423480026</v>
      </c>
      <c r="I288" s="304"/>
      <c r="J288" s="305"/>
      <c r="K288" s="227"/>
    </row>
    <row r="289" spans="1:11" ht="13.5" thickBot="1" x14ac:dyDescent="0.25">
      <c r="A289" s="226" t="s">
        <v>27</v>
      </c>
      <c r="B289" s="270">
        <f t="shared" ref="B289:H289" si="66">B285-B271</f>
        <v>234.78307692307726</v>
      </c>
      <c r="C289" s="271">
        <f t="shared" si="66"/>
        <v>144.8578431372548</v>
      </c>
      <c r="D289" s="271">
        <f t="shared" si="66"/>
        <v>137.84627450980361</v>
      </c>
      <c r="E289" s="271">
        <f t="shared" si="66"/>
        <v>213.28142857142848</v>
      </c>
      <c r="F289" s="271">
        <f t="shared" si="66"/>
        <v>187.34000000000015</v>
      </c>
      <c r="G289" s="272">
        <f t="shared" si="66"/>
        <v>70.053043478260861</v>
      </c>
      <c r="H289" s="307">
        <f t="shared" si="66"/>
        <v>150.72622641509406</v>
      </c>
      <c r="I289" s="308"/>
      <c r="J289" s="305"/>
      <c r="K289" s="227"/>
    </row>
    <row r="290" spans="1:11" x14ac:dyDescent="0.2">
      <c r="A290" s="309" t="s">
        <v>51</v>
      </c>
      <c r="B290" s="274">
        <v>185</v>
      </c>
      <c r="C290" s="275">
        <v>774</v>
      </c>
      <c r="D290" s="275">
        <v>667</v>
      </c>
      <c r="E290" s="275">
        <v>729</v>
      </c>
      <c r="F290" s="275">
        <v>612</v>
      </c>
      <c r="G290" s="276">
        <v>611</v>
      </c>
      <c r="H290" s="277">
        <f>SUM(B290:G290)</f>
        <v>3578</v>
      </c>
      <c r="I290" s="310" t="s">
        <v>56</v>
      </c>
      <c r="J290" s="311">
        <f>H276-H290</f>
        <v>4</v>
      </c>
      <c r="K290" s="279">
        <f>J290/H276</f>
        <v>1.1166945840312675E-3</v>
      </c>
    </row>
    <row r="291" spans="1:11" x14ac:dyDescent="0.2">
      <c r="A291" s="309" t="s">
        <v>28</v>
      </c>
      <c r="B291" s="229">
        <v>105</v>
      </c>
      <c r="C291" s="281">
        <v>102.5</v>
      </c>
      <c r="D291" s="281">
        <v>100</v>
      </c>
      <c r="E291" s="281">
        <v>99.5</v>
      </c>
      <c r="F291" s="281">
        <v>98</v>
      </c>
      <c r="G291" s="230">
        <v>97.5</v>
      </c>
      <c r="H291" s="233"/>
      <c r="I291" s="227" t="s">
        <v>57</v>
      </c>
      <c r="J291" s="447">
        <v>95.41</v>
      </c>
      <c r="K291" s="447"/>
    </row>
    <row r="292" spans="1:11" ht="13.5" thickBot="1" x14ac:dyDescent="0.25">
      <c r="A292" s="312" t="s">
        <v>26</v>
      </c>
      <c r="B292" s="231">
        <f>B291-B277</f>
        <v>5</v>
      </c>
      <c r="C292" s="232">
        <f t="shared" ref="C292:G292" si="67">C291-C277</f>
        <v>5</v>
      </c>
      <c r="D292" s="232">
        <f t="shared" si="67"/>
        <v>4.5</v>
      </c>
      <c r="E292" s="232">
        <f t="shared" si="67"/>
        <v>4.5</v>
      </c>
      <c r="F292" s="232">
        <f t="shared" si="67"/>
        <v>4.5</v>
      </c>
      <c r="G292" s="238">
        <f t="shared" si="67"/>
        <v>4.5</v>
      </c>
      <c r="H292" s="234"/>
      <c r="I292" s="447" t="s">
        <v>26</v>
      </c>
      <c r="J292" s="447">
        <f>J291-J277</f>
        <v>5.5499999999999972</v>
      </c>
      <c r="K292" s="447"/>
    </row>
    <row r="293" spans="1:11" x14ac:dyDescent="0.2">
      <c r="C293" s="280">
        <v>102</v>
      </c>
      <c r="D293" s="280">
        <v>100</v>
      </c>
    </row>
    <row r="294" spans="1:11" ht="13.5" thickBot="1" x14ac:dyDescent="0.25"/>
    <row r="295" spans="1:11" ht="13.5" thickBot="1" x14ac:dyDescent="0.25">
      <c r="A295" s="285" t="s">
        <v>115</v>
      </c>
      <c r="B295" s="624" t="s">
        <v>50</v>
      </c>
      <c r="C295" s="625"/>
      <c r="D295" s="625"/>
      <c r="E295" s="625"/>
      <c r="F295" s="625"/>
      <c r="G295" s="626"/>
      <c r="H295" s="313" t="s">
        <v>0</v>
      </c>
      <c r="I295" s="227"/>
      <c r="J295" s="457"/>
      <c r="K295" s="457"/>
    </row>
    <row r="296" spans="1:11" x14ac:dyDescent="0.2">
      <c r="A296" s="226" t="s">
        <v>54</v>
      </c>
      <c r="B296" s="453">
        <v>1</v>
      </c>
      <c r="C296" s="454">
        <v>2</v>
      </c>
      <c r="D296" s="455">
        <v>3</v>
      </c>
      <c r="E296" s="454">
        <v>4</v>
      </c>
      <c r="F296" s="455">
        <v>5</v>
      </c>
      <c r="G296" s="456">
        <v>6</v>
      </c>
      <c r="H296" s="460">
        <v>258</v>
      </c>
      <c r="I296" s="290"/>
      <c r="J296" s="457"/>
      <c r="K296" s="457"/>
    </row>
    <row r="297" spans="1:11" x14ac:dyDescent="0.2">
      <c r="A297" s="226" t="s">
        <v>2</v>
      </c>
      <c r="B297" s="250">
        <v>1</v>
      </c>
      <c r="C297" s="333">
        <v>2</v>
      </c>
      <c r="D297" s="251">
        <v>3</v>
      </c>
      <c r="E297" s="315">
        <v>4</v>
      </c>
      <c r="F297" s="251">
        <v>5</v>
      </c>
      <c r="G297" s="335">
        <v>6</v>
      </c>
      <c r="H297" s="284" t="s">
        <v>0</v>
      </c>
      <c r="I297" s="246"/>
      <c r="J297" s="291"/>
      <c r="K297" s="457"/>
    </row>
    <row r="298" spans="1:11" x14ac:dyDescent="0.2">
      <c r="A298" s="292" t="s">
        <v>3</v>
      </c>
      <c r="B298" s="253">
        <v>2565</v>
      </c>
      <c r="C298" s="254">
        <v>2565</v>
      </c>
      <c r="D298" s="254">
        <v>2565</v>
      </c>
      <c r="E298" s="254">
        <v>2565</v>
      </c>
      <c r="F298" s="254">
        <v>2565</v>
      </c>
      <c r="G298" s="255">
        <v>2565</v>
      </c>
      <c r="H298" s="293">
        <v>2565</v>
      </c>
      <c r="I298" s="294"/>
      <c r="J298" s="291"/>
      <c r="K298" s="457"/>
    </row>
    <row r="299" spans="1:11" x14ac:dyDescent="0.2">
      <c r="A299" s="295" t="s">
        <v>6</v>
      </c>
      <c r="B299" s="256">
        <v>2427.6470588235293</v>
      </c>
      <c r="C299" s="257">
        <v>2574.6</v>
      </c>
      <c r="D299" s="257">
        <v>2756.4</v>
      </c>
      <c r="E299" s="257">
        <v>2577.818181818182</v>
      </c>
      <c r="F299" s="296">
        <v>2727.9545454545455</v>
      </c>
      <c r="G299" s="258">
        <v>2761.4285714285716</v>
      </c>
      <c r="H299" s="297">
        <v>2657.4031007751937</v>
      </c>
      <c r="I299" s="298"/>
      <c r="J299" s="291"/>
      <c r="K299" s="457"/>
    </row>
    <row r="300" spans="1:11" x14ac:dyDescent="0.2">
      <c r="A300" s="226" t="s">
        <v>7</v>
      </c>
      <c r="B300" s="260">
        <v>94.117647058823536</v>
      </c>
      <c r="C300" s="261">
        <v>94</v>
      </c>
      <c r="D300" s="261">
        <v>100</v>
      </c>
      <c r="E300" s="261">
        <v>90.909090909090907</v>
      </c>
      <c r="F300" s="299">
        <v>97.727272727272734</v>
      </c>
      <c r="G300" s="262">
        <v>95.238095238095241</v>
      </c>
      <c r="H300" s="300">
        <v>90.697674418604649</v>
      </c>
      <c r="I300" s="301"/>
      <c r="J300" s="291"/>
      <c r="K300" s="457"/>
    </row>
    <row r="301" spans="1:11" x14ac:dyDescent="0.2">
      <c r="A301" s="226" t="s">
        <v>8</v>
      </c>
      <c r="B301" s="263">
        <v>5.9701946900742209E-2</v>
      </c>
      <c r="C301" s="264">
        <v>5.7048456189751309E-2</v>
      </c>
      <c r="D301" s="264">
        <v>3.3681172906150171E-2</v>
      </c>
      <c r="E301" s="264">
        <v>5.1669352911055177E-2</v>
      </c>
      <c r="F301" s="302">
        <v>3.9183014669788685E-2</v>
      </c>
      <c r="G301" s="265">
        <v>5.2801520201776704E-2</v>
      </c>
      <c r="H301" s="303">
        <v>6.1940722993572631E-2</v>
      </c>
      <c r="I301" s="304"/>
      <c r="J301" s="305"/>
      <c r="K301" s="306"/>
    </row>
    <row r="302" spans="1:11" x14ac:dyDescent="0.2">
      <c r="A302" s="295" t="s">
        <v>1</v>
      </c>
      <c r="B302" s="266">
        <f t="shared" ref="B302:H302" si="68">B299/B298*100-100</f>
        <v>-5.3548904942093856</v>
      </c>
      <c r="C302" s="267">
        <f t="shared" si="68"/>
        <v>0.37426900584796385</v>
      </c>
      <c r="D302" s="267">
        <f t="shared" si="68"/>
        <v>7.4619883040935662</v>
      </c>
      <c r="E302" s="267">
        <f t="shared" si="68"/>
        <v>0.49973418394471025</v>
      </c>
      <c r="F302" s="267">
        <f t="shared" si="68"/>
        <v>6.3530037214247841</v>
      </c>
      <c r="G302" s="268">
        <f t="shared" si="68"/>
        <v>7.65803397382345</v>
      </c>
      <c r="H302" s="269">
        <f t="shared" si="68"/>
        <v>3.6024600692083197</v>
      </c>
      <c r="I302" s="304"/>
      <c r="J302" s="305"/>
      <c r="K302" s="227"/>
    </row>
    <row r="303" spans="1:11" ht="13.5" thickBot="1" x14ac:dyDescent="0.25">
      <c r="A303" s="226" t="s">
        <v>27</v>
      </c>
      <c r="B303" s="270">
        <f t="shared" ref="B303:H303" si="69">B299-B285</f>
        <v>139.78705882352915</v>
      </c>
      <c r="C303" s="271">
        <f t="shared" si="69"/>
        <v>169.34999999999991</v>
      </c>
      <c r="D303" s="271">
        <f t="shared" si="69"/>
        <v>214.24000000000024</v>
      </c>
      <c r="E303" s="271">
        <f t="shared" si="69"/>
        <v>91.858181818181947</v>
      </c>
      <c r="F303" s="271">
        <f t="shared" si="69"/>
        <v>125.61454545454535</v>
      </c>
      <c r="G303" s="272">
        <f t="shared" si="69"/>
        <v>50.288571428571686</v>
      </c>
      <c r="H303" s="307">
        <f t="shared" si="69"/>
        <v>132.07310077519378</v>
      </c>
      <c r="I303" s="308"/>
      <c r="J303" s="305"/>
      <c r="K303" s="227"/>
    </row>
    <row r="304" spans="1:11" x14ac:dyDescent="0.2">
      <c r="A304" s="309" t="s">
        <v>51</v>
      </c>
      <c r="B304" s="274">
        <v>185</v>
      </c>
      <c r="C304" s="275">
        <v>774</v>
      </c>
      <c r="D304" s="275">
        <v>666</v>
      </c>
      <c r="E304" s="275">
        <v>729</v>
      </c>
      <c r="F304" s="275">
        <v>611</v>
      </c>
      <c r="G304" s="276">
        <v>611</v>
      </c>
      <c r="H304" s="277">
        <f>SUM(B304:G304)</f>
        <v>3576</v>
      </c>
      <c r="I304" s="310" t="s">
        <v>56</v>
      </c>
      <c r="J304" s="311">
        <f>H290-H304</f>
        <v>2</v>
      </c>
      <c r="K304" s="279">
        <f>J304/H290</f>
        <v>5.5897149245388487E-4</v>
      </c>
    </row>
    <row r="305" spans="1:11" x14ac:dyDescent="0.2">
      <c r="A305" s="309" t="s">
        <v>28</v>
      </c>
      <c r="B305" s="229">
        <v>110</v>
      </c>
      <c r="C305" s="281">
        <v>107.5</v>
      </c>
      <c r="D305" s="281">
        <v>104.5</v>
      </c>
      <c r="E305" s="281">
        <v>104.5</v>
      </c>
      <c r="F305" s="281">
        <v>103</v>
      </c>
      <c r="G305" s="230">
        <v>102.5</v>
      </c>
      <c r="H305" s="233"/>
      <c r="I305" s="227" t="s">
        <v>57</v>
      </c>
      <c r="J305" s="457">
        <v>99.89</v>
      </c>
      <c r="K305" s="457"/>
    </row>
    <row r="306" spans="1:11" ht="13.5" thickBot="1" x14ac:dyDescent="0.25">
      <c r="A306" s="312" t="s">
        <v>26</v>
      </c>
      <c r="B306" s="231">
        <f>B305-B291</f>
        <v>5</v>
      </c>
      <c r="C306" s="232">
        <f t="shared" ref="C306:G306" si="70">C305-C291</f>
        <v>5</v>
      </c>
      <c r="D306" s="232">
        <f t="shared" si="70"/>
        <v>4.5</v>
      </c>
      <c r="E306" s="232">
        <f t="shared" si="70"/>
        <v>5</v>
      </c>
      <c r="F306" s="232">
        <f t="shared" si="70"/>
        <v>5</v>
      </c>
      <c r="G306" s="238">
        <f t="shared" si="70"/>
        <v>5</v>
      </c>
      <c r="H306" s="234"/>
      <c r="I306" s="457" t="s">
        <v>26</v>
      </c>
      <c r="J306" s="457">
        <f>J305-J291</f>
        <v>4.480000000000004</v>
      </c>
      <c r="K306" s="457"/>
    </row>
    <row r="308" spans="1:11" ht="13.5" thickBot="1" x14ac:dyDescent="0.25"/>
    <row r="309" spans="1:11" ht="13.5" thickBot="1" x14ac:dyDescent="0.25">
      <c r="A309" s="285" t="s">
        <v>118</v>
      </c>
      <c r="B309" s="624" t="s">
        <v>50</v>
      </c>
      <c r="C309" s="625"/>
      <c r="D309" s="625"/>
      <c r="E309" s="625"/>
      <c r="F309" s="625"/>
      <c r="G309" s="626"/>
      <c r="H309" s="313" t="s">
        <v>0</v>
      </c>
      <c r="I309" s="227"/>
      <c r="J309" s="461"/>
      <c r="K309" s="461"/>
    </row>
    <row r="310" spans="1:11" x14ac:dyDescent="0.2">
      <c r="A310" s="226" t="s">
        <v>54</v>
      </c>
      <c r="B310" s="453">
        <v>1</v>
      </c>
      <c r="C310" s="454">
        <v>2</v>
      </c>
      <c r="D310" s="455">
        <v>3</v>
      </c>
      <c r="E310" s="454">
        <v>4</v>
      </c>
      <c r="F310" s="455">
        <v>5</v>
      </c>
      <c r="G310" s="456">
        <v>6</v>
      </c>
      <c r="H310" s="460">
        <v>258</v>
      </c>
      <c r="I310" s="290"/>
      <c r="J310" s="461"/>
      <c r="K310" s="461"/>
    </row>
    <row r="311" spans="1:11" x14ac:dyDescent="0.2">
      <c r="A311" s="226" t="s">
        <v>2</v>
      </c>
      <c r="B311" s="250">
        <v>1</v>
      </c>
      <c r="C311" s="333">
        <v>2</v>
      </c>
      <c r="D311" s="251">
        <v>3</v>
      </c>
      <c r="E311" s="315">
        <v>4</v>
      </c>
      <c r="F311" s="251">
        <v>5</v>
      </c>
      <c r="G311" s="335">
        <v>6</v>
      </c>
      <c r="H311" s="284" t="s">
        <v>0</v>
      </c>
      <c r="I311" s="246"/>
      <c r="J311" s="291"/>
      <c r="K311" s="461"/>
    </row>
    <row r="312" spans="1:11" x14ac:dyDescent="0.2">
      <c r="A312" s="292" t="s">
        <v>3</v>
      </c>
      <c r="B312" s="253">
        <v>2740</v>
      </c>
      <c r="C312" s="254">
        <v>2740</v>
      </c>
      <c r="D312" s="254">
        <v>2740</v>
      </c>
      <c r="E312" s="254">
        <v>2740</v>
      </c>
      <c r="F312" s="254">
        <v>2740</v>
      </c>
      <c r="G312" s="255">
        <v>2740</v>
      </c>
      <c r="H312" s="293">
        <v>2740</v>
      </c>
      <c r="I312" s="294"/>
      <c r="J312" s="291"/>
      <c r="K312" s="461"/>
    </row>
    <row r="313" spans="1:11" x14ac:dyDescent="0.2">
      <c r="A313" s="295" t="s">
        <v>6</v>
      </c>
      <c r="B313" s="256">
        <v>2553.5714285714284</v>
      </c>
      <c r="C313" s="257">
        <v>2718.867924528302</v>
      </c>
      <c r="D313" s="257">
        <v>2898.9795918367345</v>
      </c>
      <c r="E313" s="257">
        <v>2796.7346938775509</v>
      </c>
      <c r="F313" s="296">
        <v>2829.782608695652</v>
      </c>
      <c r="G313" s="258">
        <v>3097.1428571428573</v>
      </c>
      <c r="H313" s="297">
        <v>2842.6482213438735</v>
      </c>
      <c r="I313" s="298"/>
      <c r="J313" s="291"/>
      <c r="K313" s="461"/>
    </row>
    <row r="314" spans="1:11" x14ac:dyDescent="0.2">
      <c r="A314" s="226" t="s">
        <v>7</v>
      </c>
      <c r="B314" s="260">
        <v>85.714285714285708</v>
      </c>
      <c r="C314" s="261">
        <v>94.339622641509436</v>
      </c>
      <c r="D314" s="261">
        <v>97.959183673469383</v>
      </c>
      <c r="E314" s="261">
        <v>93.877551020408163</v>
      </c>
      <c r="F314" s="299">
        <v>100</v>
      </c>
      <c r="G314" s="262">
        <v>97.61904761904762</v>
      </c>
      <c r="H314" s="300">
        <v>85.37549407114625</v>
      </c>
      <c r="I314" s="301"/>
      <c r="J314" s="291"/>
      <c r="K314" s="461"/>
    </row>
    <row r="315" spans="1:11" x14ac:dyDescent="0.2">
      <c r="A315" s="226" t="s">
        <v>8</v>
      </c>
      <c r="B315" s="263">
        <v>7.6890520764791942E-2</v>
      </c>
      <c r="C315" s="264">
        <v>6.0146417121304183E-2</v>
      </c>
      <c r="D315" s="264">
        <v>4.4137871772602956E-2</v>
      </c>
      <c r="E315" s="264">
        <v>5.1219682188470513E-2</v>
      </c>
      <c r="F315" s="302">
        <v>3.7264037404480976E-2</v>
      </c>
      <c r="G315" s="265">
        <v>4.251640089299201E-2</v>
      </c>
      <c r="H315" s="303">
        <v>6.9844508691969329E-2</v>
      </c>
      <c r="I315" s="304"/>
      <c r="J315" s="305"/>
      <c r="K315" s="306"/>
    </row>
    <row r="316" spans="1:11" x14ac:dyDescent="0.2">
      <c r="A316" s="295" t="s">
        <v>1</v>
      </c>
      <c r="B316" s="266">
        <f t="shared" ref="B316:H316" si="71">B313/B312*100-100</f>
        <v>-6.8039624608967699</v>
      </c>
      <c r="C316" s="267">
        <f t="shared" si="71"/>
        <v>-0.77124363035395049</v>
      </c>
      <c r="D316" s="267">
        <f t="shared" si="71"/>
        <v>5.8021748845523433</v>
      </c>
      <c r="E316" s="267">
        <f t="shared" si="71"/>
        <v>2.0706092656040482</v>
      </c>
      <c r="F316" s="267">
        <f t="shared" si="71"/>
        <v>3.2767375436369264</v>
      </c>
      <c r="G316" s="268">
        <f t="shared" si="71"/>
        <v>13.034410844629846</v>
      </c>
      <c r="H316" s="269">
        <f t="shared" si="71"/>
        <v>3.7462854505063206</v>
      </c>
      <c r="I316" s="304"/>
      <c r="J316" s="305"/>
      <c r="K316" s="227"/>
    </row>
    <row r="317" spans="1:11" ht="13.5" thickBot="1" x14ac:dyDescent="0.25">
      <c r="A317" s="226" t="s">
        <v>27</v>
      </c>
      <c r="B317" s="270">
        <f t="shared" ref="B317:H317" si="72">B313-B299</f>
        <v>125.92436974789916</v>
      </c>
      <c r="C317" s="271">
        <f t="shared" si="72"/>
        <v>144.26792452830205</v>
      </c>
      <c r="D317" s="271">
        <f t="shared" si="72"/>
        <v>142.57959183673438</v>
      </c>
      <c r="E317" s="271">
        <f t="shared" si="72"/>
        <v>218.91651205936887</v>
      </c>
      <c r="F317" s="271">
        <f t="shared" si="72"/>
        <v>101.82806324110652</v>
      </c>
      <c r="G317" s="272">
        <f t="shared" si="72"/>
        <v>335.71428571428578</v>
      </c>
      <c r="H317" s="307">
        <f t="shared" si="72"/>
        <v>185.24512056867979</v>
      </c>
      <c r="I317" s="308"/>
      <c r="J317" s="305"/>
      <c r="K317" s="227"/>
    </row>
    <row r="318" spans="1:11" x14ac:dyDescent="0.2">
      <c r="A318" s="309" t="s">
        <v>51</v>
      </c>
      <c r="B318" s="274">
        <v>183</v>
      </c>
      <c r="C318" s="275">
        <v>773</v>
      </c>
      <c r="D318" s="275">
        <v>666</v>
      </c>
      <c r="E318" s="275">
        <v>729</v>
      </c>
      <c r="F318" s="275">
        <v>610</v>
      </c>
      <c r="G318" s="276">
        <v>610</v>
      </c>
      <c r="H318" s="277">
        <f>SUM(B318:G318)</f>
        <v>3571</v>
      </c>
      <c r="I318" s="310" t="s">
        <v>56</v>
      </c>
      <c r="J318" s="311">
        <f>H304-H318</f>
        <v>5</v>
      </c>
      <c r="K318" s="279">
        <f>J318/H304</f>
        <v>1.3982102908277406E-3</v>
      </c>
    </row>
    <row r="319" spans="1:11" x14ac:dyDescent="0.2">
      <c r="A319" s="309" t="s">
        <v>28</v>
      </c>
      <c r="B319" s="229">
        <v>115</v>
      </c>
      <c r="C319" s="281">
        <v>112</v>
      </c>
      <c r="D319" s="281">
        <v>108.5</v>
      </c>
      <c r="E319" s="281">
        <v>109</v>
      </c>
      <c r="F319" s="281">
        <v>108</v>
      </c>
      <c r="G319" s="230">
        <v>106.5</v>
      </c>
      <c r="H319" s="233"/>
      <c r="I319" s="227" t="s">
        <v>57</v>
      </c>
      <c r="J319" s="461">
        <v>104.98</v>
      </c>
      <c r="K319" s="461"/>
    </row>
    <row r="320" spans="1:11" ht="13.5" thickBot="1" x14ac:dyDescent="0.25">
      <c r="A320" s="312" t="s">
        <v>26</v>
      </c>
      <c r="B320" s="231">
        <f>B319-B305</f>
        <v>5</v>
      </c>
      <c r="C320" s="232">
        <f t="shared" ref="C320:G320" si="73">C319-C305</f>
        <v>4.5</v>
      </c>
      <c r="D320" s="232">
        <f t="shared" si="73"/>
        <v>4</v>
      </c>
      <c r="E320" s="232">
        <f t="shared" si="73"/>
        <v>4.5</v>
      </c>
      <c r="F320" s="232">
        <f t="shared" si="73"/>
        <v>5</v>
      </c>
      <c r="G320" s="238">
        <f t="shared" si="73"/>
        <v>4</v>
      </c>
      <c r="H320" s="234"/>
      <c r="I320" s="461" t="s">
        <v>26</v>
      </c>
      <c r="J320" s="461">
        <f>J319-J305</f>
        <v>5.0900000000000034</v>
      </c>
      <c r="K320" s="461"/>
    </row>
    <row r="321" spans="1:11" x14ac:dyDescent="0.2">
      <c r="B321" s="280" t="s">
        <v>79</v>
      </c>
      <c r="D321" s="280">
        <v>108.5</v>
      </c>
      <c r="G321" s="280">
        <v>106.5</v>
      </c>
    </row>
    <row r="322" spans="1:11" ht="13.5" thickBot="1" x14ac:dyDescent="0.25"/>
    <row r="323" spans="1:11" s="466" customFormat="1" ht="13.5" thickBot="1" x14ac:dyDescent="0.25">
      <c r="A323" s="285" t="s">
        <v>120</v>
      </c>
      <c r="B323" s="624" t="s">
        <v>50</v>
      </c>
      <c r="C323" s="625"/>
      <c r="D323" s="625"/>
      <c r="E323" s="625"/>
      <c r="F323" s="625"/>
      <c r="G323" s="626"/>
      <c r="H323" s="313" t="s">
        <v>0</v>
      </c>
      <c r="I323" s="227"/>
    </row>
    <row r="324" spans="1:11" s="466" customFormat="1" x14ac:dyDescent="0.2">
      <c r="A324" s="226" t="s">
        <v>54</v>
      </c>
      <c r="B324" s="453">
        <v>1</v>
      </c>
      <c r="C324" s="454">
        <v>2</v>
      </c>
      <c r="D324" s="455">
        <v>3</v>
      </c>
      <c r="E324" s="454">
        <v>4</v>
      </c>
      <c r="F324" s="455">
        <v>5</v>
      </c>
      <c r="G324" s="456">
        <v>6</v>
      </c>
      <c r="H324" s="460">
        <v>258</v>
      </c>
      <c r="I324" s="290"/>
    </row>
    <row r="325" spans="1:11" s="466" customFormat="1" x14ac:dyDescent="0.2">
      <c r="A325" s="226" t="s">
        <v>2</v>
      </c>
      <c r="B325" s="250">
        <v>1</v>
      </c>
      <c r="C325" s="333">
        <v>2</v>
      </c>
      <c r="D325" s="251">
        <v>3</v>
      </c>
      <c r="E325" s="315">
        <v>4</v>
      </c>
      <c r="F325" s="251">
        <v>5</v>
      </c>
      <c r="G325" s="335">
        <v>6</v>
      </c>
      <c r="H325" s="284" t="s">
        <v>0</v>
      </c>
      <c r="I325" s="246"/>
      <c r="J325" s="291"/>
    </row>
    <row r="326" spans="1:11" s="466" customFormat="1" x14ac:dyDescent="0.2">
      <c r="A326" s="292" t="s">
        <v>3</v>
      </c>
      <c r="B326" s="253">
        <v>2910</v>
      </c>
      <c r="C326" s="254">
        <v>2910</v>
      </c>
      <c r="D326" s="254">
        <v>2910</v>
      </c>
      <c r="E326" s="254">
        <v>2910</v>
      </c>
      <c r="F326" s="254">
        <v>2910</v>
      </c>
      <c r="G326" s="255">
        <v>2910</v>
      </c>
      <c r="H326" s="293">
        <v>2910</v>
      </c>
      <c r="I326" s="294"/>
      <c r="J326" s="291"/>
    </row>
    <row r="327" spans="1:11" s="466" customFormat="1" x14ac:dyDescent="0.2">
      <c r="A327" s="295" t="s">
        <v>6</v>
      </c>
      <c r="B327" s="256">
        <v>2862.1428571428573</v>
      </c>
      <c r="C327" s="257">
        <v>2957.0967741935483</v>
      </c>
      <c r="D327" s="257">
        <v>3040.566037735849</v>
      </c>
      <c r="E327" s="257">
        <v>2910.5263157894738</v>
      </c>
      <c r="F327" s="296">
        <v>3104.782608695652</v>
      </c>
      <c r="G327" s="258">
        <v>3192.9166666666665</v>
      </c>
      <c r="H327" s="297">
        <v>3023.3571428571427</v>
      </c>
      <c r="I327" s="298"/>
      <c r="J327" s="291"/>
    </row>
    <row r="328" spans="1:11" s="466" customFormat="1" x14ac:dyDescent="0.2">
      <c r="A328" s="226" t="s">
        <v>7</v>
      </c>
      <c r="B328" s="260">
        <v>78.571428571428569</v>
      </c>
      <c r="C328" s="261">
        <v>85.483870967741936</v>
      </c>
      <c r="D328" s="261">
        <v>84.905660377358487</v>
      </c>
      <c r="E328" s="261">
        <v>85.964912280701753</v>
      </c>
      <c r="F328" s="299">
        <v>95.652173913043484</v>
      </c>
      <c r="G328" s="262">
        <v>87.5</v>
      </c>
      <c r="H328" s="300">
        <v>81.428571428571431</v>
      </c>
      <c r="I328" s="301"/>
      <c r="J328" s="291"/>
    </row>
    <row r="329" spans="1:11" s="466" customFormat="1" x14ac:dyDescent="0.2">
      <c r="A329" s="226" t="s">
        <v>8</v>
      </c>
      <c r="B329" s="263">
        <v>8.9994118708306023E-2</v>
      </c>
      <c r="C329" s="264">
        <v>6.4958503396291944E-2</v>
      </c>
      <c r="D329" s="264">
        <v>6.6861723976559359E-2</v>
      </c>
      <c r="E329" s="264">
        <v>7.4211877545515545E-2</v>
      </c>
      <c r="F329" s="302">
        <v>5.0809485920352247E-2</v>
      </c>
      <c r="G329" s="265">
        <v>7.1980411770348043E-2</v>
      </c>
      <c r="H329" s="303">
        <v>7.6066269031726252E-2</v>
      </c>
      <c r="I329" s="304"/>
      <c r="J329" s="305"/>
      <c r="K329" s="306"/>
    </row>
    <row r="330" spans="1:11" s="466" customFormat="1" x14ac:dyDescent="0.2">
      <c r="A330" s="295" t="s">
        <v>1</v>
      </c>
      <c r="B330" s="266">
        <f t="shared" ref="B330:H330" si="74">B327/B326*100-100</f>
        <v>-1.6445753559155492</v>
      </c>
      <c r="C330" s="267">
        <f t="shared" si="74"/>
        <v>1.6184458485755329</v>
      </c>
      <c r="D330" s="267">
        <f t="shared" si="74"/>
        <v>4.4868054204759034</v>
      </c>
      <c r="E330" s="267">
        <f t="shared" si="74"/>
        <v>1.8086453246525025E-2</v>
      </c>
      <c r="F330" s="267">
        <f t="shared" si="74"/>
        <v>6.6935604362766981</v>
      </c>
      <c r="G330" s="268">
        <f t="shared" si="74"/>
        <v>9.7222222222222143</v>
      </c>
      <c r="H330" s="269">
        <f t="shared" si="74"/>
        <v>3.8954344624447543</v>
      </c>
      <c r="I330" s="304"/>
      <c r="J330" s="305"/>
      <c r="K330" s="227"/>
    </row>
    <row r="331" spans="1:11" s="466" customFormat="1" ht="13.5" thickBot="1" x14ac:dyDescent="0.25">
      <c r="A331" s="226" t="s">
        <v>27</v>
      </c>
      <c r="B331" s="270">
        <f t="shared" ref="B331:H331" si="75">B327-B313</f>
        <v>308.5714285714289</v>
      </c>
      <c r="C331" s="271">
        <f t="shared" si="75"/>
        <v>238.22884966524634</v>
      </c>
      <c r="D331" s="271">
        <f t="shared" si="75"/>
        <v>141.58644589911455</v>
      </c>
      <c r="E331" s="271">
        <f t="shared" si="75"/>
        <v>113.7916219119229</v>
      </c>
      <c r="F331" s="271">
        <f t="shared" si="75"/>
        <v>275</v>
      </c>
      <c r="G331" s="272">
        <f t="shared" si="75"/>
        <v>95.773809523809177</v>
      </c>
      <c r="H331" s="307">
        <f t="shared" si="75"/>
        <v>180.70892151326916</v>
      </c>
      <c r="I331" s="308"/>
      <c r="J331" s="305"/>
      <c r="K331" s="227"/>
    </row>
    <row r="332" spans="1:11" s="466" customFormat="1" x14ac:dyDescent="0.2">
      <c r="A332" s="309" t="s">
        <v>51</v>
      </c>
      <c r="B332" s="274">
        <v>179</v>
      </c>
      <c r="C332" s="275">
        <v>771</v>
      </c>
      <c r="D332" s="275">
        <v>666</v>
      </c>
      <c r="E332" s="275">
        <v>728</v>
      </c>
      <c r="F332" s="275">
        <v>610</v>
      </c>
      <c r="G332" s="276">
        <v>610</v>
      </c>
      <c r="H332" s="277">
        <f>SUM(B332:G332)</f>
        <v>3564</v>
      </c>
      <c r="I332" s="310" t="s">
        <v>56</v>
      </c>
      <c r="J332" s="311">
        <f>H318-H332</f>
        <v>7</v>
      </c>
      <c r="K332" s="279">
        <f>J332/H318</f>
        <v>1.9602352282273874E-3</v>
      </c>
    </row>
    <row r="333" spans="1:11" s="466" customFormat="1" x14ac:dyDescent="0.2">
      <c r="A333" s="309" t="s">
        <v>28</v>
      </c>
      <c r="B333" s="229">
        <v>119</v>
      </c>
      <c r="C333" s="281">
        <v>116</v>
      </c>
      <c r="D333" s="281">
        <v>112.5</v>
      </c>
      <c r="E333" s="281">
        <v>113.5</v>
      </c>
      <c r="F333" s="281">
        <v>112</v>
      </c>
      <c r="G333" s="230">
        <v>110.5</v>
      </c>
      <c r="H333" s="233"/>
      <c r="I333" s="227" t="s">
        <v>57</v>
      </c>
      <c r="J333" s="466">
        <v>109.47</v>
      </c>
    </row>
    <row r="334" spans="1:11" s="466" customFormat="1" ht="13.5" thickBot="1" x14ac:dyDescent="0.25">
      <c r="A334" s="312" t="s">
        <v>26</v>
      </c>
      <c r="B334" s="231">
        <f>B333-B319</f>
        <v>4</v>
      </c>
      <c r="C334" s="232">
        <f t="shared" ref="C334:G334" si="76">C333-C319</f>
        <v>4</v>
      </c>
      <c r="D334" s="232">
        <f t="shared" si="76"/>
        <v>4</v>
      </c>
      <c r="E334" s="232">
        <f t="shared" si="76"/>
        <v>4.5</v>
      </c>
      <c r="F334" s="232">
        <f t="shared" si="76"/>
        <v>4</v>
      </c>
      <c r="G334" s="238">
        <f t="shared" si="76"/>
        <v>4</v>
      </c>
      <c r="H334" s="234"/>
      <c r="I334" s="466" t="s">
        <v>26</v>
      </c>
      <c r="J334" s="466">
        <f>J333-J319</f>
        <v>4.4899999999999949</v>
      </c>
    </row>
    <row r="336" spans="1:11" s="479" customFormat="1" x14ac:dyDescent="0.2"/>
    <row r="337" spans="1:11" x14ac:dyDescent="0.2">
      <c r="B337" s="280">
        <v>113.5</v>
      </c>
      <c r="C337" s="280">
        <v>116</v>
      </c>
      <c r="D337" s="479">
        <v>114</v>
      </c>
      <c r="E337" s="479">
        <v>119</v>
      </c>
      <c r="F337" s="479">
        <v>112.5</v>
      </c>
      <c r="G337" s="479">
        <v>111</v>
      </c>
    </row>
    <row r="338" spans="1:11" s="479" customFormat="1" ht="13.5" thickBot="1" x14ac:dyDescent="0.25">
      <c r="B338" s="239">
        <v>3023.3571428571427</v>
      </c>
      <c r="C338" s="239">
        <v>3023.3571428571427</v>
      </c>
      <c r="D338" s="239">
        <v>3023.3571428571427</v>
      </c>
      <c r="E338" s="239">
        <v>3023.3571428571427</v>
      </c>
      <c r="F338" s="239">
        <v>3023.3571428571427</v>
      </c>
      <c r="G338" s="239">
        <v>3023.3571428571427</v>
      </c>
      <c r="H338" s="239">
        <v>3023.3571428571427</v>
      </c>
    </row>
    <row r="339" spans="1:11" ht="13.5" thickBot="1" x14ac:dyDescent="0.25">
      <c r="A339" s="285" t="s">
        <v>126</v>
      </c>
      <c r="B339" s="624" t="s">
        <v>50</v>
      </c>
      <c r="C339" s="625"/>
      <c r="D339" s="625"/>
      <c r="E339" s="625"/>
      <c r="F339" s="625"/>
      <c r="G339" s="626"/>
      <c r="H339" s="313" t="s">
        <v>0</v>
      </c>
      <c r="I339" s="227"/>
      <c r="J339" s="479"/>
      <c r="K339" s="479"/>
    </row>
    <row r="340" spans="1:11" x14ac:dyDescent="0.2">
      <c r="A340" s="226" t="s">
        <v>54</v>
      </c>
      <c r="B340" s="453">
        <v>1</v>
      </c>
      <c r="C340" s="454">
        <v>2</v>
      </c>
      <c r="D340" s="455">
        <v>3</v>
      </c>
      <c r="E340" s="454">
        <v>4</v>
      </c>
      <c r="F340" s="455">
        <v>5</v>
      </c>
      <c r="G340" s="456">
        <v>6</v>
      </c>
      <c r="H340" s="460">
        <v>286</v>
      </c>
      <c r="I340" s="290"/>
      <c r="J340" s="479"/>
      <c r="K340" s="479"/>
    </row>
    <row r="341" spans="1:11" x14ac:dyDescent="0.2">
      <c r="A341" s="292" t="s">
        <v>3</v>
      </c>
      <c r="B341" s="253">
        <v>3080</v>
      </c>
      <c r="C341" s="254">
        <v>3080</v>
      </c>
      <c r="D341" s="254">
        <v>3080</v>
      </c>
      <c r="E341" s="254">
        <v>3080</v>
      </c>
      <c r="F341" s="254">
        <v>3080</v>
      </c>
      <c r="G341" s="255">
        <v>3080</v>
      </c>
      <c r="H341" s="293">
        <v>3080</v>
      </c>
      <c r="I341" s="294"/>
      <c r="J341" s="291"/>
      <c r="K341" s="479"/>
    </row>
    <row r="342" spans="1:11" x14ac:dyDescent="0.2">
      <c r="A342" s="295" t="s">
        <v>6</v>
      </c>
      <c r="B342" s="256">
        <v>3148.3333333333335</v>
      </c>
      <c r="C342" s="257">
        <v>3183.5087719298244</v>
      </c>
      <c r="D342" s="257">
        <v>3199.6721311475408</v>
      </c>
      <c r="E342" s="257">
        <v>2875</v>
      </c>
      <c r="F342" s="296">
        <v>3324.5098039215686</v>
      </c>
      <c r="G342" s="258">
        <v>3374.255319148936</v>
      </c>
      <c r="H342" s="297">
        <v>3219.5454545454545</v>
      </c>
      <c r="I342" s="298"/>
      <c r="J342" s="291"/>
      <c r="K342" s="479"/>
    </row>
    <row r="343" spans="1:11" x14ac:dyDescent="0.2">
      <c r="A343" s="226" t="s">
        <v>7</v>
      </c>
      <c r="B343" s="260">
        <v>85.18518518518519</v>
      </c>
      <c r="C343" s="261">
        <v>80.701754385964918</v>
      </c>
      <c r="D343" s="261">
        <v>78.688524590163937</v>
      </c>
      <c r="E343" s="261">
        <v>43.75</v>
      </c>
      <c r="F343" s="299">
        <v>92.156862745098039</v>
      </c>
      <c r="G343" s="262">
        <v>89.361702127659569</v>
      </c>
      <c r="H343" s="300">
        <v>80.069930069930066</v>
      </c>
      <c r="I343" s="301"/>
      <c r="J343" s="291"/>
      <c r="K343" s="479"/>
    </row>
    <row r="344" spans="1:11" x14ac:dyDescent="0.2">
      <c r="A344" s="226" t="s">
        <v>8</v>
      </c>
      <c r="B344" s="263">
        <v>6.4768589049069597E-2</v>
      </c>
      <c r="C344" s="264">
        <v>6.9482087188558514E-2</v>
      </c>
      <c r="D344" s="264">
        <v>6.7767065648145122E-2</v>
      </c>
      <c r="E344" s="264">
        <v>0.12029579171660951</v>
      </c>
      <c r="F344" s="302">
        <v>5.9415376636041468E-2</v>
      </c>
      <c r="G344" s="265">
        <v>5.5765965497469851E-2</v>
      </c>
      <c r="H344" s="303">
        <v>7.6674190530771041E-2</v>
      </c>
      <c r="I344" s="304"/>
      <c r="J344" s="305"/>
      <c r="K344" s="306"/>
    </row>
    <row r="345" spans="1:11" x14ac:dyDescent="0.2">
      <c r="A345" s="295" t="s">
        <v>1</v>
      </c>
      <c r="B345" s="266">
        <f t="shared" ref="B345:H345" si="77">B342/B341*100-100</f>
        <v>2.2186147186147309</v>
      </c>
      <c r="C345" s="267">
        <f t="shared" si="77"/>
        <v>3.3606744133059863</v>
      </c>
      <c r="D345" s="267">
        <f t="shared" si="77"/>
        <v>3.8854588034915878</v>
      </c>
      <c r="E345" s="267">
        <f t="shared" si="77"/>
        <v>-6.6558441558441643</v>
      </c>
      <c r="F345" s="267">
        <f t="shared" si="77"/>
        <v>7.9386299974535177</v>
      </c>
      <c r="G345" s="268">
        <f t="shared" si="77"/>
        <v>9.553744128212216</v>
      </c>
      <c r="H345" s="269">
        <f t="shared" si="77"/>
        <v>4.5306965761511293</v>
      </c>
      <c r="I345" s="304"/>
      <c r="J345" s="305"/>
      <c r="K345" s="227"/>
    </row>
    <row r="346" spans="1:11" ht="13.5" thickBot="1" x14ac:dyDescent="0.25">
      <c r="A346" s="226" t="s">
        <v>27</v>
      </c>
      <c r="B346" s="474">
        <f>B342-B338</f>
        <v>124.97619047619082</v>
      </c>
      <c r="C346" s="475">
        <f t="shared" ref="C346:H346" si="78">C342-C338</f>
        <v>160.15162907268177</v>
      </c>
      <c r="D346" s="475">
        <f t="shared" si="78"/>
        <v>176.31498829039811</v>
      </c>
      <c r="E346" s="475">
        <f t="shared" si="78"/>
        <v>-148.35714285714266</v>
      </c>
      <c r="F346" s="475">
        <f t="shared" si="78"/>
        <v>301.15266106442596</v>
      </c>
      <c r="G346" s="477">
        <f t="shared" si="78"/>
        <v>350.89817629179333</v>
      </c>
      <c r="H346" s="480">
        <f t="shared" si="78"/>
        <v>196.18831168831184</v>
      </c>
      <c r="I346" s="308"/>
      <c r="J346" s="305"/>
      <c r="K346" s="227"/>
    </row>
    <row r="347" spans="1:11" x14ac:dyDescent="0.2">
      <c r="A347" s="309" t="s">
        <v>51</v>
      </c>
      <c r="B347" s="274">
        <v>670</v>
      </c>
      <c r="C347" s="275">
        <v>671</v>
      </c>
      <c r="D347" s="275">
        <v>672</v>
      </c>
      <c r="E347" s="275">
        <v>200</v>
      </c>
      <c r="F347" s="275">
        <v>672</v>
      </c>
      <c r="G347" s="276">
        <v>672</v>
      </c>
      <c r="H347" s="277">
        <f>SUM(B347:G347)</f>
        <v>3557</v>
      </c>
      <c r="I347" s="310" t="s">
        <v>56</v>
      </c>
      <c r="J347" s="311">
        <f>H332-H347</f>
        <v>7</v>
      </c>
      <c r="K347" s="279">
        <f>J347/H332</f>
        <v>1.9640852974186309E-3</v>
      </c>
    </row>
    <row r="348" spans="1:11" x14ac:dyDescent="0.2">
      <c r="A348" s="309" t="s">
        <v>28</v>
      </c>
      <c r="B348" s="229">
        <v>116.5</v>
      </c>
      <c r="C348" s="281">
        <v>119</v>
      </c>
      <c r="D348" s="281">
        <v>117</v>
      </c>
      <c r="E348" s="281">
        <v>122.5</v>
      </c>
      <c r="F348" s="281">
        <v>115.5</v>
      </c>
      <c r="G348" s="230">
        <v>114</v>
      </c>
      <c r="H348" s="233"/>
      <c r="I348" s="227" t="s">
        <v>57</v>
      </c>
      <c r="J348" s="479">
        <v>113.53</v>
      </c>
      <c r="K348" s="479"/>
    </row>
    <row r="349" spans="1:11" ht="13.5" thickBot="1" x14ac:dyDescent="0.25">
      <c r="A349" s="312" t="s">
        <v>26</v>
      </c>
      <c r="B349" s="231">
        <f>B348-B337</f>
        <v>3</v>
      </c>
      <c r="C349" s="232">
        <f t="shared" ref="C349:G349" si="79">C348-C337</f>
        <v>3</v>
      </c>
      <c r="D349" s="232">
        <f t="shared" si="79"/>
        <v>3</v>
      </c>
      <c r="E349" s="232">
        <f t="shared" si="79"/>
        <v>3.5</v>
      </c>
      <c r="F349" s="232">
        <f t="shared" si="79"/>
        <v>3</v>
      </c>
      <c r="G349" s="238">
        <f t="shared" si="79"/>
        <v>3</v>
      </c>
      <c r="H349" s="234"/>
      <c r="I349" s="479" t="s">
        <v>26</v>
      </c>
      <c r="J349" s="479">
        <f>J348-J333</f>
        <v>4.0600000000000023</v>
      </c>
      <c r="K349" s="479"/>
    </row>
    <row r="351" spans="1:11" ht="13.5" thickBot="1" x14ac:dyDescent="0.25"/>
    <row r="352" spans="1:11" ht="13.5" thickBot="1" x14ac:dyDescent="0.25">
      <c r="A352" s="285" t="s">
        <v>127</v>
      </c>
      <c r="B352" s="624" t="s">
        <v>50</v>
      </c>
      <c r="C352" s="625"/>
      <c r="D352" s="625"/>
      <c r="E352" s="625"/>
      <c r="F352" s="625"/>
      <c r="G352" s="626"/>
      <c r="H352" s="313" t="s">
        <v>0</v>
      </c>
      <c r="I352" s="227"/>
      <c r="J352" s="481"/>
      <c r="K352" s="481"/>
    </row>
    <row r="353" spans="1:11" x14ac:dyDescent="0.2">
      <c r="A353" s="226" t="s">
        <v>54</v>
      </c>
      <c r="B353" s="453">
        <v>1</v>
      </c>
      <c r="C353" s="454">
        <v>2</v>
      </c>
      <c r="D353" s="455">
        <v>3</v>
      </c>
      <c r="E353" s="454">
        <v>4</v>
      </c>
      <c r="F353" s="455">
        <v>5</v>
      </c>
      <c r="G353" s="456">
        <v>6</v>
      </c>
      <c r="H353" s="460">
        <v>258</v>
      </c>
      <c r="I353" s="290"/>
      <c r="J353" s="481"/>
      <c r="K353" s="481"/>
    </row>
    <row r="354" spans="1:11" x14ac:dyDescent="0.2">
      <c r="A354" s="292" t="s">
        <v>3</v>
      </c>
      <c r="B354" s="253">
        <v>3280</v>
      </c>
      <c r="C354" s="254">
        <v>3280</v>
      </c>
      <c r="D354" s="254">
        <v>3280</v>
      </c>
      <c r="E354" s="254">
        <v>3280</v>
      </c>
      <c r="F354" s="254">
        <v>3280</v>
      </c>
      <c r="G354" s="255">
        <v>3280</v>
      </c>
      <c r="H354" s="293">
        <v>3280</v>
      </c>
      <c r="I354" s="294"/>
      <c r="J354" s="291"/>
      <c r="K354" s="481"/>
    </row>
    <row r="355" spans="1:11" x14ac:dyDescent="0.2">
      <c r="A355" s="295" t="s">
        <v>6</v>
      </c>
      <c r="B355" s="256">
        <v>3241.5254237288136</v>
      </c>
      <c r="C355" s="257">
        <v>3320.5454545454545</v>
      </c>
      <c r="D355" s="257">
        <v>3426.6071428571427</v>
      </c>
      <c r="E355" s="257">
        <v>3260.4761904761904</v>
      </c>
      <c r="F355" s="296">
        <v>3482.4137931034484</v>
      </c>
      <c r="G355" s="258">
        <v>3475.1724137931033</v>
      </c>
      <c r="H355" s="297">
        <v>3380.3908794788272</v>
      </c>
      <c r="I355" s="298"/>
      <c r="J355" s="291"/>
      <c r="K355" s="481"/>
    </row>
    <row r="356" spans="1:11" x14ac:dyDescent="0.2">
      <c r="A356" s="226" t="s">
        <v>7</v>
      </c>
      <c r="B356" s="260">
        <v>83.050847457627114</v>
      </c>
      <c r="C356" s="261">
        <v>87.272727272727266</v>
      </c>
      <c r="D356" s="261">
        <v>87.5</v>
      </c>
      <c r="E356" s="261">
        <v>66.666666666666671</v>
      </c>
      <c r="F356" s="299">
        <v>91.379310344827587</v>
      </c>
      <c r="G356" s="262">
        <v>82.758620689655174</v>
      </c>
      <c r="H356" s="300">
        <v>81.433224755700323</v>
      </c>
      <c r="I356" s="301"/>
      <c r="J356" s="291"/>
      <c r="K356" s="481"/>
    </row>
    <row r="357" spans="1:11" x14ac:dyDescent="0.2">
      <c r="A357" s="226" t="s">
        <v>8</v>
      </c>
      <c r="B357" s="263">
        <v>7.401266094455082E-2</v>
      </c>
      <c r="C357" s="264">
        <v>6.3304955375329847E-2</v>
      </c>
      <c r="D357" s="264">
        <v>6.4135374788545932E-2</v>
      </c>
      <c r="E357" s="264">
        <v>0.11810310569473564</v>
      </c>
      <c r="F357" s="302">
        <v>6.4055800427811588E-2</v>
      </c>
      <c r="G357" s="265">
        <v>8.3295397011120861E-2</v>
      </c>
      <c r="H357" s="303">
        <v>7.9678489550381107E-2</v>
      </c>
      <c r="I357" s="304"/>
      <c r="J357" s="305"/>
      <c r="K357" s="306"/>
    </row>
    <row r="358" spans="1:11" x14ac:dyDescent="0.2">
      <c r="A358" s="295" t="s">
        <v>1</v>
      </c>
      <c r="B358" s="266">
        <f t="shared" ref="B358:H358" si="80">B355/B354*100-100</f>
        <v>-1.1730053741215443</v>
      </c>
      <c r="C358" s="267">
        <f t="shared" si="80"/>
        <v>1.2361419068736268</v>
      </c>
      <c r="D358" s="267">
        <f t="shared" si="80"/>
        <v>4.4697299651568017</v>
      </c>
      <c r="E358" s="267">
        <f t="shared" si="80"/>
        <v>-0.59523809523808779</v>
      </c>
      <c r="F358" s="267">
        <f t="shared" si="80"/>
        <v>6.171152228763674</v>
      </c>
      <c r="G358" s="268">
        <f t="shared" si="80"/>
        <v>5.9503784693019384</v>
      </c>
      <c r="H358" s="269">
        <f t="shared" si="80"/>
        <v>3.0606975450861995</v>
      </c>
      <c r="I358" s="304"/>
      <c r="J358" s="305"/>
      <c r="K358" s="227"/>
    </row>
    <row r="359" spans="1:11" ht="13.5" thickBot="1" x14ac:dyDescent="0.25">
      <c r="A359" s="226" t="s">
        <v>27</v>
      </c>
      <c r="B359" s="270">
        <f t="shared" ref="B359:H359" si="81">B355-B342</f>
        <v>93.192090395480136</v>
      </c>
      <c r="C359" s="271">
        <f t="shared" si="81"/>
        <v>137.03668261563007</v>
      </c>
      <c r="D359" s="271">
        <f t="shared" si="81"/>
        <v>226.93501170960189</v>
      </c>
      <c r="E359" s="271">
        <f t="shared" si="81"/>
        <v>385.47619047619037</v>
      </c>
      <c r="F359" s="271">
        <f t="shared" si="81"/>
        <v>157.90398918187975</v>
      </c>
      <c r="G359" s="272">
        <f t="shared" si="81"/>
        <v>100.91709464416726</v>
      </c>
      <c r="H359" s="307">
        <f t="shared" si="81"/>
        <v>160.84542493337267</v>
      </c>
      <c r="I359" s="308"/>
      <c r="J359" s="305"/>
      <c r="K359" s="227"/>
    </row>
    <row r="360" spans="1:11" x14ac:dyDescent="0.2">
      <c r="A360" s="309" t="s">
        <v>51</v>
      </c>
      <c r="B360" s="274">
        <v>670</v>
      </c>
      <c r="C360" s="275">
        <v>671</v>
      </c>
      <c r="D360" s="275">
        <v>672</v>
      </c>
      <c r="E360" s="275">
        <v>200</v>
      </c>
      <c r="F360" s="275">
        <v>672</v>
      </c>
      <c r="G360" s="276">
        <v>669</v>
      </c>
      <c r="H360" s="277">
        <f>SUM(B360:G360)</f>
        <v>3554</v>
      </c>
      <c r="I360" s="310" t="s">
        <v>56</v>
      </c>
      <c r="J360" s="311">
        <f>H347-H360</f>
        <v>3</v>
      </c>
      <c r="K360" s="279">
        <f>J360/H347</f>
        <v>8.4340736575766093E-4</v>
      </c>
    </row>
    <row r="361" spans="1:11" x14ac:dyDescent="0.2">
      <c r="A361" s="309" t="s">
        <v>28</v>
      </c>
      <c r="B361" s="229">
        <v>120</v>
      </c>
      <c r="C361" s="281">
        <v>122.5</v>
      </c>
      <c r="D361" s="281">
        <v>120</v>
      </c>
      <c r="E361" s="281">
        <v>125.5</v>
      </c>
      <c r="F361" s="281">
        <v>118.5</v>
      </c>
      <c r="G361" s="230">
        <v>117.5</v>
      </c>
      <c r="H361" s="233"/>
      <c r="I361" s="227" t="s">
        <v>57</v>
      </c>
      <c r="J361" s="481">
        <v>116.85</v>
      </c>
      <c r="K361" s="481"/>
    </row>
    <row r="362" spans="1:11" ht="13.5" thickBot="1" x14ac:dyDescent="0.25">
      <c r="A362" s="312" t="s">
        <v>26</v>
      </c>
      <c r="B362" s="231">
        <f t="shared" ref="B362:G362" si="82">B361-B348</f>
        <v>3.5</v>
      </c>
      <c r="C362" s="232">
        <f t="shared" si="82"/>
        <v>3.5</v>
      </c>
      <c r="D362" s="232">
        <f t="shared" si="82"/>
        <v>3</v>
      </c>
      <c r="E362" s="232">
        <f t="shared" si="82"/>
        <v>3</v>
      </c>
      <c r="F362" s="232">
        <f t="shared" si="82"/>
        <v>3</v>
      </c>
      <c r="G362" s="238">
        <f t="shared" si="82"/>
        <v>3.5</v>
      </c>
      <c r="H362" s="234"/>
      <c r="I362" s="481" t="s">
        <v>26</v>
      </c>
      <c r="J362" s="481">
        <f>J361-J348</f>
        <v>3.3199999999999932</v>
      </c>
      <c r="K362" s="481"/>
    </row>
    <row r="364" spans="1:11" ht="13.5" thickBot="1" x14ac:dyDescent="0.25">
      <c r="A364" s="280" t="s">
        <v>130</v>
      </c>
      <c r="B364" s="280">
        <v>0.15</v>
      </c>
      <c r="C364" s="280">
        <v>0.75</v>
      </c>
      <c r="D364" s="280">
        <v>2.2400000000000002</v>
      </c>
      <c r="E364" s="228">
        <v>1</v>
      </c>
      <c r="F364" s="280">
        <v>1.19</v>
      </c>
      <c r="G364" s="228">
        <v>1.5</v>
      </c>
    </row>
    <row r="365" spans="1:11" ht="13.5" thickBot="1" x14ac:dyDescent="0.25">
      <c r="A365" s="285" t="s">
        <v>129</v>
      </c>
      <c r="B365" s="624" t="s">
        <v>50</v>
      </c>
      <c r="C365" s="625"/>
      <c r="D365" s="625"/>
      <c r="E365" s="625"/>
      <c r="F365" s="625"/>
      <c r="G365" s="626"/>
      <c r="H365" s="313" t="s">
        <v>0</v>
      </c>
      <c r="I365" s="227"/>
      <c r="J365" s="503"/>
      <c r="K365" s="503"/>
    </row>
    <row r="366" spans="1:11" x14ac:dyDescent="0.2">
      <c r="A366" s="226" t="s">
        <v>54</v>
      </c>
      <c r="B366" s="453">
        <v>1</v>
      </c>
      <c r="C366" s="454">
        <v>2</v>
      </c>
      <c r="D366" s="455">
        <v>3</v>
      </c>
      <c r="E366" s="454">
        <v>4</v>
      </c>
      <c r="F366" s="455">
        <v>5</v>
      </c>
      <c r="G366" s="456">
        <v>6</v>
      </c>
      <c r="H366" s="460">
        <v>265</v>
      </c>
      <c r="I366" s="290"/>
      <c r="J366" s="503"/>
      <c r="K366" s="503"/>
    </row>
    <row r="367" spans="1:11" x14ac:dyDescent="0.2">
      <c r="A367" s="292" t="s">
        <v>3</v>
      </c>
      <c r="B367" s="253">
        <v>3460</v>
      </c>
      <c r="C367" s="254">
        <v>3460</v>
      </c>
      <c r="D367" s="254">
        <v>3460</v>
      </c>
      <c r="E367" s="254">
        <v>3460</v>
      </c>
      <c r="F367" s="254">
        <v>3460</v>
      </c>
      <c r="G367" s="255">
        <v>3460</v>
      </c>
      <c r="H367" s="293">
        <v>3460</v>
      </c>
      <c r="I367" s="294"/>
      <c r="J367" s="291"/>
      <c r="K367" s="503"/>
    </row>
    <row r="368" spans="1:11" x14ac:dyDescent="0.2">
      <c r="A368" s="295" t="s">
        <v>6</v>
      </c>
      <c r="B368" s="256">
        <v>3522.3529411764707</v>
      </c>
      <c r="C368" s="257">
        <v>3493.8</v>
      </c>
      <c r="D368" s="257">
        <v>3548.2</v>
      </c>
      <c r="E368" s="257">
        <v>3473.75</v>
      </c>
      <c r="F368" s="296">
        <v>3644.7916666666665</v>
      </c>
      <c r="G368" s="258">
        <v>3623.4</v>
      </c>
      <c r="H368" s="297">
        <v>3560.1509433962265</v>
      </c>
      <c r="I368" s="298"/>
      <c r="J368" s="291"/>
      <c r="K368" s="503"/>
    </row>
    <row r="369" spans="1:12" x14ac:dyDescent="0.2">
      <c r="A369" s="226" t="s">
        <v>7</v>
      </c>
      <c r="B369" s="260">
        <v>74.509803921568633</v>
      </c>
      <c r="C369" s="261">
        <v>78</v>
      </c>
      <c r="D369" s="261">
        <v>84</v>
      </c>
      <c r="E369" s="261">
        <v>93.75</v>
      </c>
      <c r="F369" s="299">
        <v>87.5</v>
      </c>
      <c r="G369" s="262">
        <v>80</v>
      </c>
      <c r="H369" s="300">
        <v>79.622641509433961</v>
      </c>
      <c r="I369" s="301"/>
      <c r="J369" s="291"/>
      <c r="K369" s="503"/>
    </row>
    <row r="370" spans="1:12" x14ac:dyDescent="0.2">
      <c r="A370" s="226" t="s">
        <v>8</v>
      </c>
      <c r="B370" s="263">
        <v>8.8475161369589425E-2</v>
      </c>
      <c r="C370" s="264">
        <v>8.706189720371009E-2</v>
      </c>
      <c r="D370" s="264">
        <v>7.0432755656617649E-2</v>
      </c>
      <c r="E370" s="264">
        <v>7.9053046317539205E-2</v>
      </c>
      <c r="F370" s="302">
        <v>6.7651732844718065E-2</v>
      </c>
      <c r="G370" s="265">
        <v>7.3907247062585793E-2</v>
      </c>
      <c r="H370" s="303">
        <v>7.9776291216888257E-2</v>
      </c>
      <c r="I370" s="304"/>
      <c r="J370" s="305"/>
      <c r="K370" s="306"/>
    </row>
    <row r="371" spans="1:12" x14ac:dyDescent="0.2">
      <c r="A371" s="295" t="s">
        <v>1</v>
      </c>
      <c r="B371" s="266">
        <f t="shared" ref="B371:H371" si="83">B368/B367*100-100</f>
        <v>1.802108126487596</v>
      </c>
      <c r="C371" s="267">
        <f t="shared" si="83"/>
        <v>0.97687861271676013</v>
      </c>
      <c r="D371" s="267">
        <f t="shared" si="83"/>
        <v>2.5491329479768723</v>
      </c>
      <c r="E371" s="267">
        <f t="shared" si="83"/>
        <v>0.39739884393064528</v>
      </c>
      <c r="F371" s="267">
        <f t="shared" si="83"/>
        <v>5.3407996146435295</v>
      </c>
      <c r="G371" s="268">
        <f t="shared" si="83"/>
        <v>4.7225433526011642</v>
      </c>
      <c r="H371" s="269">
        <f t="shared" si="83"/>
        <v>2.8945359363071361</v>
      </c>
      <c r="I371" s="304"/>
      <c r="J371" s="305"/>
      <c r="K371" s="227"/>
    </row>
    <row r="372" spans="1:12" ht="13.5" thickBot="1" x14ac:dyDescent="0.25">
      <c r="A372" s="226" t="s">
        <v>27</v>
      </c>
      <c r="B372" s="270">
        <f t="shared" ref="B372:H372" si="84">B368-B355</f>
        <v>280.8275174476571</v>
      </c>
      <c r="C372" s="271">
        <f t="shared" si="84"/>
        <v>173.25454545454568</v>
      </c>
      <c r="D372" s="271">
        <f t="shared" si="84"/>
        <v>121.59285714285716</v>
      </c>
      <c r="E372" s="271">
        <f t="shared" si="84"/>
        <v>213.27380952380963</v>
      </c>
      <c r="F372" s="271">
        <f t="shared" si="84"/>
        <v>162.37787356321815</v>
      </c>
      <c r="G372" s="272">
        <f t="shared" si="84"/>
        <v>148.22758620689683</v>
      </c>
      <c r="H372" s="307">
        <f t="shared" si="84"/>
        <v>179.76006391739929</v>
      </c>
      <c r="I372" s="308"/>
      <c r="J372" s="305"/>
      <c r="K372" s="227"/>
    </row>
    <row r="373" spans="1:12" x14ac:dyDescent="0.2">
      <c r="A373" s="309" t="s">
        <v>51</v>
      </c>
      <c r="B373" s="274">
        <v>670</v>
      </c>
      <c r="C373" s="275">
        <v>671</v>
      </c>
      <c r="D373" s="275">
        <v>672</v>
      </c>
      <c r="E373" s="275">
        <v>200</v>
      </c>
      <c r="F373" s="275">
        <v>672</v>
      </c>
      <c r="G373" s="276">
        <v>667</v>
      </c>
      <c r="H373" s="277">
        <f>SUM(B373:G373)</f>
        <v>3552</v>
      </c>
      <c r="I373" s="310" t="s">
        <v>56</v>
      </c>
      <c r="J373" s="311">
        <f>H360-H373</f>
        <v>2</v>
      </c>
      <c r="K373" s="279">
        <f>J373/H360</f>
        <v>5.6274620146314015E-4</v>
      </c>
    </row>
    <row r="374" spans="1:12" x14ac:dyDescent="0.2">
      <c r="A374" s="309" t="s">
        <v>28</v>
      </c>
      <c r="B374" s="229">
        <v>123.5</v>
      </c>
      <c r="C374" s="281">
        <v>125.5</v>
      </c>
      <c r="D374" s="281">
        <v>123</v>
      </c>
      <c r="E374" s="281">
        <v>128</v>
      </c>
      <c r="F374" s="281">
        <v>122</v>
      </c>
      <c r="G374" s="230">
        <v>120.5</v>
      </c>
      <c r="H374" s="233"/>
      <c r="I374" s="227" t="s">
        <v>57</v>
      </c>
      <c r="J374" s="503">
        <v>120.09</v>
      </c>
      <c r="K374" s="503"/>
    </row>
    <row r="375" spans="1:12" ht="13.5" thickBot="1" x14ac:dyDescent="0.25">
      <c r="A375" s="312" t="s">
        <v>26</v>
      </c>
      <c r="B375" s="231">
        <f t="shared" ref="B375:G375" si="85">B374-B361</f>
        <v>3.5</v>
      </c>
      <c r="C375" s="232">
        <f t="shared" si="85"/>
        <v>3</v>
      </c>
      <c r="D375" s="232">
        <f t="shared" si="85"/>
        <v>3</v>
      </c>
      <c r="E375" s="232">
        <f t="shared" si="85"/>
        <v>2.5</v>
      </c>
      <c r="F375" s="232">
        <f t="shared" si="85"/>
        <v>3.5</v>
      </c>
      <c r="G375" s="238">
        <f t="shared" si="85"/>
        <v>3</v>
      </c>
      <c r="H375" s="234"/>
      <c r="I375" s="503" t="s">
        <v>26</v>
      </c>
      <c r="J375" s="503">
        <f>J374-J361</f>
        <v>3.2400000000000091</v>
      </c>
      <c r="K375" s="503"/>
    </row>
    <row r="376" spans="1:12" x14ac:dyDescent="0.2">
      <c r="B376" s="280">
        <v>123.5</v>
      </c>
      <c r="F376" s="280">
        <v>122</v>
      </c>
      <c r="G376" s="280">
        <v>120.5</v>
      </c>
    </row>
    <row r="377" spans="1:12" ht="13.5" thickBot="1" x14ac:dyDescent="0.25"/>
    <row r="378" spans="1:12" s="504" customFormat="1" ht="13.5" thickBot="1" x14ac:dyDescent="0.25">
      <c r="A378" s="285" t="s">
        <v>131</v>
      </c>
      <c r="B378" s="624" t="s">
        <v>50</v>
      </c>
      <c r="C378" s="625"/>
      <c r="D378" s="625"/>
      <c r="E378" s="625"/>
      <c r="F378" s="625"/>
      <c r="G378" s="626"/>
      <c r="H378" s="313" t="s">
        <v>0</v>
      </c>
      <c r="I378" s="227"/>
    </row>
    <row r="379" spans="1:12" s="504" customFormat="1" x14ac:dyDescent="0.2">
      <c r="A379" s="226" t="s">
        <v>54</v>
      </c>
      <c r="B379" s="453">
        <v>1</v>
      </c>
      <c r="C379" s="454">
        <v>2</v>
      </c>
      <c r="D379" s="455">
        <v>3</v>
      </c>
      <c r="E379" s="454">
        <v>4</v>
      </c>
      <c r="F379" s="455">
        <v>5</v>
      </c>
      <c r="G379" s="456">
        <v>6</v>
      </c>
      <c r="H379" s="460">
        <v>254</v>
      </c>
      <c r="I379" s="290"/>
    </row>
    <row r="380" spans="1:12" s="504" customFormat="1" x14ac:dyDescent="0.2">
      <c r="A380" s="292" t="s">
        <v>3</v>
      </c>
      <c r="B380" s="253">
        <v>3610</v>
      </c>
      <c r="C380" s="254">
        <v>3610</v>
      </c>
      <c r="D380" s="254">
        <v>3610</v>
      </c>
      <c r="E380" s="254">
        <v>3610</v>
      </c>
      <c r="F380" s="254">
        <v>3610</v>
      </c>
      <c r="G380" s="255">
        <v>3610</v>
      </c>
      <c r="H380" s="293">
        <v>3610</v>
      </c>
      <c r="I380" s="294"/>
      <c r="J380" s="291"/>
    </row>
    <row r="381" spans="1:12" s="504" customFormat="1" x14ac:dyDescent="0.2">
      <c r="A381" s="295" t="s">
        <v>6</v>
      </c>
      <c r="B381" s="256">
        <v>3690.8333333333335</v>
      </c>
      <c r="C381" s="257">
        <v>3575.3333333333335</v>
      </c>
      <c r="D381" s="257">
        <v>3718.2</v>
      </c>
      <c r="E381" s="257">
        <v>3683.125</v>
      </c>
      <c r="F381" s="296">
        <v>3711.4285714285716</v>
      </c>
      <c r="G381" s="258">
        <v>3808.913043478261</v>
      </c>
      <c r="H381" s="297">
        <v>3700.6299212598424</v>
      </c>
      <c r="I381" s="298"/>
      <c r="J381" s="291"/>
    </row>
    <row r="382" spans="1:12" s="504" customFormat="1" x14ac:dyDescent="0.2">
      <c r="A382" s="226" t="s">
        <v>7</v>
      </c>
      <c r="B382" s="260">
        <v>72.916666666666671</v>
      </c>
      <c r="C382" s="261">
        <v>75.555555555555557</v>
      </c>
      <c r="D382" s="261">
        <v>86</v>
      </c>
      <c r="E382" s="510">
        <v>68.75</v>
      </c>
      <c r="F382" s="509">
        <v>77.551020408163268</v>
      </c>
      <c r="G382" s="511">
        <v>69.565217391304344</v>
      </c>
      <c r="H382" s="300">
        <v>75.984251968503941</v>
      </c>
      <c r="I382" s="301"/>
      <c r="J382" s="291"/>
      <c r="L382" s="508" t="s">
        <v>133</v>
      </c>
    </row>
    <row r="383" spans="1:12" s="504" customFormat="1" x14ac:dyDescent="0.2">
      <c r="A383" s="226" t="s">
        <v>8</v>
      </c>
      <c r="B383" s="263">
        <v>8.9470264398620394E-2</v>
      </c>
      <c r="C383" s="264">
        <v>8.500658916483024E-2</v>
      </c>
      <c r="D383" s="264">
        <v>6.9312671029905362E-2</v>
      </c>
      <c r="E383" s="264">
        <v>9.2026580766589719E-2</v>
      </c>
      <c r="F383" s="302">
        <v>7.7481063218390336E-2</v>
      </c>
      <c r="G383" s="265">
        <v>8.4752592175905625E-2</v>
      </c>
      <c r="H383" s="303">
        <v>8.4219088568372555E-2</v>
      </c>
      <c r="I383" s="304"/>
      <c r="J383" s="305"/>
      <c r="K383" s="306"/>
    </row>
    <row r="384" spans="1:12" s="504" customFormat="1" x14ac:dyDescent="0.2">
      <c r="A384" s="295" t="s">
        <v>1</v>
      </c>
      <c r="B384" s="266">
        <f t="shared" ref="B384:H384" si="86">B381/B380*100-100</f>
        <v>2.2391505078485778</v>
      </c>
      <c r="C384" s="267">
        <f t="shared" si="86"/>
        <v>-0.96029547553092698</v>
      </c>
      <c r="D384" s="267">
        <f t="shared" si="86"/>
        <v>2.9972299168975098</v>
      </c>
      <c r="E384" s="267">
        <f t="shared" si="86"/>
        <v>2.0256232686980695</v>
      </c>
      <c r="F384" s="267">
        <f t="shared" si="86"/>
        <v>2.8096557182429933</v>
      </c>
      <c r="G384" s="268">
        <f t="shared" si="86"/>
        <v>5.510056606046021</v>
      </c>
      <c r="H384" s="269">
        <f t="shared" si="86"/>
        <v>2.5105241346216758</v>
      </c>
      <c r="I384" s="304"/>
      <c r="J384" s="305"/>
      <c r="K384" s="227"/>
    </row>
    <row r="385" spans="1:12" s="504" customFormat="1" ht="13.5" thickBot="1" x14ac:dyDescent="0.25">
      <c r="A385" s="226" t="s">
        <v>27</v>
      </c>
      <c r="B385" s="270">
        <f t="shared" ref="B385:H385" si="87">B381-B368</f>
        <v>168.48039215686276</v>
      </c>
      <c r="C385" s="271">
        <f t="shared" si="87"/>
        <v>81.533333333333303</v>
      </c>
      <c r="D385" s="271">
        <f t="shared" si="87"/>
        <v>170</v>
      </c>
      <c r="E385" s="271">
        <f t="shared" si="87"/>
        <v>209.375</v>
      </c>
      <c r="F385" s="271">
        <f t="shared" si="87"/>
        <v>66.636904761905043</v>
      </c>
      <c r="G385" s="272">
        <f t="shared" si="87"/>
        <v>185.5130434782609</v>
      </c>
      <c r="H385" s="307">
        <f t="shared" si="87"/>
        <v>140.47897786361591</v>
      </c>
      <c r="I385" s="308"/>
      <c r="J385" s="305"/>
      <c r="K385" s="227"/>
    </row>
    <row r="386" spans="1:12" s="504" customFormat="1" x14ac:dyDescent="0.2">
      <c r="A386" s="309" t="s">
        <v>51</v>
      </c>
      <c r="B386" s="274">
        <v>670</v>
      </c>
      <c r="C386" s="275">
        <v>670</v>
      </c>
      <c r="D386" s="275">
        <v>670</v>
      </c>
      <c r="E386" s="275">
        <v>200</v>
      </c>
      <c r="F386" s="275">
        <v>671</v>
      </c>
      <c r="G386" s="276">
        <v>666</v>
      </c>
      <c r="H386" s="277">
        <f>SUM(B386:G386)</f>
        <v>3547</v>
      </c>
      <c r="I386" s="310" t="s">
        <v>56</v>
      </c>
      <c r="J386" s="311">
        <f>H373-H386</f>
        <v>5</v>
      </c>
      <c r="K386" s="279">
        <f>J386/H373</f>
        <v>1.4076576576576576E-3</v>
      </c>
      <c r="L386" s="507"/>
    </row>
    <row r="387" spans="1:12" s="504" customFormat="1" x14ac:dyDescent="0.2">
      <c r="A387" s="309" t="s">
        <v>28</v>
      </c>
      <c r="B387" s="229"/>
      <c r="C387" s="281"/>
      <c r="D387" s="281"/>
      <c r="E387" s="281"/>
      <c r="F387" s="281"/>
      <c r="G387" s="230"/>
      <c r="H387" s="233"/>
      <c r="I387" s="227" t="s">
        <v>57</v>
      </c>
      <c r="J387" s="504">
        <v>123.44</v>
      </c>
    </row>
    <row r="388" spans="1:12" s="504" customFormat="1" ht="13.5" thickBot="1" x14ac:dyDescent="0.25">
      <c r="A388" s="312" t="s">
        <v>26</v>
      </c>
      <c r="B388" s="231">
        <f t="shared" ref="B388:G388" si="88">B387-B374</f>
        <v>-123.5</v>
      </c>
      <c r="C388" s="232">
        <f t="shared" si="88"/>
        <v>-125.5</v>
      </c>
      <c r="D388" s="232">
        <f t="shared" si="88"/>
        <v>-123</v>
      </c>
      <c r="E388" s="232">
        <f t="shared" si="88"/>
        <v>-128</v>
      </c>
      <c r="F388" s="232">
        <f t="shared" si="88"/>
        <v>-122</v>
      </c>
      <c r="G388" s="238">
        <f t="shared" si="88"/>
        <v>-120.5</v>
      </c>
      <c r="H388" s="234"/>
      <c r="I388" s="504" t="s">
        <v>26</v>
      </c>
      <c r="J388" s="504">
        <f>J387-J374</f>
        <v>3.3499999999999943</v>
      </c>
    </row>
    <row r="390" spans="1:12" ht="13.5" thickBot="1" x14ac:dyDescent="0.25"/>
    <row r="391" spans="1:12" ht="13.5" thickBot="1" x14ac:dyDescent="0.25">
      <c r="A391" s="285" t="s">
        <v>132</v>
      </c>
      <c r="B391" s="624" t="s">
        <v>50</v>
      </c>
      <c r="C391" s="625"/>
      <c r="D391" s="625"/>
      <c r="E391" s="625"/>
      <c r="F391" s="625"/>
      <c r="G391" s="626"/>
      <c r="H391" s="313" t="s">
        <v>0</v>
      </c>
      <c r="I391" s="227"/>
      <c r="J391" s="505"/>
      <c r="K391" s="505"/>
    </row>
    <row r="392" spans="1:12" x14ac:dyDescent="0.2">
      <c r="A392" s="226" t="s">
        <v>54</v>
      </c>
      <c r="B392" s="453">
        <v>1</v>
      </c>
      <c r="C392" s="454">
        <v>2</v>
      </c>
      <c r="D392" s="455">
        <v>3</v>
      </c>
      <c r="E392" s="454">
        <v>4</v>
      </c>
      <c r="F392" s="455">
        <v>5</v>
      </c>
      <c r="G392" s="456">
        <v>6</v>
      </c>
      <c r="H392" s="460">
        <v>248</v>
      </c>
      <c r="I392" s="290"/>
      <c r="J392" s="505"/>
      <c r="K392" s="505"/>
    </row>
    <row r="393" spans="1:12" x14ac:dyDescent="0.2">
      <c r="A393" s="292" t="s">
        <v>3</v>
      </c>
      <c r="B393" s="253">
        <v>3730</v>
      </c>
      <c r="C393" s="254">
        <v>3730</v>
      </c>
      <c r="D393" s="254">
        <v>3730</v>
      </c>
      <c r="E393" s="254">
        <v>3730</v>
      </c>
      <c r="F393" s="254">
        <v>3730</v>
      </c>
      <c r="G393" s="255">
        <v>3730</v>
      </c>
      <c r="H393" s="293">
        <v>3730</v>
      </c>
      <c r="I393" s="294"/>
      <c r="J393" s="291"/>
      <c r="K393" s="505"/>
    </row>
    <row r="394" spans="1:12" x14ac:dyDescent="0.2">
      <c r="A394" s="295" t="s">
        <v>6</v>
      </c>
      <c r="B394" s="256">
        <v>3823.75</v>
      </c>
      <c r="C394" s="257">
        <v>3752.5581395348836</v>
      </c>
      <c r="D394" s="257">
        <v>3794.4</v>
      </c>
      <c r="E394" s="257">
        <v>3693.3333333333335</v>
      </c>
      <c r="F394" s="296">
        <v>3877.2727272727275</v>
      </c>
      <c r="G394" s="258">
        <v>3925.4166666666665</v>
      </c>
      <c r="H394" s="297">
        <v>3826.7741935483873</v>
      </c>
      <c r="I394" s="298"/>
      <c r="J394" s="291"/>
      <c r="K394" s="505"/>
    </row>
    <row r="395" spans="1:12" x14ac:dyDescent="0.2">
      <c r="A395" s="226" t="s">
        <v>7</v>
      </c>
      <c r="B395" s="260">
        <v>81.25</v>
      </c>
      <c r="C395" s="261">
        <v>81.395348837209298</v>
      </c>
      <c r="D395" s="261">
        <v>80</v>
      </c>
      <c r="E395" s="261">
        <v>73.333333333333329</v>
      </c>
      <c r="F395" s="299">
        <v>88.63636363636364</v>
      </c>
      <c r="G395" s="262">
        <v>81.25</v>
      </c>
      <c r="H395" s="300">
        <v>82.661290322580641</v>
      </c>
      <c r="I395" s="301"/>
      <c r="J395" s="291"/>
      <c r="K395" s="505"/>
    </row>
    <row r="396" spans="1:12" x14ac:dyDescent="0.2">
      <c r="A396" s="226" t="s">
        <v>8</v>
      </c>
      <c r="B396" s="263">
        <v>7.5116158836390556E-2</v>
      </c>
      <c r="C396" s="264">
        <v>7.7956359190813701E-2</v>
      </c>
      <c r="D396" s="264">
        <v>7.5888808792497653E-2</v>
      </c>
      <c r="E396" s="264">
        <v>8.3574202150243512E-2</v>
      </c>
      <c r="F396" s="302">
        <v>6.2151117895593536E-2</v>
      </c>
      <c r="G396" s="265">
        <v>6.8401999660525528E-2</v>
      </c>
      <c r="H396" s="303">
        <v>7.4885660376295002E-2</v>
      </c>
      <c r="I396" s="304"/>
      <c r="J396" s="305"/>
      <c r="K396" s="306"/>
    </row>
    <row r="397" spans="1:12" x14ac:dyDescent="0.2">
      <c r="A397" s="295" t="s">
        <v>1</v>
      </c>
      <c r="B397" s="266">
        <f t="shared" ref="B397:H397" si="89">B394/B393*100-100</f>
        <v>2.5134048257372683</v>
      </c>
      <c r="C397" s="267">
        <f t="shared" si="89"/>
        <v>0.60477585884406437</v>
      </c>
      <c r="D397" s="267">
        <f t="shared" si="89"/>
        <v>1.7265415549597947</v>
      </c>
      <c r="E397" s="267">
        <f t="shared" si="89"/>
        <v>-0.98302055406612965</v>
      </c>
      <c r="F397" s="267">
        <f t="shared" si="89"/>
        <v>3.9483304898854499</v>
      </c>
      <c r="G397" s="268">
        <f t="shared" si="89"/>
        <v>5.2390527256478805</v>
      </c>
      <c r="H397" s="269">
        <f t="shared" si="89"/>
        <v>2.5944824007610521</v>
      </c>
      <c r="I397" s="304"/>
      <c r="J397" s="305"/>
      <c r="K397" s="227"/>
    </row>
    <row r="398" spans="1:12" ht="13.5" thickBot="1" x14ac:dyDescent="0.25">
      <c r="A398" s="226" t="s">
        <v>27</v>
      </c>
      <c r="B398" s="270">
        <f t="shared" ref="B398:H398" si="90">B394-B381</f>
        <v>132.91666666666652</v>
      </c>
      <c r="C398" s="271">
        <f t="shared" si="90"/>
        <v>177.22480620155011</v>
      </c>
      <c r="D398" s="271">
        <f t="shared" si="90"/>
        <v>76.200000000000273</v>
      </c>
      <c r="E398" s="271">
        <f t="shared" si="90"/>
        <v>10.208333333333485</v>
      </c>
      <c r="F398" s="271">
        <f t="shared" si="90"/>
        <v>165.84415584415592</v>
      </c>
      <c r="G398" s="272">
        <f t="shared" si="90"/>
        <v>116.50362318840553</v>
      </c>
      <c r="H398" s="307">
        <f t="shared" si="90"/>
        <v>126.14427228854493</v>
      </c>
      <c r="I398" s="308"/>
      <c r="J398" s="305"/>
      <c r="K398" s="227"/>
    </row>
    <row r="399" spans="1:12" x14ac:dyDescent="0.2">
      <c r="A399" s="309" t="s">
        <v>51</v>
      </c>
      <c r="B399" s="274">
        <v>670</v>
      </c>
      <c r="C399" s="275">
        <v>670</v>
      </c>
      <c r="D399" s="275">
        <v>669</v>
      </c>
      <c r="E399" s="275">
        <v>199</v>
      </c>
      <c r="F399" s="275">
        <v>669</v>
      </c>
      <c r="G399" s="276">
        <v>665</v>
      </c>
      <c r="H399" s="277">
        <f>SUM(B399:G399)</f>
        <v>3542</v>
      </c>
      <c r="I399" s="310" t="s">
        <v>56</v>
      </c>
      <c r="J399" s="311">
        <f>H386-H399</f>
        <v>5</v>
      </c>
      <c r="K399" s="279">
        <f>J399/H386</f>
        <v>1.40964195094446E-3</v>
      </c>
    </row>
    <row r="400" spans="1:12" x14ac:dyDescent="0.2">
      <c r="A400" s="309" t="s">
        <v>28</v>
      </c>
      <c r="B400" s="229"/>
      <c r="C400" s="281"/>
      <c r="D400" s="281"/>
      <c r="E400" s="281"/>
      <c r="F400" s="281"/>
      <c r="G400" s="230"/>
      <c r="H400" s="233"/>
      <c r="I400" s="227" t="s">
        <v>57</v>
      </c>
      <c r="J400" s="505">
        <v>126.28</v>
      </c>
      <c r="K400" s="505"/>
    </row>
    <row r="401" spans="1:11" ht="13.5" thickBot="1" x14ac:dyDescent="0.25">
      <c r="A401" s="312" t="s">
        <v>26</v>
      </c>
      <c r="B401" s="231">
        <f t="shared" ref="B401:G401" si="91">B400-B387</f>
        <v>0</v>
      </c>
      <c r="C401" s="232">
        <f t="shared" si="91"/>
        <v>0</v>
      </c>
      <c r="D401" s="232">
        <f t="shared" si="91"/>
        <v>0</v>
      </c>
      <c r="E401" s="232">
        <f t="shared" si="91"/>
        <v>0</v>
      </c>
      <c r="F401" s="232">
        <f t="shared" si="91"/>
        <v>0</v>
      </c>
      <c r="G401" s="238">
        <f t="shared" si="91"/>
        <v>0</v>
      </c>
      <c r="H401" s="234"/>
      <c r="I401" s="505" t="s">
        <v>26</v>
      </c>
      <c r="J401" s="505">
        <f>J400-J387</f>
        <v>2.8400000000000034</v>
      </c>
      <c r="K401" s="505"/>
    </row>
    <row r="403" spans="1:11" ht="13.5" thickBot="1" x14ac:dyDescent="0.25"/>
    <row r="404" spans="1:11" ht="13.5" thickBot="1" x14ac:dyDescent="0.25">
      <c r="A404" s="285" t="s">
        <v>134</v>
      </c>
      <c r="B404" s="624" t="s">
        <v>50</v>
      </c>
      <c r="C404" s="625"/>
      <c r="D404" s="625"/>
      <c r="E404" s="625"/>
      <c r="F404" s="625"/>
      <c r="G404" s="626"/>
      <c r="H404" s="313" t="s">
        <v>0</v>
      </c>
      <c r="I404" s="227"/>
      <c r="J404" s="513"/>
      <c r="K404" s="513"/>
    </row>
    <row r="405" spans="1:11" x14ac:dyDescent="0.2">
      <c r="A405" s="226" t="s">
        <v>54</v>
      </c>
      <c r="B405" s="453">
        <v>1</v>
      </c>
      <c r="C405" s="454">
        <v>2</v>
      </c>
      <c r="D405" s="455">
        <v>3</v>
      </c>
      <c r="E405" s="454">
        <v>4</v>
      </c>
      <c r="F405" s="455">
        <v>5</v>
      </c>
      <c r="G405" s="456">
        <v>6</v>
      </c>
      <c r="H405" s="460">
        <v>219</v>
      </c>
      <c r="I405" s="290"/>
      <c r="J405" s="513"/>
      <c r="K405" s="513"/>
    </row>
    <row r="406" spans="1:11" x14ac:dyDescent="0.2">
      <c r="A406" s="292" t="s">
        <v>3</v>
      </c>
      <c r="B406" s="253">
        <v>3810</v>
      </c>
      <c r="C406" s="254">
        <v>3810</v>
      </c>
      <c r="D406" s="254">
        <v>3810</v>
      </c>
      <c r="E406" s="254">
        <v>3810</v>
      </c>
      <c r="F406" s="254">
        <v>3810</v>
      </c>
      <c r="G406" s="255">
        <v>3810</v>
      </c>
      <c r="H406" s="293">
        <v>3810</v>
      </c>
      <c r="I406" s="294"/>
      <c r="J406" s="291"/>
      <c r="K406" s="513"/>
    </row>
    <row r="407" spans="1:11" x14ac:dyDescent="0.2">
      <c r="A407" s="295" t="s">
        <v>6</v>
      </c>
      <c r="B407" s="256">
        <v>3976.75</v>
      </c>
      <c r="C407" s="257">
        <v>3903.7209302325582</v>
      </c>
      <c r="D407" s="257">
        <v>3983.75</v>
      </c>
      <c r="E407" s="257">
        <v>3988.125</v>
      </c>
      <c r="F407" s="296">
        <v>4128</v>
      </c>
      <c r="G407" s="258">
        <v>4053.25</v>
      </c>
      <c r="H407" s="297">
        <v>4006.1187214611873</v>
      </c>
      <c r="I407" s="298"/>
      <c r="J407" s="291"/>
      <c r="K407" s="513"/>
    </row>
    <row r="408" spans="1:11" x14ac:dyDescent="0.2">
      <c r="A408" s="226" t="s">
        <v>7</v>
      </c>
      <c r="B408" s="260">
        <v>87.5</v>
      </c>
      <c r="C408" s="261">
        <v>74.418604651162795</v>
      </c>
      <c r="D408" s="261">
        <v>75</v>
      </c>
      <c r="E408" s="261">
        <v>75</v>
      </c>
      <c r="F408" s="509">
        <v>97.5</v>
      </c>
      <c r="G408" s="262">
        <v>72.5</v>
      </c>
      <c r="H408" s="300">
        <v>76.712328767123282</v>
      </c>
      <c r="I408" s="301"/>
      <c r="J408" s="291"/>
      <c r="K408" s="513"/>
    </row>
    <row r="409" spans="1:11" x14ac:dyDescent="0.2">
      <c r="A409" s="226" t="s">
        <v>8</v>
      </c>
      <c r="B409" s="263">
        <v>7.1819454005935202E-2</v>
      </c>
      <c r="C409" s="264">
        <v>9.3138556350878698E-2</v>
      </c>
      <c r="D409" s="264">
        <v>8.522608632281814E-2</v>
      </c>
      <c r="E409" s="264">
        <v>7.975297346876653E-2</v>
      </c>
      <c r="F409" s="302">
        <v>5.7447022307277495E-2</v>
      </c>
      <c r="G409" s="265">
        <v>8.0114955194469956E-2</v>
      </c>
      <c r="H409" s="303">
        <v>8.0608579584507706E-2</v>
      </c>
      <c r="I409" s="304"/>
      <c r="J409" s="305"/>
      <c r="K409" s="306"/>
    </row>
    <row r="410" spans="1:11" x14ac:dyDescent="0.2">
      <c r="A410" s="295" t="s">
        <v>1</v>
      </c>
      <c r="B410" s="266">
        <f t="shared" ref="B410:H410" si="92">B407/B406*100-100</f>
        <v>4.376640419947492</v>
      </c>
      <c r="C410" s="267">
        <f t="shared" si="92"/>
        <v>2.4598669352377414</v>
      </c>
      <c r="D410" s="267">
        <f t="shared" si="92"/>
        <v>4.560367454068242</v>
      </c>
      <c r="E410" s="267">
        <f t="shared" si="92"/>
        <v>4.6751968503937036</v>
      </c>
      <c r="F410" s="267">
        <f t="shared" si="92"/>
        <v>8.3464566929133781</v>
      </c>
      <c r="G410" s="268">
        <f t="shared" si="92"/>
        <v>6.3845144356955359</v>
      </c>
      <c r="H410" s="269">
        <f t="shared" si="92"/>
        <v>5.1474730042306476</v>
      </c>
      <c r="I410" s="304"/>
      <c r="J410" s="305"/>
      <c r="K410" s="227"/>
    </row>
    <row r="411" spans="1:11" ht="13.5" thickBot="1" x14ac:dyDescent="0.25">
      <c r="A411" s="226" t="s">
        <v>27</v>
      </c>
      <c r="B411" s="270">
        <f t="shared" ref="B411:H411" si="93">B407-B394</f>
        <v>153</v>
      </c>
      <c r="C411" s="271">
        <f t="shared" si="93"/>
        <v>151.16279069767461</v>
      </c>
      <c r="D411" s="271">
        <f t="shared" si="93"/>
        <v>189.34999999999991</v>
      </c>
      <c r="E411" s="271">
        <f t="shared" si="93"/>
        <v>294.79166666666652</v>
      </c>
      <c r="F411" s="271">
        <f t="shared" si="93"/>
        <v>250.72727272727252</v>
      </c>
      <c r="G411" s="272">
        <f t="shared" si="93"/>
        <v>127.83333333333348</v>
      </c>
      <c r="H411" s="307">
        <f t="shared" si="93"/>
        <v>179.3445279128</v>
      </c>
      <c r="I411" s="308"/>
      <c r="J411" s="305"/>
      <c r="K411" s="227"/>
    </row>
    <row r="412" spans="1:11" x14ac:dyDescent="0.2">
      <c r="A412" s="309" t="s">
        <v>51</v>
      </c>
      <c r="B412" s="274">
        <v>667</v>
      </c>
      <c r="C412" s="275">
        <v>670</v>
      </c>
      <c r="D412" s="275">
        <v>668</v>
      </c>
      <c r="E412" s="275">
        <v>192</v>
      </c>
      <c r="F412" s="275">
        <v>668</v>
      </c>
      <c r="G412" s="276">
        <v>662</v>
      </c>
      <c r="H412" s="277">
        <f>SUM(B412:G412)</f>
        <v>3527</v>
      </c>
      <c r="I412" s="310" t="s">
        <v>56</v>
      </c>
      <c r="J412" s="311">
        <f>H399-H412</f>
        <v>15</v>
      </c>
      <c r="K412" s="279">
        <f>J412/H399</f>
        <v>4.234895539243365E-3</v>
      </c>
    </row>
    <row r="413" spans="1:11" x14ac:dyDescent="0.2">
      <c r="A413" s="309" t="s">
        <v>28</v>
      </c>
      <c r="B413" s="229"/>
      <c r="C413" s="281"/>
      <c r="D413" s="281"/>
      <c r="E413" s="281"/>
      <c r="F413" s="281"/>
      <c r="G413" s="230"/>
      <c r="H413" s="233"/>
      <c r="I413" s="227" t="s">
        <v>57</v>
      </c>
      <c r="J413" s="513">
        <v>132.81</v>
      </c>
      <c r="K413" s="513"/>
    </row>
    <row r="414" spans="1:11" ht="13.5" thickBot="1" x14ac:dyDescent="0.25">
      <c r="A414" s="312" t="s">
        <v>26</v>
      </c>
      <c r="B414" s="231">
        <f t="shared" ref="B414:G414" si="94">B413-B400</f>
        <v>0</v>
      </c>
      <c r="C414" s="232">
        <f t="shared" si="94"/>
        <v>0</v>
      </c>
      <c r="D414" s="232">
        <f t="shared" si="94"/>
        <v>0</v>
      </c>
      <c r="E414" s="232">
        <f t="shared" si="94"/>
        <v>0</v>
      </c>
      <c r="F414" s="232">
        <f t="shared" si="94"/>
        <v>0</v>
      </c>
      <c r="G414" s="238">
        <f t="shared" si="94"/>
        <v>0</v>
      </c>
      <c r="H414" s="234"/>
      <c r="I414" s="513" t="s">
        <v>26</v>
      </c>
      <c r="J414" s="513">
        <f>J413-J400</f>
        <v>6.5300000000000011</v>
      </c>
      <c r="K414" s="513"/>
    </row>
    <row r="416" spans="1:11" ht="13.5" thickBot="1" x14ac:dyDescent="0.25"/>
    <row r="417" spans="1:11" ht="13.5" thickBot="1" x14ac:dyDescent="0.25">
      <c r="A417" s="285" t="s">
        <v>136</v>
      </c>
      <c r="B417" s="624" t="s">
        <v>50</v>
      </c>
      <c r="C417" s="625"/>
      <c r="D417" s="625"/>
      <c r="E417" s="625"/>
      <c r="F417" s="625"/>
      <c r="G417" s="626"/>
      <c r="H417" s="313" t="s">
        <v>0</v>
      </c>
      <c r="I417" s="227"/>
      <c r="J417" s="515"/>
      <c r="K417" s="515"/>
    </row>
    <row r="418" spans="1:11" x14ac:dyDescent="0.2">
      <c r="A418" s="226" t="s">
        <v>54</v>
      </c>
      <c r="B418" s="453">
        <v>1</v>
      </c>
      <c r="C418" s="454">
        <v>2</v>
      </c>
      <c r="D418" s="455">
        <v>3</v>
      </c>
      <c r="E418" s="454">
        <v>4</v>
      </c>
      <c r="F418" s="455">
        <v>5</v>
      </c>
      <c r="G418" s="456">
        <v>6</v>
      </c>
      <c r="H418" s="460">
        <v>219</v>
      </c>
      <c r="I418" s="290"/>
      <c r="J418" s="515"/>
      <c r="K418" s="515"/>
    </row>
    <row r="419" spans="1:11" x14ac:dyDescent="0.2">
      <c r="A419" s="292" t="s">
        <v>3</v>
      </c>
      <c r="B419" s="253">
        <v>3865</v>
      </c>
      <c r="C419" s="254">
        <v>3865</v>
      </c>
      <c r="D419" s="254">
        <v>3865</v>
      </c>
      <c r="E419" s="254">
        <v>3865</v>
      </c>
      <c r="F419" s="254">
        <v>3865</v>
      </c>
      <c r="G419" s="255">
        <v>3865</v>
      </c>
      <c r="H419" s="293">
        <v>3865</v>
      </c>
      <c r="I419" s="294"/>
      <c r="J419" s="291"/>
      <c r="K419" s="515"/>
    </row>
    <row r="420" spans="1:11" x14ac:dyDescent="0.2">
      <c r="A420" s="295" t="s">
        <v>6</v>
      </c>
      <c r="B420" s="256">
        <v>4185.227272727273</v>
      </c>
      <c r="C420" s="257">
        <v>4023.6585365853657</v>
      </c>
      <c r="D420" s="257">
        <v>3976.0526315789475</v>
      </c>
      <c r="E420" s="257">
        <v>3934.4444444444443</v>
      </c>
      <c r="F420" s="296">
        <v>4044.782608695652</v>
      </c>
      <c r="G420" s="258">
        <v>4037.8571428571427</v>
      </c>
      <c r="H420" s="297">
        <v>4046.6375545851529</v>
      </c>
      <c r="I420" s="298"/>
      <c r="J420" s="291"/>
      <c r="K420" s="515"/>
    </row>
    <row r="421" spans="1:11" x14ac:dyDescent="0.2">
      <c r="A421" s="226" t="s">
        <v>7</v>
      </c>
      <c r="B421" s="260">
        <v>81.818181818181813</v>
      </c>
      <c r="C421" s="261">
        <v>82.926829268292678</v>
      </c>
      <c r="D421" s="261">
        <v>86.84210526315789</v>
      </c>
      <c r="E421" s="261">
        <v>72.222222222222229</v>
      </c>
      <c r="F421" s="509">
        <v>89.130434782608702</v>
      </c>
      <c r="G421" s="262">
        <v>92.857142857142861</v>
      </c>
      <c r="H421" s="300">
        <v>85.1528384279476</v>
      </c>
      <c r="I421" s="301"/>
      <c r="J421" s="291"/>
      <c r="K421" s="515"/>
    </row>
    <row r="422" spans="1:11" x14ac:dyDescent="0.2">
      <c r="A422" s="226" t="s">
        <v>8</v>
      </c>
      <c r="B422" s="263">
        <v>7.1056178243483939E-2</v>
      </c>
      <c r="C422" s="264">
        <v>6.8582596141155472E-2</v>
      </c>
      <c r="D422" s="264">
        <v>6.987472256299139E-2</v>
      </c>
      <c r="E422" s="264">
        <v>0.1074839990897456</v>
      </c>
      <c r="F422" s="302">
        <v>6.7649842679186736E-2</v>
      </c>
      <c r="G422" s="265">
        <v>6.2816782480786995E-2</v>
      </c>
      <c r="H422" s="303">
        <v>7.4113878116421283E-2</v>
      </c>
      <c r="I422" s="304"/>
      <c r="J422" s="305"/>
      <c r="K422" s="306"/>
    </row>
    <row r="423" spans="1:11" x14ac:dyDescent="0.2">
      <c r="A423" s="295" t="s">
        <v>1</v>
      </c>
      <c r="B423" s="266">
        <f t="shared" ref="B423:H423" si="95">B420/B419*100-100</f>
        <v>8.285311066682354</v>
      </c>
      <c r="C423" s="267">
        <f t="shared" si="95"/>
        <v>4.1050074148865718</v>
      </c>
      <c r="D423" s="267">
        <f t="shared" si="95"/>
        <v>2.8732893034656399</v>
      </c>
      <c r="E423" s="267">
        <f t="shared" si="95"/>
        <v>1.7967514733362009</v>
      </c>
      <c r="F423" s="267">
        <f t="shared" si="95"/>
        <v>4.6515552055795979</v>
      </c>
      <c r="G423" s="268">
        <f t="shared" si="95"/>
        <v>4.4723710959157188</v>
      </c>
      <c r="H423" s="269">
        <f t="shared" si="95"/>
        <v>4.6995486309224503</v>
      </c>
      <c r="I423" s="304"/>
      <c r="J423" s="305"/>
      <c r="K423" s="227"/>
    </row>
    <row r="424" spans="1:11" ht="13.5" thickBot="1" x14ac:dyDescent="0.25">
      <c r="A424" s="226" t="s">
        <v>27</v>
      </c>
      <c r="B424" s="270">
        <f t="shared" ref="B424:H424" si="96">B420-B407</f>
        <v>208.47727272727298</v>
      </c>
      <c r="C424" s="271">
        <f t="shared" si="96"/>
        <v>119.93760635280751</v>
      </c>
      <c r="D424" s="271">
        <f t="shared" si="96"/>
        <v>-7.697368421052488</v>
      </c>
      <c r="E424" s="271">
        <f t="shared" si="96"/>
        <v>-53.680555555555657</v>
      </c>
      <c r="F424" s="271">
        <f t="shared" si="96"/>
        <v>-83.217391304347984</v>
      </c>
      <c r="G424" s="272">
        <f t="shared" si="96"/>
        <v>-15.392857142857338</v>
      </c>
      <c r="H424" s="307">
        <f t="shared" si="96"/>
        <v>40.518833123965578</v>
      </c>
      <c r="I424" s="308"/>
      <c r="J424" s="305"/>
      <c r="K424" s="227"/>
    </row>
    <row r="425" spans="1:11" x14ac:dyDescent="0.2">
      <c r="A425" s="309" t="s">
        <v>51</v>
      </c>
      <c r="B425" s="274">
        <v>666</v>
      </c>
      <c r="C425" s="275">
        <v>665</v>
      </c>
      <c r="D425" s="275">
        <v>666</v>
      </c>
      <c r="E425" s="275">
        <v>188</v>
      </c>
      <c r="F425" s="275">
        <v>667</v>
      </c>
      <c r="G425" s="276">
        <v>660</v>
      </c>
      <c r="H425" s="277">
        <f>SUM(B425:G425)</f>
        <v>3512</v>
      </c>
      <c r="I425" s="310" t="s">
        <v>56</v>
      </c>
      <c r="J425" s="311">
        <f>H412-H425</f>
        <v>15</v>
      </c>
      <c r="K425" s="279">
        <f>J425/H412</f>
        <v>4.2529061525375675E-3</v>
      </c>
    </row>
    <row r="426" spans="1:11" x14ac:dyDescent="0.2">
      <c r="A426" s="309" t="s">
        <v>28</v>
      </c>
      <c r="B426" s="229"/>
      <c r="C426" s="281"/>
      <c r="D426" s="281"/>
      <c r="E426" s="281"/>
      <c r="F426" s="281"/>
      <c r="G426" s="230"/>
      <c r="H426" s="233"/>
      <c r="I426" s="227" t="s">
        <v>57</v>
      </c>
      <c r="J426" s="515">
        <v>142.66</v>
      </c>
      <c r="K426" s="515"/>
    </row>
    <row r="427" spans="1:11" ht="13.5" thickBot="1" x14ac:dyDescent="0.25">
      <c r="A427" s="312" t="s">
        <v>26</v>
      </c>
      <c r="B427" s="231">
        <f t="shared" ref="B427:G427" si="97">B426-B413</f>
        <v>0</v>
      </c>
      <c r="C427" s="232">
        <f t="shared" si="97"/>
        <v>0</v>
      </c>
      <c r="D427" s="232">
        <f t="shared" si="97"/>
        <v>0</v>
      </c>
      <c r="E427" s="232">
        <f t="shared" si="97"/>
        <v>0</v>
      </c>
      <c r="F427" s="232">
        <f t="shared" si="97"/>
        <v>0</v>
      </c>
      <c r="G427" s="238">
        <f t="shared" si="97"/>
        <v>0</v>
      </c>
      <c r="H427" s="234"/>
      <c r="I427" s="515" t="s">
        <v>26</v>
      </c>
      <c r="J427" s="515">
        <f>J426-J413</f>
        <v>9.8499999999999943</v>
      </c>
      <c r="K427" s="515"/>
    </row>
    <row r="429" spans="1:11" ht="13.5" thickBot="1" x14ac:dyDescent="0.25"/>
    <row r="430" spans="1:11" ht="13.5" thickBot="1" x14ac:dyDescent="0.25">
      <c r="A430" s="285" t="s">
        <v>137</v>
      </c>
      <c r="B430" s="624" t="s">
        <v>50</v>
      </c>
      <c r="C430" s="625"/>
      <c r="D430" s="625"/>
      <c r="E430" s="625"/>
      <c r="F430" s="625"/>
      <c r="G430" s="626"/>
      <c r="H430" s="313" t="s">
        <v>0</v>
      </c>
      <c r="I430" s="227"/>
      <c r="J430" s="516"/>
      <c r="K430" s="516"/>
    </row>
    <row r="431" spans="1:11" x14ac:dyDescent="0.2">
      <c r="A431" s="226" t="s">
        <v>54</v>
      </c>
      <c r="B431" s="453">
        <v>1</v>
      </c>
      <c r="C431" s="454">
        <v>2</v>
      </c>
      <c r="D431" s="455">
        <v>3</v>
      </c>
      <c r="E431" s="454">
        <v>4</v>
      </c>
      <c r="F431" s="455">
        <v>5</v>
      </c>
      <c r="G431" s="456">
        <v>6</v>
      </c>
      <c r="H431" s="460">
        <v>220</v>
      </c>
      <c r="I431" s="290"/>
      <c r="J431" s="516"/>
      <c r="K431" s="516"/>
    </row>
    <row r="432" spans="1:11" x14ac:dyDescent="0.2">
      <c r="A432" s="292" t="s">
        <v>3</v>
      </c>
      <c r="B432" s="253">
        <v>3885</v>
      </c>
      <c r="C432" s="254">
        <v>3885</v>
      </c>
      <c r="D432" s="254">
        <v>3885</v>
      </c>
      <c r="E432" s="254">
        <v>3885</v>
      </c>
      <c r="F432" s="254">
        <v>3885</v>
      </c>
      <c r="G432" s="255">
        <v>3885</v>
      </c>
      <c r="H432" s="293">
        <v>3885</v>
      </c>
      <c r="I432" s="294"/>
      <c r="J432" s="291"/>
      <c r="K432" s="516"/>
    </row>
    <row r="433" spans="1:11" x14ac:dyDescent="0.2">
      <c r="A433" s="295" t="s">
        <v>6</v>
      </c>
      <c r="B433" s="256">
        <v>4124.8780487804879</v>
      </c>
      <c r="C433" s="257">
        <v>4223.181818181818</v>
      </c>
      <c r="D433" s="257">
        <v>4225.75</v>
      </c>
      <c r="E433" s="257">
        <v>4145.333333333333</v>
      </c>
      <c r="F433" s="296">
        <v>4201.9512195121952</v>
      </c>
      <c r="G433" s="258">
        <v>4201.5384615384619</v>
      </c>
      <c r="H433" s="297">
        <v>4192.227272727273</v>
      </c>
      <c r="I433" s="298"/>
      <c r="J433" s="291"/>
      <c r="K433" s="516"/>
    </row>
    <row r="434" spans="1:11" x14ac:dyDescent="0.2">
      <c r="A434" s="226" t="s">
        <v>7</v>
      </c>
      <c r="B434" s="260">
        <v>80.487804878048777</v>
      </c>
      <c r="C434" s="261">
        <v>84.090909090909093</v>
      </c>
      <c r="D434" s="261">
        <v>67.5</v>
      </c>
      <c r="E434" s="261">
        <v>80</v>
      </c>
      <c r="F434" s="509">
        <v>80.487804878048777</v>
      </c>
      <c r="G434" s="262">
        <v>69.230769230769226</v>
      </c>
      <c r="H434" s="300">
        <v>77.272727272727266</v>
      </c>
      <c r="I434" s="301"/>
      <c r="J434" s="291"/>
      <c r="K434" s="516"/>
    </row>
    <row r="435" spans="1:11" x14ac:dyDescent="0.2">
      <c r="A435" s="226" t="s">
        <v>8</v>
      </c>
      <c r="B435" s="263">
        <v>7.3724122578303242E-2</v>
      </c>
      <c r="C435" s="264">
        <v>7.7211225952793908E-2</v>
      </c>
      <c r="D435" s="264">
        <v>8.9820319135115761E-2</v>
      </c>
      <c r="E435" s="264">
        <v>7.1376613580799067E-2</v>
      </c>
      <c r="F435" s="302">
        <v>7.5013241914702281E-2</v>
      </c>
      <c r="G435" s="265">
        <v>8.8947625875294256E-2</v>
      </c>
      <c r="H435" s="303">
        <v>8.1018573045992984E-2</v>
      </c>
      <c r="I435" s="304"/>
      <c r="J435" s="305"/>
      <c r="K435" s="306"/>
    </row>
    <row r="436" spans="1:11" x14ac:dyDescent="0.2">
      <c r="A436" s="295" t="s">
        <v>1</v>
      </c>
      <c r="B436" s="266">
        <f t="shared" ref="B436:H436" si="98">B433/B432*100-100</f>
        <v>6.1744671500769073</v>
      </c>
      <c r="C436" s="267">
        <f t="shared" si="98"/>
        <v>8.7048087048086984</v>
      </c>
      <c r="D436" s="267">
        <f t="shared" si="98"/>
        <v>8.770913770913765</v>
      </c>
      <c r="E436" s="267">
        <f t="shared" si="98"/>
        <v>6.7009867009866895</v>
      </c>
      <c r="F436" s="267">
        <f t="shared" si="98"/>
        <v>8.1583325485764533</v>
      </c>
      <c r="G436" s="268">
        <f t="shared" si="98"/>
        <v>8.1477081477081583</v>
      </c>
      <c r="H436" s="269">
        <f t="shared" si="98"/>
        <v>7.9080379080379117</v>
      </c>
      <c r="I436" s="304"/>
      <c r="J436" s="305"/>
      <c r="K436" s="227"/>
    </row>
    <row r="437" spans="1:11" ht="13.5" thickBot="1" x14ac:dyDescent="0.25">
      <c r="A437" s="226" t="s">
        <v>27</v>
      </c>
      <c r="B437" s="270">
        <f t="shared" ref="B437:H437" si="99">B433-B420</f>
        <v>-60.34922394678506</v>
      </c>
      <c r="C437" s="271">
        <f t="shared" si="99"/>
        <v>199.52328159645231</v>
      </c>
      <c r="D437" s="271">
        <f t="shared" si="99"/>
        <v>249.69736842105249</v>
      </c>
      <c r="E437" s="271">
        <f t="shared" si="99"/>
        <v>210.88888888888869</v>
      </c>
      <c r="F437" s="271">
        <f t="shared" si="99"/>
        <v>157.16861081654315</v>
      </c>
      <c r="G437" s="272">
        <f t="shared" si="99"/>
        <v>163.68131868131923</v>
      </c>
      <c r="H437" s="307">
        <f t="shared" si="99"/>
        <v>145.58971814212009</v>
      </c>
      <c r="I437" s="308"/>
      <c r="J437" s="305"/>
      <c r="K437" s="227"/>
    </row>
    <row r="438" spans="1:11" x14ac:dyDescent="0.2">
      <c r="A438" s="309" t="s">
        <v>51</v>
      </c>
      <c r="B438" s="274">
        <v>666</v>
      </c>
      <c r="C438" s="275">
        <v>662</v>
      </c>
      <c r="D438" s="275">
        <v>663</v>
      </c>
      <c r="E438" s="275">
        <v>177</v>
      </c>
      <c r="F438" s="275">
        <v>666</v>
      </c>
      <c r="G438" s="276">
        <v>657</v>
      </c>
      <c r="H438" s="277">
        <f>SUM(B438:G438)</f>
        <v>3491</v>
      </c>
      <c r="I438" s="310" t="s">
        <v>56</v>
      </c>
      <c r="J438" s="311">
        <f>H425-H438</f>
        <v>21</v>
      </c>
      <c r="K438" s="279">
        <f>J438/H425</f>
        <v>5.9794988610478361E-3</v>
      </c>
    </row>
    <row r="439" spans="1:11" x14ac:dyDescent="0.2">
      <c r="A439" s="309" t="s">
        <v>28</v>
      </c>
      <c r="B439" s="229"/>
      <c r="C439" s="281"/>
      <c r="D439" s="281"/>
      <c r="E439" s="281"/>
      <c r="F439" s="281"/>
      <c r="G439" s="230"/>
      <c r="H439" s="233"/>
      <c r="I439" s="227" t="s">
        <v>57</v>
      </c>
      <c r="J439" s="516">
        <v>157.72999999999999</v>
      </c>
      <c r="K439" s="516"/>
    </row>
    <row r="440" spans="1:11" ht="13.5" thickBot="1" x14ac:dyDescent="0.25">
      <c r="A440" s="312" t="s">
        <v>26</v>
      </c>
      <c r="B440" s="231">
        <f t="shared" ref="B440:G440" si="100">B439-B426</f>
        <v>0</v>
      </c>
      <c r="C440" s="232">
        <f t="shared" si="100"/>
        <v>0</v>
      </c>
      <c r="D440" s="232">
        <f t="shared" si="100"/>
        <v>0</v>
      </c>
      <c r="E440" s="232">
        <f t="shared" si="100"/>
        <v>0</v>
      </c>
      <c r="F440" s="232">
        <f t="shared" si="100"/>
        <v>0</v>
      </c>
      <c r="G440" s="238">
        <f t="shared" si="100"/>
        <v>0</v>
      </c>
      <c r="H440" s="234"/>
      <c r="I440" s="516" t="s">
        <v>26</v>
      </c>
      <c r="J440" s="516">
        <f>J439-J426</f>
        <v>15.069999999999993</v>
      </c>
      <c r="K440" s="516"/>
    </row>
    <row r="442" spans="1:11" ht="13.5" thickBot="1" x14ac:dyDescent="0.25"/>
    <row r="443" spans="1:11" ht="13.5" thickBot="1" x14ac:dyDescent="0.25">
      <c r="A443" s="285" t="s">
        <v>138</v>
      </c>
      <c r="B443" s="624" t="s">
        <v>50</v>
      </c>
      <c r="C443" s="625"/>
      <c r="D443" s="625"/>
      <c r="E443" s="625"/>
      <c r="F443" s="625"/>
      <c r="G443" s="626"/>
      <c r="H443" s="313" t="s">
        <v>0</v>
      </c>
      <c r="I443" s="227"/>
      <c r="J443" s="517"/>
      <c r="K443" s="517"/>
    </row>
    <row r="444" spans="1:11" x14ac:dyDescent="0.2">
      <c r="A444" s="226" t="s">
        <v>54</v>
      </c>
      <c r="B444" s="453">
        <v>1</v>
      </c>
      <c r="C444" s="454">
        <v>2</v>
      </c>
      <c r="D444" s="455">
        <v>3</v>
      </c>
      <c r="E444" s="454">
        <v>4</v>
      </c>
      <c r="F444" s="455">
        <v>5</v>
      </c>
      <c r="G444" s="456">
        <v>6</v>
      </c>
      <c r="H444" s="460">
        <v>220</v>
      </c>
      <c r="I444" s="290"/>
      <c r="J444" s="517"/>
      <c r="K444" s="517"/>
    </row>
    <row r="445" spans="1:11" x14ac:dyDescent="0.2">
      <c r="A445" s="292" t="s">
        <v>3</v>
      </c>
      <c r="B445" s="253">
        <v>3905</v>
      </c>
      <c r="C445" s="254">
        <v>3905</v>
      </c>
      <c r="D445" s="254">
        <v>3905</v>
      </c>
      <c r="E445" s="254">
        <v>3905</v>
      </c>
      <c r="F445" s="254">
        <v>3905</v>
      </c>
      <c r="G445" s="255">
        <v>3905</v>
      </c>
      <c r="H445" s="293">
        <v>3905</v>
      </c>
      <c r="I445" s="294"/>
      <c r="J445" s="291"/>
      <c r="K445" s="517"/>
    </row>
    <row r="446" spans="1:11" x14ac:dyDescent="0.2">
      <c r="A446" s="295" t="s">
        <v>6</v>
      </c>
      <c r="B446" s="256">
        <v>4405.25</v>
      </c>
      <c r="C446" s="257">
        <v>4277.3684210526317</v>
      </c>
      <c r="D446" s="257">
        <v>4362</v>
      </c>
      <c r="E446" s="257">
        <v>4377.5</v>
      </c>
      <c r="F446" s="296">
        <v>4345.5</v>
      </c>
      <c r="G446" s="258">
        <v>4368.9743589743593</v>
      </c>
      <c r="H446" s="297">
        <v>4356.2280701754389</v>
      </c>
      <c r="I446" s="298"/>
      <c r="J446" s="291"/>
      <c r="K446" s="517"/>
    </row>
    <row r="447" spans="1:11" x14ac:dyDescent="0.2">
      <c r="A447" s="226" t="s">
        <v>7</v>
      </c>
      <c r="B447" s="260">
        <v>70</v>
      </c>
      <c r="C447" s="261">
        <v>76.315789473684205</v>
      </c>
      <c r="D447" s="261">
        <v>65.714285714285708</v>
      </c>
      <c r="E447" s="261">
        <v>91.666666666666671</v>
      </c>
      <c r="F447" s="509">
        <v>67.5</v>
      </c>
      <c r="G447" s="262">
        <v>84.615384615384613</v>
      </c>
      <c r="H447" s="300">
        <v>75</v>
      </c>
      <c r="I447" s="301"/>
      <c r="J447" s="291"/>
      <c r="K447" s="517"/>
    </row>
    <row r="448" spans="1:11" x14ac:dyDescent="0.2">
      <c r="A448" s="226" t="s">
        <v>8</v>
      </c>
      <c r="B448" s="263">
        <v>8.734852062299113E-2</v>
      </c>
      <c r="C448" s="264">
        <v>9.0008508132244647E-2</v>
      </c>
      <c r="D448" s="264">
        <v>0.10159768608684314</v>
      </c>
      <c r="E448" s="264">
        <v>6.8072521405060066E-2</v>
      </c>
      <c r="F448" s="302">
        <v>8.8089298210078562E-2</v>
      </c>
      <c r="G448" s="265">
        <v>7.7853904288381584E-2</v>
      </c>
      <c r="H448" s="303">
        <v>8.64820407944797E-2</v>
      </c>
      <c r="I448" s="304"/>
      <c r="J448" s="305"/>
      <c r="K448" s="306"/>
    </row>
    <row r="449" spans="1:11" x14ac:dyDescent="0.2">
      <c r="A449" s="295" t="s">
        <v>1</v>
      </c>
      <c r="B449" s="266">
        <f t="shared" ref="B449:H449" si="101">B446/B445*100-100</f>
        <v>12.810499359795131</v>
      </c>
      <c r="C449" s="267">
        <f t="shared" si="101"/>
        <v>9.5356829975065835</v>
      </c>
      <c r="D449" s="267">
        <f t="shared" si="101"/>
        <v>11.702944942381549</v>
      </c>
      <c r="E449" s="267">
        <f t="shared" si="101"/>
        <v>12.099871959026885</v>
      </c>
      <c r="F449" s="267">
        <f t="shared" si="101"/>
        <v>11.280409731113949</v>
      </c>
      <c r="G449" s="268">
        <f t="shared" si="101"/>
        <v>11.881545684362592</v>
      </c>
      <c r="H449" s="269">
        <f t="shared" si="101"/>
        <v>11.555136240088061</v>
      </c>
      <c r="I449" s="304"/>
      <c r="J449" s="305"/>
      <c r="K449" s="227"/>
    </row>
    <row r="450" spans="1:11" ht="13.5" thickBot="1" x14ac:dyDescent="0.25">
      <c r="A450" s="226" t="s">
        <v>27</v>
      </c>
      <c r="B450" s="270">
        <f t="shared" ref="B450:H450" si="102">B446-B433</f>
        <v>280.37195121951208</v>
      </c>
      <c r="C450" s="271">
        <f t="shared" si="102"/>
        <v>54.186602870813658</v>
      </c>
      <c r="D450" s="271">
        <f t="shared" si="102"/>
        <v>136.25</v>
      </c>
      <c r="E450" s="271">
        <f t="shared" si="102"/>
        <v>232.16666666666697</v>
      </c>
      <c r="F450" s="271">
        <f t="shared" si="102"/>
        <v>143.54878048780483</v>
      </c>
      <c r="G450" s="272">
        <f t="shared" si="102"/>
        <v>167.43589743589746</v>
      </c>
      <c r="H450" s="307">
        <f t="shared" si="102"/>
        <v>164.00079744816594</v>
      </c>
      <c r="I450" s="308"/>
      <c r="J450" s="305"/>
      <c r="K450" s="227"/>
    </row>
    <row r="451" spans="1:11" x14ac:dyDescent="0.2">
      <c r="A451" s="309" t="s">
        <v>51</v>
      </c>
      <c r="B451" s="274">
        <v>663</v>
      </c>
      <c r="C451" s="275">
        <v>660</v>
      </c>
      <c r="D451" s="275">
        <v>662</v>
      </c>
      <c r="E451" s="275">
        <v>175</v>
      </c>
      <c r="F451" s="275">
        <v>663</v>
      </c>
      <c r="G451" s="276">
        <v>654</v>
      </c>
      <c r="H451" s="277">
        <f>SUM(B451:G451)</f>
        <v>3477</v>
      </c>
      <c r="I451" s="310" t="s">
        <v>56</v>
      </c>
      <c r="J451" s="311">
        <f>H438-H451</f>
        <v>14</v>
      </c>
      <c r="K451" s="279">
        <f>J451/H438</f>
        <v>4.0103122314523064E-3</v>
      </c>
    </row>
    <row r="452" spans="1:11" x14ac:dyDescent="0.2">
      <c r="A452" s="309" t="s">
        <v>28</v>
      </c>
      <c r="B452" s="229"/>
      <c r="C452" s="281"/>
      <c r="D452" s="281"/>
      <c r="E452" s="281"/>
      <c r="F452" s="281"/>
      <c r="G452" s="230"/>
      <c r="H452" s="233"/>
      <c r="I452" s="227" t="s">
        <v>57</v>
      </c>
      <c r="J452" s="517">
        <v>159.03</v>
      </c>
      <c r="K452" s="517"/>
    </row>
    <row r="453" spans="1:11" ht="13.5" thickBot="1" x14ac:dyDescent="0.25">
      <c r="A453" s="312" t="s">
        <v>26</v>
      </c>
      <c r="B453" s="231">
        <f t="shared" ref="B453:G453" si="103">B452-B439</f>
        <v>0</v>
      </c>
      <c r="C453" s="232">
        <f t="shared" si="103"/>
        <v>0</v>
      </c>
      <c r="D453" s="232">
        <f t="shared" si="103"/>
        <v>0</v>
      </c>
      <c r="E453" s="232">
        <f t="shared" si="103"/>
        <v>0</v>
      </c>
      <c r="F453" s="232">
        <f t="shared" si="103"/>
        <v>0</v>
      </c>
      <c r="G453" s="238">
        <f t="shared" si="103"/>
        <v>0</v>
      </c>
      <c r="H453" s="234"/>
      <c r="I453" s="517" t="s">
        <v>26</v>
      </c>
      <c r="J453" s="517">
        <f>J452-J439</f>
        <v>1.3000000000000114</v>
      </c>
      <c r="K453" s="517"/>
    </row>
    <row r="455" spans="1:11" ht="13.5" thickBot="1" x14ac:dyDescent="0.25"/>
    <row r="456" spans="1:11" ht="13.5" thickBot="1" x14ac:dyDescent="0.25">
      <c r="A456" s="285" t="s">
        <v>139</v>
      </c>
      <c r="B456" s="624" t="s">
        <v>50</v>
      </c>
      <c r="C456" s="625"/>
      <c r="D456" s="625"/>
      <c r="E456" s="625"/>
      <c r="F456" s="625"/>
      <c r="G456" s="626"/>
      <c r="H456" s="313" t="s">
        <v>0</v>
      </c>
      <c r="I456" s="227"/>
      <c r="J456" s="518"/>
      <c r="K456" s="518"/>
    </row>
    <row r="457" spans="1:11" x14ac:dyDescent="0.2">
      <c r="A457" s="226" t="s">
        <v>54</v>
      </c>
      <c r="B457" s="453">
        <v>1</v>
      </c>
      <c r="C457" s="454">
        <v>2</v>
      </c>
      <c r="D457" s="455">
        <v>3</v>
      </c>
      <c r="E457" s="454">
        <v>4</v>
      </c>
      <c r="F457" s="455">
        <v>5</v>
      </c>
      <c r="G457" s="456">
        <v>6</v>
      </c>
      <c r="H457" s="460">
        <v>215</v>
      </c>
      <c r="I457" s="290"/>
      <c r="J457" s="518"/>
      <c r="K457" s="518"/>
    </row>
    <row r="458" spans="1:11" x14ac:dyDescent="0.2">
      <c r="A458" s="292" t="s">
        <v>3</v>
      </c>
      <c r="B458" s="253">
        <v>3925</v>
      </c>
      <c r="C458" s="254">
        <v>3925</v>
      </c>
      <c r="D458" s="254">
        <v>3925</v>
      </c>
      <c r="E458" s="254">
        <v>3925</v>
      </c>
      <c r="F458" s="254">
        <v>3925</v>
      </c>
      <c r="G458" s="255">
        <v>3925</v>
      </c>
      <c r="H458" s="293">
        <v>3925</v>
      </c>
      <c r="I458" s="294"/>
      <c r="J458" s="291"/>
      <c r="K458" s="518"/>
    </row>
    <row r="459" spans="1:11" x14ac:dyDescent="0.2">
      <c r="A459" s="295" t="s">
        <v>6</v>
      </c>
      <c r="B459" s="256">
        <v>4422.3529411764703</v>
      </c>
      <c r="C459" s="257">
        <v>4293.9024390243903</v>
      </c>
      <c r="D459" s="257">
        <v>4308.5365853658541</v>
      </c>
      <c r="E459" s="257">
        <v>4224.4444444444443</v>
      </c>
      <c r="F459" s="296">
        <v>4325.5</v>
      </c>
      <c r="G459" s="258">
        <v>4343.9024390243903</v>
      </c>
      <c r="H459" s="297">
        <v>4326.604651162791</v>
      </c>
      <c r="I459" s="298"/>
      <c r="J459" s="291"/>
      <c r="K459" s="518"/>
    </row>
    <row r="460" spans="1:11" x14ac:dyDescent="0.2">
      <c r="A460" s="226" t="s">
        <v>7</v>
      </c>
      <c r="B460" s="260">
        <v>64.705882352941174</v>
      </c>
      <c r="C460" s="261">
        <v>75.609756097560975</v>
      </c>
      <c r="D460" s="261">
        <v>60.975609756097562</v>
      </c>
      <c r="E460" s="261">
        <v>66.666666666666671</v>
      </c>
      <c r="F460" s="509">
        <v>75</v>
      </c>
      <c r="G460" s="262">
        <v>78.048780487804876</v>
      </c>
      <c r="H460" s="300">
        <v>72.093023255813947</v>
      </c>
      <c r="I460" s="301"/>
      <c r="J460" s="291"/>
      <c r="K460" s="518"/>
    </row>
    <row r="461" spans="1:11" x14ac:dyDescent="0.2">
      <c r="A461" s="226" t="s">
        <v>8</v>
      </c>
      <c r="B461" s="263">
        <v>8.9941140129249142E-2</v>
      </c>
      <c r="C461" s="264">
        <v>8.2809277582512025E-2</v>
      </c>
      <c r="D461" s="264">
        <v>0.10761248157038485</v>
      </c>
      <c r="E461" s="264">
        <v>8.5438017597232144E-2</v>
      </c>
      <c r="F461" s="302">
        <v>7.7202229289905028E-2</v>
      </c>
      <c r="G461" s="265">
        <v>9.0375632223995375E-2</v>
      </c>
      <c r="H461" s="303">
        <v>9.0646723006786667E-2</v>
      </c>
      <c r="I461" s="304"/>
      <c r="J461" s="305"/>
      <c r="K461" s="306"/>
    </row>
    <row r="462" spans="1:11" x14ac:dyDescent="0.2">
      <c r="A462" s="295" t="s">
        <v>1</v>
      </c>
      <c r="B462" s="266">
        <f t="shared" ref="B462:H462" si="104">B459/B458*100-100</f>
        <v>12.671412514050189</v>
      </c>
      <c r="C462" s="267">
        <f t="shared" si="104"/>
        <v>9.3987882553984861</v>
      </c>
      <c r="D462" s="267">
        <f t="shared" si="104"/>
        <v>9.7716327481746248</v>
      </c>
      <c r="E462" s="267">
        <f t="shared" si="104"/>
        <v>7.6291578202406356</v>
      </c>
      <c r="F462" s="267">
        <f t="shared" si="104"/>
        <v>10.203821656050962</v>
      </c>
      <c r="G462" s="268">
        <f t="shared" si="104"/>
        <v>10.672673605716952</v>
      </c>
      <c r="H462" s="269">
        <f t="shared" si="104"/>
        <v>10.231965634720794</v>
      </c>
      <c r="I462" s="304"/>
      <c r="J462" s="305"/>
      <c r="K462" s="227"/>
    </row>
    <row r="463" spans="1:11" ht="13.5" thickBot="1" x14ac:dyDescent="0.25">
      <c r="A463" s="226" t="s">
        <v>27</v>
      </c>
      <c r="B463" s="270">
        <f t="shared" ref="B463:H463" si="105">B459-B446</f>
        <v>17.102941176470267</v>
      </c>
      <c r="C463" s="271">
        <f t="shared" si="105"/>
        <v>16.534017971758658</v>
      </c>
      <c r="D463" s="271">
        <f t="shared" si="105"/>
        <v>-53.46341463414592</v>
      </c>
      <c r="E463" s="271">
        <f t="shared" si="105"/>
        <v>-153.05555555555566</v>
      </c>
      <c r="F463" s="271">
        <f t="shared" si="105"/>
        <v>-20</v>
      </c>
      <c r="G463" s="272">
        <f t="shared" si="105"/>
        <v>-25.071919949969015</v>
      </c>
      <c r="H463" s="307">
        <f t="shared" si="105"/>
        <v>-29.623419012647901</v>
      </c>
      <c r="I463" s="308"/>
      <c r="J463" s="305"/>
      <c r="K463" s="227"/>
    </row>
    <row r="464" spans="1:11" x14ac:dyDescent="0.2">
      <c r="A464" s="309" t="s">
        <v>51</v>
      </c>
      <c r="B464" s="274">
        <v>662</v>
      </c>
      <c r="C464" s="275">
        <v>658</v>
      </c>
      <c r="D464" s="275">
        <v>661</v>
      </c>
      <c r="E464" s="275">
        <v>171</v>
      </c>
      <c r="F464" s="275">
        <v>662</v>
      </c>
      <c r="G464" s="276">
        <v>650</v>
      </c>
      <c r="H464" s="277">
        <f>SUM(B464:G464)</f>
        <v>3464</v>
      </c>
      <c r="I464" s="310" t="s">
        <v>56</v>
      </c>
      <c r="J464" s="311">
        <f>H451-H464</f>
        <v>13</v>
      </c>
      <c r="K464" s="279">
        <f>J464/H451</f>
        <v>3.738855335058959E-3</v>
      </c>
    </row>
    <row r="465" spans="1:11" x14ac:dyDescent="0.2">
      <c r="A465" s="309" t="s">
        <v>28</v>
      </c>
      <c r="B465" s="229"/>
      <c r="C465" s="281"/>
      <c r="D465" s="281"/>
      <c r="E465" s="281"/>
      <c r="F465" s="281"/>
      <c r="G465" s="230"/>
      <c r="H465" s="233"/>
      <c r="I465" s="227" t="s">
        <v>57</v>
      </c>
      <c r="J465" s="518">
        <v>159.11000000000001</v>
      </c>
      <c r="K465" s="518"/>
    </row>
    <row r="466" spans="1:11" ht="13.5" thickBot="1" x14ac:dyDescent="0.25">
      <c r="A466" s="312" t="s">
        <v>26</v>
      </c>
      <c r="B466" s="231">
        <f t="shared" ref="B466:G466" si="106">B465-B452</f>
        <v>0</v>
      </c>
      <c r="C466" s="232">
        <f t="shared" si="106"/>
        <v>0</v>
      </c>
      <c r="D466" s="232">
        <f t="shared" si="106"/>
        <v>0</v>
      </c>
      <c r="E466" s="232">
        <f t="shared" si="106"/>
        <v>0</v>
      </c>
      <c r="F466" s="232">
        <f t="shared" si="106"/>
        <v>0</v>
      </c>
      <c r="G466" s="238">
        <f t="shared" si="106"/>
        <v>0</v>
      </c>
      <c r="H466" s="234"/>
      <c r="I466" s="518" t="s">
        <v>26</v>
      </c>
      <c r="J466" s="518">
        <f>J465-J452</f>
        <v>8.0000000000012506E-2</v>
      </c>
      <c r="K466" s="518"/>
    </row>
    <row r="468" spans="1:11" ht="13.5" thickBot="1" x14ac:dyDescent="0.25"/>
    <row r="469" spans="1:11" s="519" customFormat="1" ht="13.5" thickBot="1" x14ac:dyDescent="0.25">
      <c r="A469" s="285" t="s">
        <v>140</v>
      </c>
      <c r="B469" s="624" t="s">
        <v>50</v>
      </c>
      <c r="C469" s="625"/>
      <c r="D469" s="625"/>
      <c r="E469" s="625"/>
      <c r="F469" s="625"/>
      <c r="G469" s="626"/>
      <c r="H469" s="313" t="s">
        <v>0</v>
      </c>
      <c r="I469" s="227"/>
    </row>
    <row r="470" spans="1:11" s="519" customFormat="1" x14ac:dyDescent="0.2">
      <c r="A470" s="226" t="s">
        <v>54</v>
      </c>
      <c r="B470" s="453">
        <v>1</v>
      </c>
      <c r="C470" s="454">
        <v>2</v>
      </c>
      <c r="D470" s="455">
        <v>3</v>
      </c>
      <c r="E470" s="454">
        <v>4</v>
      </c>
      <c r="F470" s="455">
        <v>5</v>
      </c>
      <c r="G470" s="456">
        <v>6</v>
      </c>
      <c r="H470" s="460">
        <v>215</v>
      </c>
      <c r="I470" s="290"/>
    </row>
    <row r="471" spans="1:11" s="519" customFormat="1" x14ac:dyDescent="0.2">
      <c r="A471" s="292" t="s">
        <v>3</v>
      </c>
      <c r="B471" s="253">
        <v>3945</v>
      </c>
      <c r="C471" s="254">
        <v>3945</v>
      </c>
      <c r="D471" s="254">
        <v>3945</v>
      </c>
      <c r="E471" s="254">
        <v>3945</v>
      </c>
      <c r="F471" s="254">
        <v>3945</v>
      </c>
      <c r="G471" s="255">
        <v>3945</v>
      </c>
      <c r="H471" s="293">
        <v>3945</v>
      </c>
      <c r="I471" s="294"/>
      <c r="J471" s="291"/>
    </row>
    <row r="472" spans="1:11" s="519" customFormat="1" x14ac:dyDescent="0.2">
      <c r="A472" s="295" t="s">
        <v>6</v>
      </c>
      <c r="B472" s="256">
        <v>4340.71</v>
      </c>
      <c r="C472" s="257">
        <v>4063.46</v>
      </c>
      <c r="D472" s="257">
        <v>4315.45</v>
      </c>
      <c r="E472" s="257">
        <v>4214.38</v>
      </c>
      <c r="F472" s="296">
        <v>4294.75</v>
      </c>
      <c r="G472" s="258">
        <v>4074.59</v>
      </c>
      <c r="H472" s="297">
        <v>4237.45</v>
      </c>
      <c r="I472" s="298"/>
      <c r="J472" s="291"/>
    </row>
    <row r="473" spans="1:11" s="519" customFormat="1" x14ac:dyDescent="0.2">
      <c r="A473" s="226" t="s">
        <v>7</v>
      </c>
      <c r="B473" s="260">
        <v>92.9</v>
      </c>
      <c r="C473" s="261">
        <v>100</v>
      </c>
      <c r="D473" s="261">
        <v>85.5</v>
      </c>
      <c r="E473" s="261">
        <v>93.8</v>
      </c>
      <c r="F473" s="509">
        <v>90</v>
      </c>
      <c r="G473" s="262">
        <v>94.59</v>
      </c>
      <c r="H473" s="300">
        <v>85.65</v>
      </c>
      <c r="I473" s="301"/>
      <c r="J473" s="291"/>
    </row>
    <row r="474" spans="1:11" s="519" customFormat="1" x14ac:dyDescent="0.2">
      <c r="A474" s="226" t="s">
        <v>8</v>
      </c>
      <c r="B474" s="263">
        <v>5.7599999999999998E-2</v>
      </c>
      <c r="C474" s="264">
        <v>4.2200000000000001E-2</v>
      </c>
      <c r="D474" s="264">
        <v>7.7600000000000002E-2</v>
      </c>
      <c r="E474" s="264">
        <v>6.3E-2</v>
      </c>
      <c r="F474" s="302">
        <v>6.2199999999999998E-2</v>
      </c>
      <c r="G474" s="265">
        <v>5.7000000000000002E-2</v>
      </c>
      <c r="H474" s="303">
        <v>6.8500000000000005E-2</v>
      </c>
      <c r="I474" s="304"/>
      <c r="J474" s="305"/>
      <c r="K474" s="306"/>
    </row>
    <row r="475" spans="1:11" s="519" customFormat="1" x14ac:dyDescent="0.2">
      <c r="A475" s="295" t="s">
        <v>1</v>
      </c>
      <c r="B475" s="266">
        <f t="shared" ref="B475:H475" si="107">B472/B471*100-100</f>
        <v>10.030671736375155</v>
      </c>
      <c r="C475" s="267">
        <f t="shared" si="107"/>
        <v>3.0027883396704738</v>
      </c>
      <c r="D475" s="267">
        <f t="shared" si="107"/>
        <v>9.3903675538656444</v>
      </c>
      <c r="E475" s="267">
        <f t="shared" si="107"/>
        <v>6.8283903675538653</v>
      </c>
      <c r="F475" s="267">
        <f t="shared" si="107"/>
        <v>8.8656527249683137</v>
      </c>
      <c r="G475" s="268">
        <f t="shared" si="107"/>
        <v>3.2849176172370136</v>
      </c>
      <c r="H475" s="269">
        <f t="shared" si="107"/>
        <v>7.413181242078565</v>
      </c>
      <c r="I475" s="304"/>
      <c r="J475" s="305"/>
      <c r="K475" s="227"/>
    </row>
    <row r="476" spans="1:11" s="519" customFormat="1" ht="13.5" thickBot="1" x14ac:dyDescent="0.25">
      <c r="A476" s="226" t="s">
        <v>27</v>
      </c>
      <c r="B476" s="270">
        <f t="shared" ref="B476:H476" si="108">B472-B459</f>
        <v>-81.642941176470231</v>
      </c>
      <c r="C476" s="271">
        <f t="shared" si="108"/>
        <v>-230.4424390243903</v>
      </c>
      <c r="D476" s="271">
        <f t="shared" si="108"/>
        <v>6.9134146341457381</v>
      </c>
      <c r="E476" s="271">
        <f t="shared" si="108"/>
        <v>-10.064444444444234</v>
      </c>
      <c r="F476" s="271">
        <f t="shared" si="108"/>
        <v>-30.75</v>
      </c>
      <c r="G476" s="272">
        <f t="shared" si="108"/>
        <v>-269.31243902439019</v>
      </c>
      <c r="H476" s="307">
        <f t="shared" si="108"/>
        <v>-89.154651162791197</v>
      </c>
      <c r="I476" s="308"/>
      <c r="J476" s="305"/>
      <c r="K476" s="227"/>
    </row>
    <row r="477" spans="1:11" s="519" customFormat="1" x14ac:dyDescent="0.2">
      <c r="A477" s="309" t="s">
        <v>51</v>
      </c>
      <c r="B477" s="274">
        <v>659</v>
      </c>
      <c r="C477" s="275">
        <v>657</v>
      </c>
      <c r="D477" s="275">
        <v>658</v>
      </c>
      <c r="E477" s="275">
        <v>169</v>
      </c>
      <c r="F477" s="275">
        <v>662</v>
      </c>
      <c r="G477" s="276">
        <v>648</v>
      </c>
      <c r="H477" s="277">
        <f>SUM(B477:G477)</f>
        <v>3453</v>
      </c>
      <c r="I477" s="310" t="s">
        <v>56</v>
      </c>
      <c r="J477" s="311">
        <f>H464-H477</f>
        <v>11</v>
      </c>
      <c r="K477" s="279">
        <f>J477/H464</f>
        <v>3.1755196304849883E-3</v>
      </c>
    </row>
    <row r="478" spans="1:11" s="519" customFormat="1" x14ac:dyDescent="0.2">
      <c r="A478" s="309" t="s">
        <v>28</v>
      </c>
      <c r="B478" s="229"/>
      <c r="C478" s="281"/>
      <c r="D478" s="281"/>
      <c r="E478" s="281"/>
      <c r="F478" s="281"/>
      <c r="G478" s="230"/>
      <c r="H478" s="233"/>
      <c r="I478" s="227" t="s">
        <v>57</v>
      </c>
      <c r="J478" s="519">
        <v>158.69</v>
      </c>
    </row>
    <row r="479" spans="1:11" s="519" customFormat="1" ht="13.5" thickBot="1" x14ac:dyDescent="0.25">
      <c r="A479" s="312" t="s">
        <v>26</v>
      </c>
      <c r="B479" s="231">
        <f t="shared" ref="B479:G479" si="109">B478-B465</f>
        <v>0</v>
      </c>
      <c r="C479" s="232">
        <f t="shared" si="109"/>
        <v>0</v>
      </c>
      <c r="D479" s="232">
        <f t="shared" si="109"/>
        <v>0</v>
      </c>
      <c r="E479" s="232">
        <f t="shared" si="109"/>
        <v>0</v>
      </c>
      <c r="F479" s="232">
        <f t="shared" si="109"/>
        <v>0</v>
      </c>
      <c r="G479" s="238">
        <f t="shared" si="109"/>
        <v>0</v>
      </c>
      <c r="H479" s="234"/>
      <c r="I479" s="519" t="s">
        <v>26</v>
      </c>
      <c r="J479" s="519">
        <f>J478-J465</f>
        <v>-0.42000000000001592</v>
      </c>
    </row>
    <row r="481" spans="1:11" ht="13.5" thickBot="1" x14ac:dyDescent="0.25"/>
    <row r="482" spans="1:11" ht="13.5" thickBot="1" x14ac:dyDescent="0.25">
      <c r="A482" s="285" t="s">
        <v>141</v>
      </c>
      <c r="B482" s="624" t="s">
        <v>50</v>
      </c>
      <c r="C482" s="625"/>
      <c r="D482" s="625"/>
      <c r="E482" s="625"/>
      <c r="F482" s="625"/>
      <c r="G482" s="626"/>
      <c r="H482" s="313" t="s">
        <v>0</v>
      </c>
      <c r="I482" s="227"/>
      <c r="J482" s="520"/>
      <c r="K482" s="520"/>
    </row>
    <row r="483" spans="1:11" x14ac:dyDescent="0.2">
      <c r="A483" s="226" t="s">
        <v>54</v>
      </c>
      <c r="B483" s="453">
        <v>1</v>
      </c>
      <c r="C483" s="454">
        <v>2</v>
      </c>
      <c r="D483" s="455">
        <v>3</v>
      </c>
      <c r="E483" s="454">
        <v>4</v>
      </c>
      <c r="F483" s="455">
        <v>5</v>
      </c>
      <c r="G483" s="456">
        <v>6</v>
      </c>
      <c r="H483" s="460">
        <v>273</v>
      </c>
      <c r="I483" s="290"/>
      <c r="J483" s="520"/>
      <c r="K483" s="520"/>
    </row>
    <row r="484" spans="1:11" x14ac:dyDescent="0.2">
      <c r="A484" s="292" t="s">
        <v>3</v>
      </c>
      <c r="B484" s="253">
        <v>3965</v>
      </c>
      <c r="C484" s="254">
        <v>3965</v>
      </c>
      <c r="D484" s="254">
        <v>3965</v>
      </c>
      <c r="E484" s="254">
        <v>3965</v>
      </c>
      <c r="F484" s="254">
        <v>3965</v>
      </c>
      <c r="G484" s="255">
        <v>3965</v>
      </c>
      <c r="H484" s="293">
        <v>3965</v>
      </c>
      <c r="I484" s="294"/>
      <c r="J484" s="291"/>
      <c r="K484" s="520"/>
    </row>
    <row r="485" spans="1:11" x14ac:dyDescent="0.2">
      <c r="A485" s="295" t="s">
        <v>6</v>
      </c>
      <c r="B485" s="256">
        <v>4318.5185185185182</v>
      </c>
      <c r="C485" s="257">
        <v>4267.7551020408164</v>
      </c>
      <c r="D485" s="257">
        <v>4428.867924528302</v>
      </c>
      <c r="E485" s="257">
        <v>4155.5</v>
      </c>
      <c r="F485" s="296">
        <v>4345.208333333333</v>
      </c>
      <c r="G485" s="258">
        <v>4491.2244897959181</v>
      </c>
      <c r="H485" s="297">
        <v>4354.5787545787543</v>
      </c>
      <c r="I485" s="298"/>
      <c r="J485" s="291"/>
      <c r="K485" s="520"/>
    </row>
    <row r="486" spans="1:11" x14ac:dyDescent="0.2">
      <c r="A486" s="226" t="s">
        <v>7</v>
      </c>
      <c r="B486" s="260">
        <v>77.777777777777771</v>
      </c>
      <c r="C486" s="261">
        <v>81.632653061224488</v>
      </c>
      <c r="D486" s="261">
        <v>75.471698113207552</v>
      </c>
      <c r="E486" s="261">
        <v>85</v>
      </c>
      <c r="F486" s="509">
        <v>75</v>
      </c>
      <c r="G486" s="262">
        <v>73.469387755102048</v>
      </c>
      <c r="H486" s="300">
        <v>75.45787545787546</v>
      </c>
      <c r="I486" s="301"/>
      <c r="J486" s="291"/>
      <c r="K486" s="520"/>
    </row>
    <row r="487" spans="1:11" x14ac:dyDescent="0.2">
      <c r="A487" s="226" t="s">
        <v>8</v>
      </c>
      <c r="B487" s="263">
        <v>8.6631157794589728E-2</v>
      </c>
      <c r="C487" s="264">
        <v>7.9080303424390958E-2</v>
      </c>
      <c r="D487" s="264">
        <v>9.4710217036634001E-2</v>
      </c>
      <c r="E487" s="264">
        <v>9.2663844295292577E-2</v>
      </c>
      <c r="F487" s="302">
        <v>9.401588622764584E-2</v>
      </c>
      <c r="G487" s="265">
        <v>9.3568300756394163E-2</v>
      </c>
      <c r="H487" s="303">
        <v>9.2754885395727751E-2</v>
      </c>
      <c r="I487" s="304"/>
      <c r="J487" s="305"/>
      <c r="K487" s="306"/>
    </row>
    <row r="488" spans="1:11" x14ac:dyDescent="0.2">
      <c r="A488" s="295" t="s">
        <v>1</v>
      </c>
      <c r="B488" s="266">
        <f t="shared" ref="B488:H488" si="110">B485/B484*100-100</f>
        <v>8.9159777684367754</v>
      </c>
      <c r="C488" s="267">
        <f t="shared" si="110"/>
        <v>7.6356898370950006</v>
      </c>
      <c r="D488" s="267">
        <f t="shared" si="110"/>
        <v>11.699064931356929</v>
      </c>
      <c r="E488" s="267">
        <f t="shared" si="110"/>
        <v>4.8045397225725139</v>
      </c>
      <c r="F488" s="267">
        <f t="shared" si="110"/>
        <v>9.5891130727196128</v>
      </c>
      <c r="G488" s="268">
        <f t="shared" si="110"/>
        <v>13.271739969632222</v>
      </c>
      <c r="H488" s="269">
        <f t="shared" si="110"/>
        <v>9.8254414773960832</v>
      </c>
      <c r="I488" s="304"/>
      <c r="J488" s="305"/>
      <c r="K488" s="227"/>
    </row>
    <row r="489" spans="1:11" ht="13.5" thickBot="1" x14ac:dyDescent="0.25">
      <c r="A489" s="226" t="s">
        <v>27</v>
      </c>
      <c r="B489" s="270">
        <f t="shared" ref="B489:H489" si="111">B485-B472</f>
        <v>-22.191481481481787</v>
      </c>
      <c r="C489" s="271">
        <f t="shared" si="111"/>
        <v>204.29510204081635</v>
      </c>
      <c r="D489" s="271">
        <f t="shared" si="111"/>
        <v>113.41792452830214</v>
      </c>
      <c r="E489" s="271">
        <f t="shared" si="111"/>
        <v>-58.880000000000109</v>
      </c>
      <c r="F489" s="271">
        <f t="shared" si="111"/>
        <v>50.45833333333303</v>
      </c>
      <c r="G489" s="272">
        <f t="shared" si="111"/>
        <v>416.63448979591794</v>
      </c>
      <c r="H489" s="307">
        <f t="shared" si="111"/>
        <v>117.12875457875452</v>
      </c>
      <c r="I489" s="308"/>
      <c r="J489" s="305"/>
      <c r="K489" s="227"/>
    </row>
    <row r="490" spans="1:11" x14ac:dyDescent="0.2">
      <c r="A490" s="309" t="s">
        <v>51</v>
      </c>
      <c r="B490" s="274">
        <v>655</v>
      </c>
      <c r="C490" s="275">
        <v>655</v>
      </c>
      <c r="D490" s="275">
        <v>655</v>
      </c>
      <c r="E490" s="275">
        <v>163</v>
      </c>
      <c r="F490" s="275">
        <v>662</v>
      </c>
      <c r="G490" s="276">
        <v>647</v>
      </c>
      <c r="H490" s="277">
        <f>SUM(B490:G490)</f>
        <v>3437</v>
      </c>
      <c r="I490" s="310" t="s">
        <v>56</v>
      </c>
      <c r="J490" s="311">
        <f>H477-H490</f>
        <v>16</v>
      </c>
      <c r="K490" s="279">
        <f>J490/H477</f>
        <v>4.633651896901245E-3</v>
      </c>
    </row>
    <row r="491" spans="1:11" x14ac:dyDescent="0.2">
      <c r="A491" s="309" t="s">
        <v>28</v>
      </c>
      <c r="B491" s="229"/>
      <c r="C491" s="281"/>
      <c r="D491" s="281"/>
      <c r="E491" s="281"/>
      <c r="F491" s="281"/>
      <c r="G491" s="230"/>
      <c r="H491" s="233"/>
      <c r="I491" s="227" t="s">
        <v>57</v>
      </c>
      <c r="J491" s="520">
        <v>158.52000000000001</v>
      </c>
      <c r="K491" s="520"/>
    </row>
    <row r="492" spans="1:11" ht="13.5" thickBot="1" x14ac:dyDescent="0.25">
      <c r="A492" s="312" t="s">
        <v>26</v>
      </c>
      <c r="B492" s="231">
        <f t="shared" ref="B492:G492" si="112">B491-B478</f>
        <v>0</v>
      </c>
      <c r="C492" s="232">
        <f t="shared" si="112"/>
        <v>0</v>
      </c>
      <c r="D492" s="232">
        <f t="shared" si="112"/>
        <v>0</v>
      </c>
      <c r="E492" s="232">
        <f t="shared" si="112"/>
        <v>0</v>
      </c>
      <c r="F492" s="232">
        <f t="shared" si="112"/>
        <v>0</v>
      </c>
      <c r="G492" s="238">
        <f t="shared" si="112"/>
        <v>0</v>
      </c>
      <c r="H492" s="234"/>
      <c r="I492" s="520" t="s">
        <v>26</v>
      </c>
      <c r="J492" s="520">
        <f>J491-J478</f>
        <v>-0.16999999999998749</v>
      </c>
      <c r="K492" s="520"/>
    </row>
    <row r="494" spans="1:11" ht="13.5" thickBot="1" x14ac:dyDescent="0.25"/>
    <row r="495" spans="1:11" s="521" customFormat="1" ht="13.5" thickBot="1" x14ac:dyDescent="0.25">
      <c r="A495" s="285" t="s">
        <v>142</v>
      </c>
      <c r="B495" s="624" t="s">
        <v>50</v>
      </c>
      <c r="C495" s="625"/>
      <c r="D495" s="625"/>
      <c r="E495" s="625"/>
      <c r="F495" s="625"/>
      <c r="G495" s="626"/>
      <c r="H495" s="313" t="s">
        <v>0</v>
      </c>
      <c r="I495" s="227"/>
    </row>
    <row r="496" spans="1:11" s="521" customFormat="1" x14ac:dyDescent="0.2">
      <c r="A496" s="226" t="s">
        <v>54</v>
      </c>
      <c r="B496" s="453">
        <v>1</v>
      </c>
      <c r="C496" s="454">
        <v>2</v>
      </c>
      <c r="D496" s="455">
        <v>3</v>
      </c>
      <c r="E496" s="454">
        <v>4</v>
      </c>
      <c r="F496" s="455">
        <v>5</v>
      </c>
      <c r="G496" s="456">
        <v>6</v>
      </c>
      <c r="H496" s="460">
        <v>273</v>
      </c>
      <c r="I496" s="290"/>
    </row>
    <row r="497" spans="1:11" s="521" customFormat="1" x14ac:dyDescent="0.2">
      <c r="A497" s="292" t="s">
        <v>3</v>
      </c>
      <c r="B497" s="253">
        <v>3985</v>
      </c>
      <c r="C497" s="254">
        <v>3985</v>
      </c>
      <c r="D497" s="254">
        <v>3985</v>
      </c>
      <c r="E497" s="254">
        <v>3985</v>
      </c>
      <c r="F497" s="254">
        <v>3985</v>
      </c>
      <c r="G497" s="255">
        <v>3985</v>
      </c>
      <c r="H497" s="293">
        <v>3985</v>
      </c>
      <c r="I497" s="294"/>
      <c r="J497" s="291"/>
    </row>
    <row r="498" spans="1:11" s="521" customFormat="1" x14ac:dyDescent="0.2">
      <c r="A498" s="295" t="s">
        <v>6</v>
      </c>
      <c r="B498" s="256">
        <v>4444.22</v>
      </c>
      <c r="C498" s="257">
        <v>4350.57</v>
      </c>
      <c r="D498" s="257">
        <v>4333.51</v>
      </c>
      <c r="E498" s="257">
        <v>4151.33</v>
      </c>
      <c r="F498" s="296">
        <v>4400.47</v>
      </c>
      <c r="G498" s="258">
        <v>4406.51</v>
      </c>
      <c r="H498" s="297">
        <v>4372.37</v>
      </c>
      <c r="I498" s="298"/>
      <c r="J498" s="291"/>
    </row>
    <row r="499" spans="1:11" s="521" customFormat="1" x14ac:dyDescent="0.2">
      <c r="A499" s="226" t="s">
        <v>7</v>
      </c>
      <c r="B499" s="260">
        <v>80</v>
      </c>
      <c r="C499" s="261">
        <v>77.36</v>
      </c>
      <c r="D499" s="261">
        <v>81.08</v>
      </c>
      <c r="E499" s="261">
        <v>73.33</v>
      </c>
      <c r="F499" s="509">
        <v>69.77</v>
      </c>
      <c r="G499" s="262">
        <v>83.72</v>
      </c>
      <c r="H499" s="300">
        <v>76.69</v>
      </c>
      <c r="I499" s="301"/>
      <c r="J499" s="291"/>
    </row>
    <row r="500" spans="1:11" s="521" customFormat="1" x14ac:dyDescent="0.2">
      <c r="A500" s="226" t="s">
        <v>8</v>
      </c>
      <c r="B500" s="263">
        <v>8.2400000000000001E-2</v>
      </c>
      <c r="C500" s="264">
        <v>7.8700000000000006E-2</v>
      </c>
      <c r="D500" s="264">
        <v>8.5699999999999998E-2</v>
      </c>
      <c r="E500" s="264">
        <v>8.1199999999999994E-2</v>
      </c>
      <c r="F500" s="302">
        <v>9.1200000000000003E-2</v>
      </c>
      <c r="G500" s="265">
        <v>7.4399999999999994E-2</v>
      </c>
      <c r="H500" s="303">
        <v>8.3799999999999999E-2</v>
      </c>
      <c r="I500" s="304"/>
      <c r="J500" s="305"/>
      <c r="K500" s="306"/>
    </row>
    <row r="501" spans="1:11" s="521" customFormat="1" x14ac:dyDescent="0.2">
      <c r="A501" s="295" t="s">
        <v>1</v>
      </c>
      <c r="B501" s="266">
        <f t="shared" ref="B501:H501" si="113">B498/B497*100-100</f>
        <v>11.523713927227107</v>
      </c>
      <c r="C501" s="267">
        <f t="shared" si="113"/>
        <v>9.1736511919698955</v>
      </c>
      <c r="D501" s="267">
        <f t="shared" si="113"/>
        <v>8.7455457967377583</v>
      </c>
      <c r="E501" s="267">
        <f t="shared" si="113"/>
        <v>4.173902132998748</v>
      </c>
      <c r="F501" s="267">
        <f t="shared" si="113"/>
        <v>10.425846925972394</v>
      </c>
      <c r="G501" s="268">
        <f t="shared" si="113"/>
        <v>10.577415307402774</v>
      </c>
      <c r="H501" s="269">
        <f t="shared" si="113"/>
        <v>9.7207026348808085</v>
      </c>
      <c r="I501" s="304"/>
      <c r="J501" s="305"/>
      <c r="K501" s="227"/>
    </row>
    <row r="502" spans="1:11" s="521" customFormat="1" ht="13.5" thickBot="1" x14ac:dyDescent="0.25">
      <c r="A502" s="226" t="s">
        <v>27</v>
      </c>
      <c r="B502" s="270">
        <f t="shared" ref="B502:H502" si="114">B498-B485</f>
        <v>125.70148148148201</v>
      </c>
      <c r="C502" s="271">
        <f t="shared" si="114"/>
        <v>82.814897959183327</v>
      </c>
      <c r="D502" s="271">
        <f t="shared" si="114"/>
        <v>-95.357924528301737</v>
      </c>
      <c r="E502" s="271">
        <f t="shared" si="114"/>
        <v>-4.1700000000000728</v>
      </c>
      <c r="F502" s="271">
        <f t="shared" si="114"/>
        <v>55.261666666667224</v>
      </c>
      <c r="G502" s="272">
        <f t="shared" si="114"/>
        <v>-84.714489795917871</v>
      </c>
      <c r="H502" s="307">
        <f t="shared" si="114"/>
        <v>17.791245421245549</v>
      </c>
      <c r="I502" s="308"/>
      <c r="J502" s="305"/>
      <c r="K502" s="227"/>
    </row>
    <row r="503" spans="1:11" s="521" customFormat="1" x14ac:dyDescent="0.2">
      <c r="A503" s="309" t="s">
        <v>51</v>
      </c>
      <c r="B503" s="274">
        <v>653</v>
      </c>
      <c r="C503" s="275">
        <v>650</v>
      </c>
      <c r="D503" s="275">
        <v>652</v>
      </c>
      <c r="E503" s="275">
        <v>160</v>
      </c>
      <c r="F503" s="275">
        <v>660</v>
      </c>
      <c r="G503" s="276">
        <v>645</v>
      </c>
      <c r="H503" s="277">
        <f>SUM(B503:G503)</f>
        <v>3420</v>
      </c>
      <c r="I503" s="310" t="s">
        <v>56</v>
      </c>
      <c r="J503" s="311">
        <f>H490-H503</f>
        <v>17</v>
      </c>
      <c r="K503" s="279">
        <f>J503/H490</f>
        <v>4.946173988943846E-3</v>
      </c>
    </row>
    <row r="504" spans="1:11" s="521" customFormat="1" x14ac:dyDescent="0.2">
      <c r="A504" s="309" t="s">
        <v>28</v>
      </c>
      <c r="B504" s="229"/>
      <c r="C504" s="281"/>
      <c r="D504" s="281"/>
      <c r="E504" s="281"/>
      <c r="F504" s="281"/>
      <c r="G504" s="230"/>
      <c r="H504" s="233"/>
      <c r="I504" s="227" t="s">
        <v>57</v>
      </c>
      <c r="J504" s="521">
        <v>158.43</v>
      </c>
    </row>
    <row r="505" spans="1:11" s="521" customFormat="1" ht="13.5" thickBot="1" x14ac:dyDescent="0.25">
      <c r="A505" s="312" t="s">
        <v>26</v>
      </c>
      <c r="B505" s="231">
        <f t="shared" ref="B505:G505" si="115">B504-B491</f>
        <v>0</v>
      </c>
      <c r="C505" s="232">
        <f t="shared" si="115"/>
        <v>0</v>
      </c>
      <c r="D505" s="232">
        <f t="shared" si="115"/>
        <v>0</v>
      </c>
      <c r="E505" s="232">
        <f t="shared" si="115"/>
        <v>0</v>
      </c>
      <c r="F505" s="232">
        <f t="shared" si="115"/>
        <v>0</v>
      </c>
      <c r="G505" s="238">
        <f t="shared" si="115"/>
        <v>0</v>
      </c>
      <c r="H505" s="234"/>
      <c r="I505" s="521" t="s">
        <v>26</v>
      </c>
      <c r="J505" s="521">
        <f>J504-J491</f>
        <v>-9.0000000000003411E-2</v>
      </c>
    </row>
    <row r="507" spans="1:11" ht="13.5" thickBot="1" x14ac:dyDescent="0.25"/>
    <row r="508" spans="1:11" s="522" customFormat="1" ht="13.5" thickBot="1" x14ac:dyDescent="0.25">
      <c r="A508" s="285" t="s">
        <v>143</v>
      </c>
      <c r="B508" s="624" t="s">
        <v>50</v>
      </c>
      <c r="C508" s="625"/>
      <c r="D508" s="625"/>
      <c r="E508" s="625"/>
      <c r="F508" s="625"/>
      <c r="G508" s="626"/>
      <c r="H508" s="313" t="s">
        <v>0</v>
      </c>
      <c r="I508" s="227"/>
    </row>
    <row r="509" spans="1:11" s="522" customFormat="1" x14ac:dyDescent="0.2">
      <c r="A509" s="226" t="s">
        <v>54</v>
      </c>
      <c r="B509" s="453">
        <v>1</v>
      </c>
      <c r="C509" s="454">
        <v>2</v>
      </c>
      <c r="D509" s="455">
        <v>3</v>
      </c>
      <c r="E509" s="454">
        <v>4</v>
      </c>
      <c r="F509" s="455">
        <v>5</v>
      </c>
      <c r="G509" s="456">
        <v>6</v>
      </c>
      <c r="H509" s="460">
        <v>273</v>
      </c>
      <c r="I509" s="290"/>
    </row>
    <row r="510" spans="1:11" s="522" customFormat="1" x14ac:dyDescent="0.2">
      <c r="A510" s="292" t="s">
        <v>3</v>
      </c>
      <c r="B510" s="253">
        <v>4005</v>
      </c>
      <c r="C510" s="254">
        <v>4005</v>
      </c>
      <c r="D510" s="254">
        <v>4005</v>
      </c>
      <c r="E510" s="254">
        <v>4005</v>
      </c>
      <c r="F510" s="254">
        <v>4005</v>
      </c>
      <c r="G510" s="255">
        <v>4005</v>
      </c>
      <c r="H510" s="293">
        <v>4005</v>
      </c>
      <c r="I510" s="294"/>
      <c r="J510" s="291"/>
    </row>
    <row r="511" spans="1:11" s="522" customFormat="1" x14ac:dyDescent="0.2">
      <c r="A511" s="295" t="s">
        <v>6</v>
      </c>
      <c r="B511" s="256">
        <v>4493.83</v>
      </c>
      <c r="C511" s="257">
        <v>4425</v>
      </c>
      <c r="D511" s="257">
        <v>4342.13</v>
      </c>
      <c r="E511" s="257">
        <v>4521.33</v>
      </c>
      <c r="F511" s="296">
        <v>4439.59</v>
      </c>
      <c r="G511" s="258">
        <v>4491.88</v>
      </c>
      <c r="H511" s="297">
        <v>4443.6899999999996</v>
      </c>
      <c r="I511" s="298"/>
      <c r="J511" s="291"/>
    </row>
    <row r="512" spans="1:11" s="522" customFormat="1" x14ac:dyDescent="0.2">
      <c r="A512" s="226" t="s">
        <v>7</v>
      </c>
      <c r="B512" s="260">
        <v>76.599999999999994</v>
      </c>
      <c r="C512" s="261">
        <v>78.260000000000005</v>
      </c>
      <c r="D512" s="261">
        <v>61.7</v>
      </c>
      <c r="E512" s="261">
        <v>53.33</v>
      </c>
      <c r="F512" s="509">
        <v>93.88</v>
      </c>
      <c r="G512" s="262">
        <v>72.92</v>
      </c>
      <c r="H512" s="300">
        <v>76.59</v>
      </c>
      <c r="I512" s="301"/>
      <c r="J512" s="291"/>
    </row>
    <row r="513" spans="1:11" s="522" customFormat="1" x14ac:dyDescent="0.2">
      <c r="A513" s="226" t="s">
        <v>8</v>
      </c>
      <c r="B513" s="263">
        <v>9.4700000000000006E-2</v>
      </c>
      <c r="C513" s="264">
        <v>8.1799999999999998E-2</v>
      </c>
      <c r="D513" s="264">
        <v>0.1105</v>
      </c>
      <c r="E513" s="264">
        <v>0.12970000000000001</v>
      </c>
      <c r="F513" s="302">
        <v>6.7000000000000004E-2</v>
      </c>
      <c r="G513" s="265">
        <v>8.9899999999999994E-2</v>
      </c>
      <c r="H513" s="303">
        <v>9.35E-2</v>
      </c>
      <c r="I513" s="304"/>
      <c r="J513" s="305"/>
      <c r="K513" s="306"/>
    </row>
    <row r="514" spans="1:11" s="522" customFormat="1" x14ac:dyDescent="0.2">
      <c r="A514" s="295" t="s">
        <v>1</v>
      </c>
      <c r="B514" s="266">
        <f t="shared" ref="B514:H514" si="116">B511/B510*100-100</f>
        <v>12.205493133583019</v>
      </c>
      <c r="C514" s="267">
        <f t="shared" si="116"/>
        <v>10.486891385767791</v>
      </c>
      <c r="D514" s="267">
        <f t="shared" si="116"/>
        <v>8.4177278401997597</v>
      </c>
      <c r="E514" s="267">
        <f t="shared" si="116"/>
        <v>12.89213483146068</v>
      </c>
      <c r="F514" s="267">
        <f t="shared" si="116"/>
        <v>10.85118601747817</v>
      </c>
      <c r="G514" s="268">
        <f t="shared" si="116"/>
        <v>12.156803995006243</v>
      </c>
      <c r="H514" s="269">
        <f t="shared" si="116"/>
        <v>10.95355805243446</v>
      </c>
      <c r="I514" s="304"/>
      <c r="J514" s="305"/>
      <c r="K514" s="227"/>
    </row>
    <row r="515" spans="1:11" s="522" customFormat="1" ht="13.5" thickBot="1" x14ac:dyDescent="0.25">
      <c r="A515" s="226" t="s">
        <v>27</v>
      </c>
      <c r="B515" s="270">
        <f t="shared" ref="B515:H515" si="117">B511-B498</f>
        <v>49.609999999999673</v>
      </c>
      <c r="C515" s="271">
        <f t="shared" si="117"/>
        <v>74.430000000000291</v>
      </c>
      <c r="D515" s="271">
        <f t="shared" si="117"/>
        <v>8.6199999999998909</v>
      </c>
      <c r="E515" s="271">
        <f t="shared" si="117"/>
        <v>370</v>
      </c>
      <c r="F515" s="271">
        <f t="shared" si="117"/>
        <v>39.119999999999891</v>
      </c>
      <c r="G515" s="272">
        <f t="shared" si="117"/>
        <v>85.369999999999891</v>
      </c>
      <c r="H515" s="307">
        <f t="shared" si="117"/>
        <v>71.319999999999709</v>
      </c>
      <c r="I515" s="308"/>
      <c r="J515" s="305"/>
      <c r="K515" s="227"/>
    </row>
    <row r="516" spans="1:11" s="522" customFormat="1" x14ac:dyDescent="0.2">
      <c r="A516" s="309" t="s">
        <v>51</v>
      </c>
      <c r="B516" s="274">
        <v>651</v>
      </c>
      <c r="C516" s="275">
        <v>648</v>
      </c>
      <c r="D516" s="275">
        <v>651</v>
      </c>
      <c r="E516" s="275">
        <v>157</v>
      </c>
      <c r="F516" s="275">
        <v>659</v>
      </c>
      <c r="G516" s="276">
        <v>641</v>
      </c>
      <c r="H516" s="277">
        <f>SUM(B516:G516)</f>
        <v>3407</v>
      </c>
      <c r="I516" s="310" t="s">
        <v>56</v>
      </c>
      <c r="J516" s="311">
        <f>H503-H516</f>
        <v>13</v>
      </c>
      <c r="K516" s="279">
        <f>J516/H503</f>
        <v>3.8011695906432748E-3</v>
      </c>
    </row>
    <row r="517" spans="1:11" s="522" customFormat="1" x14ac:dyDescent="0.2">
      <c r="A517" s="309" t="s">
        <v>28</v>
      </c>
      <c r="B517" s="229"/>
      <c r="C517" s="281"/>
      <c r="D517" s="281"/>
      <c r="E517" s="281"/>
      <c r="F517" s="281"/>
      <c r="G517" s="230"/>
      <c r="H517" s="233"/>
      <c r="I517" s="227" t="s">
        <v>57</v>
      </c>
      <c r="J517" s="522">
        <v>158.31</v>
      </c>
    </row>
    <row r="518" spans="1:11" s="522" customFormat="1" ht="13.5" thickBot="1" x14ac:dyDescent="0.25">
      <c r="A518" s="312" t="s">
        <v>26</v>
      </c>
      <c r="B518" s="231">
        <f t="shared" ref="B518:G518" si="118">B517-B504</f>
        <v>0</v>
      </c>
      <c r="C518" s="232">
        <f t="shared" si="118"/>
        <v>0</v>
      </c>
      <c r="D518" s="232">
        <f t="shared" si="118"/>
        <v>0</v>
      </c>
      <c r="E518" s="232">
        <f t="shared" si="118"/>
        <v>0</v>
      </c>
      <c r="F518" s="232">
        <f t="shared" si="118"/>
        <v>0</v>
      </c>
      <c r="G518" s="238">
        <f t="shared" si="118"/>
        <v>0</v>
      </c>
      <c r="H518" s="234"/>
      <c r="I518" s="522" t="s">
        <v>26</v>
      </c>
      <c r="J518" s="522">
        <f>J517-J504</f>
        <v>-0.12000000000000455</v>
      </c>
    </row>
    <row r="520" spans="1:11" ht="13.5" thickBot="1" x14ac:dyDescent="0.25"/>
    <row r="521" spans="1:11" s="523" customFormat="1" ht="13.5" thickBot="1" x14ac:dyDescent="0.25">
      <c r="A521" s="285" t="s">
        <v>144</v>
      </c>
      <c r="B521" s="624" t="s">
        <v>50</v>
      </c>
      <c r="C521" s="625"/>
      <c r="D521" s="625"/>
      <c r="E521" s="625"/>
      <c r="F521" s="625"/>
      <c r="G521" s="626"/>
      <c r="H521" s="313" t="s">
        <v>0</v>
      </c>
      <c r="I521" s="227"/>
    </row>
    <row r="522" spans="1:11" s="523" customFormat="1" x14ac:dyDescent="0.2">
      <c r="A522" s="226" t="s">
        <v>54</v>
      </c>
      <c r="B522" s="453">
        <v>1</v>
      </c>
      <c r="C522" s="454">
        <v>2</v>
      </c>
      <c r="D522" s="455">
        <v>3</v>
      </c>
      <c r="E522" s="454">
        <v>4</v>
      </c>
      <c r="F522" s="455">
        <v>5</v>
      </c>
      <c r="G522" s="456">
        <v>6</v>
      </c>
      <c r="H522" s="460">
        <v>273</v>
      </c>
      <c r="I522" s="290"/>
    </row>
    <row r="523" spans="1:11" s="523" customFormat="1" x14ac:dyDescent="0.2">
      <c r="A523" s="292" t="s">
        <v>3</v>
      </c>
      <c r="B523" s="253">
        <v>4025</v>
      </c>
      <c r="C523" s="254">
        <v>4025</v>
      </c>
      <c r="D523" s="254">
        <v>4025</v>
      </c>
      <c r="E523" s="254">
        <v>4025</v>
      </c>
      <c r="F523" s="254">
        <v>4025</v>
      </c>
      <c r="G523" s="255">
        <v>4025</v>
      </c>
      <c r="H523" s="293">
        <v>4025</v>
      </c>
      <c r="I523" s="294"/>
      <c r="J523" s="291"/>
    </row>
    <row r="524" spans="1:11" s="523" customFormat="1" x14ac:dyDescent="0.2">
      <c r="A524" s="295" t="s">
        <v>6</v>
      </c>
      <c r="B524" s="256">
        <v>4417.5</v>
      </c>
      <c r="C524" s="257">
        <v>4471.395348837209</v>
      </c>
      <c r="D524" s="257">
        <v>4434.347826086957</v>
      </c>
      <c r="E524" s="257">
        <v>4464</v>
      </c>
      <c r="F524" s="296">
        <v>4564.565217391304</v>
      </c>
      <c r="G524" s="258">
        <v>4472.045454545455</v>
      </c>
      <c r="H524" s="297">
        <v>4471.9327731092435</v>
      </c>
      <c r="I524" s="298"/>
      <c r="J524" s="291"/>
    </row>
    <row r="525" spans="1:11" s="523" customFormat="1" x14ac:dyDescent="0.2">
      <c r="A525" s="226" t="s">
        <v>7</v>
      </c>
      <c r="B525" s="260">
        <v>81.818181818181813</v>
      </c>
      <c r="C525" s="261">
        <v>72.093023255813947</v>
      </c>
      <c r="D525" s="261">
        <v>78.260869565217391</v>
      </c>
      <c r="E525" s="261">
        <v>66.666666666666671</v>
      </c>
      <c r="F525" s="509">
        <v>78.260869565217391</v>
      </c>
      <c r="G525" s="262">
        <v>75</v>
      </c>
      <c r="H525" s="300">
        <v>74.369747899159663</v>
      </c>
      <c r="I525" s="301"/>
      <c r="J525" s="291"/>
    </row>
    <row r="526" spans="1:11" s="523" customFormat="1" x14ac:dyDescent="0.2">
      <c r="A526" s="226" t="s">
        <v>8</v>
      </c>
      <c r="B526" s="263">
        <v>7.2963204863478764E-2</v>
      </c>
      <c r="C526" s="264">
        <v>9.3135228166884035E-2</v>
      </c>
      <c r="D526" s="264">
        <v>8.4054270276364862E-2</v>
      </c>
      <c r="E526" s="264">
        <v>0.10049500541222232</v>
      </c>
      <c r="F526" s="302">
        <v>8.7153655294445492E-2</v>
      </c>
      <c r="G526" s="265">
        <v>8.5876355139886396E-2</v>
      </c>
      <c r="H526" s="303">
        <v>8.6725399687558116E-2</v>
      </c>
      <c r="I526" s="304"/>
      <c r="J526" s="305"/>
      <c r="K526" s="306"/>
    </row>
    <row r="527" spans="1:11" s="523" customFormat="1" x14ac:dyDescent="0.2">
      <c r="A527" s="295" t="s">
        <v>1</v>
      </c>
      <c r="B527" s="266">
        <f t="shared" ref="B527:H527" si="119">B524/B523*100-100</f>
        <v>9.7515527950310599</v>
      </c>
      <c r="C527" s="267">
        <f t="shared" si="119"/>
        <v>11.090567672974146</v>
      </c>
      <c r="D527" s="267">
        <f t="shared" si="119"/>
        <v>10.170132325141793</v>
      </c>
      <c r="E527" s="267">
        <f t="shared" si="119"/>
        <v>10.906832298136649</v>
      </c>
      <c r="F527" s="267">
        <f t="shared" si="119"/>
        <v>13.405347015933017</v>
      </c>
      <c r="G527" s="268">
        <f t="shared" si="119"/>
        <v>11.106719367588937</v>
      </c>
      <c r="H527" s="269">
        <f t="shared" si="119"/>
        <v>11.103919828801082</v>
      </c>
      <c r="I527" s="304"/>
      <c r="J527" s="305"/>
      <c r="K527" s="227"/>
    </row>
    <row r="528" spans="1:11" s="523" customFormat="1" ht="13.5" thickBot="1" x14ac:dyDescent="0.25">
      <c r="A528" s="226" t="s">
        <v>27</v>
      </c>
      <c r="B528" s="270">
        <f t="shared" ref="B528:H528" si="120">B524-B511</f>
        <v>-76.329999999999927</v>
      </c>
      <c r="C528" s="271">
        <f t="shared" si="120"/>
        <v>46.395348837208985</v>
      </c>
      <c r="D528" s="271">
        <f t="shared" si="120"/>
        <v>92.217826086956848</v>
      </c>
      <c r="E528" s="271">
        <f t="shared" si="120"/>
        <v>-57.329999999999927</v>
      </c>
      <c r="F528" s="271">
        <f t="shared" si="120"/>
        <v>124.97521739130389</v>
      </c>
      <c r="G528" s="272">
        <f t="shared" si="120"/>
        <v>-19.83454545454515</v>
      </c>
      <c r="H528" s="307">
        <f t="shared" si="120"/>
        <v>28.242773109243899</v>
      </c>
      <c r="I528" s="308"/>
      <c r="J528" s="305"/>
      <c r="K528" s="227"/>
    </row>
    <row r="529" spans="1:11" s="523" customFormat="1" x14ac:dyDescent="0.2">
      <c r="A529" s="309" t="s">
        <v>51</v>
      </c>
      <c r="B529" s="274">
        <v>650</v>
      </c>
      <c r="C529" s="275">
        <v>644</v>
      </c>
      <c r="D529" s="275">
        <v>649</v>
      </c>
      <c r="E529" s="275">
        <v>148</v>
      </c>
      <c r="F529" s="275">
        <v>659</v>
      </c>
      <c r="G529" s="276">
        <v>639</v>
      </c>
      <c r="H529" s="277">
        <f>SUM(B529:G529)</f>
        <v>3389</v>
      </c>
      <c r="I529" s="310" t="s">
        <v>56</v>
      </c>
      <c r="J529" s="311">
        <f>H516-H529</f>
        <v>18</v>
      </c>
      <c r="K529" s="279">
        <f>J529/H516</f>
        <v>5.2832403874376287E-3</v>
      </c>
    </row>
    <row r="530" spans="1:11" s="523" customFormat="1" x14ac:dyDescent="0.2">
      <c r="A530" s="309" t="s">
        <v>28</v>
      </c>
      <c r="B530" s="229"/>
      <c r="C530" s="281"/>
      <c r="D530" s="281"/>
      <c r="E530" s="281"/>
      <c r="F530" s="281"/>
      <c r="G530" s="230"/>
      <c r="H530" s="233"/>
      <c r="I530" s="227" t="s">
        <v>57</v>
      </c>
      <c r="J530" s="523">
        <v>158.24</v>
      </c>
    </row>
    <row r="531" spans="1:11" s="523" customFormat="1" ht="13.5" thickBot="1" x14ac:dyDescent="0.25">
      <c r="A531" s="312" t="s">
        <v>26</v>
      </c>
      <c r="B531" s="231">
        <f t="shared" ref="B531:G531" si="121">B530-B517</f>
        <v>0</v>
      </c>
      <c r="C531" s="232">
        <f t="shared" si="121"/>
        <v>0</v>
      </c>
      <c r="D531" s="232">
        <f t="shared" si="121"/>
        <v>0</v>
      </c>
      <c r="E531" s="232">
        <f t="shared" si="121"/>
        <v>0</v>
      </c>
      <c r="F531" s="232">
        <f t="shared" si="121"/>
        <v>0</v>
      </c>
      <c r="G531" s="238">
        <f t="shared" si="121"/>
        <v>0</v>
      </c>
      <c r="H531" s="234"/>
      <c r="I531" s="523" t="s">
        <v>26</v>
      </c>
      <c r="J531" s="523">
        <f>J530-J517</f>
        <v>-6.9999999999993179E-2</v>
      </c>
    </row>
    <row r="533" spans="1:11" ht="13.5" thickBot="1" x14ac:dyDescent="0.25"/>
    <row r="534" spans="1:11" ht="13.5" thickBot="1" x14ac:dyDescent="0.25">
      <c r="A534" s="285" t="s">
        <v>145</v>
      </c>
      <c r="B534" s="624" t="s">
        <v>50</v>
      </c>
      <c r="C534" s="625"/>
      <c r="D534" s="625"/>
      <c r="E534" s="625"/>
      <c r="F534" s="625"/>
      <c r="G534" s="626"/>
      <c r="H534" s="313" t="s">
        <v>0</v>
      </c>
      <c r="I534" s="227"/>
      <c r="J534" s="524"/>
      <c r="K534" s="524"/>
    </row>
    <row r="535" spans="1:11" x14ac:dyDescent="0.2">
      <c r="A535" s="226" t="s">
        <v>54</v>
      </c>
      <c r="B535" s="453">
        <v>1</v>
      </c>
      <c r="C535" s="454">
        <v>2</v>
      </c>
      <c r="D535" s="455">
        <v>3</v>
      </c>
      <c r="E535" s="454">
        <v>4</v>
      </c>
      <c r="F535" s="455">
        <v>5</v>
      </c>
      <c r="G535" s="456">
        <v>6</v>
      </c>
      <c r="H535" s="460">
        <v>273</v>
      </c>
      <c r="I535" s="290"/>
      <c r="J535" s="524"/>
      <c r="K535" s="524"/>
    </row>
    <row r="536" spans="1:11" x14ac:dyDescent="0.2">
      <c r="A536" s="292" t="s">
        <v>3</v>
      </c>
      <c r="B536" s="253">
        <v>4045</v>
      </c>
      <c r="C536" s="254">
        <v>4045</v>
      </c>
      <c r="D536" s="254">
        <v>4045</v>
      </c>
      <c r="E536" s="254">
        <v>4045</v>
      </c>
      <c r="F536" s="254">
        <v>4045</v>
      </c>
      <c r="G536" s="255">
        <v>4045</v>
      </c>
      <c r="H536" s="293">
        <v>4045</v>
      </c>
      <c r="I536" s="294"/>
      <c r="J536" s="291"/>
      <c r="K536" s="524"/>
    </row>
    <row r="537" spans="1:11" x14ac:dyDescent="0.2">
      <c r="A537" s="295" t="s">
        <v>6</v>
      </c>
      <c r="B537" s="256">
        <v>4646.739130434783</v>
      </c>
      <c r="C537" s="257">
        <v>4413.5294117647063</v>
      </c>
      <c r="D537" s="257">
        <v>4473.1481481481478</v>
      </c>
      <c r="E537" s="257">
        <v>4562.8571428571431</v>
      </c>
      <c r="F537" s="296">
        <v>4552.9787234042551</v>
      </c>
      <c r="G537" s="258">
        <v>4665.5555555555557</v>
      </c>
      <c r="H537" s="297">
        <v>4545.56420233463</v>
      </c>
      <c r="I537" s="298"/>
      <c r="J537" s="291"/>
      <c r="K537" s="524"/>
    </row>
    <row r="538" spans="1:11" x14ac:dyDescent="0.2">
      <c r="A538" s="226" t="s">
        <v>7</v>
      </c>
      <c r="B538" s="260">
        <v>67.391304347826093</v>
      </c>
      <c r="C538" s="261">
        <v>64.705882352941174</v>
      </c>
      <c r="D538" s="261">
        <v>75.925925925925924</v>
      </c>
      <c r="E538" s="261">
        <v>71.428571428571431</v>
      </c>
      <c r="F538" s="509">
        <v>76.59574468085107</v>
      </c>
      <c r="G538" s="262">
        <v>64.444444444444443</v>
      </c>
      <c r="H538" s="300">
        <v>70.42801556420234</v>
      </c>
      <c r="I538" s="301"/>
      <c r="J538" s="291"/>
      <c r="K538" s="524"/>
    </row>
    <row r="539" spans="1:11" x14ac:dyDescent="0.2">
      <c r="A539" s="226" t="s">
        <v>8</v>
      </c>
      <c r="B539" s="263">
        <v>8.4939856653491894E-2</v>
      </c>
      <c r="C539" s="264">
        <v>9.5242105912651115E-2</v>
      </c>
      <c r="D539" s="264">
        <v>8.7455942207533457E-2</v>
      </c>
      <c r="E539" s="264">
        <v>8.2691733919705884E-2</v>
      </c>
      <c r="F539" s="302">
        <v>8.2768963858544625E-2</v>
      </c>
      <c r="G539" s="265">
        <v>8.4504819396150982E-2</v>
      </c>
      <c r="H539" s="303">
        <v>8.935925642746996E-2</v>
      </c>
      <c r="I539" s="304"/>
      <c r="J539" s="305"/>
      <c r="K539" s="306"/>
    </row>
    <row r="540" spans="1:11" x14ac:dyDescent="0.2">
      <c r="A540" s="295" t="s">
        <v>1</v>
      </c>
      <c r="B540" s="266">
        <f t="shared" ref="B540:H540" si="122">B537/B536*100-100</f>
        <v>14.876121889611454</v>
      </c>
      <c r="C540" s="267">
        <f t="shared" si="122"/>
        <v>9.1107394750236352</v>
      </c>
      <c r="D540" s="267">
        <f t="shared" si="122"/>
        <v>10.58462665384792</v>
      </c>
      <c r="E540" s="267">
        <f t="shared" si="122"/>
        <v>12.80240155394668</v>
      </c>
      <c r="F540" s="267">
        <f t="shared" si="122"/>
        <v>12.558188464876508</v>
      </c>
      <c r="G540" s="268">
        <f t="shared" si="122"/>
        <v>15.341299272078018</v>
      </c>
      <c r="H540" s="269">
        <f t="shared" si="122"/>
        <v>12.374887573167598</v>
      </c>
      <c r="I540" s="304"/>
      <c r="J540" s="305"/>
      <c r="K540" s="227"/>
    </row>
    <row r="541" spans="1:11" ht="13.5" thickBot="1" x14ac:dyDescent="0.25">
      <c r="A541" s="226" t="s">
        <v>27</v>
      </c>
      <c r="B541" s="270">
        <f t="shared" ref="B541:H541" si="123">B537-B524</f>
        <v>229.23913043478296</v>
      </c>
      <c r="C541" s="271">
        <f t="shared" si="123"/>
        <v>-57.865937072502675</v>
      </c>
      <c r="D541" s="271">
        <f t="shared" si="123"/>
        <v>38.800322061190855</v>
      </c>
      <c r="E541" s="271">
        <f t="shared" si="123"/>
        <v>98.857142857143117</v>
      </c>
      <c r="F541" s="271">
        <f t="shared" si="123"/>
        <v>-11.586493987048925</v>
      </c>
      <c r="G541" s="272">
        <f t="shared" si="123"/>
        <v>193.5101010101007</v>
      </c>
      <c r="H541" s="307">
        <f t="shared" si="123"/>
        <v>73.631429225386455</v>
      </c>
      <c r="I541" s="308"/>
      <c r="J541" s="305"/>
      <c r="K541" s="227"/>
    </row>
    <row r="542" spans="1:11" x14ac:dyDescent="0.2">
      <c r="A542" s="309" t="s">
        <v>51</v>
      </c>
      <c r="B542" s="274">
        <v>649</v>
      </c>
      <c r="C542" s="275">
        <v>644</v>
      </c>
      <c r="D542" s="275">
        <v>649</v>
      </c>
      <c r="E542" s="275">
        <v>140</v>
      </c>
      <c r="F542" s="275">
        <v>658</v>
      </c>
      <c r="G542" s="276">
        <v>637</v>
      </c>
      <c r="H542" s="277">
        <f>SUM(B542:G542)</f>
        <v>3377</v>
      </c>
      <c r="I542" s="310" t="s">
        <v>56</v>
      </c>
      <c r="J542" s="311">
        <f>H529-H542</f>
        <v>12</v>
      </c>
      <c r="K542" s="279">
        <f>J542/H529</f>
        <v>3.5408675125405725E-3</v>
      </c>
    </row>
    <row r="543" spans="1:11" x14ac:dyDescent="0.2">
      <c r="A543" s="309" t="s">
        <v>28</v>
      </c>
      <c r="B543" s="229"/>
      <c r="C543" s="281"/>
      <c r="D543" s="281"/>
      <c r="E543" s="281"/>
      <c r="F543" s="281"/>
      <c r="G543" s="230"/>
      <c r="H543" s="233"/>
      <c r="I543" s="227" t="s">
        <v>57</v>
      </c>
      <c r="J543" s="524">
        <v>157.81</v>
      </c>
      <c r="K543" s="524"/>
    </row>
    <row r="544" spans="1:11" ht="13.5" thickBot="1" x14ac:dyDescent="0.25">
      <c r="A544" s="312" t="s">
        <v>26</v>
      </c>
      <c r="B544" s="231">
        <f t="shared" ref="B544:G544" si="124">B543-B530</f>
        <v>0</v>
      </c>
      <c r="C544" s="232">
        <f t="shared" si="124"/>
        <v>0</v>
      </c>
      <c r="D544" s="232">
        <f t="shared" si="124"/>
        <v>0</v>
      </c>
      <c r="E544" s="232">
        <f t="shared" si="124"/>
        <v>0</v>
      </c>
      <c r="F544" s="232">
        <f t="shared" si="124"/>
        <v>0</v>
      </c>
      <c r="G544" s="238">
        <f t="shared" si="124"/>
        <v>0</v>
      </c>
      <c r="H544" s="234"/>
      <c r="I544" s="524" t="s">
        <v>26</v>
      </c>
      <c r="J544" s="524">
        <f>J543-J530</f>
        <v>-0.43000000000000682</v>
      </c>
      <c r="K544" s="524"/>
    </row>
    <row r="546" spans="1:11" ht="13.5" thickBot="1" x14ac:dyDescent="0.25"/>
    <row r="547" spans="1:11" ht="13.5" thickBot="1" x14ac:dyDescent="0.25">
      <c r="A547" s="285" t="s">
        <v>146</v>
      </c>
      <c r="B547" s="624" t="s">
        <v>50</v>
      </c>
      <c r="C547" s="625"/>
      <c r="D547" s="625"/>
      <c r="E547" s="625"/>
      <c r="F547" s="625"/>
      <c r="G547" s="626"/>
      <c r="H547" s="313" t="s">
        <v>0</v>
      </c>
      <c r="I547" s="227"/>
      <c r="J547" s="525"/>
      <c r="K547" s="525"/>
    </row>
    <row r="548" spans="1:11" x14ac:dyDescent="0.2">
      <c r="A548" s="226" t="s">
        <v>54</v>
      </c>
      <c r="B548" s="453">
        <v>1</v>
      </c>
      <c r="C548" s="454">
        <v>2</v>
      </c>
      <c r="D548" s="455">
        <v>3</v>
      </c>
      <c r="E548" s="454">
        <v>4</v>
      </c>
      <c r="F548" s="455">
        <v>5</v>
      </c>
      <c r="G548" s="456">
        <v>6</v>
      </c>
      <c r="H548" s="460">
        <v>273</v>
      </c>
      <c r="I548" s="290"/>
      <c r="J548" s="525"/>
      <c r="K548" s="525"/>
    </row>
    <row r="549" spans="1:11" x14ac:dyDescent="0.2">
      <c r="A549" s="292" t="s">
        <v>3</v>
      </c>
      <c r="B549" s="253">
        <v>4065</v>
      </c>
      <c r="C549" s="254">
        <v>4065</v>
      </c>
      <c r="D549" s="254">
        <v>4065</v>
      </c>
      <c r="E549" s="254">
        <v>4065</v>
      </c>
      <c r="F549" s="254">
        <v>4065</v>
      </c>
      <c r="G549" s="255">
        <v>4065</v>
      </c>
      <c r="H549" s="293">
        <v>4065</v>
      </c>
      <c r="I549" s="294"/>
      <c r="J549" s="291"/>
      <c r="K549" s="525"/>
    </row>
    <row r="550" spans="1:11" x14ac:dyDescent="0.2">
      <c r="A550" s="295" t="s">
        <v>6</v>
      </c>
      <c r="B550" s="256">
        <v>4412.4444444444443</v>
      </c>
      <c r="C550" s="257">
        <v>4545.1428571428569</v>
      </c>
      <c r="D550" s="257">
        <v>4648.5</v>
      </c>
      <c r="E550" s="257">
        <v>4468.666666666667</v>
      </c>
      <c r="F550" s="296">
        <v>4625.909090909091</v>
      </c>
      <c r="G550" s="258">
        <v>5005.25</v>
      </c>
      <c r="H550" s="297">
        <v>4631.7808219178078</v>
      </c>
      <c r="I550" s="298"/>
      <c r="J550" s="291"/>
      <c r="K550" s="525"/>
    </row>
    <row r="551" spans="1:11" x14ac:dyDescent="0.2">
      <c r="A551" s="226" t="s">
        <v>7</v>
      </c>
      <c r="B551" s="260">
        <v>77.777777777777771</v>
      </c>
      <c r="C551" s="261">
        <v>71.428571428571431</v>
      </c>
      <c r="D551" s="261">
        <v>85</v>
      </c>
      <c r="E551" s="261">
        <v>66.666666666666671</v>
      </c>
      <c r="F551" s="509">
        <v>70.454545454545453</v>
      </c>
      <c r="G551" s="262">
        <v>77.5</v>
      </c>
      <c r="H551" s="300">
        <v>71.232876712328761</v>
      </c>
      <c r="I551" s="301"/>
      <c r="J551" s="291"/>
      <c r="K551" s="525"/>
    </row>
    <row r="552" spans="1:11" x14ac:dyDescent="0.2">
      <c r="A552" s="226" t="s">
        <v>8</v>
      </c>
      <c r="B552" s="263">
        <v>8.4423029400338134E-2</v>
      </c>
      <c r="C552" s="264">
        <v>8.3745187990653197E-2</v>
      </c>
      <c r="D552" s="264">
        <v>6.7069711873886273E-2</v>
      </c>
      <c r="E552" s="264">
        <v>9.1342858682491215E-2</v>
      </c>
      <c r="F552" s="302">
        <v>8.1334351319831216E-2</v>
      </c>
      <c r="G552" s="265">
        <v>8.0242562127066139E-2</v>
      </c>
      <c r="H552" s="303">
        <v>9.0877871780953329E-2</v>
      </c>
      <c r="I552" s="304"/>
      <c r="J552" s="305"/>
      <c r="K552" s="306"/>
    </row>
    <row r="553" spans="1:11" x14ac:dyDescent="0.2">
      <c r="A553" s="295" t="s">
        <v>1</v>
      </c>
      <c r="B553" s="266">
        <f t="shared" ref="B553:H553" si="125">B550/B549*100-100</f>
        <v>8.547218805521382</v>
      </c>
      <c r="C553" s="267">
        <f t="shared" si="125"/>
        <v>11.811632402038313</v>
      </c>
      <c r="D553" s="267">
        <f t="shared" si="125"/>
        <v>14.354243542435412</v>
      </c>
      <c r="E553" s="267">
        <f t="shared" si="125"/>
        <v>9.9302993029930349</v>
      </c>
      <c r="F553" s="267">
        <f t="shared" si="125"/>
        <v>13.798501621379856</v>
      </c>
      <c r="G553" s="268">
        <f t="shared" si="125"/>
        <v>23.130381303813039</v>
      </c>
      <c r="H553" s="269">
        <f t="shared" si="125"/>
        <v>13.942947648654552</v>
      </c>
      <c r="I553" s="304"/>
      <c r="J553" s="305"/>
      <c r="K553" s="227"/>
    </row>
    <row r="554" spans="1:11" ht="13.5" thickBot="1" x14ac:dyDescent="0.25">
      <c r="A554" s="226" t="s">
        <v>27</v>
      </c>
      <c r="B554" s="270">
        <f t="shared" ref="B554:H554" si="126">B550-B537</f>
        <v>-234.29468599033862</v>
      </c>
      <c r="C554" s="271">
        <f t="shared" si="126"/>
        <v>131.61344537815057</v>
      </c>
      <c r="D554" s="271">
        <f t="shared" si="126"/>
        <v>175.35185185185219</v>
      </c>
      <c r="E554" s="271">
        <f t="shared" si="126"/>
        <v>-94.190476190476147</v>
      </c>
      <c r="F554" s="271">
        <f t="shared" si="126"/>
        <v>72.930367504835885</v>
      </c>
      <c r="G554" s="272">
        <f t="shared" si="126"/>
        <v>339.69444444444434</v>
      </c>
      <c r="H554" s="307">
        <f t="shared" si="126"/>
        <v>86.216619583177817</v>
      </c>
      <c r="I554" s="308"/>
      <c r="J554" s="305"/>
      <c r="K554" s="227"/>
    </row>
    <row r="555" spans="1:11" x14ac:dyDescent="0.2">
      <c r="A555" s="309" t="s">
        <v>51</v>
      </c>
      <c r="B555" s="274">
        <v>648</v>
      </c>
      <c r="C555" s="275">
        <v>642</v>
      </c>
      <c r="D555" s="275">
        <v>648</v>
      </c>
      <c r="E555" s="275">
        <v>131</v>
      </c>
      <c r="F555" s="275">
        <v>657</v>
      </c>
      <c r="G555" s="276">
        <v>635</v>
      </c>
      <c r="H555" s="277">
        <f>SUM(B555:G555)</f>
        <v>3361</v>
      </c>
      <c r="I555" s="310" t="s">
        <v>56</v>
      </c>
      <c r="J555" s="311">
        <f>H542-H555</f>
        <v>16</v>
      </c>
      <c r="K555" s="279">
        <f>J555/H542</f>
        <v>4.7379330766952913E-3</v>
      </c>
    </row>
    <row r="556" spans="1:11" x14ac:dyDescent="0.2">
      <c r="A556" s="309" t="s">
        <v>28</v>
      </c>
      <c r="B556" s="229"/>
      <c r="C556" s="281"/>
      <c r="D556" s="281"/>
      <c r="E556" s="281"/>
      <c r="F556" s="281"/>
      <c r="G556" s="230"/>
      <c r="H556" s="233"/>
      <c r="I556" s="227" t="s">
        <v>57</v>
      </c>
      <c r="J556" s="525">
        <v>157.68</v>
      </c>
      <c r="K556" s="525"/>
    </row>
    <row r="557" spans="1:11" ht="13.5" thickBot="1" x14ac:dyDescent="0.25">
      <c r="A557" s="312" t="s">
        <v>26</v>
      </c>
      <c r="B557" s="231">
        <f t="shared" ref="B557:G557" si="127">B556-B543</f>
        <v>0</v>
      </c>
      <c r="C557" s="232">
        <f t="shared" si="127"/>
        <v>0</v>
      </c>
      <c r="D557" s="232">
        <f t="shared" si="127"/>
        <v>0</v>
      </c>
      <c r="E557" s="232">
        <f t="shared" si="127"/>
        <v>0</v>
      </c>
      <c r="F557" s="232">
        <f t="shared" si="127"/>
        <v>0</v>
      </c>
      <c r="G557" s="238">
        <f t="shared" si="127"/>
        <v>0</v>
      </c>
      <c r="H557" s="234"/>
      <c r="I557" s="525" t="s">
        <v>26</v>
      </c>
      <c r="J557" s="525">
        <f>J556-J543</f>
        <v>-0.12999999999999545</v>
      </c>
      <c r="K557" s="525"/>
    </row>
    <row r="559" spans="1:11" ht="13.5" thickBot="1" x14ac:dyDescent="0.25"/>
    <row r="560" spans="1:11" s="527" customFormat="1" ht="13.5" thickBot="1" x14ac:dyDescent="0.25">
      <c r="A560" s="285" t="s">
        <v>148</v>
      </c>
      <c r="B560" s="624" t="s">
        <v>50</v>
      </c>
      <c r="C560" s="625"/>
      <c r="D560" s="625"/>
      <c r="E560" s="625"/>
      <c r="F560" s="625"/>
      <c r="G560" s="626"/>
      <c r="H560" s="313" t="s">
        <v>0</v>
      </c>
      <c r="I560" s="227"/>
    </row>
    <row r="561" spans="1:11" s="527" customFormat="1" x14ac:dyDescent="0.2">
      <c r="A561" s="226" t="s">
        <v>54</v>
      </c>
      <c r="B561" s="453">
        <v>1</v>
      </c>
      <c r="C561" s="454">
        <v>2</v>
      </c>
      <c r="D561" s="455">
        <v>3</v>
      </c>
      <c r="E561" s="454">
        <v>4</v>
      </c>
      <c r="F561" s="455">
        <v>5</v>
      </c>
      <c r="G561" s="456">
        <v>6</v>
      </c>
      <c r="H561" s="460">
        <v>273</v>
      </c>
      <c r="I561" s="290"/>
    </row>
    <row r="562" spans="1:11" s="527" customFormat="1" x14ac:dyDescent="0.2">
      <c r="A562" s="292" t="s">
        <v>3</v>
      </c>
      <c r="B562" s="253">
        <v>4105</v>
      </c>
      <c r="C562" s="254">
        <v>4105</v>
      </c>
      <c r="D562" s="254">
        <v>4105</v>
      </c>
      <c r="E562" s="254">
        <v>4105</v>
      </c>
      <c r="F562" s="254">
        <v>4105</v>
      </c>
      <c r="G562" s="255">
        <v>4105</v>
      </c>
      <c r="H562" s="293">
        <v>4105</v>
      </c>
      <c r="I562" s="294"/>
      <c r="J562" s="291"/>
    </row>
    <row r="563" spans="1:11" s="527" customFormat="1" x14ac:dyDescent="0.2">
      <c r="A563" s="295" t="s">
        <v>6</v>
      </c>
      <c r="B563" s="256">
        <v>4599.33</v>
      </c>
      <c r="C563" s="257">
        <v>4569.33</v>
      </c>
      <c r="D563" s="257">
        <v>4697.32</v>
      </c>
      <c r="E563" s="257">
        <v>4537</v>
      </c>
      <c r="F563" s="296">
        <v>4646.82</v>
      </c>
      <c r="G563" s="258">
        <v>5338.24</v>
      </c>
      <c r="H563" s="297">
        <v>4675.1400000000003</v>
      </c>
      <c r="I563" s="298"/>
      <c r="J563" s="291"/>
    </row>
    <row r="564" spans="1:11" s="527" customFormat="1" x14ac:dyDescent="0.2">
      <c r="A564" s="226" t="s">
        <v>7</v>
      </c>
      <c r="B564" s="260">
        <v>73.33</v>
      </c>
      <c r="C564" s="261">
        <v>73.33</v>
      </c>
      <c r="D564" s="261">
        <v>80.489999999999995</v>
      </c>
      <c r="E564" s="261">
        <v>40</v>
      </c>
      <c r="F564" s="509">
        <v>77.27</v>
      </c>
      <c r="G564" s="262">
        <v>94.12</v>
      </c>
      <c r="H564" s="300">
        <v>66.510000000000005</v>
      </c>
      <c r="I564" s="301"/>
      <c r="J564" s="291"/>
    </row>
    <row r="565" spans="1:11" s="527" customFormat="1" x14ac:dyDescent="0.2">
      <c r="A565" s="226" t="s">
        <v>8</v>
      </c>
      <c r="B565" s="263">
        <v>9.0499999999999997E-2</v>
      </c>
      <c r="C565" s="264">
        <v>9.2799999999999994E-2</v>
      </c>
      <c r="D565" s="264">
        <v>7.2300000000000003E-2</v>
      </c>
      <c r="E565" s="264">
        <v>0.1162</v>
      </c>
      <c r="F565" s="302">
        <v>7.8100000000000003E-2</v>
      </c>
      <c r="G565" s="265">
        <v>7.2099999999999997E-2</v>
      </c>
      <c r="H565" s="303">
        <v>9.6500000000000002E-2</v>
      </c>
      <c r="I565" s="304"/>
      <c r="J565" s="305"/>
      <c r="K565" s="306"/>
    </row>
    <row r="566" spans="1:11" s="527" customFormat="1" x14ac:dyDescent="0.2">
      <c r="A566" s="295" t="s">
        <v>1</v>
      </c>
      <c r="B566" s="266">
        <f t="shared" ref="B566:H566" si="128">B563/B562*100-100</f>
        <v>12.042143727161985</v>
      </c>
      <c r="C566" s="267">
        <f t="shared" si="128"/>
        <v>11.31132764920828</v>
      </c>
      <c r="D566" s="267">
        <f t="shared" si="128"/>
        <v>14.429232643118155</v>
      </c>
      <c r="E566" s="267">
        <f t="shared" si="128"/>
        <v>10.523751522533487</v>
      </c>
      <c r="F566" s="267">
        <f t="shared" si="128"/>
        <v>13.199025578562711</v>
      </c>
      <c r="G566" s="268">
        <f t="shared" si="128"/>
        <v>30.042387332521315</v>
      </c>
      <c r="H566" s="269">
        <f t="shared" si="128"/>
        <v>13.888915956151052</v>
      </c>
      <c r="I566" s="304"/>
      <c r="J566" s="305"/>
      <c r="K566" s="227"/>
    </row>
    <row r="567" spans="1:11" s="527" customFormat="1" ht="13.5" thickBot="1" x14ac:dyDescent="0.25">
      <c r="A567" s="226" t="s">
        <v>27</v>
      </c>
      <c r="B567" s="270">
        <f t="shared" ref="B567:H567" si="129">B563-B550</f>
        <v>186.88555555555558</v>
      </c>
      <c r="C567" s="271">
        <f t="shared" si="129"/>
        <v>24.187142857143044</v>
      </c>
      <c r="D567" s="271">
        <f t="shared" si="129"/>
        <v>48.819999999999709</v>
      </c>
      <c r="E567" s="271">
        <f t="shared" si="129"/>
        <v>68.33333333333303</v>
      </c>
      <c r="F567" s="271">
        <f t="shared" si="129"/>
        <v>20.910909090908717</v>
      </c>
      <c r="G567" s="272">
        <f t="shared" si="129"/>
        <v>332.98999999999978</v>
      </c>
      <c r="H567" s="307">
        <f t="shared" si="129"/>
        <v>43.359178082192557</v>
      </c>
      <c r="I567" s="308"/>
      <c r="J567" s="305"/>
      <c r="K567" s="227"/>
    </row>
    <row r="568" spans="1:11" s="527" customFormat="1" x14ac:dyDescent="0.2">
      <c r="A568" s="309" t="s">
        <v>51</v>
      </c>
      <c r="B568" s="274">
        <v>648</v>
      </c>
      <c r="C568" s="275">
        <v>636</v>
      </c>
      <c r="D568" s="275">
        <v>643</v>
      </c>
      <c r="E568" s="275">
        <v>115</v>
      </c>
      <c r="F568" s="275">
        <v>656</v>
      </c>
      <c r="G568" s="276">
        <v>634</v>
      </c>
      <c r="H568" s="277">
        <f>SUM(B568:G568)</f>
        <v>3332</v>
      </c>
      <c r="I568" s="310" t="s">
        <v>56</v>
      </c>
      <c r="J568" s="311">
        <f>H555-H568</f>
        <v>29</v>
      </c>
      <c r="K568" s="279">
        <f>J568/H555</f>
        <v>8.6283844094019631E-3</v>
      </c>
    </row>
    <row r="569" spans="1:11" s="527" customFormat="1" x14ac:dyDescent="0.2">
      <c r="A569" s="309" t="s">
        <v>28</v>
      </c>
      <c r="B569" s="229"/>
      <c r="C569" s="281"/>
      <c r="D569" s="281"/>
      <c r="E569" s="281"/>
      <c r="F569" s="281"/>
      <c r="G569" s="230"/>
      <c r="H569" s="233"/>
      <c r="I569" s="227" t="s">
        <v>57</v>
      </c>
      <c r="J569" s="527">
        <v>156.97999999999999</v>
      </c>
    </row>
    <row r="570" spans="1:11" s="527" customFormat="1" ht="13.5" thickBot="1" x14ac:dyDescent="0.25">
      <c r="A570" s="312" t="s">
        <v>26</v>
      </c>
      <c r="B570" s="231">
        <f t="shared" ref="B570:G570" si="130">B569-B556</f>
        <v>0</v>
      </c>
      <c r="C570" s="232">
        <f t="shared" si="130"/>
        <v>0</v>
      </c>
      <c r="D570" s="232">
        <f t="shared" si="130"/>
        <v>0</v>
      </c>
      <c r="E570" s="232">
        <f t="shared" si="130"/>
        <v>0</v>
      </c>
      <c r="F570" s="232">
        <f t="shared" si="130"/>
        <v>0</v>
      </c>
      <c r="G570" s="238">
        <f t="shared" si="130"/>
        <v>0</v>
      </c>
      <c r="H570" s="234"/>
      <c r="I570" s="527" t="s">
        <v>26</v>
      </c>
      <c r="J570" s="527">
        <f>J569-J556</f>
        <v>-0.70000000000001705</v>
      </c>
    </row>
    <row r="572" spans="1:11" ht="13.5" thickBot="1" x14ac:dyDescent="0.25"/>
    <row r="573" spans="1:11" ht="13.5" thickBot="1" x14ac:dyDescent="0.25">
      <c r="A573" s="285" t="s">
        <v>150</v>
      </c>
      <c r="B573" s="624" t="s">
        <v>50</v>
      </c>
      <c r="C573" s="625"/>
      <c r="D573" s="625"/>
      <c r="E573" s="625"/>
      <c r="F573" s="625"/>
      <c r="G573" s="626"/>
      <c r="H573" s="313" t="s">
        <v>0</v>
      </c>
      <c r="I573" s="227"/>
      <c r="J573" s="529"/>
      <c r="K573" s="529"/>
    </row>
    <row r="574" spans="1:11" x14ac:dyDescent="0.2">
      <c r="A574" s="226" t="s">
        <v>54</v>
      </c>
      <c r="B574" s="453">
        <v>1</v>
      </c>
      <c r="C574" s="454">
        <v>2</v>
      </c>
      <c r="D574" s="455">
        <v>3</v>
      </c>
      <c r="E574" s="454">
        <v>4</v>
      </c>
      <c r="F574" s="455">
        <v>5</v>
      </c>
      <c r="G574" s="456">
        <v>6</v>
      </c>
      <c r="H574" s="460">
        <v>273</v>
      </c>
      <c r="I574" s="290"/>
      <c r="J574" s="529"/>
      <c r="K574" s="529"/>
    </row>
    <row r="575" spans="1:11" x14ac:dyDescent="0.2">
      <c r="A575" s="292" t="s">
        <v>3</v>
      </c>
      <c r="B575" s="253">
        <v>4145</v>
      </c>
      <c r="C575" s="254">
        <v>4145</v>
      </c>
      <c r="D575" s="254">
        <v>4145</v>
      </c>
      <c r="E575" s="254">
        <v>4145</v>
      </c>
      <c r="F575" s="254">
        <v>4145</v>
      </c>
      <c r="G575" s="255">
        <v>4145</v>
      </c>
      <c r="H575" s="293">
        <v>4145</v>
      </c>
      <c r="I575" s="294"/>
      <c r="J575" s="291"/>
      <c r="K575" s="529"/>
    </row>
    <row r="576" spans="1:11" x14ac:dyDescent="0.2">
      <c r="A576" s="295" t="s">
        <v>6</v>
      </c>
      <c r="B576" s="256">
        <v>4465.7142857142853</v>
      </c>
      <c r="C576" s="257">
        <v>4746.7441860465115</v>
      </c>
      <c r="D576" s="257">
        <v>4788.909090909091</v>
      </c>
      <c r="E576" s="257">
        <v>4837.5</v>
      </c>
      <c r="F576" s="296">
        <v>4804.3902439024387</v>
      </c>
      <c r="G576" s="258">
        <v>4900</v>
      </c>
      <c r="H576" s="297">
        <v>4751.818181818182</v>
      </c>
      <c r="I576" s="298"/>
      <c r="J576" s="291"/>
      <c r="K576" s="529"/>
    </row>
    <row r="577" spans="1:11" x14ac:dyDescent="0.2">
      <c r="A577" s="226" t="s">
        <v>7</v>
      </c>
      <c r="B577" s="260">
        <v>76.19047619047619</v>
      </c>
      <c r="C577" s="261">
        <v>67.441860465116278</v>
      </c>
      <c r="D577" s="261">
        <v>76.36363636363636</v>
      </c>
      <c r="E577" s="261">
        <v>31.25</v>
      </c>
      <c r="F577" s="509">
        <v>75.609756097560975</v>
      </c>
      <c r="G577" s="262">
        <v>66.666666666666671</v>
      </c>
      <c r="H577" s="300">
        <v>67.768595041322314</v>
      </c>
      <c r="I577" s="301"/>
      <c r="J577" s="291"/>
      <c r="K577" s="529"/>
    </row>
    <row r="578" spans="1:11" x14ac:dyDescent="0.2">
      <c r="A578" s="226" t="s">
        <v>8</v>
      </c>
      <c r="B578" s="263">
        <v>8.6209493926765607E-2</v>
      </c>
      <c r="C578" s="264">
        <v>9.1918797601946253E-2</v>
      </c>
      <c r="D578" s="264">
        <v>9.0432330120177415E-2</v>
      </c>
      <c r="E578" s="264">
        <v>0.13025613994281515</v>
      </c>
      <c r="F578" s="302">
        <v>8.4128410420721139E-2</v>
      </c>
      <c r="G578" s="265">
        <v>9.0512498469003166E-2</v>
      </c>
      <c r="H578" s="303">
        <v>9.6951450476534473E-2</v>
      </c>
      <c r="I578" s="304"/>
      <c r="J578" s="305"/>
      <c r="K578" s="306"/>
    </row>
    <row r="579" spans="1:11" x14ac:dyDescent="0.2">
      <c r="A579" s="295" t="s">
        <v>1</v>
      </c>
      <c r="B579" s="266">
        <f t="shared" ref="B579:H579" si="131">B576/B575*100-100</f>
        <v>7.7373772186799812</v>
      </c>
      <c r="C579" s="267">
        <f t="shared" si="131"/>
        <v>14.517350688697505</v>
      </c>
      <c r="D579" s="267">
        <f t="shared" si="131"/>
        <v>15.534598091896029</v>
      </c>
      <c r="E579" s="267">
        <f t="shared" si="131"/>
        <v>16.706875753920386</v>
      </c>
      <c r="F579" s="267">
        <f t="shared" si="131"/>
        <v>15.908087910794649</v>
      </c>
      <c r="G579" s="268">
        <f t="shared" si="131"/>
        <v>18.214716525934875</v>
      </c>
      <c r="H579" s="269">
        <f t="shared" si="131"/>
        <v>14.639763131922365</v>
      </c>
      <c r="I579" s="304"/>
      <c r="J579" s="305"/>
      <c r="K579" s="227"/>
    </row>
    <row r="580" spans="1:11" ht="13.5" thickBot="1" x14ac:dyDescent="0.25">
      <c r="A580" s="226" t="s">
        <v>27</v>
      </c>
      <c r="B580" s="270">
        <f t="shared" ref="B580:H580" si="132">B576-B563</f>
        <v>-133.6157142857146</v>
      </c>
      <c r="C580" s="271">
        <f t="shared" si="132"/>
        <v>177.41418604651153</v>
      </c>
      <c r="D580" s="271">
        <f t="shared" si="132"/>
        <v>91.589090909091283</v>
      </c>
      <c r="E580" s="271">
        <f t="shared" si="132"/>
        <v>300.5</v>
      </c>
      <c r="F580" s="271">
        <f t="shared" si="132"/>
        <v>157.57024390243896</v>
      </c>
      <c r="G580" s="272">
        <f t="shared" si="132"/>
        <v>-438.23999999999978</v>
      </c>
      <c r="H580" s="307">
        <f t="shared" si="132"/>
        <v>76.678181818181656</v>
      </c>
      <c r="I580" s="308"/>
      <c r="J580" s="305"/>
      <c r="K580" s="227"/>
    </row>
    <row r="581" spans="1:11" x14ac:dyDescent="0.2">
      <c r="A581" s="309" t="s">
        <v>51</v>
      </c>
      <c r="B581" s="274">
        <v>644</v>
      </c>
      <c r="C581" s="275">
        <v>630</v>
      </c>
      <c r="D581" s="275">
        <v>639</v>
      </c>
      <c r="E581" s="275">
        <v>97</v>
      </c>
      <c r="F581" s="275">
        <v>654</v>
      </c>
      <c r="G581" s="276">
        <v>634</v>
      </c>
      <c r="H581" s="277">
        <f>SUM(B581:G581)</f>
        <v>3298</v>
      </c>
      <c r="I581" s="310" t="s">
        <v>56</v>
      </c>
      <c r="J581" s="311">
        <f>H568-H581</f>
        <v>34</v>
      </c>
      <c r="K581" s="279">
        <f>J581/H568</f>
        <v>1.020408163265306E-2</v>
      </c>
    </row>
    <row r="582" spans="1:11" x14ac:dyDescent="0.2">
      <c r="A582" s="309" t="s">
        <v>28</v>
      </c>
      <c r="B582" s="229"/>
      <c r="C582" s="281"/>
      <c r="D582" s="281"/>
      <c r="E582" s="281"/>
      <c r="F582" s="281"/>
      <c r="G582" s="230"/>
      <c r="H582" s="233"/>
      <c r="I582" s="227" t="s">
        <v>57</v>
      </c>
      <c r="J582" s="529">
        <v>156.65</v>
      </c>
      <c r="K582" s="529"/>
    </row>
    <row r="583" spans="1:11" ht="13.5" thickBot="1" x14ac:dyDescent="0.25">
      <c r="A583" s="312" t="s">
        <v>26</v>
      </c>
      <c r="B583" s="231">
        <f t="shared" ref="B583:G583" si="133">B582-B569</f>
        <v>0</v>
      </c>
      <c r="C583" s="232">
        <f t="shared" si="133"/>
        <v>0</v>
      </c>
      <c r="D583" s="232">
        <f t="shared" si="133"/>
        <v>0</v>
      </c>
      <c r="E583" s="232">
        <f t="shared" si="133"/>
        <v>0</v>
      </c>
      <c r="F583" s="232">
        <f t="shared" si="133"/>
        <v>0</v>
      </c>
      <c r="G583" s="238">
        <f t="shared" si="133"/>
        <v>0</v>
      </c>
      <c r="H583" s="234"/>
      <c r="I583" s="529" t="s">
        <v>26</v>
      </c>
      <c r="J583" s="529">
        <f>J582-J569</f>
        <v>-0.32999999999998408</v>
      </c>
      <c r="K583" s="529"/>
    </row>
    <row r="585" spans="1:11" ht="13.5" thickBot="1" x14ac:dyDescent="0.25"/>
    <row r="586" spans="1:11" ht="13.5" thickBot="1" x14ac:dyDescent="0.25">
      <c r="A586" s="285" t="s">
        <v>154</v>
      </c>
      <c r="B586" s="624" t="s">
        <v>50</v>
      </c>
      <c r="C586" s="625"/>
      <c r="D586" s="625"/>
      <c r="E586" s="625"/>
      <c r="F586" s="625"/>
      <c r="G586" s="626"/>
      <c r="H586" s="313" t="s">
        <v>0</v>
      </c>
      <c r="I586" s="227"/>
      <c r="J586" s="532"/>
      <c r="K586" s="532"/>
    </row>
    <row r="587" spans="1:11" x14ac:dyDescent="0.2">
      <c r="A587" s="226" t="s">
        <v>54</v>
      </c>
      <c r="B587" s="453">
        <v>1</v>
      </c>
      <c r="C587" s="454">
        <v>2</v>
      </c>
      <c r="D587" s="455">
        <v>3</v>
      </c>
      <c r="E587" s="454">
        <v>4</v>
      </c>
      <c r="F587" s="455">
        <v>5</v>
      </c>
      <c r="G587" s="456">
        <v>6</v>
      </c>
      <c r="H587" s="460">
        <v>273</v>
      </c>
      <c r="I587" s="290"/>
      <c r="J587" s="532"/>
      <c r="K587" s="532"/>
    </row>
    <row r="588" spans="1:11" x14ac:dyDescent="0.2">
      <c r="A588" s="292" t="s">
        <v>3</v>
      </c>
      <c r="B588" s="253">
        <v>4185</v>
      </c>
      <c r="C588" s="254">
        <v>4185</v>
      </c>
      <c r="D588" s="254">
        <v>4185</v>
      </c>
      <c r="E588" s="254">
        <v>4185</v>
      </c>
      <c r="F588" s="254">
        <v>4185</v>
      </c>
      <c r="G588" s="255">
        <v>4185</v>
      </c>
      <c r="H588" s="293">
        <v>4185</v>
      </c>
      <c r="I588" s="294"/>
      <c r="J588" s="291"/>
      <c r="K588" s="532"/>
    </row>
    <row r="589" spans="1:11" x14ac:dyDescent="0.2">
      <c r="A589" s="295" t="s">
        <v>6</v>
      </c>
      <c r="B589" s="256">
        <v>4478</v>
      </c>
      <c r="C589" s="257">
        <v>4683</v>
      </c>
      <c r="D589" s="257">
        <v>4948</v>
      </c>
      <c r="E589" s="257">
        <v>5028</v>
      </c>
      <c r="F589" s="296">
        <v>4795</v>
      </c>
      <c r="G589" s="258">
        <v>4799</v>
      </c>
      <c r="H589" s="297">
        <v>4762</v>
      </c>
      <c r="I589" s="298"/>
      <c r="J589" s="291"/>
      <c r="K589" s="532"/>
    </row>
    <row r="590" spans="1:11" x14ac:dyDescent="0.2">
      <c r="A590" s="226" t="s">
        <v>7</v>
      </c>
      <c r="B590" s="260">
        <v>67.5</v>
      </c>
      <c r="C590" s="261">
        <v>72.5</v>
      </c>
      <c r="D590" s="261">
        <v>70</v>
      </c>
      <c r="E590" s="261">
        <v>56.2</v>
      </c>
      <c r="F590" s="509">
        <v>75</v>
      </c>
      <c r="G590" s="262">
        <v>55</v>
      </c>
      <c r="H590" s="300">
        <v>59.7</v>
      </c>
      <c r="I590" s="301"/>
      <c r="J590" s="291"/>
      <c r="K590" s="532"/>
    </row>
    <row r="591" spans="1:11" x14ac:dyDescent="0.2">
      <c r="A591" s="226" t="s">
        <v>8</v>
      </c>
      <c r="B591" s="263">
        <v>0.11899999999999999</v>
      </c>
      <c r="C591" s="264">
        <v>0.11</v>
      </c>
      <c r="D591" s="264">
        <v>0.11600000000000001</v>
      </c>
      <c r="E591" s="264">
        <v>0.16</v>
      </c>
      <c r="F591" s="302">
        <v>9.7000000000000003E-2</v>
      </c>
      <c r="G591" s="265">
        <v>0.124</v>
      </c>
      <c r="H591" s="303">
        <v>0.122</v>
      </c>
      <c r="I591" s="304"/>
      <c r="J591" s="305"/>
      <c r="K591" s="306"/>
    </row>
    <row r="592" spans="1:11" x14ac:dyDescent="0.2">
      <c r="A592" s="295" t="s">
        <v>1</v>
      </c>
      <c r="B592" s="266">
        <f t="shared" ref="B592:H592" si="134">B589/B588*100-100</f>
        <v>7.0011947431302417</v>
      </c>
      <c r="C592" s="267">
        <f t="shared" si="134"/>
        <v>11.899641577060933</v>
      </c>
      <c r="D592" s="267">
        <f t="shared" si="134"/>
        <v>18.231780167264034</v>
      </c>
      <c r="E592" s="267">
        <f t="shared" si="134"/>
        <v>20.143369175627242</v>
      </c>
      <c r="F592" s="267">
        <f t="shared" si="134"/>
        <v>14.57586618876941</v>
      </c>
      <c r="G592" s="268">
        <f t="shared" si="134"/>
        <v>14.671445639187567</v>
      </c>
      <c r="H592" s="269">
        <f t="shared" si="134"/>
        <v>13.787335722819606</v>
      </c>
      <c r="I592" s="304"/>
      <c r="J592" s="305"/>
      <c r="K592" s="227"/>
    </row>
    <row r="593" spans="1:11" ht="13.5" thickBot="1" x14ac:dyDescent="0.25">
      <c r="A593" s="226" t="s">
        <v>27</v>
      </c>
      <c r="B593" s="270">
        <f t="shared" ref="B593:H593" si="135">B589-B576</f>
        <v>12.285714285714675</v>
      </c>
      <c r="C593" s="271">
        <f t="shared" si="135"/>
        <v>-63.744186046511459</v>
      </c>
      <c r="D593" s="271">
        <f t="shared" si="135"/>
        <v>159.09090909090901</v>
      </c>
      <c r="E593" s="271">
        <f t="shared" si="135"/>
        <v>190.5</v>
      </c>
      <c r="F593" s="271">
        <f t="shared" si="135"/>
        <v>-9.3902439024386695</v>
      </c>
      <c r="G593" s="272">
        <f t="shared" si="135"/>
        <v>-101</v>
      </c>
      <c r="H593" s="307">
        <f t="shared" si="135"/>
        <v>10.181818181818016</v>
      </c>
      <c r="I593" s="308"/>
      <c r="J593" s="305"/>
      <c r="K593" s="227"/>
    </row>
    <row r="594" spans="1:11" x14ac:dyDescent="0.2">
      <c r="A594" s="309" t="s">
        <v>51</v>
      </c>
      <c r="B594" s="274">
        <v>633</v>
      </c>
      <c r="C594" s="275">
        <v>617</v>
      </c>
      <c r="D594" s="275">
        <v>627</v>
      </c>
      <c r="E594" s="275">
        <v>112</v>
      </c>
      <c r="F594" s="275">
        <v>640</v>
      </c>
      <c r="G594" s="276">
        <v>620</v>
      </c>
      <c r="H594" s="277">
        <f>SUM(B594:G594)</f>
        <v>3249</v>
      </c>
      <c r="I594" s="310" t="s">
        <v>56</v>
      </c>
      <c r="J594" s="311">
        <f>H581-H594</f>
        <v>49</v>
      </c>
      <c r="K594" s="279">
        <f>J594/H581</f>
        <v>1.485748938750758E-2</v>
      </c>
    </row>
    <row r="595" spans="1:11" x14ac:dyDescent="0.2">
      <c r="A595" s="309" t="s">
        <v>28</v>
      </c>
      <c r="B595" s="229"/>
      <c r="C595" s="281"/>
      <c r="D595" s="281"/>
      <c r="E595" s="281"/>
      <c r="F595" s="281"/>
      <c r="G595" s="230"/>
      <c r="H595" s="233"/>
      <c r="I595" s="227" t="s">
        <v>57</v>
      </c>
      <c r="J595" s="532">
        <v>156.22</v>
      </c>
      <c r="K595" s="532"/>
    </row>
    <row r="596" spans="1:11" ht="13.5" thickBot="1" x14ac:dyDescent="0.25">
      <c r="A596" s="312" t="s">
        <v>26</v>
      </c>
      <c r="B596" s="231">
        <f t="shared" ref="B596:G596" si="136">B595-B582</f>
        <v>0</v>
      </c>
      <c r="C596" s="232">
        <f t="shared" si="136"/>
        <v>0</v>
      </c>
      <c r="D596" s="232">
        <f t="shared" si="136"/>
        <v>0</v>
      </c>
      <c r="E596" s="232">
        <f t="shared" si="136"/>
        <v>0</v>
      </c>
      <c r="F596" s="232">
        <f t="shared" si="136"/>
        <v>0</v>
      </c>
      <c r="G596" s="238">
        <f t="shared" si="136"/>
        <v>0</v>
      </c>
      <c r="H596" s="234"/>
      <c r="I596" s="532" t="s">
        <v>26</v>
      </c>
      <c r="J596" s="532">
        <f>J595-J582</f>
        <v>-0.43000000000000682</v>
      </c>
      <c r="K596" s="532"/>
    </row>
    <row r="598" spans="1:11" ht="13.5" thickBot="1" x14ac:dyDescent="0.25"/>
    <row r="599" spans="1:11" ht="13.5" thickBot="1" x14ac:dyDescent="0.25">
      <c r="A599" s="285" t="s">
        <v>156</v>
      </c>
      <c r="B599" s="624" t="s">
        <v>50</v>
      </c>
      <c r="C599" s="625"/>
      <c r="D599" s="625"/>
      <c r="E599" s="625"/>
      <c r="F599" s="625"/>
      <c r="G599" s="626"/>
      <c r="H599" s="313" t="s">
        <v>0</v>
      </c>
      <c r="I599" s="227"/>
      <c r="J599" s="534"/>
      <c r="K599" s="534"/>
    </row>
    <row r="600" spans="1:11" x14ac:dyDescent="0.2">
      <c r="A600" s="226" t="s">
        <v>54</v>
      </c>
      <c r="B600" s="453">
        <v>1</v>
      </c>
      <c r="C600" s="454">
        <v>2</v>
      </c>
      <c r="D600" s="455">
        <v>3</v>
      </c>
      <c r="E600" s="454">
        <v>4</v>
      </c>
      <c r="F600" s="455">
        <v>5</v>
      </c>
      <c r="G600" s="456">
        <v>6</v>
      </c>
      <c r="H600" s="460">
        <v>215</v>
      </c>
      <c r="I600" s="290"/>
      <c r="J600" s="534"/>
      <c r="K600" s="534"/>
    </row>
    <row r="601" spans="1:11" x14ac:dyDescent="0.2">
      <c r="A601" s="292" t="s">
        <v>3</v>
      </c>
      <c r="B601" s="253">
        <v>4225</v>
      </c>
      <c r="C601" s="254">
        <v>4225</v>
      </c>
      <c r="D601" s="254">
        <v>4225</v>
      </c>
      <c r="E601" s="254">
        <v>4225</v>
      </c>
      <c r="F601" s="254">
        <v>4225</v>
      </c>
      <c r="G601" s="255">
        <v>4225</v>
      </c>
      <c r="H601" s="293">
        <v>4225</v>
      </c>
      <c r="I601" s="294"/>
      <c r="J601" s="291"/>
      <c r="K601" s="534"/>
    </row>
    <row r="602" spans="1:11" x14ac:dyDescent="0.2">
      <c r="A602" s="295" t="s">
        <v>6</v>
      </c>
      <c r="B602" s="256">
        <v>4474</v>
      </c>
      <c r="C602" s="257">
        <v>4950</v>
      </c>
      <c r="D602" s="257">
        <v>4926</v>
      </c>
      <c r="E602" s="257">
        <v>5359</v>
      </c>
      <c r="F602" s="296">
        <v>4959</v>
      </c>
      <c r="G602" s="258">
        <v>5026</v>
      </c>
      <c r="H602" s="297">
        <v>4901</v>
      </c>
      <c r="I602" s="298"/>
      <c r="J602" s="291"/>
      <c r="K602" s="534"/>
    </row>
    <row r="603" spans="1:11" x14ac:dyDescent="0.2">
      <c r="A603" s="226" t="s">
        <v>7</v>
      </c>
      <c r="B603" s="260">
        <v>57.5</v>
      </c>
      <c r="C603" s="261">
        <v>67.5</v>
      </c>
      <c r="D603" s="261">
        <v>67.5</v>
      </c>
      <c r="E603" s="261">
        <v>60</v>
      </c>
      <c r="F603" s="509">
        <v>70</v>
      </c>
      <c r="G603" s="262">
        <v>65</v>
      </c>
      <c r="H603" s="300">
        <v>61.4</v>
      </c>
      <c r="I603" s="301"/>
      <c r="J603" s="291"/>
      <c r="K603" s="534"/>
    </row>
    <row r="604" spans="1:11" x14ac:dyDescent="0.2">
      <c r="A604" s="226" t="s">
        <v>8</v>
      </c>
      <c r="B604" s="263">
        <v>0.123</v>
      </c>
      <c r="C604" s="264">
        <v>0.11899999999999999</v>
      </c>
      <c r="D604" s="264">
        <v>0.11799999999999999</v>
      </c>
      <c r="E604" s="264">
        <v>0.112</v>
      </c>
      <c r="F604" s="302">
        <v>9.9000000000000005E-2</v>
      </c>
      <c r="G604" s="265">
        <v>0.104</v>
      </c>
      <c r="H604" s="303">
        <v>0.121</v>
      </c>
      <c r="I604" s="304"/>
      <c r="J604" s="305"/>
      <c r="K604" s="306"/>
    </row>
    <row r="605" spans="1:11" x14ac:dyDescent="0.2">
      <c r="A605" s="295" t="s">
        <v>1</v>
      </c>
      <c r="B605" s="266">
        <f t="shared" ref="B605:H605" si="137">B602/B601*100-100</f>
        <v>5.8934911242603647</v>
      </c>
      <c r="C605" s="267">
        <f t="shared" si="137"/>
        <v>17.15976331360946</v>
      </c>
      <c r="D605" s="267">
        <f t="shared" si="137"/>
        <v>16.591715976331358</v>
      </c>
      <c r="E605" s="267">
        <f t="shared" si="137"/>
        <v>26.840236686390526</v>
      </c>
      <c r="F605" s="267">
        <f t="shared" si="137"/>
        <v>17.372781065088745</v>
      </c>
      <c r="G605" s="268">
        <f t="shared" si="137"/>
        <v>18.958579881656817</v>
      </c>
      <c r="H605" s="269">
        <f t="shared" si="137"/>
        <v>15.999999999999986</v>
      </c>
      <c r="I605" s="304"/>
      <c r="J605" s="305"/>
      <c r="K605" s="227"/>
    </row>
    <row r="606" spans="1:11" ht="13.5" thickBot="1" x14ac:dyDescent="0.25">
      <c r="A606" s="226" t="s">
        <v>27</v>
      </c>
      <c r="B606" s="270">
        <f t="shared" ref="B606:H606" si="138">B602-B589</f>
        <v>-4</v>
      </c>
      <c r="C606" s="271">
        <f t="shared" si="138"/>
        <v>267</v>
      </c>
      <c r="D606" s="271">
        <f t="shared" si="138"/>
        <v>-22</v>
      </c>
      <c r="E606" s="271">
        <f t="shared" si="138"/>
        <v>331</v>
      </c>
      <c r="F606" s="271">
        <f t="shared" si="138"/>
        <v>164</v>
      </c>
      <c r="G606" s="272">
        <f t="shared" si="138"/>
        <v>227</v>
      </c>
      <c r="H606" s="307">
        <f t="shared" si="138"/>
        <v>139</v>
      </c>
      <c r="I606" s="308"/>
      <c r="J606" s="305"/>
      <c r="K606" s="227"/>
    </row>
    <row r="607" spans="1:11" x14ac:dyDescent="0.2">
      <c r="A607" s="309" t="s">
        <v>51</v>
      </c>
      <c r="B607" s="274">
        <v>631</v>
      </c>
      <c r="C607" s="275">
        <v>611</v>
      </c>
      <c r="D607" s="275">
        <v>624</v>
      </c>
      <c r="E607" s="275">
        <v>97</v>
      </c>
      <c r="F607" s="275">
        <v>640</v>
      </c>
      <c r="G607" s="276">
        <v>617</v>
      </c>
      <c r="H607" s="277">
        <f>SUM(B607:G607)</f>
        <v>3220</v>
      </c>
      <c r="I607" s="310" t="s">
        <v>56</v>
      </c>
      <c r="J607" s="311">
        <f>H594-H607</f>
        <v>29</v>
      </c>
      <c r="K607" s="279">
        <f>J607/H594</f>
        <v>8.925823330255463E-3</v>
      </c>
    </row>
    <row r="608" spans="1:11" x14ac:dyDescent="0.2">
      <c r="A608" s="309" t="s">
        <v>28</v>
      </c>
      <c r="B608" s="229"/>
      <c r="C608" s="281"/>
      <c r="D608" s="281"/>
      <c r="E608" s="281"/>
      <c r="F608" s="281"/>
      <c r="G608" s="230"/>
      <c r="H608" s="233"/>
      <c r="I608" s="227" t="s">
        <v>57</v>
      </c>
      <c r="J608" s="534">
        <v>155.31</v>
      </c>
      <c r="K608" s="534"/>
    </row>
    <row r="609" spans="1:11" ht="13.5" thickBot="1" x14ac:dyDescent="0.25">
      <c r="A609" s="312" t="s">
        <v>26</v>
      </c>
      <c r="B609" s="231">
        <f t="shared" ref="B609:G609" si="139">B608-B595</f>
        <v>0</v>
      </c>
      <c r="C609" s="232">
        <f t="shared" si="139"/>
        <v>0</v>
      </c>
      <c r="D609" s="232">
        <f t="shared" si="139"/>
        <v>0</v>
      </c>
      <c r="E609" s="232">
        <f t="shared" si="139"/>
        <v>0</v>
      </c>
      <c r="F609" s="232">
        <f t="shared" si="139"/>
        <v>0</v>
      </c>
      <c r="G609" s="238">
        <f t="shared" si="139"/>
        <v>0</v>
      </c>
      <c r="H609" s="234"/>
      <c r="I609" s="534" t="s">
        <v>26</v>
      </c>
      <c r="J609" s="534">
        <f>J608-J595</f>
        <v>-0.90999999999999659</v>
      </c>
      <c r="K609" s="534"/>
    </row>
    <row r="611" spans="1:11" ht="13.5" thickBot="1" x14ac:dyDescent="0.25"/>
    <row r="612" spans="1:11" s="536" customFormat="1" ht="13.5" thickBot="1" x14ac:dyDescent="0.25">
      <c r="A612" s="285" t="s">
        <v>158</v>
      </c>
      <c r="B612" s="624" t="s">
        <v>50</v>
      </c>
      <c r="C612" s="625"/>
      <c r="D612" s="625"/>
      <c r="E612" s="625"/>
      <c r="F612" s="625"/>
      <c r="G612" s="626"/>
      <c r="H612" s="313" t="s">
        <v>0</v>
      </c>
      <c r="I612" s="227"/>
    </row>
    <row r="613" spans="1:11" s="536" customFormat="1" x14ac:dyDescent="0.2">
      <c r="A613" s="226" t="s">
        <v>54</v>
      </c>
      <c r="B613" s="453">
        <v>1</v>
      </c>
      <c r="C613" s="454">
        <v>2</v>
      </c>
      <c r="D613" s="455">
        <v>3</v>
      </c>
      <c r="E613" s="454">
        <v>4</v>
      </c>
      <c r="F613" s="455">
        <v>5</v>
      </c>
      <c r="G613" s="456">
        <v>6</v>
      </c>
      <c r="H613" s="460">
        <v>215</v>
      </c>
      <c r="I613" s="290"/>
    </row>
    <row r="614" spans="1:11" s="536" customFormat="1" x14ac:dyDescent="0.2">
      <c r="A614" s="292" t="s">
        <v>3</v>
      </c>
      <c r="B614" s="253">
        <v>4265</v>
      </c>
      <c r="C614" s="254">
        <v>4265</v>
      </c>
      <c r="D614" s="254">
        <v>4265</v>
      </c>
      <c r="E614" s="254">
        <v>4265</v>
      </c>
      <c r="F614" s="254">
        <v>4265</v>
      </c>
      <c r="G614" s="255">
        <v>4265</v>
      </c>
      <c r="H614" s="293">
        <v>4265</v>
      </c>
      <c r="I614" s="294"/>
      <c r="J614" s="291"/>
    </row>
    <row r="615" spans="1:11" s="536" customFormat="1" x14ac:dyDescent="0.2">
      <c r="A615" s="295" t="s">
        <v>6</v>
      </c>
      <c r="B615" s="256">
        <v>4798</v>
      </c>
      <c r="C615" s="257">
        <v>4977</v>
      </c>
      <c r="D615" s="257">
        <v>4877</v>
      </c>
      <c r="E615" s="257">
        <v>5191</v>
      </c>
      <c r="F615" s="296">
        <v>4993</v>
      </c>
      <c r="G615" s="258">
        <v>5068</v>
      </c>
      <c r="H615" s="297">
        <v>4960</v>
      </c>
      <c r="I615" s="298"/>
      <c r="J615" s="291"/>
    </row>
    <row r="616" spans="1:11" s="536" customFormat="1" x14ac:dyDescent="0.2">
      <c r="A616" s="226" t="s">
        <v>7</v>
      </c>
      <c r="B616" s="260">
        <v>70</v>
      </c>
      <c r="C616" s="261">
        <v>55</v>
      </c>
      <c r="D616" s="261">
        <v>65</v>
      </c>
      <c r="E616" s="261">
        <v>53.3</v>
      </c>
      <c r="F616" s="509">
        <v>57.5</v>
      </c>
      <c r="G616" s="262">
        <v>55</v>
      </c>
      <c r="H616" s="300">
        <v>59.5</v>
      </c>
      <c r="I616" s="301"/>
      <c r="J616" s="291"/>
    </row>
    <row r="617" spans="1:11" s="536" customFormat="1" x14ac:dyDescent="0.2">
      <c r="A617" s="226" t="s">
        <v>8</v>
      </c>
      <c r="B617" s="263">
        <v>0.113</v>
      </c>
      <c r="C617" s="264">
        <v>0.129</v>
      </c>
      <c r="D617" s="264">
        <v>0.121</v>
      </c>
      <c r="E617" s="264">
        <v>0.154</v>
      </c>
      <c r="F617" s="302">
        <v>0.126</v>
      </c>
      <c r="G617" s="265">
        <v>0.12</v>
      </c>
      <c r="H617" s="303">
        <v>0.125</v>
      </c>
      <c r="I617" s="304"/>
      <c r="J617" s="305"/>
      <c r="K617" s="306"/>
    </row>
    <row r="618" spans="1:11" s="536" customFormat="1" x14ac:dyDescent="0.2">
      <c r="A618" s="295" t="s">
        <v>1</v>
      </c>
      <c r="B618" s="266">
        <f t="shared" ref="B618:H618" si="140">B615/B614*100-100</f>
        <v>12.497069167643616</v>
      </c>
      <c r="C618" s="267">
        <f t="shared" si="140"/>
        <v>16.694021101992959</v>
      </c>
      <c r="D618" s="267">
        <f t="shared" si="140"/>
        <v>14.349355216881591</v>
      </c>
      <c r="E618" s="267">
        <f t="shared" si="140"/>
        <v>21.711606096131291</v>
      </c>
      <c r="F618" s="267">
        <f t="shared" si="140"/>
        <v>17.069167643610797</v>
      </c>
      <c r="G618" s="268">
        <f t="shared" si="140"/>
        <v>18.827667057444316</v>
      </c>
      <c r="H618" s="269">
        <f t="shared" si="140"/>
        <v>16.295427901524022</v>
      </c>
      <c r="I618" s="304"/>
      <c r="J618" s="305"/>
      <c r="K618" s="227"/>
    </row>
    <row r="619" spans="1:11" s="536" customFormat="1" ht="13.5" thickBot="1" x14ac:dyDescent="0.25">
      <c r="A619" s="226" t="s">
        <v>27</v>
      </c>
      <c r="B619" s="270">
        <f t="shared" ref="B619:H619" si="141">B615-B602</f>
        <v>324</v>
      </c>
      <c r="C619" s="271">
        <f t="shared" si="141"/>
        <v>27</v>
      </c>
      <c r="D619" s="271">
        <f t="shared" si="141"/>
        <v>-49</v>
      </c>
      <c r="E619" s="271">
        <f t="shared" si="141"/>
        <v>-168</v>
      </c>
      <c r="F619" s="271">
        <f t="shared" si="141"/>
        <v>34</v>
      </c>
      <c r="G619" s="272">
        <f t="shared" si="141"/>
        <v>42</v>
      </c>
      <c r="H619" s="307">
        <f t="shared" si="141"/>
        <v>59</v>
      </c>
      <c r="I619" s="308"/>
      <c r="J619" s="305"/>
      <c r="K619" s="227"/>
    </row>
    <row r="620" spans="1:11" s="536" customFormat="1" x14ac:dyDescent="0.2">
      <c r="A620" s="309" t="s">
        <v>51</v>
      </c>
      <c r="B620" s="274">
        <v>628</v>
      </c>
      <c r="C620" s="275">
        <v>607</v>
      </c>
      <c r="D620" s="275">
        <v>624</v>
      </c>
      <c r="E620" s="275">
        <v>80</v>
      </c>
      <c r="F620" s="275">
        <v>639</v>
      </c>
      <c r="G620" s="276">
        <v>617</v>
      </c>
      <c r="H620" s="277">
        <f>SUM(B620:G620)</f>
        <v>3195</v>
      </c>
      <c r="I620" s="310" t="s">
        <v>56</v>
      </c>
      <c r="J620" s="311">
        <f>H607-H620</f>
        <v>25</v>
      </c>
      <c r="K620" s="279">
        <f>J620/H607</f>
        <v>7.763975155279503E-3</v>
      </c>
    </row>
    <row r="621" spans="1:11" s="536" customFormat="1" x14ac:dyDescent="0.2">
      <c r="A621" s="309" t="s">
        <v>28</v>
      </c>
      <c r="B621" s="229"/>
      <c r="C621" s="281"/>
      <c r="D621" s="281"/>
      <c r="E621" s="281"/>
      <c r="F621" s="281"/>
      <c r="G621" s="230"/>
      <c r="H621" s="233"/>
      <c r="I621" s="227" t="s">
        <v>57</v>
      </c>
      <c r="J621" s="536">
        <v>154.43</v>
      </c>
    </row>
    <row r="622" spans="1:11" s="536" customFormat="1" ht="13.5" thickBot="1" x14ac:dyDescent="0.25">
      <c r="A622" s="312" t="s">
        <v>26</v>
      </c>
      <c r="B622" s="231">
        <f t="shared" ref="B622:G622" si="142">B621-B608</f>
        <v>0</v>
      </c>
      <c r="C622" s="232">
        <f t="shared" si="142"/>
        <v>0</v>
      </c>
      <c r="D622" s="232">
        <f t="shared" si="142"/>
        <v>0</v>
      </c>
      <c r="E622" s="232">
        <f t="shared" si="142"/>
        <v>0</v>
      </c>
      <c r="F622" s="232">
        <f t="shared" si="142"/>
        <v>0</v>
      </c>
      <c r="G622" s="238">
        <f t="shared" si="142"/>
        <v>0</v>
      </c>
      <c r="H622" s="234"/>
      <c r="I622" s="536" t="s">
        <v>26</v>
      </c>
      <c r="J622" s="536">
        <f>J621-J608</f>
        <v>-0.87999999999999545</v>
      </c>
    </row>
    <row r="624" spans="1:11" ht="13.5" thickBot="1" x14ac:dyDescent="0.25"/>
    <row r="625" spans="1:11" ht="13.5" thickBot="1" x14ac:dyDescent="0.25">
      <c r="A625" s="285" t="s">
        <v>161</v>
      </c>
      <c r="B625" s="624" t="s">
        <v>50</v>
      </c>
      <c r="C625" s="625"/>
      <c r="D625" s="625"/>
      <c r="E625" s="625"/>
      <c r="F625" s="625"/>
      <c r="G625" s="626"/>
      <c r="H625" s="313" t="s">
        <v>0</v>
      </c>
      <c r="I625" s="227"/>
      <c r="J625" s="538"/>
      <c r="K625" s="538"/>
    </row>
    <row r="626" spans="1:11" x14ac:dyDescent="0.2">
      <c r="A626" s="226" t="s">
        <v>54</v>
      </c>
      <c r="B626" s="453">
        <v>1</v>
      </c>
      <c r="C626" s="454">
        <v>2</v>
      </c>
      <c r="D626" s="455">
        <v>3</v>
      </c>
      <c r="E626" s="454">
        <v>4</v>
      </c>
      <c r="F626" s="455">
        <v>5</v>
      </c>
      <c r="G626" s="456">
        <v>6</v>
      </c>
      <c r="H626" s="460">
        <v>215</v>
      </c>
      <c r="I626" s="290"/>
      <c r="J626" s="538"/>
      <c r="K626" s="538"/>
    </row>
    <row r="627" spans="1:11" x14ac:dyDescent="0.2">
      <c r="A627" s="292" t="s">
        <v>3</v>
      </c>
      <c r="B627" s="253">
        <v>4305</v>
      </c>
      <c r="C627" s="254">
        <v>4305</v>
      </c>
      <c r="D627" s="253">
        <v>4305</v>
      </c>
      <c r="E627" s="254">
        <v>4305</v>
      </c>
      <c r="F627" s="253">
        <v>4305</v>
      </c>
      <c r="G627" s="254">
        <v>4305</v>
      </c>
      <c r="H627" s="253">
        <v>4305</v>
      </c>
      <c r="I627" s="294"/>
      <c r="J627" s="291"/>
      <c r="K627" s="538"/>
    </row>
    <row r="628" spans="1:11" x14ac:dyDescent="0.2">
      <c r="A628" s="295" t="s">
        <v>6</v>
      </c>
      <c r="B628" s="256">
        <v>4733</v>
      </c>
      <c r="C628" s="257">
        <v>5054</v>
      </c>
      <c r="D628" s="257">
        <v>5109</v>
      </c>
      <c r="E628" s="257">
        <v>5045</v>
      </c>
      <c r="F628" s="296">
        <v>5082</v>
      </c>
      <c r="G628" s="258">
        <v>5103</v>
      </c>
      <c r="H628" s="297">
        <v>5014</v>
      </c>
      <c r="I628" s="539" t="s">
        <v>162</v>
      </c>
      <c r="J628" s="291"/>
      <c r="K628" s="538"/>
    </row>
    <row r="629" spans="1:11" x14ac:dyDescent="0.2">
      <c r="A629" s="226" t="s">
        <v>7</v>
      </c>
      <c r="B629" s="260">
        <v>65</v>
      </c>
      <c r="C629" s="261">
        <v>72.5</v>
      </c>
      <c r="D629" s="261">
        <v>60</v>
      </c>
      <c r="E629" s="261">
        <v>62.5</v>
      </c>
      <c r="F629" s="509">
        <v>53.3</v>
      </c>
      <c r="G629" s="262">
        <v>57.5</v>
      </c>
      <c r="H629" s="300">
        <v>60.5</v>
      </c>
      <c r="I629" s="301"/>
      <c r="J629" s="291"/>
      <c r="K629" s="538"/>
    </row>
    <row r="630" spans="1:11" x14ac:dyDescent="0.2">
      <c r="A630" s="226" t="s">
        <v>8</v>
      </c>
      <c r="B630" s="263">
        <v>1.1000000000000001</v>
      </c>
      <c r="C630" s="264">
        <v>0.122</v>
      </c>
      <c r="D630" s="264">
        <v>0.129</v>
      </c>
      <c r="E630" s="264">
        <v>0.11899999999999999</v>
      </c>
      <c r="F630" s="302">
        <v>0.16900000000000001</v>
      </c>
      <c r="G630" s="265">
        <v>0.126</v>
      </c>
      <c r="H630" s="303">
        <v>0.127</v>
      </c>
      <c r="I630" s="304"/>
      <c r="J630" s="305"/>
      <c r="K630" s="306"/>
    </row>
    <row r="631" spans="1:11" x14ac:dyDescent="0.2">
      <c r="A631" s="295" t="s">
        <v>1</v>
      </c>
      <c r="B631" s="266">
        <f t="shared" ref="B631:G631" si="143">B628/B627*100-100</f>
        <v>9.9419279907084785</v>
      </c>
      <c r="C631" s="267">
        <f t="shared" si="143"/>
        <v>17.398373983739845</v>
      </c>
      <c r="D631" s="267">
        <f t="shared" si="143"/>
        <v>18.675958188153302</v>
      </c>
      <c r="E631" s="267">
        <f t="shared" si="143"/>
        <v>17.18931475029035</v>
      </c>
      <c r="F631" s="267">
        <f t="shared" si="143"/>
        <v>18.048780487804876</v>
      </c>
      <c r="G631" s="268">
        <f t="shared" si="143"/>
        <v>18.536585365853654</v>
      </c>
      <c r="H631" s="268">
        <f>H628/H627*100-100</f>
        <v>16.469221835075487</v>
      </c>
      <c r="I631" s="304"/>
      <c r="J631" s="305"/>
      <c r="K631" s="227"/>
    </row>
    <row r="632" spans="1:11" ht="13.5" thickBot="1" x14ac:dyDescent="0.25">
      <c r="A632" s="226" t="s">
        <v>27</v>
      </c>
      <c r="B632" s="270">
        <f t="shared" ref="B632:H632" si="144">B628-B615</f>
        <v>-65</v>
      </c>
      <c r="C632" s="271">
        <f t="shared" si="144"/>
        <v>77</v>
      </c>
      <c r="D632" s="271">
        <f t="shared" si="144"/>
        <v>232</v>
      </c>
      <c r="E632" s="271">
        <f t="shared" si="144"/>
        <v>-146</v>
      </c>
      <c r="F632" s="271">
        <f t="shared" si="144"/>
        <v>89</v>
      </c>
      <c r="G632" s="272">
        <f t="shared" si="144"/>
        <v>35</v>
      </c>
      <c r="H632" s="307">
        <f t="shared" si="144"/>
        <v>54</v>
      </c>
      <c r="I632" s="308"/>
      <c r="J632" s="305"/>
      <c r="K632" s="227"/>
    </row>
    <row r="633" spans="1:11" x14ac:dyDescent="0.2">
      <c r="A633" s="309" t="s">
        <v>51</v>
      </c>
      <c r="B633" s="274">
        <v>622</v>
      </c>
      <c r="C633" s="275">
        <v>603</v>
      </c>
      <c r="D633" s="275">
        <v>622</v>
      </c>
      <c r="E633" s="275">
        <v>63</v>
      </c>
      <c r="F633" s="275">
        <v>638</v>
      </c>
      <c r="G633" s="276">
        <v>614</v>
      </c>
      <c r="H633" s="277">
        <f>SUM(B633:G633)</f>
        <v>3162</v>
      </c>
      <c r="I633" s="310" t="s">
        <v>56</v>
      </c>
      <c r="J633" s="311">
        <f>H620-H633</f>
        <v>33</v>
      </c>
      <c r="K633" s="279">
        <f>J633/H620</f>
        <v>1.0328638497652582E-2</v>
      </c>
    </row>
    <row r="634" spans="1:11" x14ac:dyDescent="0.2">
      <c r="A634" s="309" t="s">
        <v>28</v>
      </c>
      <c r="B634" s="229"/>
      <c r="C634" s="281"/>
      <c r="D634" s="281"/>
      <c r="E634" s="281"/>
      <c r="F634" s="281"/>
      <c r="G634" s="230"/>
      <c r="H634" s="233"/>
      <c r="I634" s="227" t="s">
        <v>57</v>
      </c>
      <c r="J634" s="538">
        <v>154.41</v>
      </c>
      <c r="K634" s="538"/>
    </row>
    <row r="635" spans="1:11" ht="13.5" thickBot="1" x14ac:dyDescent="0.25">
      <c r="A635" s="312" t="s">
        <v>26</v>
      </c>
      <c r="B635" s="231">
        <f t="shared" ref="B635:G635" si="145">B634-B621</f>
        <v>0</v>
      </c>
      <c r="C635" s="232">
        <f t="shared" si="145"/>
        <v>0</v>
      </c>
      <c r="D635" s="232">
        <f t="shared" si="145"/>
        <v>0</v>
      </c>
      <c r="E635" s="232">
        <f t="shared" si="145"/>
        <v>0</v>
      </c>
      <c r="F635" s="232">
        <f t="shared" si="145"/>
        <v>0</v>
      </c>
      <c r="G635" s="238">
        <f t="shared" si="145"/>
        <v>0</v>
      </c>
      <c r="H635" s="234"/>
      <c r="I635" s="538" t="s">
        <v>26</v>
      </c>
      <c r="J635" s="538">
        <f>J634-J621</f>
        <v>-2.0000000000010232E-2</v>
      </c>
      <c r="K635" s="538"/>
    </row>
    <row r="637" spans="1:11" ht="13.5" thickBot="1" x14ac:dyDescent="0.25"/>
    <row r="638" spans="1:11" ht="13.5" thickBot="1" x14ac:dyDescent="0.25">
      <c r="A638" s="285" t="s">
        <v>164</v>
      </c>
      <c r="B638" s="624" t="s">
        <v>50</v>
      </c>
      <c r="C638" s="625"/>
      <c r="D638" s="625"/>
      <c r="E638" s="625"/>
      <c r="F638" s="625"/>
      <c r="G638" s="626"/>
      <c r="H638" s="313" t="s">
        <v>0</v>
      </c>
      <c r="I638" s="227"/>
      <c r="J638" s="541"/>
      <c r="K638" s="541"/>
    </row>
    <row r="639" spans="1:11" x14ac:dyDescent="0.2">
      <c r="A639" s="226" t="s">
        <v>54</v>
      </c>
      <c r="B639" s="453">
        <v>1</v>
      </c>
      <c r="C639" s="454">
        <v>2</v>
      </c>
      <c r="D639" s="455">
        <v>3</v>
      </c>
      <c r="E639" s="454">
        <v>4</v>
      </c>
      <c r="F639" s="455">
        <v>5</v>
      </c>
      <c r="G639" s="456">
        <v>6</v>
      </c>
      <c r="H639" s="460">
        <v>210</v>
      </c>
      <c r="I639" s="290"/>
      <c r="J639" s="541"/>
      <c r="K639" s="541"/>
    </row>
    <row r="640" spans="1:11" x14ac:dyDescent="0.2">
      <c r="A640" s="292" t="s">
        <v>3</v>
      </c>
      <c r="B640" s="253">
        <v>4345</v>
      </c>
      <c r="C640" s="254">
        <v>4345</v>
      </c>
      <c r="D640" s="253">
        <v>4345</v>
      </c>
      <c r="E640" s="254">
        <v>4345</v>
      </c>
      <c r="F640" s="253">
        <v>4345</v>
      </c>
      <c r="G640" s="254">
        <v>4345</v>
      </c>
      <c r="H640" s="253">
        <v>4345</v>
      </c>
      <c r="I640" s="294"/>
      <c r="J640" s="291"/>
      <c r="K640" s="541"/>
    </row>
    <row r="641" spans="1:11" x14ac:dyDescent="0.2">
      <c r="A641" s="295" t="s">
        <v>6</v>
      </c>
      <c r="B641" s="256">
        <v>4766</v>
      </c>
      <c r="C641" s="257">
        <v>5141</v>
      </c>
      <c r="D641" s="257">
        <v>5183</v>
      </c>
      <c r="E641" s="257">
        <v>5126</v>
      </c>
      <c r="F641" s="296">
        <v>5247</v>
      </c>
      <c r="G641" s="258">
        <v>5201</v>
      </c>
      <c r="H641" s="297">
        <v>5109</v>
      </c>
      <c r="I641" s="542"/>
      <c r="J641" s="291"/>
      <c r="K641" s="541"/>
    </row>
    <row r="642" spans="1:11" x14ac:dyDescent="0.2">
      <c r="A642" s="226" t="s">
        <v>7</v>
      </c>
      <c r="B642" s="260">
        <v>66.7</v>
      </c>
      <c r="C642" s="261">
        <v>66.7</v>
      </c>
      <c r="D642" s="261">
        <v>56.4</v>
      </c>
      <c r="E642" s="261">
        <v>50</v>
      </c>
      <c r="F642" s="509">
        <v>15.3</v>
      </c>
      <c r="G642" s="262">
        <v>59</v>
      </c>
      <c r="H642" s="300">
        <v>57.6</v>
      </c>
      <c r="I642" s="301"/>
      <c r="J642" s="291"/>
      <c r="K642" s="541"/>
    </row>
    <row r="643" spans="1:11" x14ac:dyDescent="0.2">
      <c r="A643" s="226" t="s">
        <v>8</v>
      </c>
      <c r="B643" s="263">
        <v>0.126</v>
      </c>
      <c r="C643" s="264">
        <v>0.10199999999999999</v>
      </c>
      <c r="D643" s="264">
        <v>0.14099999999999999</v>
      </c>
      <c r="E643" s="264">
        <v>0.22500000000000001</v>
      </c>
      <c r="F643" s="302">
        <v>0.115</v>
      </c>
      <c r="G643" s="265">
        <v>0.128</v>
      </c>
      <c r="H643" s="303">
        <v>0.128</v>
      </c>
      <c r="I643" s="304"/>
      <c r="J643" s="305"/>
      <c r="K643" s="306"/>
    </row>
    <row r="644" spans="1:11" x14ac:dyDescent="0.2">
      <c r="A644" s="295" t="s">
        <v>1</v>
      </c>
      <c r="B644" s="266">
        <f t="shared" ref="B644:G644" si="146">B641/B640*100-100</f>
        <v>9.689298043728428</v>
      </c>
      <c r="C644" s="267">
        <f t="shared" si="146"/>
        <v>18.319907940161102</v>
      </c>
      <c r="D644" s="267">
        <f t="shared" si="146"/>
        <v>19.286536248561561</v>
      </c>
      <c r="E644" s="267">
        <f t="shared" si="146"/>
        <v>17.974683544303801</v>
      </c>
      <c r="F644" s="267">
        <f t="shared" si="146"/>
        <v>20.759493670886073</v>
      </c>
      <c r="G644" s="268">
        <f t="shared" si="146"/>
        <v>19.700805523590333</v>
      </c>
      <c r="H644" s="268">
        <f>H641/H640*100-100</f>
        <v>17.583429228998853</v>
      </c>
      <c r="I644" s="304"/>
      <c r="J644" s="305"/>
      <c r="K644" s="227"/>
    </row>
    <row r="645" spans="1:11" ht="13.5" thickBot="1" x14ac:dyDescent="0.25">
      <c r="A645" s="226" t="s">
        <v>27</v>
      </c>
      <c r="B645" s="270">
        <f t="shared" ref="B645:H645" si="147">B641-B628</f>
        <v>33</v>
      </c>
      <c r="C645" s="271">
        <f t="shared" si="147"/>
        <v>87</v>
      </c>
      <c r="D645" s="271">
        <f t="shared" si="147"/>
        <v>74</v>
      </c>
      <c r="E645" s="271">
        <f t="shared" si="147"/>
        <v>81</v>
      </c>
      <c r="F645" s="271">
        <f t="shared" si="147"/>
        <v>165</v>
      </c>
      <c r="G645" s="272">
        <f t="shared" si="147"/>
        <v>98</v>
      </c>
      <c r="H645" s="307">
        <f t="shared" si="147"/>
        <v>95</v>
      </c>
      <c r="I645" s="308"/>
      <c r="J645" s="305"/>
      <c r="K645" s="227"/>
    </row>
    <row r="646" spans="1:11" x14ac:dyDescent="0.2">
      <c r="A646" s="309" t="s">
        <v>51</v>
      </c>
      <c r="B646" s="274">
        <v>617</v>
      </c>
      <c r="C646" s="275">
        <v>601</v>
      </c>
      <c r="D646" s="275">
        <v>620</v>
      </c>
      <c r="E646" s="275">
        <v>52</v>
      </c>
      <c r="F646" s="275">
        <v>634</v>
      </c>
      <c r="G646" s="276">
        <v>612</v>
      </c>
      <c r="H646" s="277">
        <f>SUM(B646:G646)</f>
        <v>3136</v>
      </c>
      <c r="I646" s="310" t="s">
        <v>56</v>
      </c>
      <c r="J646" s="311">
        <f>H633-H646</f>
        <v>26</v>
      </c>
      <c r="K646" s="279">
        <f>J646/H633</f>
        <v>8.2226438962681846E-3</v>
      </c>
    </row>
    <row r="647" spans="1:11" x14ac:dyDescent="0.2">
      <c r="A647" s="309" t="s">
        <v>28</v>
      </c>
      <c r="B647" s="229"/>
      <c r="C647" s="281"/>
      <c r="D647" s="281"/>
      <c r="E647" s="281"/>
      <c r="F647" s="281"/>
      <c r="G647" s="230"/>
      <c r="H647" s="233"/>
      <c r="I647" s="227" t="s">
        <v>57</v>
      </c>
      <c r="J647" s="541">
        <v>154.01</v>
      </c>
      <c r="K647" s="541"/>
    </row>
    <row r="648" spans="1:11" ht="13.5" thickBot="1" x14ac:dyDescent="0.25">
      <c r="A648" s="312" t="s">
        <v>26</v>
      </c>
      <c r="B648" s="231">
        <f t="shared" ref="B648:G648" si="148">B647-B634</f>
        <v>0</v>
      </c>
      <c r="C648" s="232">
        <f t="shared" si="148"/>
        <v>0</v>
      </c>
      <c r="D648" s="232">
        <f t="shared" si="148"/>
        <v>0</v>
      </c>
      <c r="E648" s="232">
        <f t="shared" si="148"/>
        <v>0</v>
      </c>
      <c r="F648" s="232">
        <f t="shared" si="148"/>
        <v>0</v>
      </c>
      <c r="G648" s="238">
        <f t="shared" si="148"/>
        <v>0</v>
      </c>
      <c r="H648" s="234"/>
      <c r="I648" s="541" t="s">
        <v>26</v>
      </c>
      <c r="J648" s="541">
        <f>J647-J634</f>
        <v>-0.40000000000000568</v>
      </c>
      <c r="K648" s="541"/>
    </row>
    <row r="650" spans="1:11" ht="13.5" thickBot="1" x14ac:dyDescent="0.25"/>
    <row r="651" spans="1:11" ht="13.5" thickBot="1" x14ac:dyDescent="0.25">
      <c r="A651" s="285" t="s">
        <v>167</v>
      </c>
      <c r="B651" s="624" t="s">
        <v>50</v>
      </c>
      <c r="C651" s="625"/>
      <c r="D651" s="625"/>
      <c r="E651" s="625"/>
      <c r="F651" s="625"/>
      <c r="G651" s="626"/>
      <c r="H651" s="313" t="s">
        <v>0</v>
      </c>
      <c r="I651" s="227"/>
      <c r="J651" s="544"/>
      <c r="K651" s="544"/>
    </row>
    <row r="652" spans="1:11" x14ac:dyDescent="0.2">
      <c r="A652" s="226" t="s">
        <v>54</v>
      </c>
      <c r="B652" s="453">
        <v>1</v>
      </c>
      <c r="C652" s="454">
        <v>2</v>
      </c>
      <c r="D652" s="455">
        <v>3</v>
      </c>
      <c r="E652" s="454">
        <v>4</v>
      </c>
      <c r="F652" s="455">
        <v>5</v>
      </c>
      <c r="G652" s="456">
        <v>6</v>
      </c>
      <c r="H652" s="460">
        <v>195</v>
      </c>
      <c r="I652" s="290"/>
      <c r="J652" s="544"/>
      <c r="K652" s="544"/>
    </row>
    <row r="653" spans="1:11" x14ac:dyDescent="0.2">
      <c r="A653" s="292" t="s">
        <v>3</v>
      </c>
      <c r="B653" s="253">
        <v>4385</v>
      </c>
      <c r="C653" s="254">
        <v>4385</v>
      </c>
      <c r="D653" s="253">
        <v>4385</v>
      </c>
      <c r="E653" s="254">
        <v>4385</v>
      </c>
      <c r="F653" s="253">
        <v>4385</v>
      </c>
      <c r="G653" s="254">
        <v>4385</v>
      </c>
      <c r="H653" s="253">
        <v>4385</v>
      </c>
      <c r="I653" s="294"/>
      <c r="J653" s="291"/>
      <c r="K653" s="544"/>
    </row>
    <row r="654" spans="1:11" x14ac:dyDescent="0.2">
      <c r="A654" s="295" t="s">
        <v>6</v>
      </c>
      <c r="B654" s="256">
        <v>4779.2682926829266</v>
      </c>
      <c r="C654" s="257">
        <v>5107.6190476190477</v>
      </c>
      <c r="D654" s="257">
        <v>4942.6315789473683</v>
      </c>
      <c r="E654" s="257">
        <v>4638.5714285714284</v>
      </c>
      <c r="F654" s="296">
        <v>5218.7179487179483</v>
      </c>
      <c r="G654" s="258">
        <v>4893.5</v>
      </c>
      <c r="H654" s="297">
        <v>4967.1282051282051</v>
      </c>
      <c r="I654" s="542"/>
      <c r="J654" s="291"/>
      <c r="K654" s="544"/>
    </row>
    <row r="655" spans="1:11" x14ac:dyDescent="0.2">
      <c r="A655" s="226" t="s">
        <v>7</v>
      </c>
      <c r="B655" s="260">
        <v>58.536585365853661</v>
      </c>
      <c r="C655" s="261">
        <v>71.428571428571431</v>
      </c>
      <c r="D655" s="261">
        <v>68.421052631578945</v>
      </c>
      <c r="E655" s="261">
        <v>50</v>
      </c>
      <c r="F655" s="509">
        <v>58.974358974358971</v>
      </c>
      <c r="G655" s="262">
        <v>72.5</v>
      </c>
      <c r="H655" s="300">
        <v>61.53846153846154</v>
      </c>
      <c r="I655" s="301"/>
      <c r="J655" s="291"/>
      <c r="K655" s="544"/>
    </row>
    <row r="656" spans="1:11" x14ac:dyDescent="0.2">
      <c r="A656" s="226" t="s">
        <v>8</v>
      </c>
      <c r="B656" s="263">
        <v>0.10440743209079285</v>
      </c>
      <c r="C656" s="264">
        <v>9.0010656088881577E-2</v>
      </c>
      <c r="D656" s="264">
        <v>0.11771638363649475</v>
      </c>
      <c r="E656" s="264">
        <v>9.8933376308996096E-2</v>
      </c>
      <c r="F656" s="302">
        <v>0.10517228020623251</v>
      </c>
      <c r="G656" s="265">
        <v>9.6428229227017909E-2</v>
      </c>
      <c r="H656" s="303">
        <v>0.10750695429076999</v>
      </c>
      <c r="I656" s="304"/>
      <c r="J656" s="305"/>
      <c r="K656" s="306"/>
    </row>
    <row r="657" spans="1:11" x14ac:dyDescent="0.2">
      <c r="A657" s="295" t="s">
        <v>1</v>
      </c>
      <c r="B657" s="266">
        <f t="shared" ref="B657:G657" si="149">B654/B653*100-100</f>
        <v>8.9912951581055012</v>
      </c>
      <c r="C657" s="267">
        <f t="shared" si="149"/>
        <v>16.479339740457192</v>
      </c>
      <c r="D657" s="267">
        <f t="shared" si="149"/>
        <v>12.716797695493014</v>
      </c>
      <c r="E657" s="267">
        <f t="shared" si="149"/>
        <v>5.7827007655969993</v>
      </c>
      <c r="F657" s="267">
        <f t="shared" si="149"/>
        <v>19.012952080226867</v>
      </c>
      <c r="G657" s="268">
        <f t="shared" si="149"/>
        <v>11.596351197263388</v>
      </c>
      <c r="H657" s="268">
        <f>H654/H653*100-100</f>
        <v>13.275443674531459</v>
      </c>
      <c r="I657" s="304"/>
      <c r="J657" s="305"/>
      <c r="K657" s="227"/>
    </row>
    <row r="658" spans="1:11" ht="13.5" thickBot="1" x14ac:dyDescent="0.25">
      <c r="A658" s="226" t="s">
        <v>27</v>
      </c>
      <c r="B658" s="270">
        <f t="shared" ref="B658:H658" si="150">B654-B641</f>
        <v>13.268292682926585</v>
      </c>
      <c r="C658" s="271">
        <f t="shared" si="150"/>
        <v>-33.380952380952294</v>
      </c>
      <c r="D658" s="271">
        <f t="shared" si="150"/>
        <v>-240.36842105263167</v>
      </c>
      <c r="E658" s="271">
        <f t="shared" si="150"/>
        <v>-487.42857142857156</v>
      </c>
      <c r="F658" s="271">
        <f t="shared" si="150"/>
        <v>-28.282051282051725</v>
      </c>
      <c r="G658" s="272">
        <f t="shared" si="150"/>
        <v>-307.5</v>
      </c>
      <c r="H658" s="307">
        <f t="shared" si="150"/>
        <v>-141.87179487179492</v>
      </c>
      <c r="I658" s="308"/>
      <c r="J658" s="305"/>
      <c r="K658" s="227"/>
    </row>
    <row r="659" spans="1:11" x14ac:dyDescent="0.2">
      <c r="A659" s="309" t="s">
        <v>51</v>
      </c>
      <c r="B659" s="274">
        <v>616</v>
      </c>
      <c r="C659" s="275">
        <v>597</v>
      </c>
      <c r="D659" s="275">
        <v>617</v>
      </c>
      <c r="E659" s="275">
        <v>41</v>
      </c>
      <c r="F659" s="275">
        <v>630</v>
      </c>
      <c r="G659" s="276">
        <v>610</v>
      </c>
      <c r="H659" s="277">
        <f>SUM(B659:G659)</f>
        <v>3111</v>
      </c>
      <c r="I659" s="310" t="s">
        <v>56</v>
      </c>
      <c r="J659" s="311">
        <f>H646-H659</f>
        <v>25</v>
      </c>
      <c r="K659" s="279">
        <f>J659/H646</f>
        <v>7.9719387755102043E-3</v>
      </c>
    </row>
    <row r="660" spans="1:11" x14ac:dyDescent="0.2">
      <c r="A660" s="309" t="s">
        <v>28</v>
      </c>
      <c r="B660" s="229"/>
      <c r="C660" s="281"/>
      <c r="D660" s="281"/>
      <c r="E660" s="281"/>
      <c r="F660" s="281"/>
      <c r="G660" s="230"/>
      <c r="H660" s="233"/>
      <c r="I660" s="227" t="s">
        <v>57</v>
      </c>
      <c r="J660" s="544">
        <v>153.81</v>
      </c>
      <c r="K660" s="544"/>
    </row>
    <row r="661" spans="1:11" ht="13.5" thickBot="1" x14ac:dyDescent="0.25">
      <c r="A661" s="312" t="s">
        <v>26</v>
      </c>
      <c r="B661" s="231">
        <f t="shared" ref="B661:G661" si="151">B660-B647</f>
        <v>0</v>
      </c>
      <c r="C661" s="232">
        <f t="shared" si="151"/>
        <v>0</v>
      </c>
      <c r="D661" s="232">
        <f t="shared" si="151"/>
        <v>0</v>
      </c>
      <c r="E661" s="232">
        <f t="shared" si="151"/>
        <v>0</v>
      </c>
      <c r="F661" s="232">
        <f t="shared" si="151"/>
        <v>0</v>
      </c>
      <c r="G661" s="238">
        <f t="shared" si="151"/>
        <v>0</v>
      </c>
      <c r="H661" s="234"/>
      <c r="I661" s="544" t="s">
        <v>26</v>
      </c>
      <c r="J661" s="544">
        <f>J660-J647</f>
        <v>-0.19999999999998863</v>
      </c>
      <c r="K661" s="544"/>
    </row>
    <row r="663" spans="1:11" ht="13.5" thickBot="1" x14ac:dyDescent="0.25"/>
    <row r="664" spans="1:11" ht="13.5" thickBot="1" x14ac:dyDescent="0.25">
      <c r="A664" s="285" t="s">
        <v>171</v>
      </c>
      <c r="B664" s="624" t="s">
        <v>50</v>
      </c>
      <c r="C664" s="625"/>
      <c r="D664" s="625"/>
      <c r="E664" s="625"/>
      <c r="F664" s="625"/>
      <c r="G664" s="626"/>
      <c r="H664" s="313" t="s">
        <v>0</v>
      </c>
      <c r="I664" s="227"/>
      <c r="J664" s="546"/>
      <c r="K664" s="546"/>
    </row>
    <row r="665" spans="1:11" x14ac:dyDescent="0.2">
      <c r="A665" s="226" t="s">
        <v>54</v>
      </c>
      <c r="B665" s="453">
        <v>1</v>
      </c>
      <c r="C665" s="454">
        <v>2</v>
      </c>
      <c r="D665" s="455">
        <v>3</v>
      </c>
      <c r="E665" s="454">
        <v>4</v>
      </c>
      <c r="F665" s="455">
        <v>5</v>
      </c>
      <c r="G665" s="456">
        <v>6</v>
      </c>
      <c r="H665" s="460">
        <v>195</v>
      </c>
      <c r="I665" s="290"/>
      <c r="J665" s="546"/>
      <c r="K665" s="546"/>
    </row>
    <row r="666" spans="1:11" x14ac:dyDescent="0.2">
      <c r="A666" s="292" t="s">
        <v>3</v>
      </c>
      <c r="B666" s="253">
        <v>4425</v>
      </c>
      <c r="C666" s="253">
        <v>4425</v>
      </c>
      <c r="D666" s="253">
        <v>4425</v>
      </c>
      <c r="E666" s="253">
        <v>4425</v>
      </c>
      <c r="F666" s="253">
        <v>4425</v>
      </c>
      <c r="G666" s="253">
        <v>4425</v>
      </c>
      <c r="H666" s="253">
        <v>4425</v>
      </c>
      <c r="I666" s="294"/>
      <c r="J666" s="291"/>
      <c r="K666" s="546"/>
    </row>
    <row r="667" spans="1:11" x14ac:dyDescent="0.2">
      <c r="A667" s="295" t="s">
        <v>6</v>
      </c>
      <c r="B667" s="256">
        <v>5159</v>
      </c>
      <c r="C667" s="257">
        <v>5391</v>
      </c>
      <c r="D667" s="257">
        <v>5226</v>
      </c>
      <c r="E667" s="257">
        <v>4363</v>
      </c>
      <c r="F667" s="296">
        <v>5359</v>
      </c>
      <c r="G667" s="258">
        <v>5200</v>
      </c>
      <c r="H667" s="297">
        <v>5218</v>
      </c>
      <c r="I667" s="542"/>
      <c r="J667" s="291"/>
      <c r="K667" s="546"/>
    </row>
    <row r="668" spans="1:11" x14ac:dyDescent="0.2">
      <c r="A668" s="226" t="s">
        <v>7</v>
      </c>
      <c r="B668" s="260">
        <v>60</v>
      </c>
      <c r="C668" s="261">
        <v>65.7</v>
      </c>
      <c r="D668" s="261">
        <v>42.9</v>
      </c>
      <c r="E668" s="261">
        <v>10</v>
      </c>
      <c r="F668" s="509">
        <v>40</v>
      </c>
      <c r="G668" s="262">
        <v>37.1</v>
      </c>
      <c r="H668" s="300">
        <v>44.9</v>
      </c>
      <c r="I668" s="301"/>
      <c r="J668" s="291"/>
      <c r="K668" s="546"/>
    </row>
    <row r="669" spans="1:11" x14ac:dyDescent="0.2">
      <c r="A669" s="226" t="s">
        <v>8</v>
      </c>
      <c r="B669" s="263">
        <v>0.123</v>
      </c>
      <c r="C669" s="264">
        <v>0.11</v>
      </c>
      <c r="D669" s="264">
        <v>0.151</v>
      </c>
      <c r="E669" s="264">
        <v>0.22700000000000001</v>
      </c>
      <c r="F669" s="302">
        <v>0.13700000000000001</v>
      </c>
      <c r="G669" s="265">
        <v>0.16800000000000001</v>
      </c>
      <c r="H669" s="303">
        <v>0.14799999999999999</v>
      </c>
      <c r="I669" s="304"/>
      <c r="J669" s="305"/>
      <c r="K669" s="306"/>
    </row>
    <row r="670" spans="1:11" x14ac:dyDescent="0.2">
      <c r="A670" s="295" t="s">
        <v>1</v>
      </c>
      <c r="B670" s="266">
        <f t="shared" ref="B670:G670" si="152">B667/B666*100-100</f>
        <v>16.587570621468913</v>
      </c>
      <c r="C670" s="267">
        <f t="shared" si="152"/>
        <v>21.830508474576263</v>
      </c>
      <c r="D670" s="267">
        <f t="shared" si="152"/>
        <v>18.101694915254242</v>
      </c>
      <c r="E670" s="267">
        <f t="shared" si="152"/>
        <v>-1.4011299435028235</v>
      </c>
      <c r="F670" s="267">
        <f t="shared" si="152"/>
        <v>21.10734463276836</v>
      </c>
      <c r="G670" s="268">
        <f t="shared" si="152"/>
        <v>17.514124293785315</v>
      </c>
      <c r="H670" s="268">
        <f>H667/H666*100-100</f>
        <v>17.920903954802256</v>
      </c>
      <c r="I670" s="304"/>
      <c r="J670" s="305"/>
      <c r="K670" s="227"/>
    </row>
    <row r="671" spans="1:11" ht="13.5" thickBot="1" x14ac:dyDescent="0.25">
      <c r="A671" s="226" t="s">
        <v>27</v>
      </c>
      <c r="B671" s="270">
        <f t="shared" ref="B671:H671" si="153">B667-B654</f>
        <v>379.73170731707341</v>
      </c>
      <c r="C671" s="271">
        <f t="shared" si="153"/>
        <v>283.38095238095229</v>
      </c>
      <c r="D671" s="271">
        <f t="shared" si="153"/>
        <v>283.36842105263167</v>
      </c>
      <c r="E671" s="271">
        <f t="shared" si="153"/>
        <v>-275.57142857142844</v>
      </c>
      <c r="F671" s="271">
        <f t="shared" si="153"/>
        <v>140.28205128205173</v>
      </c>
      <c r="G671" s="272">
        <f t="shared" si="153"/>
        <v>306.5</v>
      </c>
      <c r="H671" s="307">
        <f t="shared" si="153"/>
        <v>250.87179487179492</v>
      </c>
      <c r="I671" s="308"/>
      <c r="J671" s="305"/>
      <c r="K671" s="227"/>
    </row>
    <row r="672" spans="1:11" x14ac:dyDescent="0.2">
      <c r="A672" s="309" t="s">
        <v>51</v>
      </c>
      <c r="B672" s="274">
        <v>612</v>
      </c>
      <c r="C672" s="275">
        <v>594</v>
      </c>
      <c r="D672" s="275">
        <v>613</v>
      </c>
      <c r="E672" s="275">
        <v>29</v>
      </c>
      <c r="F672" s="275">
        <v>623</v>
      </c>
      <c r="G672" s="276">
        <v>608</v>
      </c>
      <c r="H672" s="277">
        <f>SUM(B672:G672)</f>
        <v>3079</v>
      </c>
      <c r="I672" s="310" t="s">
        <v>56</v>
      </c>
      <c r="J672" s="311">
        <f>H659-H672</f>
        <v>32</v>
      </c>
      <c r="K672" s="279">
        <f>J672/H659</f>
        <v>1.0286081645773062E-2</v>
      </c>
    </row>
    <row r="673" spans="1:11" x14ac:dyDescent="0.2">
      <c r="A673" s="309" t="s">
        <v>28</v>
      </c>
      <c r="B673" s="229"/>
      <c r="C673" s="281"/>
      <c r="D673" s="281"/>
      <c r="E673" s="281"/>
      <c r="F673" s="281"/>
      <c r="G673" s="230"/>
      <c r="H673" s="233"/>
      <c r="I673" s="227" t="s">
        <v>57</v>
      </c>
      <c r="J673" s="546">
        <v>153.80000000000001</v>
      </c>
      <c r="K673" s="546"/>
    </row>
    <row r="674" spans="1:11" ht="13.5" thickBot="1" x14ac:dyDescent="0.25">
      <c r="A674" s="312" t="s">
        <v>26</v>
      </c>
      <c r="B674" s="231">
        <f t="shared" ref="B674:G674" si="154">B673-B660</f>
        <v>0</v>
      </c>
      <c r="C674" s="232">
        <f t="shared" si="154"/>
        <v>0</v>
      </c>
      <c r="D674" s="232">
        <f t="shared" si="154"/>
        <v>0</v>
      </c>
      <c r="E674" s="232">
        <f t="shared" si="154"/>
        <v>0</v>
      </c>
      <c r="F674" s="232">
        <f t="shared" si="154"/>
        <v>0</v>
      </c>
      <c r="G674" s="238">
        <f t="shared" si="154"/>
        <v>0</v>
      </c>
      <c r="H674" s="234"/>
      <c r="I674" s="546" t="s">
        <v>26</v>
      </c>
      <c r="J674" s="546">
        <f>J673-J660</f>
        <v>-9.9999999999909051E-3</v>
      </c>
      <c r="K674" s="546"/>
    </row>
    <row r="676" spans="1:11" ht="13.5" thickBot="1" x14ac:dyDescent="0.25"/>
    <row r="677" spans="1:11" ht="13.5" thickBot="1" x14ac:dyDescent="0.25">
      <c r="A677" s="285" t="s">
        <v>173</v>
      </c>
      <c r="B677" s="624" t="s">
        <v>50</v>
      </c>
      <c r="C677" s="625"/>
      <c r="D677" s="625"/>
      <c r="E677" s="625"/>
      <c r="F677" s="625"/>
      <c r="G677" s="626"/>
      <c r="H677" s="313" t="s">
        <v>0</v>
      </c>
      <c r="I677" s="227"/>
      <c r="J677" s="554"/>
      <c r="K677" s="554"/>
    </row>
    <row r="678" spans="1:11" x14ac:dyDescent="0.2">
      <c r="A678" s="226" t="s">
        <v>54</v>
      </c>
      <c r="B678" s="453">
        <v>1</v>
      </c>
      <c r="C678" s="454">
        <v>2</v>
      </c>
      <c r="D678" s="455">
        <v>3</v>
      </c>
      <c r="E678" s="454">
        <v>4</v>
      </c>
      <c r="F678" s="455">
        <v>5</v>
      </c>
      <c r="G678" s="456">
        <v>6</v>
      </c>
      <c r="H678" s="460">
        <v>185</v>
      </c>
      <c r="I678" s="290"/>
      <c r="J678" s="554"/>
      <c r="K678" s="554"/>
    </row>
    <row r="679" spans="1:11" x14ac:dyDescent="0.2">
      <c r="A679" s="292" t="s">
        <v>3</v>
      </c>
      <c r="B679" s="253">
        <v>4465</v>
      </c>
      <c r="C679" s="253">
        <v>4465</v>
      </c>
      <c r="D679" s="253">
        <v>4465</v>
      </c>
      <c r="E679" s="253">
        <v>4465</v>
      </c>
      <c r="F679" s="253">
        <v>4465</v>
      </c>
      <c r="G679" s="253">
        <v>4465</v>
      </c>
      <c r="H679" s="253">
        <v>4465</v>
      </c>
      <c r="I679" s="294"/>
      <c r="J679" s="291"/>
      <c r="K679" s="554"/>
    </row>
    <row r="680" spans="1:11" x14ac:dyDescent="0.2">
      <c r="A680" s="295" t="s">
        <v>6</v>
      </c>
      <c r="B680" s="256">
        <v>4895</v>
      </c>
      <c r="C680" s="257">
        <v>5383</v>
      </c>
      <c r="D680" s="257">
        <v>5152</v>
      </c>
      <c r="E680" s="257">
        <v>407</v>
      </c>
      <c r="F680" s="296">
        <v>5592</v>
      </c>
      <c r="G680" s="258">
        <v>5370</v>
      </c>
      <c r="H680" s="297">
        <v>5213</v>
      </c>
      <c r="I680" s="542"/>
      <c r="J680" s="291"/>
      <c r="K680" s="554"/>
    </row>
    <row r="681" spans="1:11" x14ac:dyDescent="0.2">
      <c r="A681" s="226" t="s">
        <v>7</v>
      </c>
      <c r="B681" s="260">
        <v>60</v>
      </c>
      <c r="C681" s="261">
        <v>65.7</v>
      </c>
      <c r="D681" s="261">
        <v>42.9</v>
      </c>
      <c r="E681" s="261">
        <v>40</v>
      </c>
      <c r="F681" s="509">
        <v>48.6</v>
      </c>
      <c r="G681" s="262">
        <v>54.3</v>
      </c>
      <c r="H681" s="300">
        <v>46.5</v>
      </c>
      <c r="I681" s="301"/>
      <c r="J681" s="291"/>
      <c r="K681" s="554"/>
    </row>
    <row r="682" spans="1:11" x14ac:dyDescent="0.2">
      <c r="A682" s="226" t="s">
        <v>8</v>
      </c>
      <c r="B682" s="263">
        <v>0.13400000000000001</v>
      </c>
      <c r="C682" s="264">
        <v>0.13</v>
      </c>
      <c r="D682" s="264">
        <v>0.159</v>
      </c>
      <c r="E682" s="264">
        <v>0.20599999999999999</v>
      </c>
      <c r="F682" s="302">
        <v>0.123</v>
      </c>
      <c r="G682" s="265">
        <v>0.12</v>
      </c>
      <c r="H682" s="303">
        <v>0.151</v>
      </c>
      <c r="I682" s="304"/>
      <c r="J682" s="305"/>
      <c r="K682" s="306"/>
    </row>
    <row r="683" spans="1:11" x14ac:dyDescent="0.2">
      <c r="A683" s="295" t="s">
        <v>1</v>
      </c>
      <c r="B683" s="266">
        <f t="shared" ref="B683:G683" si="155">B680/B679*100-100</f>
        <v>9.6304591265397477</v>
      </c>
      <c r="C683" s="267">
        <f t="shared" si="155"/>
        <v>20.559910414333714</v>
      </c>
      <c r="D683" s="267">
        <f t="shared" si="155"/>
        <v>15.386338185890253</v>
      </c>
      <c r="E683" s="267">
        <f t="shared" si="155"/>
        <v>-90.884658454647251</v>
      </c>
      <c r="F683" s="267">
        <f t="shared" si="155"/>
        <v>25.240761478163492</v>
      </c>
      <c r="G683" s="268">
        <f t="shared" si="155"/>
        <v>20.268756998880178</v>
      </c>
      <c r="H683" s="268">
        <f>H680/H679*100-100</f>
        <v>16.752519596864502</v>
      </c>
      <c r="I683" s="304"/>
      <c r="J683" s="305"/>
      <c r="K683" s="227"/>
    </row>
    <row r="684" spans="1:11" ht="13.5" thickBot="1" x14ac:dyDescent="0.25">
      <c r="A684" s="226" t="s">
        <v>27</v>
      </c>
      <c r="B684" s="270">
        <f t="shared" ref="B684:H684" si="156">B680-B667</f>
        <v>-264</v>
      </c>
      <c r="C684" s="271">
        <f t="shared" si="156"/>
        <v>-8</v>
      </c>
      <c r="D684" s="271">
        <f t="shared" si="156"/>
        <v>-74</v>
      </c>
      <c r="E684" s="271">
        <f t="shared" si="156"/>
        <v>-3956</v>
      </c>
      <c r="F684" s="271">
        <f t="shared" si="156"/>
        <v>233</v>
      </c>
      <c r="G684" s="272">
        <f t="shared" si="156"/>
        <v>170</v>
      </c>
      <c r="H684" s="307">
        <f t="shared" si="156"/>
        <v>-5</v>
      </c>
      <c r="I684" s="308"/>
      <c r="J684" s="305"/>
      <c r="K684" s="227"/>
    </row>
    <row r="685" spans="1:11" x14ac:dyDescent="0.2">
      <c r="A685" s="309" t="s">
        <v>51</v>
      </c>
      <c r="B685" s="274">
        <v>607</v>
      </c>
      <c r="C685" s="275">
        <v>588</v>
      </c>
      <c r="D685" s="275">
        <v>608</v>
      </c>
      <c r="E685" s="275">
        <v>15</v>
      </c>
      <c r="F685" s="275">
        <v>620</v>
      </c>
      <c r="G685" s="276">
        <v>604</v>
      </c>
      <c r="H685" s="277">
        <f>SUM(B685:G685)</f>
        <v>3042</v>
      </c>
      <c r="I685" s="310" t="s">
        <v>56</v>
      </c>
      <c r="J685" s="311">
        <f>H672-H685</f>
        <v>37</v>
      </c>
      <c r="K685" s="279">
        <f>J685/H672</f>
        <v>1.2016888600194868E-2</v>
      </c>
    </row>
    <row r="686" spans="1:11" x14ac:dyDescent="0.2">
      <c r="A686" s="309" t="s">
        <v>28</v>
      </c>
      <c r="B686" s="229"/>
      <c r="C686" s="281"/>
      <c r="D686" s="281"/>
      <c r="E686" s="281"/>
      <c r="F686" s="281"/>
      <c r="G686" s="230"/>
      <c r="H686" s="233"/>
      <c r="I686" s="227" t="s">
        <v>57</v>
      </c>
      <c r="J686" s="554">
        <v>153.96</v>
      </c>
      <c r="K686" s="554"/>
    </row>
    <row r="687" spans="1:11" ht="13.5" thickBot="1" x14ac:dyDescent="0.25">
      <c r="A687" s="312" t="s">
        <v>26</v>
      </c>
      <c r="B687" s="231">
        <f t="shared" ref="B687:G687" si="157">B686-B673</f>
        <v>0</v>
      </c>
      <c r="C687" s="232">
        <f t="shared" si="157"/>
        <v>0</v>
      </c>
      <c r="D687" s="232">
        <f t="shared" si="157"/>
        <v>0</v>
      </c>
      <c r="E687" s="232">
        <f t="shared" si="157"/>
        <v>0</v>
      </c>
      <c r="F687" s="232">
        <f t="shared" si="157"/>
        <v>0</v>
      </c>
      <c r="G687" s="238">
        <f t="shared" si="157"/>
        <v>0</v>
      </c>
      <c r="H687" s="234"/>
      <c r="I687" s="554" t="s">
        <v>26</v>
      </c>
      <c r="J687" s="554">
        <f>J686-J673</f>
        <v>0.15999999999999659</v>
      </c>
      <c r="K687" s="554"/>
    </row>
    <row r="689" spans="1:11" ht="13.5" thickBot="1" x14ac:dyDescent="0.25"/>
    <row r="690" spans="1:11" ht="13.5" thickBot="1" x14ac:dyDescent="0.25">
      <c r="A690" s="285" t="s">
        <v>175</v>
      </c>
      <c r="B690" s="624" t="s">
        <v>50</v>
      </c>
      <c r="C690" s="625"/>
      <c r="D690" s="625"/>
      <c r="E690" s="625"/>
      <c r="F690" s="625"/>
      <c r="G690" s="626"/>
      <c r="H690" s="313" t="s">
        <v>0</v>
      </c>
      <c r="I690" s="227"/>
      <c r="J690" s="578"/>
      <c r="K690" s="578"/>
    </row>
    <row r="691" spans="1:11" x14ac:dyDescent="0.2">
      <c r="A691" s="226" t="s">
        <v>54</v>
      </c>
      <c r="B691" s="453">
        <v>1</v>
      </c>
      <c r="C691" s="454">
        <v>2</v>
      </c>
      <c r="D691" s="455">
        <v>3</v>
      </c>
      <c r="E691" s="454">
        <v>4</v>
      </c>
      <c r="F691" s="455">
        <v>5</v>
      </c>
      <c r="G691" s="456">
        <v>6</v>
      </c>
      <c r="H691" s="460">
        <v>185</v>
      </c>
      <c r="I691" s="290"/>
      <c r="J691" s="578"/>
      <c r="K691" s="578"/>
    </row>
    <row r="692" spans="1:11" x14ac:dyDescent="0.2">
      <c r="A692" s="292" t="s">
        <v>3</v>
      </c>
      <c r="B692" s="253">
        <v>4505</v>
      </c>
      <c r="C692" s="253">
        <v>4505</v>
      </c>
      <c r="D692" s="253">
        <v>4505</v>
      </c>
      <c r="E692" s="253">
        <v>4505</v>
      </c>
      <c r="F692" s="253">
        <v>4505</v>
      </c>
      <c r="G692" s="253">
        <v>4505</v>
      </c>
      <c r="H692" s="253">
        <v>4505</v>
      </c>
      <c r="I692" s="294"/>
      <c r="J692" s="291"/>
      <c r="K692" s="578"/>
    </row>
    <row r="693" spans="1:11" x14ac:dyDescent="0.2">
      <c r="A693" s="295" t="s">
        <v>6</v>
      </c>
      <c r="B693" s="256">
        <v>5138</v>
      </c>
      <c r="C693" s="257">
        <v>5592</v>
      </c>
      <c r="D693" s="257">
        <v>5654</v>
      </c>
      <c r="E693" s="257">
        <v>3944</v>
      </c>
      <c r="F693" s="296">
        <v>5779</v>
      </c>
      <c r="G693" s="258">
        <v>5502</v>
      </c>
      <c r="H693" s="297">
        <v>5447</v>
      </c>
      <c r="I693" s="542"/>
      <c r="J693" s="291"/>
      <c r="K693" s="578"/>
    </row>
    <row r="694" spans="1:11" x14ac:dyDescent="0.2">
      <c r="A694" s="226" t="s">
        <v>7</v>
      </c>
      <c r="B694" s="260">
        <v>60</v>
      </c>
      <c r="C694" s="261">
        <v>40</v>
      </c>
      <c r="D694" s="261">
        <v>57.1</v>
      </c>
      <c r="E694" s="261">
        <v>50</v>
      </c>
      <c r="F694" s="509">
        <v>28.6</v>
      </c>
      <c r="G694" s="262">
        <v>48.6</v>
      </c>
      <c r="H694" s="300">
        <v>41.1</v>
      </c>
      <c r="I694" s="301"/>
      <c r="J694" s="291"/>
      <c r="K694" s="578"/>
    </row>
    <row r="695" spans="1:11" x14ac:dyDescent="0.2">
      <c r="A695" s="226" t="s">
        <v>8</v>
      </c>
      <c r="B695" s="263">
        <v>0.14000000000000001</v>
      </c>
      <c r="C695" s="264">
        <v>0.159</v>
      </c>
      <c r="D695" s="264">
        <v>0.126</v>
      </c>
      <c r="E695" s="264">
        <v>0.14799999999999999</v>
      </c>
      <c r="F695" s="302">
        <v>0.16500000000000001</v>
      </c>
      <c r="G695" s="265">
        <v>0.16300000000000001</v>
      </c>
      <c r="H695" s="303">
        <v>0.16800000000000001</v>
      </c>
      <c r="I695" s="304"/>
      <c r="J695" s="305"/>
      <c r="K695" s="306"/>
    </row>
    <row r="696" spans="1:11" x14ac:dyDescent="0.2">
      <c r="A696" s="295" t="s">
        <v>1</v>
      </c>
      <c r="B696" s="266">
        <f t="shared" ref="B696:G696" si="158">B693/B692*100-100</f>
        <v>14.051054384017746</v>
      </c>
      <c r="C696" s="267">
        <f t="shared" si="158"/>
        <v>24.128745837957837</v>
      </c>
      <c r="D696" s="267">
        <f t="shared" si="158"/>
        <v>25.504994450610425</v>
      </c>
      <c r="E696" s="267">
        <f t="shared" si="158"/>
        <v>-12.452830188679243</v>
      </c>
      <c r="F696" s="267">
        <f t="shared" si="158"/>
        <v>28.279689234184247</v>
      </c>
      <c r="G696" s="268">
        <f t="shared" si="158"/>
        <v>22.130965593784694</v>
      </c>
      <c r="H696" s="268">
        <f>H693/H692*100-100</f>
        <v>20.910099889012201</v>
      </c>
      <c r="I696" s="304"/>
      <c r="J696" s="305"/>
      <c r="K696" s="227"/>
    </row>
    <row r="697" spans="1:11" ht="13.5" thickBot="1" x14ac:dyDescent="0.25">
      <c r="A697" s="226" t="s">
        <v>27</v>
      </c>
      <c r="B697" s="270">
        <f t="shared" ref="B697:H697" si="159">B693-B680</f>
        <v>243</v>
      </c>
      <c r="C697" s="271">
        <f t="shared" si="159"/>
        <v>209</v>
      </c>
      <c r="D697" s="271">
        <f t="shared" si="159"/>
        <v>502</v>
      </c>
      <c r="E697" s="271">
        <f t="shared" si="159"/>
        <v>3537</v>
      </c>
      <c r="F697" s="271">
        <f t="shared" si="159"/>
        <v>187</v>
      </c>
      <c r="G697" s="272">
        <f t="shared" si="159"/>
        <v>132</v>
      </c>
      <c r="H697" s="307">
        <f t="shared" si="159"/>
        <v>234</v>
      </c>
      <c r="I697" s="308"/>
      <c r="J697" s="305"/>
      <c r="K697" s="227"/>
    </row>
    <row r="698" spans="1:11" x14ac:dyDescent="0.2">
      <c r="A698" s="309" t="s">
        <v>51</v>
      </c>
      <c r="B698" s="274">
        <v>600</v>
      </c>
      <c r="C698" s="275">
        <v>584</v>
      </c>
      <c r="D698" s="275">
        <v>577</v>
      </c>
      <c r="E698" s="275">
        <v>38</v>
      </c>
      <c r="F698" s="275">
        <v>600</v>
      </c>
      <c r="G698" s="276">
        <v>604</v>
      </c>
      <c r="H698" s="277">
        <f>SUM(B698:G698)</f>
        <v>3003</v>
      </c>
      <c r="I698" s="310" t="s">
        <v>56</v>
      </c>
      <c r="J698" s="311">
        <f>H685-H698</f>
        <v>39</v>
      </c>
      <c r="K698" s="279">
        <f>J698/H685</f>
        <v>1.282051282051282E-2</v>
      </c>
    </row>
    <row r="699" spans="1:11" x14ac:dyDescent="0.2">
      <c r="A699" s="309" t="s">
        <v>28</v>
      </c>
      <c r="B699" s="229"/>
      <c r="C699" s="281"/>
      <c r="D699" s="281"/>
      <c r="E699" s="281"/>
      <c r="F699" s="281"/>
      <c r="G699" s="230"/>
      <c r="H699" s="233"/>
      <c r="I699" s="227" t="s">
        <v>57</v>
      </c>
      <c r="J699" s="578">
        <v>153.93</v>
      </c>
      <c r="K699" s="578"/>
    </row>
    <row r="700" spans="1:11" ht="13.5" thickBot="1" x14ac:dyDescent="0.25">
      <c r="A700" s="312" t="s">
        <v>26</v>
      </c>
      <c r="B700" s="231">
        <f t="shared" ref="B700:G700" si="160">B699-B686</f>
        <v>0</v>
      </c>
      <c r="C700" s="232">
        <f t="shared" si="160"/>
        <v>0</v>
      </c>
      <c r="D700" s="232">
        <f t="shared" si="160"/>
        <v>0</v>
      </c>
      <c r="E700" s="232">
        <f t="shared" si="160"/>
        <v>0</v>
      </c>
      <c r="F700" s="232">
        <f t="shared" si="160"/>
        <v>0</v>
      </c>
      <c r="G700" s="238">
        <f t="shared" si="160"/>
        <v>0</v>
      </c>
      <c r="H700" s="234"/>
      <c r="I700" s="578" t="s">
        <v>26</v>
      </c>
      <c r="J700" s="578">
        <f>J699-J686</f>
        <v>-3.0000000000001137E-2</v>
      </c>
      <c r="K700" s="578"/>
    </row>
    <row r="702" spans="1:11" ht="13.5" thickBot="1" x14ac:dyDescent="0.25"/>
    <row r="703" spans="1:11" ht="13.5" thickBot="1" x14ac:dyDescent="0.25">
      <c r="A703" s="285" t="s">
        <v>177</v>
      </c>
      <c r="B703" s="621" t="s">
        <v>50</v>
      </c>
      <c r="C703" s="622"/>
      <c r="D703" s="622"/>
      <c r="E703" s="622"/>
      <c r="F703" s="622"/>
      <c r="G703" s="623"/>
      <c r="H703" s="313" t="s">
        <v>0</v>
      </c>
      <c r="I703" s="227"/>
      <c r="J703" s="596"/>
      <c r="K703" s="596"/>
    </row>
    <row r="704" spans="1:11" x14ac:dyDescent="0.2">
      <c r="A704" s="469" t="s">
        <v>54</v>
      </c>
      <c r="B704" s="490">
        <v>1</v>
      </c>
      <c r="C704" s="329">
        <v>2</v>
      </c>
      <c r="D704" s="329">
        <v>3</v>
      </c>
      <c r="E704" s="329">
        <v>4</v>
      </c>
      <c r="F704" s="329">
        <v>5</v>
      </c>
      <c r="G704" s="483">
        <v>6</v>
      </c>
      <c r="H704" s="610">
        <v>183</v>
      </c>
      <c r="I704" s="290"/>
      <c r="J704" s="596"/>
      <c r="K704" s="596"/>
    </row>
    <row r="705" spans="1:20" x14ac:dyDescent="0.2">
      <c r="A705" s="470" t="s">
        <v>3</v>
      </c>
      <c r="B705" s="253">
        <v>4545</v>
      </c>
      <c r="C705" s="254">
        <v>4545</v>
      </c>
      <c r="D705" s="254">
        <v>4545</v>
      </c>
      <c r="E705" s="254">
        <v>4545</v>
      </c>
      <c r="F705" s="254">
        <v>4545</v>
      </c>
      <c r="G705" s="255">
        <v>4545</v>
      </c>
      <c r="H705" s="397">
        <v>4545</v>
      </c>
      <c r="I705" s="294"/>
      <c r="J705" s="291"/>
      <c r="K705" s="596"/>
    </row>
    <row r="706" spans="1:20" x14ac:dyDescent="0.2">
      <c r="A706" s="471" t="s">
        <v>6</v>
      </c>
      <c r="B706" s="256">
        <v>5125.4227642276401</v>
      </c>
      <c r="C706" s="257">
        <v>5363.5396825396829</v>
      </c>
      <c r="D706" s="257">
        <v>5274.2105263157891</v>
      </c>
      <c r="E706" s="257">
        <v>4315.1904761904761</v>
      </c>
      <c r="F706" s="257">
        <v>5452.2393162393164</v>
      </c>
      <c r="G706" s="258">
        <v>5198.5</v>
      </c>
      <c r="H706" s="611">
        <v>5104</v>
      </c>
      <c r="I706" s="542"/>
      <c r="J706" s="291"/>
      <c r="K706" s="596"/>
      <c r="N706" s="596"/>
      <c r="O706" s="596"/>
      <c r="P706" s="596"/>
      <c r="Q706" s="596"/>
      <c r="R706" s="596"/>
      <c r="S706" s="596"/>
      <c r="T706" s="596"/>
    </row>
    <row r="707" spans="1:20" x14ac:dyDescent="0.2">
      <c r="A707" s="469" t="s">
        <v>7</v>
      </c>
      <c r="B707" s="260">
        <v>59.512195121951216</v>
      </c>
      <c r="C707" s="261">
        <v>59.042857142857144</v>
      </c>
      <c r="D707" s="261">
        <v>56.140350877192986</v>
      </c>
      <c r="E707" s="261">
        <v>36.666666666666664</v>
      </c>
      <c r="F707" s="261">
        <v>42.524786324786326</v>
      </c>
      <c r="G707" s="262">
        <v>52.733333333333327</v>
      </c>
      <c r="H707" s="612">
        <v>49.2</v>
      </c>
      <c r="I707" s="301"/>
      <c r="J707" s="291"/>
      <c r="K707" s="596"/>
      <c r="M707" s="596"/>
      <c r="N707" s="596"/>
      <c r="O707" s="596"/>
      <c r="P707" s="596"/>
      <c r="Q707" s="596"/>
      <c r="R707" s="596"/>
    </row>
    <row r="708" spans="1:20" x14ac:dyDescent="0.2">
      <c r="A708" s="469" t="s">
        <v>8</v>
      </c>
      <c r="B708" s="263">
        <v>0.12246914403026428</v>
      </c>
      <c r="C708" s="264">
        <v>0.11967021869629386</v>
      </c>
      <c r="D708" s="264">
        <v>0.13157212787883157</v>
      </c>
      <c r="E708" s="264">
        <v>0.1579777921029987</v>
      </c>
      <c r="F708" s="264">
        <v>0.1357240934020775</v>
      </c>
      <c r="G708" s="265">
        <v>0.14247607640900598</v>
      </c>
      <c r="H708" s="613">
        <v>0.121</v>
      </c>
      <c r="I708" s="304"/>
      <c r="J708" s="305"/>
      <c r="K708" s="306"/>
      <c r="M708" s="596"/>
      <c r="N708" s="596"/>
      <c r="O708" s="596"/>
      <c r="P708" s="596"/>
      <c r="Q708" s="596"/>
      <c r="R708" s="596"/>
    </row>
    <row r="709" spans="1:20" x14ac:dyDescent="0.2">
      <c r="A709" s="471" t="s">
        <v>1</v>
      </c>
      <c r="B709" s="266">
        <f t="shared" ref="B709:G709" si="161">B706/B705*100-100</f>
        <v>12.770577870795165</v>
      </c>
      <c r="C709" s="267">
        <f t="shared" si="161"/>
        <v>18.009673983271355</v>
      </c>
      <c r="D709" s="267">
        <f t="shared" si="161"/>
        <v>16.044236002547606</v>
      </c>
      <c r="E709" s="267">
        <f t="shared" si="161"/>
        <v>-5.056315155325052</v>
      </c>
      <c r="F709" s="267">
        <f t="shared" si="161"/>
        <v>19.961261083373302</v>
      </c>
      <c r="G709" s="268">
        <f t="shared" si="161"/>
        <v>14.378437843784383</v>
      </c>
      <c r="H709" s="345">
        <f>H706/H705*100-100</f>
        <v>12.299229922992311</v>
      </c>
      <c r="I709" s="304"/>
      <c r="J709" s="305"/>
      <c r="K709" s="227"/>
    </row>
    <row r="710" spans="1:20" ht="13.5" thickBot="1" x14ac:dyDescent="0.25">
      <c r="A710" s="469" t="s">
        <v>27</v>
      </c>
      <c r="B710" s="500">
        <f t="shared" ref="B710:H710" si="162">B706-B693</f>
        <v>-12.577235772359927</v>
      </c>
      <c r="C710" s="501">
        <f t="shared" si="162"/>
        <v>-228.46031746031713</v>
      </c>
      <c r="D710" s="501">
        <f t="shared" si="162"/>
        <v>-379.78947368421086</v>
      </c>
      <c r="E710" s="501">
        <f t="shared" si="162"/>
        <v>371.19047619047615</v>
      </c>
      <c r="F710" s="501">
        <f t="shared" si="162"/>
        <v>-326.76068376068361</v>
      </c>
      <c r="G710" s="502">
        <f t="shared" si="162"/>
        <v>-303.5</v>
      </c>
      <c r="H710" s="614">
        <f t="shared" si="162"/>
        <v>-343</v>
      </c>
      <c r="I710" s="308"/>
      <c r="J710" s="305"/>
      <c r="K710" s="227"/>
    </row>
    <row r="711" spans="1:20" x14ac:dyDescent="0.2">
      <c r="A711" s="309" t="s">
        <v>51</v>
      </c>
      <c r="B711" s="486"/>
      <c r="C711" s="487"/>
      <c r="D711" s="487"/>
      <c r="E711" s="487"/>
      <c r="F711" s="487"/>
      <c r="G711" s="489"/>
      <c r="H711" s="277">
        <f>SUM(B711:G711)</f>
        <v>0</v>
      </c>
      <c r="I711" s="310" t="s">
        <v>56</v>
      </c>
      <c r="J711" s="311">
        <f>H698-H711</f>
        <v>3003</v>
      </c>
      <c r="K711" s="279">
        <f>J711/H698</f>
        <v>1</v>
      </c>
    </row>
    <row r="712" spans="1:20" x14ac:dyDescent="0.2">
      <c r="A712" s="309" t="s">
        <v>28</v>
      </c>
      <c r="B712" s="229"/>
      <c r="C712" s="281"/>
      <c r="D712" s="281"/>
      <c r="E712" s="281"/>
      <c r="F712" s="281"/>
      <c r="G712" s="230"/>
      <c r="H712" s="233"/>
      <c r="I712" s="227" t="s">
        <v>57</v>
      </c>
      <c r="J712" s="596">
        <v>154.31</v>
      </c>
      <c r="K712" s="596"/>
    </row>
    <row r="713" spans="1:20" ht="13.5" thickBot="1" x14ac:dyDescent="0.25">
      <c r="A713" s="312" t="s">
        <v>26</v>
      </c>
      <c r="B713" s="231">
        <f t="shared" ref="B713:G713" si="163">B712-B699</f>
        <v>0</v>
      </c>
      <c r="C713" s="232">
        <f t="shared" si="163"/>
        <v>0</v>
      </c>
      <c r="D713" s="232">
        <f t="shared" si="163"/>
        <v>0</v>
      </c>
      <c r="E713" s="232">
        <f t="shared" si="163"/>
        <v>0</v>
      </c>
      <c r="F713" s="232">
        <f t="shared" si="163"/>
        <v>0</v>
      </c>
      <c r="G713" s="238">
        <f t="shared" si="163"/>
        <v>0</v>
      </c>
      <c r="H713" s="234"/>
      <c r="I713" s="596" t="s">
        <v>26</v>
      </c>
      <c r="J713" s="596">
        <f>J712-J699</f>
        <v>0.37999999999999545</v>
      </c>
      <c r="K713" s="596"/>
    </row>
  </sheetData>
  <mergeCells count="52">
    <mergeCell ref="B182:G182"/>
    <mergeCell ref="B267:G267"/>
    <mergeCell ref="B430:G430"/>
    <mergeCell ref="B417:G417"/>
    <mergeCell ref="B404:G404"/>
    <mergeCell ref="B391:G391"/>
    <mergeCell ref="B210:G210"/>
    <mergeCell ref="B252:G252"/>
    <mergeCell ref="B196:G196"/>
    <mergeCell ref="B281:G281"/>
    <mergeCell ref="B238:G238"/>
    <mergeCell ref="B224:G224"/>
    <mergeCell ref="B323:G323"/>
    <mergeCell ref="B9:G9"/>
    <mergeCell ref="B23:G23"/>
    <mergeCell ref="B37:G37"/>
    <mergeCell ref="B53:G53"/>
    <mergeCell ref="B67:G67"/>
    <mergeCell ref="B81:G81"/>
    <mergeCell ref="B167:G167"/>
    <mergeCell ref="B153:G153"/>
    <mergeCell ref="B139:G139"/>
    <mergeCell ref="B125:G125"/>
    <mergeCell ref="B111:G111"/>
    <mergeCell ref="B95:G95"/>
    <mergeCell ref="B703:G703"/>
    <mergeCell ref="B482:G482"/>
    <mergeCell ref="B547:G547"/>
    <mergeCell ref="B534:G534"/>
    <mergeCell ref="B508:G508"/>
    <mergeCell ref="B586:G586"/>
    <mergeCell ref="B573:G573"/>
    <mergeCell ref="B560:G560"/>
    <mergeCell ref="B521:G521"/>
    <mergeCell ref="B495:G495"/>
    <mergeCell ref="B690:G690"/>
    <mergeCell ref="B664:G664"/>
    <mergeCell ref="B638:G638"/>
    <mergeCell ref="B651:G651"/>
    <mergeCell ref="B625:G625"/>
    <mergeCell ref="B612:G612"/>
    <mergeCell ref="B599:G599"/>
    <mergeCell ref="B677:G677"/>
    <mergeCell ref="B309:G309"/>
    <mergeCell ref="B295:G295"/>
    <mergeCell ref="B339:G339"/>
    <mergeCell ref="B456:G456"/>
    <mergeCell ref="B378:G378"/>
    <mergeCell ref="B443:G443"/>
    <mergeCell ref="B365:G365"/>
    <mergeCell ref="B352:G352"/>
    <mergeCell ref="B469:G469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R838"/>
  <sheetViews>
    <sheetView showGridLines="0" tabSelected="1" topLeftCell="A822" zoomScale="85" zoomScaleNormal="85" workbookViewId="0">
      <selection activeCell="H833" sqref="H833"/>
    </sheetView>
  </sheetViews>
  <sheetFormatPr baseColWidth="10" defaultRowHeight="12.75" x14ac:dyDescent="0.2"/>
  <cols>
    <col min="1" max="1" width="16.28515625" style="280" bestFit="1" customWidth="1"/>
    <col min="2" max="7" width="10.2851562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624" t="s">
        <v>53</v>
      </c>
      <c r="C9" s="625"/>
      <c r="D9" s="625"/>
      <c r="E9" s="625"/>
      <c r="F9" s="626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624" t="s">
        <v>53</v>
      </c>
      <c r="C22" s="625"/>
      <c r="D22" s="625"/>
      <c r="E22" s="625"/>
      <c r="F22" s="626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624" t="s">
        <v>53</v>
      </c>
      <c r="C35" s="625"/>
      <c r="D35" s="625"/>
      <c r="E35" s="625"/>
      <c r="F35" s="626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624" t="s">
        <v>53</v>
      </c>
      <c r="C48" s="625"/>
      <c r="D48" s="625"/>
      <c r="E48" s="625"/>
      <c r="F48" s="626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624" t="s">
        <v>53</v>
      </c>
      <c r="C61" s="625"/>
      <c r="D61" s="625"/>
      <c r="E61" s="625"/>
      <c r="F61" s="626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624" t="s">
        <v>53</v>
      </c>
      <c r="C74" s="625"/>
      <c r="D74" s="625"/>
      <c r="E74" s="625"/>
      <c r="F74" s="626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624" t="s">
        <v>53</v>
      </c>
      <c r="C87" s="625"/>
      <c r="D87" s="625"/>
      <c r="E87" s="625"/>
      <c r="F87" s="626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624" t="s">
        <v>53</v>
      </c>
      <c r="C100" s="625"/>
      <c r="D100" s="625"/>
      <c r="E100" s="625"/>
      <c r="F100" s="626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624" t="s">
        <v>53</v>
      </c>
      <c r="C113" s="625"/>
      <c r="D113" s="625"/>
      <c r="E113" s="625"/>
      <c r="F113" s="626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624" t="s">
        <v>53</v>
      </c>
      <c r="C126" s="625"/>
      <c r="D126" s="625"/>
      <c r="E126" s="625"/>
      <c r="F126" s="626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624" t="s">
        <v>53</v>
      </c>
      <c r="C139" s="625"/>
      <c r="D139" s="625"/>
      <c r="E139" s="625"/>
      <c r="F139" s="626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1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1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1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1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624" t="s">
        <v>53</v>
      </c>
      <c r="C152" s="625"/>
      <c r="D152" s="625"/>
      <c r="E152" s="625"/>
      <c r="F152" s="626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319"/>
      <c r="G154" s="320">
        <v>1920</v>
      </c>
    </row>
    <row r="155" spans="1:11" s="419" customFormat="1" x14ac:dyDescent="0.2">
      <c r="A155" s="295" t="s">
        <v>6</v>
      </c>
      <c r="B155" s="321">
        <v>2118</v>
      </c>
      <c r="C155" s="322">
        <v>2285</v>
      </c>
      <c r="D155" s="322">
        <v>2445.33</v>
      </c>
      <c r="E155" s="322"/>
      <c r="F155" s="322"/>
      <c r="G155" s="259">
        <v>2302.09</v>
      </c>
    </row>
    <row r="156" spans="1:11" s="419" customFormat="1" x14ac:dyDescent="0.2">
      <c r="A156" s="226" t="s">
        <v>7</v>
      </c>
      <c r="B156" s="323">
        <v>90</v>
      </c>
      <c r="C156" s="324">
        <v>100</v>
      </c>
      <c r="D156" s="325">
        <v>100</v>
      </c>
      <c r="E156" s="325"/>
      <c r="F156" s="325"/>
      <c r="G156" s="326">
        <v>90.7</v>
      </c>
    </row>
    <row r="157" spans="1:11" s="419" customFormat="1" x14ac:dyDescent="0.2">
      <c r="A157" s="226" t="s">
        <v>8</v>
      </c>
      <c r="B157" s="263">
        <v>4.3499999999999997E-2</v>
      </c>
      <c r="C157" s="264">
        <v>3.4099999999999998E-2</v>
      </c>
      <c r="D157" s="327">
        <v>3.9300000000000002E-2</v>
      </c>
      <c r="E157" s="327"/>
      <c r="F157" s="327"/>
      <c r="G157" s="328">
        <v>6.5699999999999995E-2</v>
      </c>
    </row>
    <row r="158" spans="1:11" s="419" customFormat="1" x14ac:dyDescent="0.2">
      <c r="A158" s="295" t="s">
        <v>1</v>
      </c>
      <c r="B158" s="266">
        <f t="shared" ref="B158:G158" si="30">B155/B154*100-100</f>
        <v>10.312499999999986</v>
      </c>
      <c r="C158" s="267">
        <f t="shared" si="30"/>
        <v>19.010416666666671</v>
      </c>
      <c r="D158" s="267">
        <f t="shared" si="30"/>
        <v>27.360937499999991</v>
      </c>
      <c r="E158" s="267" t="e">
        <f t="shared" si="30"/>
        <v>#DIV/0!</v>
      </c>
      <c r="F158" s="267" t="e">
        <f t="shared" si="30"/>
        <v>#DIV/0!</v>
      </c>
      <c r="G158" s="269">
        <f t="shared" si="30"/>
        <v>19.900520833333331</v>
      </c>
    </row>
    <row r="159" spans="1:11" s="419" customFormat="1" ht="13.5" thickBot="1" x14ac:dyDescent="0.25">
      <c r="A159" s="226" t="s">
        <v>27</v>
      </c>
      <c r="B159" s="270">
        <f t="shared" ref="B159:G159" si="31">B155-B142</f>
        <v>-0.18181818181801646</v>
      </c>
      <c r="C159" s="271">
        <f t="shared" si="31"/>
        <v>110.26315789473665</v>
      </c>
      <c r="D159" s="271">
        <f t="shared" si="31"/>
        <v>194.37761904761919</v>
      </c>
      <c r="E159" s="271">
        <f t="shared" si="31"/>
        <v>0</v>
      </c>
      <c r="F159" s="271">
        <f t="shared" si="31"/>
        <v>0</v>
      </c>
      <c r="G159" s="273">
        <f t="shared" si="31"/>
        <v>108.16843137254909</v>
      </c>
    </row>
    <row r="160" spans="1:11" s="419" customFormat="1" x14ac:dyDescent="0.2">
      <c r="A160" s="309" t="s">
        <v>52</v>
      </c>
      <c r="B160" s="274">
        <v>99</v>
      </c>
      <c r="C160" s="275">
        <v>186</v>
      </c>
      <c r="D160" s="275">
        <v>153</v>
      </c>
      <c r="E160" s="275"/>
      <c r="F160" s="329"/>
      <c r="G160" s="330">
        <f>SUM(B160:F160)</f>
        <v>438</v>
      </c>
      <c r="H160" s="419" t="s">
        <v>56</v>
      </c>
      <c r="I160" s="331">
        <f>G147-G160</f>
        <v>51</v>
      </c>
      <c r="J160" s="332">
        <f>I160/G147</f>
        <v>0.10429447852760736</v>
      </c>
      <c r="K160" s="420" t="s">
        <v>84</v>
      </c>
    </row>
    <row r="161" spans="1:10" s="419" customFormat="1" x14ac:dyDescent="0.2">
      <c r="A161" s="309" t="s">
        <v>28</v>
      </c>
      <c r="B161" s="229">
        <v>71.5</v>
      </c>
      <c r="C161" s="281">
        <f t="shared" ref="C161:D161" si="32">C148+2.5</f>
        <v>71</v>
      </c>
      <c r="D161" s="281">
        <f t="shared" si="32"/>
        <v>71</v>
      </c>
      <c r="E161" s="281"/>
      <c r="F161" s="281"/>
      <c r="G161" s="233"/>
      <c r="H161" s="419" t="s">
        <v>57</v>
      </c>
      <c r="I161" s="419">
        <v>68.62</v>
      </c>
    </row>
    <row r="162" spans="1:10" s="419" customFormat="1" ht="13.5" thickBot="1" x14ac:dyDescent="0.25">
      <c r="A162" s="312" t="s">
        <v>26</v>
      </c>
      <c r="B162" s="336">
        <f>B161-B148</f>
        <v>3</v>
      </c>
      <c r="C162" s="337">
        <f>C161-C148</f>
        <v>2.5</v>
      </c>
      <c r="D162" s="337">
        <f>D161-D148</f>
        <v>2.5</v>
      </c>
      <c r="E162" s="337">
        <f>E161-E148</f>
        <v>0</v>
      </c>
      <c r="F162" s="337">
        <f>F161-F148</f>
        <v>0</v>
      </c>
      <c r="G162" s="234"/>
      <c r="H162" s="419" t="s">
        <v>26</v>
      </c>
      <c r="I162" s="419">
        <f>I161-I148</f>
        <v>2.0400000000000063</v>
      </c>
    </row>
    <row r="164" spans="1:10" ht="13.5" thickBot="1" x14ac:dyDescent="0.25"/>
    <row r="165" spans="1:10" ht="13.5" thickBot="1" x14ac:dyDescent="0.25">
      <c r="A165" s="285" t="s">
        <v>96</v>
      </c>
      <c r="B165" s="624" t="s">
        <v>53</v>
      </c>
      <c r="C165" s="625"/>
      <c r="D165" s="625"/>
      <c r="E165" s="625"/>
      <c r="F165" s="626"/>
      <c r="G165" s="314" t="s">
        <v>0</v>
      </c>
      <c r="H165" s="421"/>
      <c r="I165" s="421"/>
      <c r="J165" s="421"/>
    </row>
    <row r="166" spans="1:10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0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/>
      <c r="F167" s="319"/>
      <c r="G167" s="320">
        <v>2040</v>
      </c>
      <c r="H167" s="421"/>
      <c r="I167" s="421"/>
      <c r="J167" s="421"/>
    </row>
    <row r="168" spans="1:10" x14ac:dyDescent="0.2">
      <c r="A168" s="295" t="s">
        <v>6</v>
      </c>
      <c r="B168" s="321">
        <v>2202</v>
      </c>
      <c r="C168" s="322">
        <v>2305.7142857142858</v>
      </c>
      <c r="D168" s="322">
        <v>2498.8235294117649</v>
      </c>
      <c r="E168" s="322"/>
      <c r="F168" s="322"/>
      <c r="G168" s="259">
        <v>2352.5</v>
      </c>
      <c r="H168" s="421"/>
      <c r="I168" s="421"/>
      <c r="J168" s="421"/>
    </row>
    <row r="169" spans="1:10" x14ac:dyDescent="0.2">
      <c r="A169" s="226" t="s">
        <v>7</v>
      </c>
      <c r="B169" s="323">
        <v>100</v>
      </c>
      <c r="C169" s="324">
        <v>95.238095238095241</v>
      </c>
      <c r="D169" s="325">
        <v>100</v>
      </c>
      <c r="E169" s="325"/>
      <c r="F169" s="325"/>
      <c r="G169" s="326">
        <v>91.666666666666671</v>
      </c>
      <c r="H169" s="421"/>
      <c r="I169" s="421"/>
      <c r="J169" s="421"/>
    </row>
    <row r="170" spans="1:10" x14ac:dyDescent="0.2">
      <c r="A170" s="226" t="s">
        <v>8</v>
      </c>
      <c r="B170" s="263">
        <v>3.0314839724393527E-2</v>
      </c>
      <c r="C170" s="264">
        <v>4.5123027152498232E-2</v>
      </c>
      <c r="D170" s="327">
        <v>4.6404031603396248E-2</v>
      </c>
      <c r="E170" s="327"/>
      <c r="F170" s="327"/>
      <c r="G170" s="328">
        <v>6.5420051617513686E-2</v>
      </c>
      <c r="H170" s="421"/>
      <c r="I170" s="421"/>
      <c r="J170" s="421"/>
    </row>
    <row r="171" spans="1:10" x14ac:dyDescent="0.2">
      <c r="A171" s="295" t="s">
        <v>1</v>
      </c>
      <c r="B171" s="266">
        <f t="shared" ref="B171:G171" si="33">B168/B167*100-100</f>
        <v>7.941176470588232</v>
      </c>
      <c r="C171" s="267">
        <f t="shared" si="33"/>
        <v>13.025210084033617</v>
      </c>
      <c r="D171" s="267">
        <f t="shared" si="33"/>
        <v>22.491349480968864</v>
      </c>
      <c r="E171" s="267" t="e">
        <f t="shared" si="33"/>
        <v>#DIV/0!</v>
      </c>
      <c r="F171" s="267" t="e">
        <f t="shared" si="33"/>
        <v>#DIV/0!</v>
      </c>
      <c r="G171" s="269">
        <f t="shared" si="33"/>
        <v>15.318627450980387</v>
      </c>
      <c r="H171" s="421"/>
      <c r="I171" s="421"/>
      <c r="J171" s="421"/>
    </row>
    <row r="172" spans="1:10" ht="13.5" thickBot="1" x14ac:dyDescent="0.25">
      <c r="A172" s="226" t="s">
        <v>27</v>
      </c>
      <c r="B172" s="270">
        <f t="shared" ref="B172:G172" si="34">B168-B155</f>
        <v>84</v>
      </c>
      <c r="C172" s="271">
        <f t="shared" si="34"/>
        <v>20.714285714285779</v>
      </c>
      <c r="D172" s="271">
        <f t="shared" si="34"/>
        <v>53.493529411764939</v>
      </c>
      <c r="E172" s="271">
        <f t="shared" si="34"/>
        <v>0</v>
      </c>
      <c r="F172" s="271">
        <f t="shared" si="34"/>
        <v>0</v>
      </c>
      <c r="G172" s="273">
        <f t="shared" si="34"/>
        <v>50.409999999999854</v>
      </c>
      <c r="H172" s="421"/>
      <c r="I172" s="421"/>
      <c r="J172" s="421"/>
    </row>
    <row r="173" spans="1:10" x14ac:dyDescent="0.2">
      <c r="A173" s="309" t="s">
        <v>52</v>
      </c>
      <c r="B173" s="274">
        <v>99</v>
      </c>
      <c r="C173" s="275">
        <v>186</v>
      </c>
      <c r="D173" s="275">
        <v>153</v>
      </c>
      <c r="E173" s="275"/>
      <c r="F173" s="329"/>
      <c r="G173" s="330">
        <f>SUM(B173:F173)</f>
        <v>438</v>
      </c>
      <c r="H173" s="421" t="s">
        <v>56</v>
      </c>
      <c r="I173" s="331">
        <f>G160-G173</f>
        <v>0</v>
      </c>
      <c r="J173" s="332">
        <f>I173/G160</f>
        <v>0</v>
      </c>
    </row>
    <row r="174" spans="1:10" x14ac:dyDescent="0.2">
      <c r="A174" s="309" t="s">
        <v>28</v>
      </c>
      <c r="B174" s="427">
        <v>74</v>
      </c>
      <c r="C174" s="281">
        <v>74</v>
      </c>
      <c r="D174" s="281">
        <v>74</v>
      </c>
      <c r="E174" s="281"/>
      <c r="F174" s="281"/>
      <c r="G174" s="233"/>
      <c r="H174" s="421" t="s">
        <v>57</v>
      </c>
      <c r="I174" s="421">
        <v>71.069999999999993</v>
      </c>
      <c r="J174" s="421"/>
    </row>
    <row r="175" spans="1:10" ht="13.5" thickBot="1" x14ac:dyDescent="0.25">
      <c r="A175" s="312" t="s">
        <v>26</v>
      </c>
      <c r="B175" s="336">
        <f>B174-B161</f>
        <v>2.5</v>
      </c>
      <c r="C175" s="337">
        <f>C174-C161</f>
        <v>3</v>
      </c>
      <c r="D175" s="337">
        <f>D174-D161</f>
        <v>3</v>
      </c>
      <c r="E175" s="337">
        <f>E174-E161</f>
        <v>0</v>
      </c>
      <c r="F175" s="337">
        <f>F174-F161</f>
        <v>0</v>
      </c>
      <c r="G175" s="234"/>
      <c r="H175" s="421" t="s">
        <v>26</v>
      </c>
      <c r="I175" s="421">
        <f>I174-I161</f>
        <v>2.4499999999999886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624" t="s">
        <v>53</v>
      </c>
      <c r="C178" s="625"/>
      <c r="D178" s="625"/>
      <c r="E178" s="625"/>
      <c r="F178" s="626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319"/>
      <c r="G180" s="320">
        <v>2160</v>
      </c>
      <c r="H180" s="426"/>
      <c r="I180" s="426"/>
      <c r="J180" s="426"/>
    </row>
    <row r="181" spans="1:10" x14ac:dyDescent="0.2">
      <c r="A181" s="295" t="s">
        <v>6</v>
      </c>
      <c r="B181" s="321">
        <v>2225.8333333333335</v>
      </c>
      <c r="C181" s="322">
        <v>2411.5</v>
      </c>
      <c r="D181" s="322">
        <v>2630.625</v>
      </c>
      <c r="E181" s="322"/>
      <c r="F181" s="322"/>
      <c r="G181" s="259">
        <v>2438.125</v>
      </c>
      <c r="H181" s="426"/>
      <c r="I181" s="426"/>
      <c r="J181" s="426"/>
    </row>
    <row r="182" spans="1:10" x14ac:dyDescent="0.2">
      <c r="A182" s="226" t="s">
        <v>7</v>
      </c>
      <c r="B182" s="323">
        <v>100</v>
      </c>
      <c r="C182" s="324">
        <v>100</v>
      </c>
      <c r="D182" s="325">
        <v>93.75</v>
      </c>
      <c r="E182" s="325"/>
      <c r="F182" s="325"/>
      <c r="G182" s="326">
        <v>77.083333333333329</v>
      </c>
      <c r="H182" s="426"/>
      <c r="I182" s="426"/>
      <c r="J182" s="426"/>
    </row>
    <row r="183" spans="1:10" x14ac:dyDescent="0.2">
      <c r="A183" s="226" t="s">
        <v>8</v>
      </c>
      <c r="B183" s="263">
        <v>4.1560841873246587E-2</v>
      </c>
      <c r="C183" s="264">
        <v>2.7795139636141948E-2</v>
      </c>
      <c r="D183" s="327">
        <v>5.5421769912615063E-2</v>
      </c>
      <c r="E183" s="327"/>
      <c r="F183" s="327"/>
      <c r="G183" s="328">
        <v>7.6744402643582718E-2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35">B181/B180*100-100</f>
        <v>3.0478395061728492</v>
      </c>
      <c r="C184" s="267">
        <f t="shared" si="35"/>
        <v>11.643518518518519</v>
      </c>
      <c r="D184" s="267">
        <f t="shared" si="35"/>
        <v>21.788194444444443</v>
      </c>
      <c r="E184" s="267" t="e">
        <f t="shared" si="35"/>
        <v>#DIV/0!</v>
      </c>
      <c r="F184" s="267" t="e">
        <f t="shared" si="35"/>
        <v>#DIV/0!</v>
      </c>
      <c r="G184" s="269">
        <f t="shared" si="35"/>
        <v>12.876157407407419</v>
      </c>
      <c r="H184" s="426"/>
      <c r="I184" s="426"/>
      <c r="J184" s="426"/>
    </row>
    <row r="185" spans="1:10" ht="13.5" thickBot="1" x14ac:dyDescent="0.25">
      <c r="A185" s="226" t="s">
        <v>27</v>
      </c>
      <c r="B185" s="270">
        <f t="shared" ref="B185:G185" si="36">B181-B168</f>
        <v>23.833333333333485</v>
      </c>
      <c r="C185" s="271">
        <f t="shared" si="36"/>
        <v>105.78571428571422</v>
      </c>
      <c r="D185" s="271">
        <f t="shared" si="36"/>
        <v>131.80147058823513</v>
      </c>
      <c r="E185" s="271">
        <f t="shared" si="36"/>
        <v>0</v>
      </c>
      <c r="F185" s="271">
        <f t="shared" si="36"/>
        <v>0</v>
      </c>
      <c r="G185" s="273">
        <f t="shared" si="36"/>
        <v>85.625</v>
      </c>
      <c r="H185" s="426"/>
      <c r="I185" s="426"/>
      <c r="J185" s="426"/>
    </row>
    <row r="186" spans="1:10" x14ac:dyDescent="0.2">
      <c r="A186" s="309" t="s">
        <v>52</v>
      </c>
      <c r="B186" s="274">
        <v>99</v>
      </c>
      <c r="C186" s="275">
        <v>186</v>
      </c>
      <c r="D186" s="275">
        <v>153</v>
      </c>
      <c r="E186" s="275"/>
      <c r="F186" s="329"/>
      <c r="G186" s="330">
        <f>SUM(B186:F186)</f>
        <v>438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427">
        <v>78</v>
      </c>
      <c r="C187" s="281">
        <v>77.5</v>
      </c>
      <c r="D187" s="281">
        <v>77</v>
      </c>
      <c r="E187" s="281"/>
      <c r="F187" s="281"/>
      <c r="G187" s="233"/>
      <c r="H187" s="426" t="s">
        <v>57</v>
      </c>
      <c r="I187" s="426">
        <v>73.94</v>
      </c>
      <c r="J187" s="426"/>
    </row>
    <row r="188" spans="1:10" ht="13.5" thickBot="1" x14ac:dyDescent="0.25">
      <c r="A188" s="312" t="s">
        <v>26</v>
      </c>
      <c r="B188" s="336">
        <f>B187-B174</f>
        <v>4</v>
      </c>
      <c r="C188" s="337">
        <f>C187-C174</f>
        <v>3.5</v>
      </c>
      <c r="D188" s="337">
        <f>D187-D174</f>
        <v>3</v>
      </c>
      <c r="E188" s="337">
        <f>E187-E174</f>
        <v>0</v>
      </c>
      <c r="F188" s="337">
        <f>F187-F174</f>
        <v>0</v>
      </c>
      <c r="G188" s="234"/>
      <c r="H188" s="426" t="s">
        <v>26</v>
      </c>
      <c r="I188" s="426">
        <f>I187-I174</f>
        <v>2.8700000000000045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624" t="s">
        <v>53</v>
      </c>
      <c r="C191" s="625"/>
      <c r="D191" s="625"/>
      <c r="E191" s="625"/>
      <c r="F191" s="626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319">
        <v>2290</v>
      </c>
      <c r="G193" s="320">
        <v>2290</v>
      </c>
    </row>
    <row r="194" spans="1:10" s="428" customFormat="1" x14ac:dyDescent="0.2">
      <c r="A194" s="295" t="s">
        <v>6</v>
      </c>
      <c r="B194" s="321">
        <v>2495.4499999999998</v>
      </c>
      <c r="C194" s="322">
        <v>2567.37</v>
      </c>
      <c r="D194" s="322">
        <v>2746</v>
      </c>
      <c r="E194" s="322"/>
      <c r="F194" s="322"/>
      <c r="G194" s="259">
        <v>2609.33</v>
      </c>
    </row>
    <row r="195" spans="1:10" s="428" customFormat="1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325"/>
      <c r="G195" s="326">
        <v>95.56</v>
      </c>
    </row>
    <row r="196" spans="1:10" s="428" customFormat="1" x14ac:dyDescent="0.2">
      <c r="A196" s="226" t="s">
        <v>8</v>
      </c>
      <c r="B196" s="263">
        <v>1.67E-2</v>
      </c>
      <c r="C196" s="264">
        <v>4.8500000000000001E-2</v>
      </c>
      <c r="D196" s="327">
        <v>2.5399999999999999E-2</v>
      </c>
      <c r="E196" s="327"/>
      <c r="F196" s="327"/>
      <c r="G196" s="328">
        <v>5.2400000000000002E-2</v>
      </c>
    </row>
    <row r="197" spans="1:10" s="428" customFormat="1" x14ac:dyDescent="0.2">
      <c r="A197" s="295" t="s">
        <v>1</v>
      </c>
      <c r="B197" s="266">
        <f t="shared" ref="B197:G197" si="37">B194/B193*100-100</f>
        <v>8.9716157205239995</v>
      </c>
      <c r="C197" s="267">
        <f t="shared" si="37"/>
        <v>12.112227074235804</v>
      </c>
      <c r="D197" s="267">
        <f t="shared" si="37"/>
        <v>19.912663755458524</v>
      </c>
      <c r="E197" s="267">
        <f t="shared" si="37"/>
        <v>-100</v>
      </c>
      <c r="F197" s="267">
        <f t="shared" si="37"/>
        <v>-100</v>
      </c>
      <c r="G197" s="269">
        <f t="shared" si="37"/>
        <v>13.944541484716154</v>
      </c>
    </row>
    <row r="198" spans="1:10" s="428" customFormat="1" ht="13.5" thickBot="1" x14ac:dyDescent="0.25">
      <c r="A198" s="226" t="s">
        <v>27</v>
      </c>
      <c r="B198" s="270">
        <f t="shared" ref="B198:G198" si="38">B194-B181</f>
        <v>269.61666666666633</v>
      </c>
      <c r="C198" s="271">
        <f t="shared" si="38"/>
        <v>155.86999999999989</v>
      </c>
      <c r="D198" s="271">
        <f t="shared" si="38"/>
        <v>115.375</v>
      </c>
      <c r="E198" s="271">
        <f t="shared" si="38"/>
        <v>0</v>
      </c>
      <c r="F198" s="271">
        <f t="shared" si="38"/>
        <v>0</v>
      </c>
      <c r="G198" s="273">
        <f t="shared" si="38"/>
        <v>171.20499999999993</v>
      </c>
    </row>
    <row r="199" spans="1:10" s="428" customFormat="1" x14ac:dyDescent="0.2">
      <c r="A199" s="309" t="s">
        <v>52</v>
      </c>
      <c r="B199" s="274">
        <v>99</v>
      </c>
      <c r="C199" s="275">
        <v>186</v>
      </c>
      <c r="D199" s="275">
        <v>153</v>
      </c>
      <c r="E199" s="275"/>
      <c r="F199" s="329"/>
      <c r="G199" s="330">
        <f>SUM(B199:F199)</f>
        <v>438</v>
      </c>
      <c r="H199" s="428" t="s">
        <v>56</v>
      </c>
      <c r="I199" s="331">
        <f>G186-G199</f>
        <v>0</v>
      </c>
      <c r="J199" s="332">
        <f>I199/G186</f>
        <v>0</v>
      </c>
    </row>
    <row r="200" spans="1:10" s="428" customFormat="1" x14ac:dyDescent="0.2">
      <c r="A200" s="309" t="s">
        <v>28</v>
      </c>
      <c r="B200" s="427">
        <v>81.5</v>
      </c>
      <c r="C200" s="281">
        <v>81</v>
      </c>
      <c r="D200" s="281">
        <v>80.5</v>
      </c>
      <c r="E200" s="281"/>
      <c r="F200" s="281"/>
      <c r="G200" s="233"/>
      <c r="H200" s="428" t="s">
        <v>57</v>
      </c>
      <c r="I200" s="428">
        <v>77.459999999999994</v>
      </c>
    </row>
    <row r="201" spans="1:10" s="428" customFormat="1" ht="13.5" thickBot="1" x14ac:dyDescent="0.25">
      <c r="A201" s="312" t="s">
        <v>26</v>
      </c>
      <c r="B201" s="336">
        <f>B200-B187</f>
        <v>3.5</v>
      </c>
      <c r="C201" s="337">
        <f>C200-C187</f>
        <v>3.5</v>
      </c>
      <c r="D201" s="337">
        <f>D200-D187</f>
        <v>3.5</v>
      </c>
      <c r="E201" s="337">
        <f>E200-E187</f>
        <v>0</v>
      </c>
      <c r="F201" s="337">
        <f>F200-F187</f>
        <v>0</v>
      </c>
      <c r="G201" s="234"/>
      <c r="H201" s="428" t="s">
        <v>26</v>
      </c>
      <c r="I201" s="428">
        <f>I200-I187</f>
        <v>3.519999999999996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624" t="s">
        <v>53</v>
      </c>
      <c r="C204" s="625"/>
      <c r="D204" s="625"/>
      <c r="E204" s="625"/>
      <c r="F204" s="626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>
        <v>2420</v>
      </c>
      <c r="F206" s="319">
        <v>2420</v>
      </c>
      <c r="G206" s="320">
        <v>2420</v>
      </c>
    </row>
    <row r="207" spans="1:10" s="429" customFormat="1" x14ac:dyDescent="0.2">
      <c r="A207" s="295" t="s">
        <v>6</v>
      </c>
      <c r="B207" s="321">
        <v>2618.4615384615386</v>
      </c>
      <c r="C207" s="322">
        <v>2708.5</v>
      </c>
      <c r="D207" s="322">
        <v>2832.3529411764707</v>
      </c>
      <c r="E207" s="322"/>
      <c r="F207" s="322"/>
      <c r="G207" s="259">
        <v>2727.2</v>
      </c>
    </row>
    <row r="208" spans="1:10" s="429" customFormat="1" x14ac:dyDescent="0.2">
      <c r="A208" s="226" t="s">
        <v>7</v>
      </c>
      <c r="B208" s="323">
        <v>84.615384615384613</v>
      </c>
      <c r="C208" s="324">
        <v>100</v>
      </c>
      <c r="D208" s="325">
        <v>88.235294117647058</v>
      </c>
      <c r="E208" s="325"/>
      <c r="F208" s="325"/>
      <c r="G208" s="326">
        <v>90</v>
      </c>
    </row>
    <row r="209" spans="1:10" s="429" customFormat="1" x14ac:dyDescent="0.2">
      <c r="A209" s="226" t="s">
        <v>8</v>
      </c>
      <c r="B209" s="263">
        <v>6.2283827987997128E-2</v>
      </c>
      <c r="C209" s="264">
        <v>4.5448221102231401E-2</v>
      </c>
      <c r="D209" s="327">
        <v>5.8210176708026355E-2</v>
      </c>
      <c r="E209" s="327"/>
      <c r="F209" s="327"/>
      <c r="G209" s="328">
        <v>6.26492861915081E-2</v>
      </c>
    </row>
    <row r="210" spans="1:10" s="429" customFormat="1" x14ac:dyDescent="0.2">
      <c r="A210" s="295" t="s">
        <v>1</v>
      </c>
      <c r="B210" s="266">
        <f t="shared" ref="B210:G210" si="39">B207/B206*100-100</f>
        <v>8.2008900190718492</v>
      </c>
      <c r="C210" s="267">
        <f t="shared" si="39"/>
        <v>11.921487603305778</v>
      </c>
      <c r="D210" s="267">
        <f t="shared" si="39"/>
        <v>17.039377734564894</v>
      </c>
      <c r="E210" s="267">
        <f t="shared" si="39"/>
        <v>-100</v>
      </c>
      <c r="F210" s="267">
        <f t="shared" si="39"/>
        <v>-100</v>
      </c>
      <c r="G210" s="269">
        <f t="shared" si="39"/>
        <v>12.694214876033058</v>
      </c>
    </row>
    <row r="211" spans="1:10" s="429" customFormat="1" ht="13.5" thickBot="1" x14ac:dyDescent="0.25">
      <c r="A211" s="226" t="s">
        <v>27</v>
      </c>
      <c r="B211" s="270">
        <f t="shared" ref="B211:G211" si="40">B207-B194</f>
        <v>123.01153846153875</v>
      </c>
      <c r="C211" s="271">
        <f t="shared" si="40"/>
        <v>141.13000000000011</v>
      </c>
      <c r="D211" s="271">
        <f t="shared" si="40"/>
        <v>86.352941176470722</v>
      </c>
      <c r="E211" s="271">
        <f t="shared" si="40"/>
        <v>0</v>
      </c>
      <c r="F211" s="271">
        <f t="shared" si="40"/>
        <v>0</v>
      </c>
      <c r="G211" s="273">
        <f t="shared" si="40"/>
        <v>117.86999999999989</v>
      </c>
    </row>
    <row r="212" spans="1:10" s="429" customFormat="1" x14ac:dyDescent="0.2">
      <c r="A212" s="309" t="s">
        <v>52</v>
      </c>
      <c r="B212" s="274">
        <v>99</v>
      </c>
      <c r="C212" s="275">
        <v>186</v>
      </c>
      <c r="D212" s="275">
        <v>153</v>
      </c>
      <c r="E212" s="275"/>
      <c r="F212" s="329"/>
      <c r="G212" s="330">
        <f>SUM(B212:F212)</f>
        <v>438</v>
      </c>
      <c r="H212" s="429" t="s">
        <v>56</v>
      </c>
      <c r="I212" s="331">
        <f>G199-G212</f>
        <v>0</v>
      </c>
      <c r="J212" s="332">
        <f>I212/G199</f>
        <v>0</v>
      </c>
    </row>
    <row r="213" spans="1:10" s="429" customFormat="1" x14ac:dyDescent="0.2">
      <c r="A213" s="309" t="s">
        <v>28</v>
      </c>
      <c r="B213" s="427">
        <v>85</v>
      </c>
      <c r="C213" s="281">
        <v>84.5</v>
      </c>
      <c r="D213" s="281">
        <v>84.5</v>
      </c>
      <c r="E213" s="281"/>
      <c r="F213" s="281"/>
      <c r="G213" s="233"/>
      <c r="H213" s="429" t="s">
        <v>57</v>
      </c>
      <c r="I213" s="429">
        <v>80.89</v>
      </c>
    </row>
    <row r="214" spans="1:10" s="429" customFormat="1" ht="13.5" thickBot="1" x14ac:dyDescent="0.25">
      <c r="A214" s="312" t="s">
        <v>26</v>
      </c>
      <c r="B214" s="336">
        <f>B213-B200</f>
        <v>3.5</v>
      </c>
      <c r="C214" s="337">
        <f>C213-C200</f>
        <v>3.5</v>
      </c>
      <c r="D214" s="337">
        <f>D213-D200</f>
        <v>4</v>
      </c>
      <c r="E214" s="337">
        <f>E213-E200</f>
        <v>0</v>
      </c>
      <c r="F214" s="337">
        <f>F213-F200</f>
        <v>0</v>
      </c>
      <c r="G214" s="234"/>
      <c r="H214" s="429" t="s">
        <v>26</v>
      </c>
      <c r="I214" s="429">
        <f>I213-I200</f>
        <v>3.4300000000000068</v>
      </c>
    </row>
    <row r="216" spans="1:10" ht="13.5" thickBot="1" x14ac:dyDescent="0.25"/>
    <row r="217" spans="1:10" ht="13.5" thickBot="1" x14ac:dyDescent="0.25">
      <c r="A217" s="285" t="s">
        <v>100</v>
      </c>
      <c r="B217" s="624" t="s">
        <v>53</v>
      </c>
      <c r="C217" s="625"/>
      <c r="D217" s="625"/>
      <c r="E217" s="625"/>
      <c r="F217" s="626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/>
      <c r="F219" s="319"/>
      <c r="G219" s="320">
        <v>2560</v>
      </c>
      <c r="H219" s="430"/>
      <c r="I219" s="430"/>
      <c r="J219" s="430"/>
    </row>
    <row r="220" spans="1:10" x14ac:dyDescent="0.2">
      <c r="A220" s="295" t="s">
        <v>6</v>
      </c>
      <c r="B220" s="321">
        <v>2569</v>
      </c>
      <c r="C220" s="322">
        <v>2762.5</v>
      </c>
      <c r="D220" s="322">
        <v>2949</v>
      </c>
      <c r="E220" s="322"/>
      <c r="F220" s="322"/>
      <c r="G220" s="259">
        <v>2760.5555555555557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/>
      <c r="F221" s="325"/>
      <c r="G221" s="326">
        <v>91.666666666666671</v>
      </c>
      <c r="H221" s="430"/>
      <c r="I221" s="430"/>
      <c r="J221" s="430"/>
    </row>
    <row r="222" spans="1:10" x14ac:dyDescent="0.2">
      <c r="A222" s="226" t="s">
        <v>8</v>
      </c>
      <c r="B222" s="263">
        <v>2.121001592187665E-2</v>
      </c>
      <c r="C222" s="264">
        <v>2.1813521797636109E-2</v>
      </c>
      <c r="D222" s="327">
        <v>3.7590967155517997E-2</v>
      </c>
      <c r="E222" s="327"/>
      <c r="F222" s="327"/>
      <c r="G222" s="328">
        <v>5.8310120660382325E-2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41">B220/B219*100-100</f>
        <v>0.35156249999998579</v>
      </c>
      <c r="C223" s="267">
        <f t="shared" si="41"/>
        <v>7.91015625</v>
      </c>
      <c r="D223" s="267">
        <f t="shared" si="41"/>
        <v>15.195312499999986</v>
      </c>
      <c r="E223" s="267" t="e">
        <f t="shared" si="41"/>
        <v>#DIV/0!</v>
      </c>
      <c r="F223" s="267" t="e">
        <f t="shared" si="41"/>
        <v>#DIV/0!</v>
      </c>
      <c r="G223" s="269">
        <f t="shared" si="41"/>
        <v>7.8342013888888857</v>
      </c>
      <c r="H223" s="430"/>
      <c r="I223" s="430"/>
      <c r="J223" s="430"/>
    </row>
    <row r="224" spans="1:10" ht="13.5" thickBot="1" x14ac:dyDescent="0.25">
      <c r="A224" s="226" t="s">
        <v>27</v>
      </c>
      <c r="B224" s="270">
        <f t="shared" ref="B224:G224" si="42">B220-B207</f>
        <v>-49.461538461538566</v>
      </c>
      <c r="C224" s="271">
        <f t="shared" si="42"/>
        <v>54</v>
      </c>
      <c r="D224" s="271">
        <f t="shared" si="42"/>
        <v>116.64705882352928</v>
      </c>
      <c r="E224" s="271">
        <f t="shared" si="42"/>
        <v>0</v>
      </c>
      <c r="F224" s="271">
        <f t="shared" si="42"/>
        <v>0</v>
      </c>
      <c r="G224" s="273">
        <f t="shared" si="42"/>
        <v>33.355555555555839</v>
      </c>
      <c r="H224" s="430"/>
      <c r="I224" s="430"/>
      <c r="J224" s="430"/>
    </row>
    <row r="225" spans="1:12" x14ac:dyDescent="0.2">
      <c r="A225" s="309" t="s">
        <v>52</v>
      </c>
      <c r="B225" s="274">
        <v>88</v>
      </c>
      <c r="C225" s="275">
        <v>156</v>
      </c>
      <c r="D225" s="275">
        <v>151</v>
      </c>
      <c r="E225" s="275"/>
      <c r="F225" s="329"/>
      <c r="G225" s="330">
        <f>SUM(B225:F225)</f>
        <v>395</v>
      </c>
      <c r="H225" s="430" t="s">
        <v>56</v>
      </c>
      <c r="I225" s="331">
        <f>G212-G225</f>
        <v>43</v>
      </c>
      <c r="J225" s="332">
        <f>I225/G212</f>
        <v>9.8173515981735154E-2</v>
      </c>
      <c r="K225" s="433" t="s">
        <v>101</v>
      </c>
    </row>
    <row r="226" spans="1:12" x14ac:dyDescent="0.2">
      <c r="A226" s="309" t="s">
        <v>28</v>
      </c>
      <c r="B226" s="427">
        <v>90.5</v>
      </c>
      <c r="C226" s="281">
        <f t="shared" ref="C226" si="43">C213+5</f>
        <v>89.5</v>
      </c>
      <c r="D226" s="281">
        <v>89</v>
      </c>
      <c r="E226" s="281"/>
      <c r="F226" s="281"/>
      <c r="G226" s="233"/>
      <c r="H226" s="430" t="s">
        <v>57</v>
      </c>
      <c r="I226" s="430">
        <v>84.6</v>
      </c>
      <c r="J226" s="430"/>
      <c r="K226" s="433" t="s">
        <v>102</v>
      </c>
    </row>
    <row r="227" spans="1:12" ht="13.5" thickBot="1" x14ac:dyDescent="0.25">
      <c r="A227" s="312" t="s">
        <v>26</v>
      </c>
      <c r="B227" s="336">
        <f>B226-B213</f>
        <v>5.5</v>
      </c>
      <c r="C227" s="337">
        <f>C226-C213</f>
        <v>5</v>
      </c>
      <c r="D227" s="337">
        <f>D226-D213</f>
        <v>4.5</v>
      </c>
      <c r="E227" s="337">
        <f>E226-E213</f>
        <v>0</v>
      </c>
      <c r="F227" s="337">
        <f>F226-F213</f>
        <v>0</v>
      </c>
      <c r="G227" s="234"/>
      <c r="H227" s="430" t="s">
        <v>26</v>
      </c>
      <c r="I227" s="430">
        <f>I226-I213</f>
        <v>3.7099999999999937</v>
      </c>
      <c r="J227" s="430"/>
      <c r="K227" s="433" t="s">
        <v>103</v>
      </c>
      <c r="L227" s="433" t="s">
        <v>104</v>
      </c>
    </row>
    <row r="229" spans="1:12" ht="13.5" thickBot="1" x14ac:dyDescent="0.25"/>
    <row r="230" spans="1:12" ht="13.5" thickBot="1" x14ac:dyDescent="0.25">
      <c r="A230" s="285" t="s">
        <v>106</v>
      </c>
      <c r="B230" s="624" t="s">
        <v>50</v>
      </c>
      <c r="C230" s="625"/>
      <c r="D230" s="625"/>
      <c r="E230" s="625"/>
      <c r="F230" s="626"/>
      <c r="G230" s="314" t="s">
        <v>0</v>
      </c>
      <c r="H230" s="434"/>
      <c r="I230" s="434"/>
      <c r="J230" s="434"/>
    </row>
    <row r="231" spans="1:12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2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319"/>
      <c r="G232" s="320">
        <v>2710</v>
      </c>
      <c r="H232" s="434"/>
      <c r="I232" s="434"/>
      <c r="J232" s="434"/>
    </row>
    <row r="233" spans="1:12" x14ac:dyDescent="0.2">
      <c r="A233" s="295" t="s">
        <v>6</v>
      </c>
      <c r="B233" s="321">
        <v>2592.2222222222222</v>
      </c>
      <c r="C233" s="322">
        <v>2834.1176470588234</v>
      </c>
      <c r="D233" s="322">
        <v>3005</v>
      </c>
      <c r="E233" s="322"/>
      <c r="F233" s="322"/>
      <c r="G233" s="259">
        <v>2847.3809523809523</v>
      </c>
      <c r="H233" s="434"/>
      <c r="I233" s="434"/>
      <c r="J233" s="434"/>
    </row>
    <row r="234" spans="1:12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325"/>
      <c r="G234" s="326">
        <v>90.476190476190482</v>
      </c>
      <c r="H234" s="434"/>
      <c r="I234" s="434"/>
      <c r="J234" s="434"/>
    </row>
    <row r="235" spans="1:12" x14ac:dyDescent="0.2">
      <c r="A235" s="226" t="s">
        <v>8</v>
      </c>
      <c r="B235" s="263">
        <v>1.8436187884787684E-2</v>
      </c>
      <c r="C235" s="264">
        <v>2.1447573390736323E-2</v>
      </c>
      <c r="D235" s="327">
        <v>3.8124589808284856E-2</v>
      </c>
      <c r="E235" s="327"/>
      <c r="F235" s="327"/>
      <c r="G235" s="328">
        <v>6.1305981827243422E-2</v>
      </c>
      <c r="H235" s="434"/>
      <c r="I235" s="434"/>
      <c r="J235" s="434"/>
    </row>
    <row r="236" spans="1:12" x14ac:dyDescent="0.2">
      <c r="A236" s="295" t="s">
        <v>1</v>
      </c>
      <c r="B236" s="266">
        <f t="shared" ref="B236:G236" si="44">B233/B232*100-100</f>
        <v>-4.3460434604346005</v>
      </c>
      <c r="C236" s="267">
        <f t="shared" si="44"/>
        <v>4.5799869763403507</v>
      </c>
      <c r="D236" s="267">
        <f t="shared" si="44"/>
        <v>10.885608856088552</v>
      </c>
      <c r="E236" s="267" t="e">
        <f t="shared" si="44"/>
        <v>#DIV/0!</v>
      </c>
      <c r="F236" s="267" t="e">
        <f t="shared" si="44"/>
        <v>#DIV/0!</v>
      </c>
      <c r="G236" s="269">
        <f t="shared" si="44"/>
        <v>5.0694078369354969</v>
      </c>
      <c r="H236" s="434"/>
      <c r="I236" s="434"/>
      <c r="J236" s="434"/>
    </row>
    <row r="237" spans="1:12" ht="13.5" thickBot="1" x14ac:dyDescent="0.25">
      <c r="A237" s="226" t="s">
        <v>27</v>
      </c>
      <c r="B237" s="270">
        <f t="shared" ref="B237:G237" si="45">B233-B220</f>
        <v>23.222222222222172</v>
      </c>
      <c r="C237" s="271">
        <f t="shared" si="45"/>
        <v>71.617647058823422</v>
      </c>
      <c r="D237" s="271">
        <f t="shared" si="45"/>
        <v>56</v>
      </c>
      <c r="E237" s="271">
        <f t="shared" si="45"/>
        <v>0</v>
      </c>
      <c r="F237" s="271">
        <f t="shared" si="45"/>
        <v>0</v>
      </c>
      <c r="G237" s="273">
        <f t="shared" si="45"/>
        <v>86.825396825396638</v>
      </c>
      <c r="H237" s="434"/>
      <c r="I237" s="434"/>
      <c r="J237" s="434"/>
    </row>
    <row r="238" spans="1:12" x14ac:dyDescent="0.2">
      <c r="A238" s="309" t="s">
        <v>52</v>
      </c>
      <c r="B238" s="274">
        <v>88</v>
      </c>
      <c r="C238" s="275">
        <v>156</v>
      </c>
      <c r="D238" s="275">
        <v>151</v>
      </c>
      <c r="E238" s="275"/>
      <c r="F238" s="329"/>
      <c r="G238" s="330">
        <f>SUM(B238:F238)</f>
        <v>395</v>
      </c>
      <c r="H238" s="434" t="s">
        <v>56</v>
      </c>
      <c r="I238" s="331">
        <f>G225-G238</f>
        <v>0</v>
      </c>
      <c r="J238" s="332">
        <f>I238/G225</f>
        <v>0</v>
      </c>
    </row>
    <row r="239" spans="1:12" x14ac:dyDescent="0.2">
      <c r="A239" s="309" t="s">
        <v>28</v>
      </c>
      <c r="B239" s="427">
        <v>96.5</v>
      </c>
      <c r="C239" s="281">
        <v>95.5</v>
      </c>
      <c r="D239" s="281">
        <v>94.5</v>
      </c>
      <c r="E239" s="281"/>
      <c r="F239" s="281"/>
      <c r="G239" s="233"/>
      <c r="H239" s="434" t="s">
        <v>57</v>
      </c>
      <c r="I239" s="434">
        <v>89.55</v>
      </c>
      <c r="J239" s="434"/>
    </row>
    <row r="240" spans="1:12" ht="13.5" thickBot="1" x14ac:dyDescent="0.25">
      <c r="A240" s="312" t="s">
        <v>26</v>
      </c>
      <c r="B240" s="336">
        <f>B239-B226</f>
        <v>6</v>
      </c>
      <c r="C240" s="337">
        <f>C239-C226</f>
        <v>6</v>
      </c>
      <c r="D240" s="337">
        <f>D239-D226</f>
        <v>5.5</v>
      </c>
      <c r="E240" s="337">
        <f>E239-E226</f>
        <v>0</v>
      </c>
      <c r="F240" s="337">
        <f>F239-F226</f>
        <v>0</v>
      </c>
      <c r="G240" s="234"/>
      <c r="H240" s="434" t="s">
        <v>26</v>
      </c>
      <c r="I240" s="434">
        <f>I239-I226</f>
        <v>4.9500000000000028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624" t="s">
        <v>50</v>
      </c>
      <c r="C243" s="625"/>
      <c r="D243" s="625"/>
      <c r="E243" s="625"/>
      <c r="F243" s="626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>
        <v>2870</v>
      </c>
      <c r="F245" s="319">
        <v>2870</v>
      </c>
      <c r="G245" s="320">
        <v>2870</v>
      </c>
    </row>
    <row r="246" spans="1:10" s="440" customFormat="1" x14ac:dyDescent="0.2">
      <c r="A246" s="295" t="s">
        <v>6</v>
      </c>
      <c r="B246" s="321">
        <v>2908</v>
      </c>
      <c r="C246" s="322">
        <v>3128.8235294117649</v>
      </c>
      <c r="D246" s="322">
        <v>3297.3333333333335</v>
      </c>
      <c r="E246" s="322"/>
      <c r="F246" s="322"/>
      <c r="G246" s="259">
        <v>3136.4285714285716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86.666666666666671</v>
      </c>
      <c r="E247" s="325"/>
      <c r="F247" s="325"/>
      <c r="G247" s="326">
        <v>88.095238095238102</v>
      </c>
    </row>
    <row r="248" spans="1:10" s="440" customFormat="1" x14ac:dyDescent="0.2">
      <c r="A248" s="226" t="s">
        <v>8</v>
      </c>
      <c r="B248" s="263">
        <v>3.8193791958500194E-2</v>
      </c>
      <c r="C248" s="264">
        <v>2.7967955287293452E-2</v>
      </c>
      <c r="D248" s="327">
        <v>5.5197969542170579E-2</v>
      </c>
      <c r="E248" s="327"/>
      <c r="F248" s="327"/>
      <c r="G248" s="328">
        <v>6.3415953647052339E-2</v>
      </c>
    </row>
    <row r="249" spans="1:10" s="440" customFormat="1" x14ac:dyDescent="0.2">
      <c r="A249" s="295" t="s">
        <v>1</v>
      </c>
      <c r="B249" s="266">
        <f t="shared" ref="B249:G249" si="46">B246/B245*100-100</f>
        <v>1.3240418118466835</v>
      </c>
      <c r="C249" s="267">
        <f t="shared" si="46"/>
        <v>9.0182414429186224</v>
      </c>
      <c r="D249" s="267">
        <f t="shared" si="46"/>
        <v>14.889663182346126</v>
      </c>
      <c r="E249" s="267">
        <f t="shared" si="46"/>
        <v>-100</v>
      </c>
      <c r="F249" s="267">
        <f t="shared" si="46"/>
        <v>-100</v>
      </c>
      <c r="G249" s="269">
        <f t="shared" si="46"/>
        <v>9.2832254853160805</v>
      </c>
    </row>
    <row r="250" spans="1:10" s="440" customFormat="1" ht="13.5" thickBot="1" x14ac:dyDescent="0.25">
      <c r="A250" s="226" t="s">
        <v>27</v>
      </c>
      <c r="B250" s="270">
        <f t="shared" ref="B250:G250" si="47">B246-B233</f>
        <v>315.77777777777783</v>
      </c>
      <c r="C250" s="271">
        <f t="shared" si="47"/>
        <v>294.70588235294144</v>
      </c>
      <c r="D250" s="271">
        <f t="shared" si="47"/>
        <v>292.33333333333348</v>
      </c>
      <c r="E250" s="271">
        <f t="shared" si="47"/>
        <v>0</v>
      </c>
      <c r="F250" s="271">
        <f t="shared" si="47"/>
        <v>0</v>
      </c>
      <c r="G250" s="273">
        <f t="shared" si="47"/>
        <v>289.04761904761926</v>
      </c>
    </row>
    <row r="251" spans="1:10" s="440" customFormat="1" x14ac:dyDescent="0.2">
      <c r="A251" s="309" t="s">
        <v>52</v>
      </c>
      <c r="B251" s="274">
        <v>88</v>
      </c>
      <c r="C251" s="275">
        <v>156</v>
      </c>
      <c r="D251" s="275">
        <v>151</v>
      </c>
      <c r="E251" s="275"/>
      <c r="F251" s="329"/>
      <c r="G251" s="330">
        <f>SUM(B251:F251)</f>
        <v>395</v>
      </c>
      <c r="H251" s="440" t="s">
        <v>56</v>
      </c>
      <c r="I251" s="331">
        <f>G238-G251</f>
        <v>0</v>
      </c>
      <c r="J251" s="332">
        <f>I251/G238</f>
        <v>0</v>
      </c>
    </row>
    <row r="252" spans="1:10" s="440" customFormat="1" x14ac:dyDescent="0.2">
      <c r="A252" s="309" t="s">
        <v>28</v>
      </c>
      <c r="B252" s="427">
        <v>102.5</v>
      </c>
      <c r="C252" s="281">
        <v>101</v>
      </c>
      <c r="D252" s="281">
        <v>100</v>
      </c>
      <c r="E252" s="281"/>
      <c r="F252" s="281"/>
      <c r="G252" s="233"/>
      <c r="H252" s="440" t="s">
        <v>57</v>
      </c>
      <c r="I252" s="440">
        <v>95.37</v>
      </c>
    </row>
    <row r="253" spans="1:10" s="440" customFormat="1" ht="13.5" thickBot="1" x14ac:dyDescent="0.25">
      <c r="A253" s="312" t="s">
        <v>26</v>
      </c>
      <c r="B253" s="336">
        <f>B252-B239</f>
        <v>6</v>
      </c>
      <c r="C253" s="337">
        <f>C252-C239</f>
        <v>5.5</v>
      </c>
      <c r="D253" s="337">
        <f>D252-D239</f>
        <v>5.5</v>
      </c>
      <c r="E253" s="337">
        <f>E252-E239</f>
        <v>0</v>
      </c>
      <c r="F253" s="337">
        <f>F252-F239</f>
        <v>0</v>
      </c>
      <c r="G253" s="234"/>
      <c r="H253" s="440" t="s">
        <v>26</v>
      </c>
      <c r="I253" s="440">
        <f>I252-I239</f>
        <v>5.8200000000000074</v>
      </c>
    </row>
    <row r="254" spans="1:10" x14ac:dyDescent="0.2">
      <c r="B254" s="280">
        <v>102.5</v>
      </c>
    </row>
    <row r="255" spans="1:10" ht="13.5" thickBot="1" x14ac:dyDescent="0.25"/>
    <row r="256" spans="1:10" ht="13.5" thickBot="1" x14ac:dyDescent="0.25">
      <c r="A256" s="285" t="s">
        <v>114</v>
      </c>
      <c r="B256" s="624" t="s">
        <v>50</v>
      </c>
      <c r="C256" s="625"/>
      <c r="D256" s="625"/>
      <c r="E256" s="625"/>
      <c r="F256" s="626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/>
      <c r="H257" s="447"/>
      <c r="I257" s="447"/>
      <c r="J257" s="447"/>
    </row>
    <row r="258" spans="1:10" x14ac:dyDescent="0.2">
      <c r="A258" s="292" t="s">
        <v>3</v>
      </c>
      <c r="B258" s="317">
        <v>3040</v>
      </c>
      <c r="C258" s="318">
        <v>3040</v>
      </c>
      <c r="D258" s="319">
        <v>3040</v>
      </c>
      <c r="E258" s="319"/>
      <c r="F258" s="319"/>
      <c r="G258" s="320">
        <v>3040</v>
      </c>
      <c r="H258" s="447"/>
      <c r="I258" s="447"/>
      <c r="J258" s="447"/>
    </row>
    <row r="259" spans="1:10" x14ac:dyDescent="0.2">
      <c r="A259" s="295" t="s">
        <v>6</v>
      </c>
      <c r="B259" s="321">
        <v>2986</v>
      </c>
      <c r="C259" s="322">
        <v>3232.5</v>
      </c>
      <c r="D259" s="322">
        <v>3317.37</v>
      </c>
      <c r="E259" s="322"/>
      <c r="F259" s="322"/>
      <c r="G259" s="259">
        <v>3213.56</v>
      </c>
      <c r="H259" s="447"/>
      <c r="I259" s="447"/>
      <c r="J259" s="447"/>
    </row>
    <row r="260" spans="1:10" x14ac:dyDescent="0.2">
      <c r="A260" s="226" t="s">
        <v>7</v>
      </c>
      <c r="B260" s="323">
        <v>100</v>
      </c>
      <c r="C260" s="324">
        <v>100</v>
      </c>
      <c r="D260" s="325">
        <v>78.95</v>
      </c>
      <c r="E260" s="325"/>
      <c r="F260" s="325"/>
      <c r="G260" s="326">
        <v>80</v>
      </c>
      <c r="H260" s="447"/>
      <c r="I260" s="447"/>
      <c r="J260" s="447"/>
    </row>
    <row r="261" spans="1:10" x14ac:dyDescent="0.2">
      <c r="A261" s="226" t="s">
        <v>8</v>
      </c>
      <c r="B261" s="263">
        <v>5.6099999999999997E-2</v>
      </c>
      <c r="C261" s="264">
        <v>4.5499999999999999E-2</v>
      </c>
      <c r="D261" s="327">
        <v>7.4899999999999994E-2</v>
      </c>
      <c r="E261" s="327"/>
      <c r="F261" s="327"/>
      <c r="G261" s="328">
        <v>7.3800000000000004E-2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48">B259/B258*100-100</f>
        <v>-1.776315789473685</v>
      </c>
      <c r="C262" s="267">
        <f t="shared" si="48"/>
        <v>6.3322368421052602</v>
      </c>
      <c r="D262" s="267">
        <f t="shared" si="48"/>
        <v>9.1240131578947228</v>
      </c>
      <c r="E262" s="267" t="e">
        <f t="shared" si="48"/>
        <v>#DIV/0!</v>
      </c>
      <c r="F262" s="267" t="e">
        <f t="shared" si="48"/>
        <v>#DIV/0!</v>
      </c>
      <c r="G262" s="269">
        <f t="shared" si="48"/>
        <v>5.7092105263157862</v>
      </c>
      <c r="H262" s="447"/>
      <c r="I262" s="447"/>
      <c r="J262" s="447"/>
    </row>
    <row r="263" spans="1:10" ht="13.5" thickBot="1" x14ac:dyDescent="0.25">
      <c r="A263" s="226" t="s">
        <v>27</v>
      </c>
      <c r="B263" s="270">
        <f t="shared" ref="B263:G263" si="49">B259-B246</f>
        <v>78</v>
      </c>
      <c r="C263" s="271">
        <f t="shared" si="49"/>
        <v>103.67647058823513</v>
      </c>
      <c r="D263" s="271">
        <f t="shared" si="49"/>
        <v>20.036666666666406</v>
      </c>
      <c r="E263" s="271">
        <f t="shared" si="49"/>
        <v>0</v>
      </c>
      <c r="F263" s="271">
        <f t="shared" si="49"/>
        <v>0</v>
      </c>
      <c r="G263" s="273">
        <f t="shared" si="49"/>
        <v>77.131428571428387</v>
      </c>
      <c r="H263" s="447"/>
      <c r="I263" s="447"/>
      <c r="J263" s="447"/>
    </row>
    <row r="264" spans="1:10" x14ac:dyDescent="0.2">
      <c r="A264" s="309" t="s">
        <v>52</v>
      </c>
      <c r="B264" s="274">
        <v>88</v>
      </c>
      <c r="C264" s="275">
        <v>156</v>
      </c>
      <c r="D264" s="275">
        <v>151</v>
      </c>
      <c r="E264" s="275"/>
      <c r="F264" s="329"/>
      <c r="G264" s="330">
        <f>SUM(B264:F264)</f>
        <v>395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427">
        <v>109</v>
      </c>
      <c r="C265" s="281">
        <v>107.5</v>
      </c>
      <c r="D265" s="281">
        <v>106.5</v>
      </c>
      <c r="E265" s="281"/>
      <c r="F265" s="281"/>
      <c r="G265" s="233"/>
      <c r="H265" s="447" t="s">
        <v>57</v>
      </c>
      <c r="I265" s="447">
        <v>100.98</v>
      </c>
      <c r="J265" s="447"/>
    </row>
    <row r="266" spans="1:10" ht="13.5" thickBot="1" x14ac:dyDescent="0.25">
      <c r="A266" s="312" t="s">
        <v>26</v>
      </c>
      <c r="B266" s="336">
        <f>B265-B252</f>
        <v>6.5</v>
      </c>
      <c r="C266" s="337">
        <f>C265-C252</f>
        <v>6.5</v>
      </c>
      <c r="D266" s="337">
        <f>D265-D252</f>
        <v>6.5</v>
      </c>
      <c r="E266" s="337">
        <f>E265-E252</f>
        <v>0</v>
      </c>
      <c r="F266" s="337">
        <f>F265-F252</f>
        <v>0</v>
      </c>
      <c r="G266" s="234"/>
      <c r="H266" s="447" t="s">
        <v>26</v>
      </c>
      <c r="I266" s="447">
        <f>I265-I252</f>
        <v>5.6099999999999994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624" t="s">
        <v>50</v>
      </c>
      <c r="C269" s="625"/>
      <c r="D269" s="625"/>
      <c r="E269" s="625"/>
      <c r="F269" s="626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43</v>
      </c>
      <c r="H270" s="457"/>
      <c r="I270" s="457"/>
      <c r="J270" s="457"/>
    </row>
    <row r="271" spans="1:10" x14ac:dyDescent="0.2">
      <c r="A271" s="292" t="s">
        <v>3</v>
      </c>
      <c r="B271" s="317">
        <v>3240</v>
      </c>
      <c r="C271" s="318">
        <v>3240</v>
      </c>
      <c r="D271" s="319">
        <v>3240</v>
      </c>
      <c r="E271" s="319"/>
      <c r="F271" s="319"/>
      <c r="G271" s="320">
        <v>3240</v>
      </c>
      <c r="H271" s="457"/>
      <c r="I271" s="457"/>
      <c r="J271" s="457"/>
    </row>
    <row r="272" spans="1:10" x14ac:dyDescent="0.2">
      <c r="A272" s="295" t="s">
        <v>6</v>
      </c>
      <c r="B272" s="321">
        <v>3253</v>
      </c>
      <c r="C272" s="322">
        <v>3302.9411764705883</v>
      </c>
      <c r="D272" s="322">
        <v>3385</v>
      </c>
      <c r="E272" s="322"/>
      <c r="F272" s="322"/>
      <c r="G272" s="259">
        <v>3321.8604651162791</v>
      </c>
      <c r="H272" s="457"/>
      <c r="I272" s="457"/>
      <c r="J272" s="457"/>
    </row>
    <row r="273" spans="1:10" x14ac:dyDescent="0.2">
      <c r="A273" s="226" t="s">
        <v>7</v>
      </c>
      <c r="B273" s="323">
        <v>100</v>
      </c>
      <c r="C273" s="324">
        <v>100</v>
      </c>
      <c r="D273" s="325">
        <v>68.75</v>
      </c>
      <c r="E273" s="325"/>
      <c r="F273" s="325"/>
      <c r="G273" s="326">
        <v>83.720930232558146</v>
      </c>
      <c r="H273" s="457"/>
      <c r="I273" s="457"/>
      <c r="J273" s="457"/>
    </row>
    <row r="274" spans="1:10" x14ac:dyDescent="0.2">
      <c r="A274" s="226" t="s">
        <v>8</v>
      </c>
      <c r="B274" s="263">
        <v>5.058809032364886E-2</v>
      </c>
      <c r="C274" s="264">
        <v>3.54716458383178E-2</v>
      </c>
      <c r="D274" s="327">
        <v>9.2922694165740644E-2</v>
      </c>
      <c r="E274" s="327"/>
      <c r="F274" s="327"/>
      <c r="G274" s="328">
        <v>6.8160791864169123E-2</v>
      </c>
      <c r="H274" s="457"/>
      <c r="I274" s="457"/>
      <c r="J274" s="457"/>
    </row>
    <row r="275" spans="1:10" x14ac:dyDescent="0.2">
      <c r="A275" s="295" t="s">
        <v>1</v>
      </c>
      <c r="B275" s="266">
        <f t="shared" ref="B275:G275" si="50">B272/B271*100-100</f>
        <v>0.40123456790124123</v>
      </c>
      <c r="C275" s="267">
        <f t="shared" si="50"/>
        <v>1.9426289034132083</v>
      </c>
      <c r="D275" s="267">
        <f t="shared" si="50"/>
        <v>4.4753086419753174</v>
      </c>
      <c r="E275" s="267" t="e">
        <f t="shared" si="50"/>
        <v>#DIV/0!</v>
      </c>
      <c r="F275" s="267" t="e">
        <f t="shared" si="50"/>
        <v>#DIV/0!</v>
      </c>
      <c r="G275" s="269">
        <f t="shared" si="50"/>
        <v>2.5265575653172618</v>
      </c>
      <c r="H275" s="457"/>
      <c r="I275" s="457"/>
      <c r="J275" s="457"/>
    </row>
    <row r="276" spans="1:10" ht="13.5" thickBot="1" x14ac:dyDescent="0.25">
      <c r="A276" s="226" t="s">
        <v>27</v>
      </c>
      <c r="B276" s="270">
        <f t="shared" ref="B276:G276" si="51">B272-B259</f>
        <v>267</v>
      </c>
      <c r="C276" s="271">
        <f t="shared" si="51"/>
        <v>70.441176470588289</v>
      </c>
      <c r="D276" s="271">
        <f t="shared" si="51"/>
        <v>67.630000000000109</v>
      </c>
      <c r="E276" s="271">
        <f t="shared" si="51"/>
        <v>0</v>
      </c>
      <c r="F276" s="271">
        <f t="shared" si="51"/>
        <v>0</v>
      </c>
      <c r="G276" s="273">
        <f t="shared" si="51"/>
        <v>108.30046511627916</v>
      </c>
      <c r="H276" s="457"/>
      <c r="I276" s="457"/>
      <c r="J276" s="457"/>
    </row>
    <row r="277" spans="1:10" x14ac:dyDescent="0.2">
      <c r="A277" s="309" t="s">
        <v>52</v>
      </c>
      <c r="B277" s="274">
        <v>88</v>
      </c>
      <c r="C277" s="275">
        <v>156</v>
      </c>
      <c r="D277" s="275">
        <v>151</v>
      </c>
      <c r="E277" s="275"/>
      <c r="F277" s="329"/>
      <c r="G277" s="330">
        <f>SUM(B277:F277)</f>
        <v>395</v>
      </c>
      <c r="H277" s="457" t="s">
        <v>56</v>
      </c>
      <c r="I277" s="331">
        <f>G264-G277</f>
        <v>0</v>
      </c>
      <c r="J277" s="332">
        <f>I277/G264</f>
        <v>0</v>
      </c>
    </row>
    <row r="278" spans="1:10" x14ac:dyDescent="0.2">
      <c r="A278" s="309" t="s">
        <v>28</v>
      </c>
      <c r="B278" s="427">
        <v>114</v>
      </c>
      <c r="C278" s="281">
        <v>113</v>
      </c>
      <c r="D278" s="281">
        <v>112</v>
      </c>
      <c r="E278" s="281"/>
      <c r="F278" s="281"/>
      <c r="G278" s="233"/>
      <c r="H278" s="457" t="s">
        <v>57</v>
      </c>
      <c r="I278" s="457">
        <v>107.59</v>
      </c>
      <c r="J278" s="457"/>
    </row>
    <row r="279" spans="1:10" ht="13.5" thickBot="1" x14ac:dyDescent="0.25">
      <c r="A279" s="312" t="s">
        <v>26</v>
      </c>
      <c r="B279" s="336">
        <f>B278-B265</f>
        <v>5</v>
      </c>
      <c r="C279" s="337">
        <f>C278-C265</f>
        <v>5.5</v>
      </c>
      <c r="D279" s="337">
        <f>D278-D265</f>
        <v>5.5</v>
      </c>
      <c r="E279" s="337">
        <f>E278-E265</f>
        <v>0</v>
      </c>
      <c r="F279" s="337">
        <f>F278-F265</f>
        <v>0</v>
      </c>
      <c r="G279" s="234"/>
      <c r="H279" s="457" t="s">
        <v>26</v>
      </c>
      <c r="I279" s="457">
        <f>I278-I265</f>
        <v>6.6099999999999994</v>
      </c>
      <c r="J279" s="457"/>
    </row>
    <row r="281" spans="1:10" ht="13.5" thickBot="1" x14ac:dyDescent="0.25"/>
    <row r="282" spans="1:10" ht="13.5" thickBot="1" x14ac:dyDescent="0.25">
      <c r="A282" s="285" t="s">
        <v>118</v>
      </c>
      <c r="B282" s="624" t="s">
        <v>50</v>
      </c>
      <c r="C282" s="625"/>
      <c r="D282" s="625"/>
      <c r="E282" s="625"/>
      <c r="F282" s="626"/>
      <c r="G282" s="314" t="s">
        <v>0</v>
      </c>
      <c r="H282" s="461"/>
      <c r="I282" s="461"/>
      <c r="J282" s="461"/>
    </row>
    <row r="283" spans="1:10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43</v>
      </c>
      <c r="H283" s="461"/>
      <c r="I283" s="461"/>
      <c r="J283" s="461"/>
    </row>
    <row r="284" spans="1:10" x14ac:dyDescent="0.2">
      <c r="A284" s="292" t="s">
        <v>3</v>
      </c>
      <c r="B284" s="462">
        <v>3470</v>
      </c>
      <c r="C284" s="463">
        <v>3470</v>
      </c>
      <c r="D284" s="464">
        <v>3470</v>
      </c>
      <c r="E284" s="464">
        <v>3470</v>
      </c>
      <c r="F284" s="464">
        <v>3470</v>
      </c>
      <c r="G284" s="465">
        <v>3470</v>
      </c>
      <c r="H284" s="461"/>
      <c r="I284" s="461"/>
      <c r="J284" s="461"/>
    </row>
    <row r="285" spans="1:10" x14ac:dyDescent="0.2">
      <c r="A285" s="295" t="s">
        <v>6</v>
      </c>
      <c r="B285" s="321">
        <v>3348.125</v>
      </c>
      <c r="C285" s="322">
        <v>3490</v>
      </c>
      <c r="D285" s="322">
        <v>3709</v>
      </c>
      <c r="E285" s="322"/>
      <c r="F285" s="322"/>
      <c r="G285" s="259">
        <v>3487.9487179487178</v>
      </c>
      <c r="H285" s="461"/>
      <c r="I285" s="461"/>
      <c r="J285" s="461"/>
    </row>
    <row r="286" spans="1:10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/>
      <c r="F286" s="325"/>
      <c r="G286" s="326">
        <v>92.307692307692307</v>
      </c>
      <c r="H286" s="461"/>
      <c r="I286" s="461"/>
      <c r="J286" s="461"/>
    </row>
    <row r="287" spans="1:10" x14ac:dyDescent="0.2">
      <c r="A287" s="226" t="s">
        <v>8</v>
      </c>
      <c r="B287" s="263">
        <v>2.5282122812290114E-2</v>
      </c>
      <c r="C287" s="264">
        <v>2.1879505371352647E-2</v>
      </c>
      <c r="D287" s="327">
        <v>4.629916827971433E-2</v>
      </c>
      <c r="E287" s="327"/>
      <c r="F287" s="327"/>
      <c r="G287" s="328">
        <v>5.2078586611387381E-2</v>
      </c>
      <c r="H287" s="461"/>
      <c r="I287" s="461"/>
      <c r="J287" s="461"/>
    </row>
    <row r="288" spans="1:10" x14ac:dyDescent="0.2">
      <c r="A288" s="295" t="s">
        <v>1</v>
      </c>
      <c r="B288" s="266">
        <f t="shared" ref="B288:G288" si="52">B285/B284*100-100</f>
        <v>-3.512247838616716</v>
      </c>
      <c r="C288" s="267">
        <f t="shared" si="52"/>
        <v>0.57636887608070708</v>
      </c>
      <c r="D288" s="267">
        <f t="shared" si="52"/>
        <v>6.8876080691642585</v>
      </c>
      <c r="E288" s="267">
        <f t="shared" si="52"/>
        <v>-100</v>
      </c>
      <c r="F288" s="267">
        <f t="shared" si="52"/>
        <v>-100</v>
      </c>
      <c r="G288" s="269">
        <f t="shared" si="52"/>
        <v>0.51725411955958123</v>
      </c>
      <c r="H288" s="461"/>
      <c r="I288" s="461"/>
      <c r="J288" s="461"/>
    </row>
    <row r="289" spans="1:11" ht="13.5" thickBot="1" x14ac:dyDescent="0.25">
      <c r="A289" s="226" t="s">
        <v>27</v>
      </c>
      <c r="B289" s="270">
        <f t="shared" ref="B289:G289" si="53">B285-B272</f>
        <v>95.125</v>
      </c>
      <c r="C289" s="271">
        <f t="shared" si="53"/>
        <v>187.05882352941171</v>
      </c>
      <c r="D289" s="271">
        <f t="shared" si="53"/>
        <v>324</v>
      </c>
      <c r="E289" s="271">
        <f t="shared" si="53"/>
        <v>0</v>
      </c>
      <c r="F289" s="271">
        <f t="shared" si="53"/>
        <v>0</v>
      </c>
      <c r="G289" s="273">
        <f t="shared" si="53"/>
        <v>166.08825283243868</v>
      </c>
      <c r="H289" s="461"/>
      <c r="I289" s="461"/>
      <c r="J289" s="461"/>
    </row>
    <row r="290" spans="1:11" x14ac:dyDescent="0.2">
      <c r="A290" s="309" t="s">
        <v>52</v>
      </c>
      <c r="B290" s="274">
        <v>151</v>
      </c>
      <c r="C290" s="275">
        <v>110</v>
      </c>
      <c r="D290" s="275">
        <v>72</v>
      </c>
      <c r="E290" s="275"/>
      <c r="F290" s="329"/>
      <c r="G290" s="330">
        <f>SUM(B290:F290)</f>
        <v>333</v>
      </c>
      <c r="H290" s="461" t="s">
        <v>56</v>
      </c>
      <c r="I290" s="331">
        <f>G277-G290</f>
        <v>62</v>
      </c>
      <c r="J290" s="332">
        <f>I290/G277</f>
        <v>0.1569620253164557</v>
      </c>
      <c r="K290" s="414" t="s">
        <v>119</v>
      </c>
    </row>
    <row r="291" spans="1:11" x14ac:dyDescent="0.2">
      <c r="A291" s="309" t="s">
        <v>28</v>
      </c>
      <c r="B291" s="427">
        <v>119.5</v>
      </c>
      <c r="C291" s="281">
        <v>118.5</v>
      </c>
      <c r="D291" s="281">
        <v>117</v>
      </c>
      <c r="E291" s="281"/>
      <c r="F291" s="281"/>
      <c r="G291" s="233"/>
      <c r="H291" s="461" t="s">
        <v>57</v>
      </c>
      <c r="I291" s="461">
        <v>113.4</v>
      </c>
      <c r="J291" s="461"/>
    </row>
    <row r="292" spans="1:11" ht="13.5" thickBot="1" x14ac:dyDescent="0.25">
      <c r="A292" s="312" t="s">
        <v>26</v>
      </c>
      <c r="B292" s="336">
        <f>B291-B278</f>
        <v>5.5</v>
      </c>
      <c r="C292" s="337">
        <f>C291-C278</f>
        <v>5.5</v>
      </c>
      <c r="D292" s="337">
        <f>D291-D278</f>
        <v>5</v>
      </c>
      <c r="E292" s="337">
        <f>E291-E278</f>
        <v>0</v>
      </c>
      <c r="F292" s="337">
        <f>F291-F278</f>
        <v>0</v>
      </c>
      <c r="G292" s="234"/>
      <c r="H292" s="461" t="s">
        <v>26</v>
      </c>
      <c r="I292" s="461">
        <f>I291-I278</f>
        <v>5.8100000000000023</v>
      </c>
      <c r="J292" s="461"/>
    </row>
    <row r="293" spans="1:11" x14ac:dyDescent="0.2">
      <c r="C293" s="280">
        <v>118.5</v>
      </c>
    </row>
    <row r="294" spans="1:11" ht="13.5" thickBot="1" x14ac:dyDescent="0.25"/>
    <row r="295" spans="1:11" ht="13.5" thickBot="1" x14ac:dyDescent="0.25">
      <c r="A295" s="285" t="s">
        <v>120</v>
      </c>
      <c r="B295" s="624" t="s">
        <v>50</v>
      </c>
      <c r="C295" s="625"/>
      <c r="D295" s="625"/>
      <c r="E295" s="625"/>
      <c r="F295" s="626"/>
      <c r="G295" s="314" t="s">
        <v>0</v>
      </c>
      <c r="H295" s="466"/>
      <c r="I295" s="466"/>
      <c r="J295" s="466"/>
    </row>
    <row r="296" spans="1:11" x14ac:dyDescent="0.2">
      <c r="A296" s="226" t="s">
        <v>2</v>
      </c>
      <c r="B296" s="316">
        <v>1</v>
      </c>
      <c r="C296" s="236">
        <v>2</v>
      </c>
      <c r="D296" s="236">
        <v>3</v>
      </c>
      <c r="E296" s="236">
        <v>4</v>
      </c>
      <c r="F296" s="236">
        <v>5</v>
      </c>
      <c r="G296" s="458">
        <v>43</v>
      </c>
      <c r="H296" s="466"/>
      <c r="I296" s="466"/>
      <c r="J296" s="466"/>
    </row>
    <row r="297" spans="1:11" x14ac:dyDescent="0.2">
      <c r="A297" s="292" t="s">
        <v>3</v>
      </c>
      <c r="B297" s="462">
        <v>3660</v>
      </c>
      <c r="C297" s="463">
        <v>3660</v>
      </c>
      <c r="D297" s="464">
        <v>3660</v>
      </c>
      <c r="E297" s="464">
        <v>3660</v>
      </c>
      <c r="F297" s="464">
        <v>3660</v>
      </c>
      <c r="G297" s="465">
        <v>3660</v>
      </c>
      <c r="H297" s="466"/>
      <c r="I297" s="466"/>
      <c r="J297" s="466"/>
    </row>
    <row r="298" spans="1:11" x14ac:dyDescent="0.2">
      <c r="A298" s="295" t="s">
        <v>6</v>
      </c>
      <c r="B298" s="321">
        <v>3455.625</v>
      </c>
      <c r="C298" s="322">
        <v>3685.8333333333335</v>
      </c>
      <c r="D298" s="322">
        <v>3805</v>
      </c>
      <c r="E298" s="322"/>
      <c r="F298" s="322"/>
      <c r="G298" s="259">
        <v>3620.2631578947367</v>
      </c>
      <c r="H298" s="466"/>
      <c r="I298" s="466"/>
      <c r="J298" s="466"/>
    </row>
    <row r="299" spans="1:11" x14ac:dyDescent="0.2">
      <c r="A299" s="226" t="s">
        <v>7</v>
      </c>
      <c r="B299" s="323">
        <v>100</v>
      </c>
      <c r="C299" s="324">
        <v>91.666666666666671</v>
      </c>
      <c r="D299" s="325">
        <v>80</v>
      </c>
      <c r="E299" s="325"/>
      <c r="F299" s="325"/>
      <c r="G299" s="326">
        <v>89.473684210526315</v>
      </c>
      <c r="H299" s="466"/>
      <c r="I299" s="466"/>
      <c r="J299" s="466"/>
    </row>
    <row r="300" spans="1:11" x14ac:dyDescent="0.2">
      <c r="A300" s="226" t="s">
        <v>8</v>
      </c>
      <c r="B300" s="263">
        <v>5.4196321975884539E-2</v>
      </c>
      <c r="C300" s="264">
        <v>5.0386828666298303E-2</v>
      </c>
      <c r="D300" s="327">
        <v>5.6504599211563734E-2</v>
      </c>
      <c r="E300" s="327"/>
      <c r="F300" s="327"/>
      <c r="G300" s="328">
        <v>6.7421192281900091E-2</v>
      </c>
      <c r="H300" s="466"/>
      <c r="I300" s="466"/>
      <c r="J300" s="466"/>
    </row>
    <row r="301" spans="1:11" x14ac:dyDescent="0.2">
      <c r="A301" s="295" t="s">
        <v>1</v>
      </c>
      <c r="B301" s="266">
        <f t="shared" ref="B301:G301" si="54">B298/B297*100-100</f>
        <v>-5.5840163934426243</v>
      </c>
      <c r="C301" s="267">
        <f t="shared" si="54"/>
        <v>0.7058287795992868</v>
      </c>
      <c r="D301" s="267">
        <f t="shared" si="54"/>
        <v>3.9617486338797931</v>
      </c>
      <c r="E301" s="267">
        <f t="shared" si="54"/>
        <v>-100</v>
      </c>
      <c r="F301" s="267">
        <f t="shared" si="54"/>
        <v>-100</v>
      </c>
      <c r="G301" s="269">
        <f t="shared" si="54"/>
        <v>-1.0857060684498236</v>
      </c>
      <c r="H301" s="466"/>
      <c r="I301" s="466"/>
      <c r="J301" s="466"/>
    </row>
    <row r="302" spans="1:11" ht="13.5" thickBot="1" x14ac:dyDescent="0.25">
      <c r="A302" s="226" t="s">
        <v>27</v>
      </c>
      <c r="B302" s="270">
        <f t="shared" ref="B302:G302" si="55">B298-B285</f>
        <v>107.5</v>
      </c>
      <c r="C302" s="271">
        <f t="shared" si="55"/>
        <v>195.83333333333348</v>
      </c>
      <c r="D302" s="271">
        <f t="shared" si="55"/>
        <v>96</v>
      </c>
      <c r="E302" s="271">
        <f t="shared" si="55"/>
        <v>0</v>
      </c>
      <c r="F302" s="271">
        <f t="shared" si="55"/>
        <v>0</v>
      </c>
      <c r="G302" s="273">
        <f t="shared" si="55"/>
        <v>132.31443994601887</v>
      </c>
      <c r="H302" s="466"/>
      <c r="I302" s="466"/>
      <c r="J302" s="466"/>
    </row>
    <row r="303" spans="1:11" x14ac:dyDescent="0.2">
      <c r="A303" s="309" t="s">
        <v>52</v>
      </c>
      <c r="B303" s="274">
        <v>150</v>
      </c>
      <c r="C303" s="275">
        <v>107</v>
      </c>
      <c r="D303" s="275">
        <v>72</v>
      </c>
      <c r="E303" s="275"/>
      <c r="F303" s="329"/>
      <c r="G303" s="330">
        <f>SUM(B303:F303)</f>
        <v>329</v>
      </c>
      <c r="H303" s="466" t="s">
        <v>56</v>
      </c>
      <c r="I303" s="331">
        <f>G290-G303</f>
        <v>4</v>
      </c>
      <c r="J303" s="332">
        <f>I303/G290</f>
        <v>1.2012012012012012E-2</v>
      </c>
    </row>
    <row r="304" spans="1:11" x14ac:dyDescent="0.2">
      <c r="A304" s="309" t="s">
        <v>28</v>
      </c>
      <c r="B304" s="427">
        <v>125.5</v>
      </c>
      <c r="C304" s="281">
        <v>124</v>
      </c>
      <c r="D304" s="281">
        <v>123</v>
      </c>
      <c r="E304" s="281"/>
      <c r="F304" s="281"/>
      <c r="G304" s="233"/>
      <c r="H304" s="466" t="s">
        <v>57</v>
      </c>
      <c r="I304" s="466">
        <v>119.5</v>
      </c>
      <c r="J304" s="466"/>
    </row>
    <row r="305" spans="1:11" ht="13.5" thickBot="1" x14ac:dyDescent="0.25">
      <c r="A305" s="312" t="s">
        <v>26</v>
      </c>
      <c r="B305" s="336">
        <f>B304-B291</f>
        <v>6</v>
      </c>
      <c r="C305" s="337">
        <f>C304-C291</f>
        <v>5.5</v>
      </c>
      <c r="D305" s="337">
        <f>D304-D291</f>
        <v>6</v>
      </c>
      <c r="E305" s="337">
        <f>E304-E291</f>
        <v>0</v>
      </c>
      <c r="F305" s="337">
        <f>F304-F291</f>
        <v>0</v>
      </c>
      <c r="G305" s="234"/>
      <c r="H305" s="466" t="s">
        <v>26</v>
      </c>
      <c r="I305" s="466">
        <f>I304-I291</f>
        <v>6.0999999999999943</v>
      </c>
      <c r="J305" s="466"/>
    </row>
    <row r="306" spans="1:11" x14ac:dyDescent="0.2">
      <c r="C306" s="280">
        <v>124</v>
      </c>
    </row>
    <row r="307" spans="1:11" s="479" customFormat="1" x14ac:dyDescent="0.2"/>
    <row r="308" spans="1:11" x14ac:dyDescent="0.2">
      <c r="B308" s="280">
        <v>125.5</v>
      </c>
      <c r="C308" s="280">
        <v>125.5</v>
      </c>
      <c r="D308" s="280">
        <v>124</v>
      </c>
      <c r="E308" s="280">
        <v>125.5</v>
      </c>
      <c r="F308" s="280">
        <v>124</v>
      </c>
      <c r="G308" s="280">
        <v>123</v>
      </c>
    </row>
    <row r="309" spans="1:11" s="479" customFormat="1" ht="13.5" thickBot="1" x14ac:dyDescent="0.25">
      <c r="B309" s="239">
        <v>3620.2631578947367</v>
      </c>
      <c r="C309" s="239">
        <v>3620.2631578947367</v>
      </c>
      <c r="D309" s="239">
        <v>3620.2631578947367</v>
      </c>
      <c r="E309" s="239">
        <v>3620.2631578947367</v>
      </c>
      <c r="F309" s="239">
        <v>3620.2631578947367</v>
      </c>
      <c r="G309" s="239">
        <v>3620.2631578947367</v>
      </c>
      <c r="H309" s="239">
        <v>3620.2631578947367</v>
      </c>
    </row>
    <row r="310" spans="1:11" s="479" customFormat="1" ht="13.5" thickBot="1" x14ac:dyDescent="0.25">
      <c r="A310" s="285" t="s">
        <v>126</v>
      </c>
      <c r="B310" s="624" t="s">
        <v>50</v>
      </c>
      <c r="C310" s="625"/>
      <c r="D310" s="625"/>
      <c r="E310" s="625"/>
      <c r="F310" s="625"/>
      <c r="G310" s="626"/>
      <c r="H310" s="314" t="s">
        <v>0</v>
      </c>
    </row>
    <row r="311" spans="1:11" s="479" customFormat="1" x14ac:dyDescent="0.2">
      <c r="A311" s="226" t="s">
        <v>2</v>
      </c>
      <c r="B311" s="316">
        <v>1</v>
      </c>
      <c r="C311" s="236">
        <v>2</v>
      </c>
      <c r="D311" s="236">
        <v>3</v>
      </c>
      <c r="E311" s="236">
        <v>4</v>
      </c>
      <c r="F311" s="236">
        <v>5</v>
      </c>
      <c r="G311" s="236">
        <v>6</v>
      </c>
      <c r="H311" s="458">
        <v>63</v>
      </c>
    </row>
    <row r="312" spans="1:11" s="479" customFormat="1" x14ac:dyDescent="0.2">
      <c r="A312" s="292" t="s">
        <v>3</v>
      </c>
      <c r="B312" s="462">
        <v>3820</v>
      </c>
      <c r="C312" s="463">
        <v>3820</v>
      </c>
      <c r="D312" s="464">
        <v>3820</v>
      </c>
      <c r="E312" s="464">
        <v>3820</v>
      </c>
      <c r="F312" s="464">
        <v>3820</v>
      </c>
      <c r="G312" s="464">
        <v>3820</v>
      </c>
      <c r="H312" s="465">
        <v>3820</v>
      </c>
    </row>
    <row r="313" spans="1:11" s="479" customFormat="1" x14ac:dyDescent="0.2">
      <c r="A313" s="295" t="s">
        <v>6</v>
      </c>
      <c r="B313" s="321">
        <v>3844.5454545454545</v>
      </c>
      <c r="C313" s="322">
        <v>3747.2727272727275</v>
      </c>
      <c r="D313" s="322">
        <v>3810.8333333333335</v>
      </c>
      <c r="E313" s="322">
        <v>3726.6666666666665</v>
      </c>
      <c r="F313" s="322">
        <v>3843.6363636363635</v>
      </c>
      <c r="G313" s="322">
        <v>4155</v>
      </c>
      <c r="H313" s="259">
        <v>3868.8888888888887</v>
      </c>
    </row>
    <row r="314" spans="1:11" s="479" customFormat="1" x14ac:dyDescent="0.2">
      <c r="A314" s="226" t="s">
        <v>7</v>
      </c>
      <c r="B314" s="323">
        <v>100</v>
      </c>
      <c r="C314" s="324">
        <v>90.909090909090907</v>
      </c>
      <c r="D314" s="325">
        <v>91.666666666666671</v>
      </c>
      <c r="E314" s="325">
        <v>83.333333333333329</v>
      </c>
      <c r="F314" s="325">
        <v>81.818181818181813</v>
      </c>
      <c r="G314" s="325">
        <v>91.666666666666671</v>
      </c>
      <c r="H314" s="326">
        <v>79.365079365079367</v>
      </c>
    </row>
    <row r="315" spans="1:11" s="479" customFormat="1" x14ac:dyDescent="0.2">
      <c r="A315" s="226" t="s">
        <v>8</v>
      </c>
      <c r="B315" s="263">
        <v>3.0823685479876843E-2</v>
      </c>
      <c r="C315" s="264">
        <v>6.0502488808459667E-2</v>
      </c>
      <c r="D315" s="327">
        <v>4.8757622491990678E-2</v>
      </c>
      <c r="E315" s="327">
        <v>7.4888857563271446E-2</v>
      </c>
      <c r="F315" s="327">
        <v>7.539041775633129E-2</v>
      </c>
      <c r="G315" s="327">
        <v>7.4424289271076902E-2</v>
      </c>
      <c r="H315" s="328">
        <v>7.2765449653378833E-2</v>
      </c>
    </row>
    <row r="316" spans="1:11" s="479" customFormat="1" x14ac:dyDescent="0.2">
      <c r="A316" s="295" t="s">
        <v>1</v>
      </c>
      <c r="B316" s="266">
        <f t="shared" ref="B316:H316" si="56">B313/B312*100-100</f>
        <v>0.64255116611138874</v>
      </c>
      <c r="C316" s="267">
        <f t="shared" si="56"/>
        <v>-1.9038553069966611</v>
      </c>
      <c r="D316" s="267">
        <f t="shared" si="56"/>
        <v>-0.23996509598603666</v>
      </c>
      <c r="E316" s="267">
        <f t="shared" ref="E316" si="57">E313/E312*100-100</f>
        <v>-2.4432809773123836</v>
      </c>
      <c r="F316" s="267">
        <f t="shared" si="56"/>
        <v>0.618752974773912</v>
      </c>
      <c r="G316" s="267">
        <f t="shared" si="56"/>
        <v>8.7696335078533991</v>
      </c>
      <c r="H316" s="269">
        <f t="shared" si="56"/>
        <v>1.2798138452588574</v>
      </c>
    </row>
    <row r="317" spans="1:11" s="479" customFormat="1" ht="13.5" thickBot="1" x14ac:dyDescent="0.25">
      <c r="A317" s="226" t="s">
        <v>27</v>
      </c>
      <c r="B317" s="270">
        <f>B313-B309</f>
        <v>224.28229665071785</v>
      </c>
      <c r="C317" s="271">
        <f t="shared" ref="C317:H317" si="58">C313-C309</f>
        <v>127.00956937799083</v>
      </c>
      <c r="D317" s="271">
        <f t="shared" si="58"/>
        <v>190.57017543859683</v>
      </c>
      <c r="E317" s="271">
        <f t="shared" si="58"/>
        <v>106.40350877192986</v>
      </c>
      <c r="F317" s="271">
        <f t="shared" si="58"/>
        <v>223.37320574162686</v>
      </c>
      <c r="G317" s="271">
        <f t="shared" si="58"/>
        <v>534.73684210526335</v>
      </c>
      <c r="H317" s="273">
        <f t="shared" si="58"/>
        <v>248.62573099415204</v>
      </c>
    </row>
    <row r="318" spans="1:11" s="479" customFormat="1" x14ac:dyDescent="0.2">
      <c r="A318" s="309" t="s">
        <v>52</v>
      </c>
      <c r="B318" s="274">
        <v>60</v>
      </c>
      <c r="C318" s="275">
        <v>60</v>
      </c>
      <c r="D318" s="275">
        <v>61</v>
      </c>
      <c r="E318" s="275">
        <v>18</v>
      </c>
      <c r="F318" s="275">
        <v>61</v>
      </c>
      <c r="G318" s="329">
        <v>61</v>
      </c>
      <c r="H318" s="330">
        <f>SUM(B318:G318)</f>
        <v>321</v>
      </c>
      <c r="I318" s="479" t="s">
        <v>56</v>
      </c>
      <c r="J318" s="331">
        <f>G303-H318</f>
        <v>8</v>
      </c>
      <c r="K318" s="332">
        <f>J318/G303</f>
        <v>2.4316109422492401E-2</v>
      </c>
    </row>
    <row r="319" spans="1:11" s="479" customFormat="1" x14ac:dyDescent="0.2">
      <c r="A319" s="309" t="s">
        <v>28</v>
      </c>
      <c r="B319" s="427">
        <v>130.5</v>
      </c>
      <c r="C319" s="281">
        <v>130.5</v>
      </c>
      <c r="D319" s="281">
        <v>129</v>
      </c>
      <c r="E319" s="281">
        <v>130.5</v>
      </c>
      <c r="F319" s="281">
        <v>129</v>
      </c>
      <c r="G319" s="281">
        <f t="shared" ref="G319" si="59">G308+4.5</f>
        <v>127.5</v>
      </c>
      <c r="H319" s="233"/>
      <c r="I319" s="479" t="s">
        <v>57</v>
      </c>
      <c r="J319" s="479">
        <v>126.3</v>
      </c>
    </row>
    <row r="320" spans="1:11" s="479" customFormat="1" ht="13.5" thickBot="1" x14ac:dyDescent="0.25">
      <c r="A320" s="312" t="s">
        <v>26</v>
      </c>
      <c r="B320" s="336">
        <f>B319-B308</f>
        <v>5</v>
      </c>
      <c r="C320" s="337">
        <f t="shared" ref="C320:G320" si="60">C319-C308</f>
        <v>5</v>
      </c>
      <c r="D320" s="337">
        <f t="shared" si="60"/>
        <v>5</v>
      </c>
      <c r="E320" s="337">
        <f t="shared" si="60"/>
        <v>5</v>
      </c>
      <c r="F320" s="337">
        <f t="shared" si="60"/>
        <v>5</v>
      </c>
      <c r="G320" s="337">
        <f t="shared" si="60"/>
        <v>4.5</v>
      </c>
      <c r="H320" s="234"/>
      <c r="I320" s="479" t="s">
        <v>26</v>
      </c>
      <c r="J320" s="479">
        <f>J319-I304</f>
        <v>6.7999999999999972</v>
      </c>
    </row>
    <row r="322" spans="1:11" ht="13.5" thickBot="1" x14ac:dyDescent="0.25"/>
    <row r="323" spans="1:11" ht="13.5" thickBot="1" x14ac:dyDescent="0.25">
      <c r="A323" s="285" t="s">
        <v>127</v>
      </c>
      <c r="B323" s="621" t="s">
        <v>50</v>
      </c>
      <c r="C323" s="622"/>
      <c r="D323" s="622"/>
      <c r="E323" s="622"/>
      <c r="F323" s="622"/>
      <c r="G323" s="623"/>
      <c r="H323" s="314" t="s">
        <v>0</v>
      </c>
      <c r="I323" s="481"/>
      <c r="J323" s="481"/>
      <c r="K323" s="481"/>
    </row>
    <row r="324" spans="1:11" x14ac:dyDescent="0.2">
      <c r="A324" s="469" t="s">
        <v>2</v>
      </c>
      <c r="B324" s="316">
        <v>1</v>
      </c>
      <c r="C324" s="236">
        <v>2</v>
      </c>
      <c r="D324" s="236">
        <v>3</v>
      </c>
      <c r="E324" s="236">
        <v>4</v>
      </c>
      <c r="F324" s="236">
        <v>5</v>
      </c>
      <c r="G324" s="495">
        <v>6</v>
      </c>
      <c r="H324" s="491">
        <v>89</v>
      </c>
      <c r="I324" s="481"/>
      <c r="J324" s="481"/>
      <c r="K324" s="481"/>
    </row>
    <row r="325" spans="1:11" x14ac:dyDescent="0.2">
      <c r="A325" s="470" t="s">
        <v>3</v>
      </c>
      <c r="B325" s="462">
        <v>3950</v>
      </c>
      <c r="C325" s="463">
        <v>3950</v>
      </c>
      <c r="D325" s="464">
        <v>3950</v>
      </c>
      <c r="E325" s="464">
        <v>3950</v>
      </c>
      <c r="F325" s="464">
        <v>3950</v>
      </c>
      <c r="G325" s="496">
        <v>3950</v>
      </c>
      <c r="H325" s="492">
        <v>3950</v>
      </c>
      <c r="I325" s="481"/>
      <c r="J325" s="481"/>
      <c r="K325" s="481"/>
    </row>
    <row r="326" spans="1:11" x14ac:dyDescent="0.2">
      <c r="A326" s="471" t="s">
        <v>6</v>
      </c>
      <c r="B326" s="321">
        <v>4008.125</v>
      </c>
      <c r="C326" s="322">
        <v>3861.25</v>
      </c>
      <c r="D326" s="322">
        <v>3930</v>
      </c>
      <c r="E326" s="322">
        <v>3824.2857142857142</v>
      </c>
      <c r="F326" s="322">
        <v>4062.9411764705883</v>
      </c>
      <c r="G326" s="497">
        <v>4233.75</v>
      </c>
      <c r="H326" s="342">
        <v>4003.370786516854</v>
      </c>
      <c r="I326" s="481"/>
      <c r="J326" s="481"/>
      <c r="K326" s="481"/>
    </row>
    <row r="327" spans="1:11" x14ac:dyDescent="0.2">
      <c r="A327" s="469" t="s">
        <v>7</v>
      </c>
      <c r="B327" s="323">
        <v>93.75</v>
      </c>
      <c r="C327" s="324">
        <v>75</v>
      </c>
      <c r="D327" s="325">
        <v>94.117647058823536</v>
      </c>
      <c r="E327" s="325">
        <v>100</v>
      </c>
      <c r="F327" s="325">
        <v>88.235294117647058</v>
      </c>
      <c r="G327" s="498">
        <v>68.75</v>
      </c>
      <c r="H327" s="493">
        <v>80.898876404494388</v>
      </c>
      <c r="I327" s="481"/>
      <c r="J327" s="481"/>
      <c r="K327" s="481"/>
    </row>
    <row r="328" spans="1:11" x14ac:dyDescent="0.2">
      <c r="A328" s="469" t="s">
        <v>8</v>
      </c>
      <c r="B328" s="263">
        <v>5.4726798847451762E-2</v>
      </c>
      <c r="C328" s="264">
        <v>8.1383655842814095E-2</v>
      </c>
      <c r="D328" s="327">
        <v>5.8037320822692841E-2</v>
      </c>
      <c r="E328" s="327">
        <v>4.2044157679168241E-2</v>
      </c>
      <c r="F328" s="327">
        <v>5.8089709325674657E-2</v>
      </c>
      <c r="G328" s="499">
        <v>0.10605187987657699</v>
      </c>
      <c r="H328" s="494">
        <v>8.0034267262189332E-2</v>
      </c>
      <c r="I328" s="481"/>
      <c r="J328" s="481"/>
      <c r="K328" s="481"/>
    </row>
    <row r="329" spans="1:11" x14ac:dyDescent="0.2">
      <c r="A329" s="471" t="s">
        <v>1</v>
      </c>
      <c r="B329" s="266">
        <f t="shared" ref="B329:H329" si="61">B326/B325*100-100</f>
        <v>1.4715189873417671</v>
      </c>
      <c r="C329" s="267">
        <f t="shared" si="61"/>
        <v>-2.2468354430379804</v>
      </c>
      <c r="D329" s="267">
        <f t="shared" si="61"/>
        <v>-0.50632911392405333</v>
      </c>
      <c r="E329" s="267">
        <f t="shared" si="61"/>
        <v>-3.1826401446654558</v>
      </c>
      <c r="F329" s="267">
        <f t="shared" si="61"/>
        <v>2.8592702903946332</v>
      </c>
      <c r="G329" s="268">
        <f t="shared" si="61"/>
        <v>7.1835443037974613</v>
      </c>
      <c r="H329" s="345">
        <f t="shared" si="61"/>
        <v>1.3511591523254225</v>
      </c>
      <c r="I329" s="481"/>
      <c r="J329" s="481"/>
      <c r="K329" s="481"/>
    </row>
    <row r="330" spans="1:11" ht="13.5" thickBot="1" x14ac:dyDescent="0.25">
      <c r="A330" s="469" t="s">
        <v>27</v>
      </c>
      <c r="B330" s="500">
        <f>B326-B313</f>
        <v>163.5795454545455</v>
      </c>
      <c r="C330" s="501">
        <f t="shared" ref="C330:G330" si="62">C326-C313</f>
        <v>113.97727272727252</v>
      </c>
      <c r="D330" s="501">
        <f t="shared" si="62"/>
        <v>119.16666666666652</v>
      </c>
      <c r="E330" s="501">
        <f t="shared" si="62"/>
        <v>97.619047619047706</v>
      </c>
      <c r="F330" s="501">
        <f t="shared" si="62"/>
        <v>219.30481283422478</v>
      </c>
      <c r="G330" s="502">
        <f t="shared" si="62"/>
        <v>78.75</v>
      </c>
      <c r="H330" s="346">
        <f>H326-H313</f>
        <v>134.48189762796528</v>
      </c>
      <c r="I330" s="481"/>
      <c r="J330" s="481"/>
      <c r="K330" s="481"/>
    </row>
    <row r="331" spans="1:11" x14ac:dyDescent="0.2">
      <c r="A331" s="371" t="s">
        <v>52</v>
      </c>
      <c r="B331" s="486">
        <v>60</v>
      </c>
      <c r="C331" s="487">
        <v>60</v>
      </c>
      <c r="D331" s="487">
        <v>61</v>
      </c>
      <c r="E331" s="487">
        <v>18</v>
      </c>
      <c r="F331" s="487">
        <v>61</v>
      </c>
      <c r="G331" s="451">
        <v>61</v>
      </c>
      <c r="H331" s="482">
        <f>SUM(B331:G331)</f>
        <v>321</v>
      </c>
      <c r="I331" s="481" t="s">
        <v>56</v>
      </c>
      <c r="J331" s="331">
        <f>H318-H331</f>
        <v>0</v>
      </c>
      <c r="K331" s="332">
        <f>J331/H318</f>
        <v>0</v>
      </c>
    </row>
    <row r="332" spans="1:11" x14ac:dyDescent="0.2">
      <c r="A332" s="371" t="s">
        <v>28</v>
      </c>
      <c r="B332" s="229">
        <v>133.5</v>
      </c>
      <c r="C332" s="281">
        <v>134</v>
      </c>
      <c r="D332" s="281">
        <v>132.5</v>
      </c>
      <c r="E332" s="281">
        <v>134</v>
      </c>
      <c r="F332" s="281">
        <v>132</v>
      </c>
      <c r="G332" s="230">
        <v>130.5</v>
      </c>
      <c r="H332" s="339"/>
      <c r="I332" s="481" t="s">
        <v>57</v>
      </c>
      <c r="J332" s="481">
        <v>129.41999999999999</v>
      </c>
      <c r="K332" s="481"/>
    </row>
    <row r="333" spans="1:11" ht="13.5" thickBot="1" x14ac:dyDescent="0.25">
      <c r="A333" s="372" t="s">
        <v>26</v>
      </c>
      <c r="B333" s="336">
        <f>B332-B319</f>
        <v>3</v>
      </c>
      <c r="C333" s="337">
        <f t="shared" ref="C333:G333" si="63">C332-C319</f>
        <v>3.5</v>
      </c>
      <c r="D333" s="337">
        <f t="shared" si="63"/>
        <v>3.5</v>
      </c>
      <c r="E333" s="337">
        <f t="shared" si="63"/>
        <v>3.5</v>
      </c>
      <c r="F333" s="337">
        <f t="shared" si="63"/>
        <v>3</v>
      </c>
      <c r="G333" s="484">
        <f t="shared" si="63"/>
        <v>3</v>
      </c>
      <c r="H333" s="348"/>
      <c r="I333" s="481" t="s">
        <v>26</v>
      </c>
      <c r="J333" s="481">
        <f>J332-J319</f>
        <v>3.1199999999999903</v>
      </c>
      <c r="K333" s="481"/>
    </row>
    <row r="335" spans="1:11" ht="13.5" thickBot="1" x14ac:dyDescent="0.25"/>
    <row r="336" spans="1:11" ht="13.5" thickBot="1" x14ac:dyDescent="0.25">
      <c r="A336" s="285" t="s">
        <v>129</v>
      </c>
      <c r="B336" s="621" t="s">
        <v>50</v>
      </c>
      <c r="C336" s="622"/>
      <c r="D336" s="622"/>
      <c r="E336" s="622"/>
      <c r="F336" s="622"/>
      <c r="G336" s="623"/>
      <c r="H336" s="314" t="s">
        <v>0</v>
      </c>
      <c r="I336" s="503"/>
      <c r="J336" s="503"/>
      <c r="K336" s="503"/>
    </row>
    <row r="337" spans="1:11" x14ac:dyDescent="0.2">
      <c r="A337" s="469" t="s">
        <v>2</v>
      </c>
      <c r="B337" s="316">
        <v>1</v>
      </c>
      <c r="C337" s="236">
        <v>2</v>
      </c>
      <c r="D337" s="236">
        <v>3</v>
      </c>
      <c r="E337" s="236">
        <v>4</v>
      </c>
      <c r="F337" s="236">
        <v>5</v>
      </c>
      <c r="G337" s="495">
        <v>6</v>
      </c>
      <c r="H337" s="491">
        <v>76</v>
      </c>
      <c r="I337" s="503"/>
      <c r="J337" s="503"/>
      <c r="K337" s="503"/>
    </row>
    <row r="338" spans="1:11" x14ac:dyDescent="0.2">
      <c r="A338" s="470" t="s">
        <v>3</v>
      </c>
      <c r="B338" s="462">
        <v>4040</v>
      </c>
      <c r="C338" s="463">
        <v>4040</v>
      </c>
      <c r="D338" s="464">
        <v>4040</v>
      </c>
      <c r="E338" s="464">
        <v>4040</v>
      </c>
      <c r="F338" s="464">
        <v>4040</v>
      </c>
      <c r="G338" s="496">
        <v>4040</v>
      </c>
      <c r="H338" s="492">
        <v>4040</v>
      </c>
      <c r="I338" s="503"/>
      <c r="J338" s="503"/>
      <c r="K338" s="503"/>
    </row>
    <row r="339" spans="1:11" x14ac:dyDescent="0.2">
      <c r="A339" s="471" t="s">
        <v>6</v>
      </c>
      <c r="B339" s="321">
        <v>3896.9230769230771</v>
      </c>
      <c r="C339" s="322">
        <v>3887.8571428571427</v>
      </c>
      <c r="D339" s="322">
        <v>4133.333333333333</v>
      </c>
      <c r="E339" s="322">
        <v>4046</v>
      </c>
      <c r="F339" s="322">
        <v>4074</v>
      </c>
      <c r="G339" s="497">
        <v>4371.4285714285716</v>
      </c>
      <c r="H339" s="342">
        <v>4074.0789473684213</v>
      </c>
      <c r="I339" s="503"/>
      <c r="J339" s="503"/>
      <c r="K339" s="503"/>
    </row>
    <row r="340" spans="1:11" x14ac:dyDescent="0.2">
      <c r="A340" s="469" t="s">
        <v>7</v>
      </c>
      <c r="B340" s="323">
        <v>84.615384615384613</v>
      </c>
      <c r="C340" s="324">
        <v>100</v>
      </c>
      <c r="D340" s="325">
        <v>93.333333333333329</v>
      </c>
      <c r="E340" s="325">
        <v>100</v>
      </c>
      <c r="F340" s="325">
        <v>93.333333333333329</v>
      </c>
      <c r="G340" s="498">
        <v>85.714285714285708</v>
      </c>
      <c r="H340" s="493">
        <v>85.526315789473685</v>
      </c>
      <c r="I340" s="503"/>
      <c r="J340" s="503"/>
      <c r="K340" s="503"/>
    </row>
    <row r="341" spans="1:11" x14ac:dyDescent="0.2">
      <c r="A341" s="469" t="s">
        <v>8</v>
      </c>
      <c r="B341" s="263">
        <v>5.7419040060234967E-2</v>
      </c>
      <c r="C341" s="264">
        <v>5.2875303687428946E-2</v>
      </c>
      <c r="D341" s="327">
        <v>5.2648383044998644E-2</v>
      </c>
      <c r="E341" s="327">
        <v>5.7849683987455436E-2</v>
      </c>
      <c r="F341" s="327">
        <v>4.7025743799030136E-2</v>
      </c>
      <c r="G341" s="499">
        <v>7.5425091468855066E-2</v>
      </c>
      <c r="H341" s="494">
        <v>7.1712290847471508E-2</v>
      </c>
      <c r="I341" s="503"/>
      <c r="J341" s="503"/>
      <c r="K341" s="503"/>
    </row>
    <row r="342" spans="1:11" x14ac:dyDescent="0.2">
      <c r="A342" s="471" t="s">
        <v>1</v>
      </c>
      <c r="B342" s="266">
        <f t="shared" ref="B342:H342" si="64">B339/B338*100-100</f>
        <v>-3.5415079969535412</v>
      </c>
      <c r="C342" s="267">
        <f t="shared" si="64"/>
        <v>-3.7659123055162667</v>
      </c>
      <c r="D342" s="267">
        <f t="shared" si="64"/>
        <v>2.310231023102304</v>
      </c>
      <c r="E342" s="267">
        <f t="shared" si="64"/>
        <v>0.14851485148514598</v>
      </c>
      <c r="F342" s="267">
        <f t="shared" si="64"/>
        <v>0.84158415841584144</v>
      </c>
      <c r="G342" s="268">
        <f t="shared" si="64"/>
        <v>8.2036775106082018</v>
      </c>
      <c r="H342" s="345">
        <f t="shared" si="64"/>
        <v>0.84353830119854933</v>
      </c>
      <c r="I342" s="503"/>
      <c r="J342" s="503"/>
      <c r="K342" s="503"/>
    </row>
    <row r="343" spans="1:11" ht="13.5" thickBot="1" x14ac:dyDescent="0.25">
      <c r="A343" s="469" t="s">
        <v>27</v>
      </c>
      <c r="B343" s="500">
        <f>B339-B326</f>
        <v>-111.20192307692287</v>
      </c>
      <c r="C343" s="501">
        <f t="shared" ref="C343:G343" si="65">C339-C326</f>
        <v>26.607142857142662</v>
      </c>
      <c r="D343" s="501">
        <f t="shared" si="65"/>
        <v>203.33333333333303</v>
      </c>
      <c r="E343" s="501">
        <f t="shared" si="65"/>
        <v>221.71428571428578</v>
      </c>
      <c r="F343" s="501">
        <f t="shared" si="65"/>
        <v>11.058823529411711</v>
      </c>
      <c r="G343" s="502">
        <f t="shared" si="65"/>
        <v>137.67857142857156</v>
      </c>
      <c r="H343" s="346">
        <f>H339-H326</f>
        <v>70.7081608515673</v>
      </c>
      <c r="I343" s="503"/>
      <c r="J343" s="503"/>
      <c r="K343" s="503"/>
    </row>
    <row r="344" spans="1:11" x14ac:dyDescent="0.2">
      <c r="A344" s="371" t="s">
        <v>52</v>
      </c>
      <c r="B344" s="486">
        <v>60</v>
      </c>
      <c r="C344" s="487">
        <v>60</v>
      </c>
      <c r="D344" s="487">
        <v>61</v>
      </c>
      <c r="E344" s="487">
        <v>18</v>
      </c>
      <c r="F344" s="487">
        <v>61</v>
      </c>
      <c r="G344" s="451">
        <v>60</v>
      </c>
      <c r="H344" s="482">
        <f>SUM(B344:G344)</f>
        <v>320</v>
      </c>
      <c r="I344" s="503" t="s">
        <v>56</v>
      </c>
      <c r="J344" s="331">
        <f>H331-H344</f>
        <v>1</v>
      </c>
      <c r="K344" s="332">
        <f>J344/H331</f>
        <v>3.1152647975077881E-3</v>
      </c>
    </row>
    <row r="345" spans="1:11" x14ac:dyDescent="0.2">
      <c r="A345" s="371" t="s">
        <v>28</v>
      </c>
      <c r="B345" s="229">
        <v>136.5</v>
      </c>
      <c r="C345" s="281">
        <v>137</v>
      </c>
      <c r="D345" s="281">
        <v>135</v>
      </c>
      <c r="E345" s="281">
        <v>136.5</v>
      </c>
      <c r="F345" s="281">
        <v>135</v>
      </c>
      <c r="G345" s="230">
        <v>133</v>
      </c>
      <c r="H345" s="339"/>
      <c r="I345" s="503" t="s">
        <v>57</v>
      </c>
      <c r="J345" s="503">
        <v>132.81</v>
      </c>
      <c r="K345" s="503"/>
    </row>
    <row r="346" spans="1:11" ht="13.5" thickBot="1" x14ac:dyDescent="0.25">
      <c r="A346" s="372" t="s">
        <v>26</v>
      </c>
      <c r="B346" s="336">
        <f>B345-B332</f>
        <v>3</v>
      </c>
      <c r="C346" s="337">
        <f t="shared" ref="C346:G346" si="66">C345-C332</f>
        <v>3</v>
      </c>
      <c r="D346" s="337">
        <f t="shared" si="66"/>
        <v>2.5</v>
      </c>
      <c r="E346" s="337">
        <f t="shared" si="66"/>
        <v>2.5</v>
      </c>
      <c r="F346" s="337">
        <f t="shared" si="66"/>
        <v>3</v>
      </c>
      <c r="G346" s="484">
        <f t="shared" si="66"/>
        <v>2.5</v>
      </c>
      <c r="H346" s="348"/>
      <c r="I346" s="503" t="s">
        <v>26</v>
      </c>
      <c r="J346" s="503">
        <f>J345-J332</f>
        <v>3.3900000000000148</v>
      </c>
      <c r="K346" s="503"/>
    </row>
    <row r="348" spans="1:11" ht="13.5" thickBot="1" x14ac:dyDescent="0.25"/>
    <row r="349" spans="1:11" s="504" customFormat="1" ht="13.5" thickBot="1" x14ac:dyDescent="0.25">
      <c r="A349" s="285" t="s">
        <v>131</v>
      </c>
      <c r="B349" s="621" t="s">
        <v>50</v>
      </c>
      <c r="C349" s="622"/>
      <c r="D349" s="622"/>
      <c r="E349" s="622"/>
      <c r="F349" s="622"/>
      <c r="G349" s="623"/>
      <c r="H349" s="314" t="s">
        <v>0</v>
      </c>
    </row>
    <row r="350" spans="1:11" s="504" customFormat="1" x14ac:dyDescent="0.2">
      <c r="A350" s="469" t="s">
        <v>2</v>
      </c>
      <c r="B350" s="316">
        <v>1</v>
      </c>
      <c r="C350" s="236">
        <v>2</v>
      </c>
      <c r="D350" s="236">
        <v>3</v>
      </c>
      <c r="E350" s="236">
        <v>4</v>
      </c>
      <c r="F350" s="236">
        <v>5</v>
      </c>
      <c r="G350" s="495">
        <v>6</v>
      </c>
      <c r="H350" s="491">
        <v>85</v>
      </c>
    </row>
    <row r="351" spans="1:11" s="504" customFormat="1" x14ac:dyDescent="0.2">
      <c r="A351" s="470" t="s">
        <v>3</v>
      </c>
      <c r="B351" s="462">
        <v>4110</v>
      </c>
      <c r="C351" s="463">
        <v>4110</v>
      </c>
      <c r="D351" s="464">
        <v>4110</v>
      </c>
      <c r="E351" s="464">
        <v>4110</v>
      </c>
      <c r="F351" s="464">
        <v>4110</v>
      </c>
      <c r="G351" s="496">
        <v>4110</v>
      </c>
      <c r="H351" s="492">
        <v>4110</v>
      </c>
    </row>
    <row r="352" spans="1:11" s="504" customFormat="1" x14ac:dyDescent="0.2">
      <c r="A352" s="471" t="s">
        <v>6</v>
      </c>
      <c r="B352" s="321">
        <v>4006.875</v>
      </c>
      <c r="C352" s="322">
        <v>3907.0588235294117</v>
      </c>
      <c r="D352" s="322">
        <v>4075.625</v>
      </c>
      <c r="E352" s="322">
        <v>3867.5</v>
      </c>
      <c r="F352" s="322">
        <v>4194.375</v>
      </c>
      <c r="G352" s="497">
        <v>4396.875</v>
      </c>
      <c r="H352" s="342">
        <v>4102</v>
      </c>
    </row>
    <row r="353" spans="1:12" s="504" customFormat="1" x14ac:dyDescent="0.2">
      <c r="A353" s="469" t="s">
        <v>7</v>
      </c>
      <c r="B353" s="323">
        <v>87.5</v>
      </c>
      <c r="C353" s="324">
        <v>82.352941176470594</v>
      </c>
      <c r="D353" s="325">
        <v>75</v>
      </c>
      <c r="E353" s="512">
        <v>50</v>
      </c>
      <c r="F353" s="325">
        <v>87.5</v>
      </c>
      <c r="G353" s="498">
        <v>75</v>
      </c>
      <c r="H353" s="493">
        <v>77.647058823529406</v>
      </c>
    </row>
    <row r="354" spans="1:12" s="504" customFormat="1" x14ac:dyDescent="0.2">
      <c r="A354" s="469" t="s">
        <v>8</v>
      </c>
      <c r="B354" s="263">
        <v>6.6211149819455667E-2</v>
      </c>
      <c r="C354" s="264">
        <v>6.999915747898873E-2</v>
      </c>
      <c r="D354" s="327">
        <v>7.9159721273597841E-2</v>
      </c>
      <c r="E354" s="327">
        <v>9.2351047888543994E-2</v>
      </c>
      <c r="F354" s="327">
        <v>5.6475624420298638E-2</v>
      </c>
      <c r="G354" s="499">
        <v>7.3048181653583122E-2</v>
      </c>
      <c r="H354" s="494">
        <v>8.2231583968260469E-2</v>
      </c>
    </row>
    <row r="355" spans="1:12" s="504" customFormat="1" x14ac:dyDescent="0.2">
      <c r="A355" s="471" t="s">
        <v>1</v>
      </c>
      <c r="B355" s="266">
        <f t="shared" ref="B355:H355" si="67">B352/B351*100-100</f>
        <v>-2.5091240875912462</v>
      </c>
      <c r="C355" s="267">
        <f t="shared" si="67"/>
        <v>-4.9377415199656554</v>
      </c>
      <c r="D355" s="267">
        <f t="shared" si="67"/>
        <v>-0.83637469586375346</v>
      </c>
      <c r="E355" s="267">
        <f t="shared" si="67"/>
        <v>-5.900243309002434</v>
      </c>
      <c r="F355" s="267">
        <f t="shared" si="67"/>
        <v>2.0529197080291937</v>
      </c>
      <c r="G355" s="268">
        <f t="shared" si="67"/>
        <v>6.9799270072992812</v>
      </c>
      <c r="H355" s="345">
        <f t="shared" si="67"/>
        <v>-0.19464720194648066</v>
      </c>
    </row>
    <row r="356" spans="1:12" s="504" customFormat="1" ht="13.5" thickBot="1" x14ac:dyDescent="0.25">
      <c r="A356" s="469" t="s">
        <v>27</v>
      </c>
      <c r="B356" s="500">
        <f>B352-B339</f>
        <v>109.95192307692287</v>
      </c>
      <c r="C356" s="501">
        <f t="shared" ref="C356:G356" si="68">C352-C339</f>
        <v>19.201680672269049</v>
      </c>
      <c r="D356" s="501">
        <f t="shared" si="68"/>
        <v>-57.70833333333303</v>
      </c>
      <c r="E356" s="501">
        <f t="shared" si="68"/>
        <v>-178.5</v>
      </c>
      <c r="F356" s="501">
        <f t="shared" si="68"/>
        <v>120.375</v>
      </c>
      <c r="G356" s="502">
        <f t="shared" si="68"/>
        <v>25.446428571428442</v>
      </c>
      <c r="H356" s="346">
        <f>H352-H339</f>
        <v>27.921052631578732</v>
      </c>
    </row>
    <row r="357" spans="1:12" s="504" customFormat="1" x14ac:dyDescent="0.2">
      <c r="A357" s="371" t="s">
        <v>52</v>
      </c>
      <c r="B357" s="486">
        <v>60</v>
      </c>
      <c r="C357" s="487">
        <v>60</v>
      </c>
      <c r="D357" s="487">
        <v>61</v>
      </c>
      <c r="E357" s="487">
        <v>17</v>
      </c>
      <c r="F357" s="487">
        <v>61</v>
      </c>
      <c r="G357" s="451">
        <v>60</v>
      </c>
      <c r="H357" s="482">
        <f>SUM(B357:G357)</f>
        <v>319</v>
      </c>
      <c r="I357" s="504" t="s">
        <v>56</v>
      </c>
      <c r="J357" s="331">
        <f>H344-H357</f>
        <v>1</v>
      </c>
      <c r="K357" s="332">
        <f>J357/H344</f>
        <v>3.1250000000000002E-3</v>
      </c>
    </row>
    <row r="358" spans="1:12" s="504" customFormat="1" x14ac:dyDescent="0.2">
      <c r="A358" s="371" t="s">
        <v>28</v>
      </c>
      <c r="B358" s="229">
        <v>139.5</v>
      </c>
      <c r="C358" s="281">
        <v>140</v>
      </c>
      <c r="D358" s="281">
        <v>138</v>
      </c>
      <c r="E358" s="281">
        <v>139.5</v>
      </c>
      <c r="F358" s="281">
        <v>138</v>
      </c>
      <c r="G358" s="230">
        <v>136</v>
      </c>
      <c r="H358" s="339"/>
      <c r="I358" s="504" t="s">
        <v>57</v>
      </c>
      <c r="J358" s="504">
        <v>135.56</v>
      </c>
    </row>
    <row r="359" spans="1:12" s="504" customFormat="1" ht="13.5" thickBot="1" x14ac:dyDescent="0.25">
      <c r="A359" s="372" t="s">
        <v>26</v>
      </c>
      <c r="B359" s="336">
        <f>B358-B345</f>
        <v>3</v>
      </c>
      <c r="C359" s="337">
        <f t="shared" ref="C359:G359" si="69">C358-C345</f>
        <v>3</v>
      </c>
      <c r="D359" s="337">
        <f t="shared" si="69"/>
        <v>3</v>
      </c>
      <c r="E359" s="337">
        <f t="shared" si="69"/>
        <v>3</v>
      </c>
      <c r="F359" s="337">
        <f t="shared" si="69"/>
        <v>3</v>
      </c>
      <c r="G359" s="484">
        <f t="shared" si="69"/>
        <v>3</v>
      </c>
      <c r="H359" s="348"/>
      <c r="I359" s="504" t="s">
        <v>26</v>
      </c>
      <c r="J359" s="504">
        <f>J358-J345</f>
        <v>2.75</v>
      </c>
    </row>
    <row r="361" spans="1:12" ht="13.5" thickBot="1" x14ac:dyDescent="0.25"/>
    <row r="362" spans="1:12" ht="13.5" thickBot="1" x14ac:dyDescent="0.25">
      <c r="A362" s="285" t="s">
        <v>132</v>
      </c>
      <c r="B362" s="621" t="s">
        <v>50</v>
      </c>
      <c r="C362" s="622"/>
      <c r="D362" s="622"/>
      <c r="E362" s="622"/>
      <c r="F362" s="622"/>
      <c r="G362" s="623"/>
      <c r="H362" s="314" t="s">
        <v>0</v>
      </c>
      <c r="I362" s="505"/>
      <c r="J362" s="505"/>
      <c r="K362" s="505"/>
    </row>
    <row r="363" spans="1:12" x14ac:dyDescent="0.2">
      <c r="A363" s="469" t="s">
        <v>2</v>
      </c>
      <c r="B363" s="316">
        <v>1</v>
      </c>
      <c r="C363" s="236">
        <v>2</v>
      </c>
      <c r="D363" s="236">
        <v>3</v>
      </c>
      <c r="E363" s="236">
        <v>4</v>
      </c>
      <c r="F363" s="236">
        <v>5</v>
      </c>
      <c r="G363" s="495">
        <v>6</v>
      </c>
      <c r="H363" s="491">
        <v>85</v>
      </c>
      <c r="I363" s="505"/>
      <c r="J363" s="505"/>
      <c r="K363" s="505"/>
    </row>
    <row r="364" spans="1:12" x14ac:dyDescent="0.2">
      <c r="A364" s="470" t="s">
        <v>3</v>
      </c>
      <c r="B364" s="462">
        <v>4170</v>
      </c>
      <c r="C364" s="463">
        <v>4170</v>
      </c>
      <c r="D364" s="464">
        <v>4170</v>
      </c>
      <c r="E364" s="464">
        <v>4170</v>
      </c>
      <c r="F364" s="464">
        <v>4170</v>
      </c>
      <c r="G364" s="496">
        <v>4170</v>
      </c>
      <c r="H364" s="492">
        <v>4170</v>
      </c>
      <c r="I364" s="505"/>
      <c r="J364" s="505"/>
      <c r="K364" s="505"/>
    </row>
    <row r="365" spans="1:12" x14ac:dyDescent="0.2">
      <c r="A365" s="471" t="s">
        <v>6</v>
      </c>
      <c r="B365" s="321">
        <v>4172.7777777777774</v>
      </c>
      <c r="C365" s="322">
        <v>4186.9230769230771</v>
      </c>
      <c r="D365" s="322">
        <v>4248</v>
      </c>
      <c r="E365" s="322">
        <v>4161.4285714285716</v>
      </c>
      <c r="F365" s="322">
        <v>4356.666666666667</v>
      </c>
      <c r="G365" s="497">
        <v>4584.666666666667</v>
      </c>
      <c r="H365" s="342">
        <v>4295.3012048192768</v>
      </c>
      <c r="I365" s="505"/>
      <c r="J365" s="505"/>
      <c r="K365" s="505"/>
    </row>
    <row r="366" spans="1:12" x14ac:dyDescent="0.2">
      <c r="A366" s="469" t="s">
        <v>7</v>
      </c>
      <c r="B366" s="323">
        <v>83.333333333333329</v>
      </c>
      <c r="C366" s="324">
        <v>76.92307692307692</v>
      </c>
      <c r="D366" s="325">
        <v>86.666666666666671</v>
      </c>
      <c r="E366" s="325">
        <v>42.857142857142854</v>
      </c>
      <c r="F366" s="325">
        <v>86.666666666666671</v>
      </c>
      <c r="G366" s="498">
        <v>66.666666666666671</v>
      </c>
      <c r="H366" s="493">
        <v>75.903614457831324</v>
      </c>
      <c r="I366" s="505"/>
      <c r="J366" s="505"/>
      <c r="K366" s="505"/>
    </row>
    <row r="367" spans="1:12" x14ac:dyDescent="0.2">
      <c r="A367" s="469" t="s">
        <v>8</v>
      </c>
      <c r="B367" s="263">
        <v>6.6948326968545704E-2</v>
      </c>
      <c r="C367" s="264">
        <v>7.313297981156372E-2</v>
      </c>
      <c r="D367" s="327">
        <v>7.5084937062158255E-2</v>
      </c>
      <c r="E367" s="327">
        <v>0.10750802604610891</v>
      </c>
      <c r="F367" s="327">
        <v>7.4808915449611255E-2</v>
      </c>
      <c r="G367" s="499">
        <v>8.4731303901136645E-2</v>
      </c>
      <c r="H367" s="494">
        <v>8.591050616071727E-2</v>
      </c>
      <c r="I367" s="505"/>
      <c r="J367" s="505"/>
      <c r="K367" s="505"/>
    </row>
    <row r="368" spans="1:12" x14ac:dyDescent="0.2">
      <c r="A368" s="471" t="s">
        <v>1</v>
      </c>
      <c r="B368" s="266">
        <f t="shared" ref="B368:H368" si="70">B365/B364*100-100</f>
        <v>6.6613375965872024E-2</v>
      </c>
      <c r="C368" s="267">
        <f t="shared" si="70"/>
        <v>0.40582918280760794</v>
      </c>
      <c r="D368" s="267">
        <f t="shared" si="70"/>
        <v>1.8705035971223083</v>
      </c>
      <c r="E368" s="267">
        <f t="shared" si="70"/>
        <v>-0.20554984583760927</v>
      </c>
      <c r="F368" s="267">
        <f t="shared" si="70"/>
        <v>4.4764188649080836</v>
      </c>
      <c r="G368" s="268">
        <f t="shared" si="70"/>
        <v>9.9440447641886607</v>
      </c>
      <c r="H368" s="345">
        <f t="shared" si="70"/>
        <v>3.0048250556181415</v>
      </c>
      <c r="I368" s="505"/>
      <c r="J368" s="505"/>
      <c r="K368" s="505"/>
      <c r="L368" s="514"/>
    </row>
    <row r="369" spans="1:12" ht="13.5" thickBot="1" x14ac:dyDescent="0.25">
      <c r="A369" s="469" t="s">
        <v>27</v>
      </c>
      <c r="B369" s="500">
        <f>B365-B352</f>
        <v>165.90277777777737</v>
      </c>
      <c r="C369" s="501">
        <f t="shared" ref="C369:G369" si="71">C365-C352</f>
        <v>279.86425339366542</v>
      </c>
      <c r="D369" s="501">
        <f t="shared" si="71"/>
        <v>172.375</v>
      </c>
      <c r="E369" s="501">
        <f t="shared" si="71"/>
        <v>293.92857142857156</v>
      </c>
      <c r="F369" s="501">
        <f t="shared" si="71"/>
        <v>162.29166666666697</v>
      </c>
      <c r="G369" s="502">
        <f t="shared" si="71"/>
        <v>187.79166666666697</v>
      </c>
      <c r="H369" s="346">
        <f>H365-H352</f>
        <v>193.30120481927679</v>
      </c>
      <c r="I369" s="505"/>
      <c r="J369" s="505"/>
      <c r="K369" s="505"/>
      <c r="L369" s="514"/>
    </row>
    <row r="370" spans="1:12" x14ac:dyDescent="0.2">
      <c r="A370" s="371" t="s">
        <v>52</v>
      </c>
      <c r="B370" s="486">
        <v>60</v>
      </c>
      <c r="C370" s="487">
        <v>60</v>
      </c>
      <c r="D370" s="487">
        <v>61</v>
      </c>
      <c r="E370" s="487">
        <v>17</v>
      </c>
      <c r="F370" s="487">
        <v>61</v>
      </c>
      <c r="G370" s="451">
        <v>60</v>
      </c>
      <c r="H370" s="482">
        <f>SUM(B370:G370)</f>
        <v>319</v>
      </c>
      <c r="I370" s="505" t="s">
        <v>56</v>
      </c>
      <c r="J370" s="331">
        <f>H357-H370</f>
        <v>0</v>
      </c>
      <c r="K370" s="332">
        <f>J370/H357</f>
        <v>0</v>
      </c>
      <c r="L370" s="514"/>
    </row>
    <row r="371" spans="1:12" x14ac:dyDescent="0.2">
      <c r="A371" s="371" t="s">
        <v>28</v>
      </c>
      <c r="B371" s="229">
        <v>141</v>
      </c>
      <c r="C371" s="281">
        <v>141</v>
      </c>
      <c r="D371" s="281">
        <v>139.5</v>
      </c>
      <c r="E371" s="281">
        <v>141</v>
      </c>
      <c r="F371" s="281">
        <v>139.5</v>
      </c>
      <c r="G371" s="230">
        <v>137.5</v>
      </c>
      <c r="H371" s="339"/>
      <c r="I371" s="505" t="s">
        <v>57</v>
      </c>
      <c r="J371" s="505">
        <v>138.33000000000001</v>
      </c>
      <c r="K371" s="505"/>
      <c r="L371" s="514"/>
    </row>
    <row r="372" spans="1:12" ht="13.5" thickBot="1" x14ac:dyDescent="0.25">
      <c r="A372" s="372" t="s">
        <v>26</v>
      </c>
      <c r="B372" s="336">
        <f>B371-B358</f>
        <v>1.5</v>
      </c>
      <c r="C372" s="337">
        <f t="shared" ref="C372:G372" si="72">C371-C358</f>
        <v>1</v>
      </c>
      <c r="D372" s="337">
        <f t="shared" si="72"/>
        <v>1.5</v>
      </c>
      <c r="E372" s="337">
        <f t="shared" si="72"/>
        <v>1.5</v>
      </c>
      <c r="F372" s="337">
        <f t="shared" si="72"/>
        <v>1.5</v>
      </c>
      <c r="G372" s="484">
        <f t="shared" si="72"/>
        <v>1.5</v>
      </c>
      <c r="H372" s="348"/>
      <c r="I372" s="505" t="s">
        <v>26</v>
      </c>
      <c r="J372" s="505">
        <f>J371-J358</f>
        <v>2.7700000000000102</v>
      </c>
      <c r="K372" s="505"/>
      <c r="L372" s="514"/>
    </row>
    <row r="373" spans="1:12" x14ac:dyDescent="0.2">
      <c r="L373" s="514"/>
    </row>
    <row r="374" spans="1:12" ht="13.5" thickBot="1" x14ac:dyDescent="0.25">
      <c r="L374" s="514"/>
    </row>
    <row r="375" spans="1:12" ht="13.5" thickBot="1" x14ac:dyDescent="0.25">
      <c r="A375" s="285" t="s">
        <v>134</v>
      </c>
      <c r="B375" s="621" t="s">
        <v>50</v>
      </c>
      <c r="C375" s="622"/>
      <c r="D375" s="622"/>
      <c r="E375" s="622"/>
      <c r="F375" s="622"/>
      <c r="G375" s="623"/>
      <c r="H375" s="314" t="s">
        <v>0</v>
      </c>
      <c r="I375" s="513"/>
      <c r="J375" s="513"/>
      <c r="K375" s="513"/>
    </row>
    <row r="376" spans="1:12" x14ac:dyDescent="0.2">
      <c r="A376" s="469" t="s">
        <v>2</v>
      </c>
      <c r="B376" s="316">
        <v>1</v>
      </c>
      <c r="C376" s="236">
        <v>2</v>
      </c>
      <c r="D376" s="236">
        <v>3</v>
      </c>
      <c r="E376" s="236">
        <v>4</v>
      </c>
      <c r="F376" s="236">
        <v>5</v>
      </c>
      <c r="G376" s="495">
        <v>6</v>
      </c>
      <c r="H376" s="491">
        <v>82</v>
      </c>
      <c r="I376" s="513"/>
      <c r="J376" s="513"/>
      <c r="K376" s="513"/>
    </row>
    <row r="377" spans="1:12" x14ac:dyDescent="0.2">
      <c r="A377" s="470" t="s">
        <v>3</v>
      </c>
      <c r="B377" s="462">
        <v>4220</v>
      </c>
      <c r="C377" s="463">
        <v>4220</v>
      </c>
      <c r="D377" s="464">
        <v>4220</v>
      </c>
      <c r="E377" s="464">
        <v>4220</v>
      </c>
      <c r="F377" s="464">
        <v>4220</v>
      </c>
      <c r="G377" s="496">
        <v>4220</v>
      </c>
      <c r="H377" s="492">
        <v>4220</v>
      </c>
      <c r="I377" s="513"/>
      <c r="J377" s="513"/>
      <c r="K377" s="513"/>
    </row>
    <row r="378" spans="1:12" x14ac:dyDescent="0.2">
      <c r="A378" s="471" t="s">
        <v>6</v>
      </c>
      <c r="B378" s="321">
        <v>4228.75</v>
      </c>
      <c r="C378" s="322">
        <v>4026.6666666666665</v>
      </c>
      <c r="D378" s="322">
        <v>4297.8571428571431</v>
      </c>
      <c r="E378" s="322">
        <v>3455.7142857142858</v>
      </c>
      <c r="F378" s="322">
        <v>4487.333333333333</v>
      </c>
      <c r="G378" s="497">
        <v>4436.666666666667</v>
      </c>
      <c r="H378" s="342">
        <v>4222.9268292682927</v>
      </c>
      <c r="I378" s="513"/>
      <c r="J378" s="513"/>
      <c r="K378" s="513"/>
    </row>
    <row r="379" spans="1:12" x14ac:dyDescent="0.2">
      <c r="A379" s="469" t="s">
        <v>7</v>
      </c>
      <c r="B379" s="323">
        <v>93.75</v>
      </c>
      <c r="C379" s="324">
        <v>73.333333333333329</v>
      </c>
      <c r="D379" s="325">
        <v>78.571428571428569</v>
      </c>
      <c r="E379" s="325">
        <v>85.714285714285708</v>
      </c>
      <c r="F379" s="325">
        <v>86.666666666666671</v>
      </c>
      <c r="G379" s="498">
        <v>73.333333333333329</v>
      </c>
      <c r="H379" s="493">
        <v>70.731707317073173</v>
      </c>
      <c r="I379" s="513"/>
      <c r="J379" s="513"/>
      <c r="K379" s="513"/>
    </row>
    <row r="380" spans="1:12" x14ac:dyDescent="0.2">
      <c r="A380" s="469" t="s">
        <v>8</v>
      </c>
      <c r="B380" s="263">
        <v>5.7384392196241508E-2</v>
      </c>
      <c r="C380" s="264">
        <v>8.3495266842533999E-2</v>
      </c>
      <c r="D380" s="327">
        <v>8.2760324834522281E-2</v>
      </c>
      <c r="E380" s="327">
        <v>7.7645467574680813E-2</v>
      </c>
      <c r="F380" s="327">
        <v>7.1109441390964936E-2</v>
      </c>
      <c r="G380" s="499">
        <v>8.0969290556460502E-2</v>
      </c>
      <c r="H380" s="494">
        <v>0.10089845927491542</v>
      </c>
      <c r="I380" s="513"/>
      <c r="J380" s="513"/>
      <c r="K380" s="513"/>
    </row>
    <row r="381" spans="1:12" x14ac:dyDescent="0.2">
      <c r="A381" s="471" t="s">
        <v>1</v>
      </c>
      <c r="B381" s="266">
        <f t="shared" ref="B381:H381" si="73">B378/B377*100-100</f>
        <v>0.20734597156398138</v>
      </c>
      <c r="C381" s="267">
        <f t="shared" si="73"/>
        <v>-4.5813586097946342</v>
      </c>
      <c r="D381" s="267">
        <f t="shared" si="73"/>
        <v>1.8449559918754233</v>
      </c>
      <c r="E381" s="267">
        <f t="shared" si="73"/>
        <v>-18.111035883547729</v>
      </c>
      <c r="F381" s="267">
        <f t="shared" si="73"/>
        <v>6.3349131121643012</v>
      </c>
      <c r="G381" s="268">
        <f t="shared" si="73"/>
        <v>5.1342812006319321</v>
      </c>
      <c r="H381" s="345">
        <f t="shared" si="73"/>
        <v>6.9356143798415815E-2</v>
      </c>
      <c r="I381" s="513"/>
      <c r="J381" s="513"/>
      <c r="K381" s="513"/>
    </row>
    <row r="382" spans="1:12" ht="13.5" thickBot="1" x14ac:dyDescent="0.25">
      <c r="A382" s="469" t="s">
        <v>27</v>
      </c>
      <c r="B382" s="500">
        <f t="shared" ref="B382:G382" si="74">B378-B365</f>
        <v>55.972222222222626</v>
      </c>
      <c r="C382" s="501">
        <f t="shared" si="74"/>
        <v>-160.25641025641062</v>
      </c>
      <c r="D382" s="501">
        <f t="shared" si="74"/>
        <v>49.857142857143117</v>
      </c>
      <c r="E382" s="501">
        <f t="shared" si="74"/>
        <v>-705.71428571428578</v>
      </c>
      <c r="F382" s="501">
        <f t="shared" si="74"/>
        <v>130.66666666666606</v>
      </c>
      <c r="G382" s="502">
        <f t="shared" si="74"/>
        <v>-148</v>
      </c>
      <c r="H382" s="346">
        <f>H378-H365</f>
        <v>-72.374375550984041</v>
      </c>
      <c r="I382" s="513"/>
      <c r="J382" s="513"/>
      <c r="K382" s="513"/>
    </row>
    <row r="383" spans="1:12" x14ac:dyDescent="0.2">
      <c r="A383" s="371" t="s">
        <v>52</v>
      </c>
      <c r="B383" s="486">
        <v>60</v>
      </c>
      <c r="C383" s="487">
        <v>60</v>
      </c>
      <c r="D383" s="487">
        <v>61</v>
      </c>
      <c r="E383" s="487">
        <v>17</v>
      </c>
      <c r="F383" s="487">
        <v>61</v>
      </c>
      <c r="G383" s="451">
        <v>60</v>
      </c>
      <c r="H383" s="482">
        <f>SUM(B383:G383)</f>
        <v>319</v>
      </c>
      <c r="I383" s="513" t="s">
        <v>56</v>
      </c>
      <c r="J383" s="331">
        <f>H370-H383</f>
        <v>0</v>
      </c>
      <c r="K383" s="332">
        <f>J383/H370</f>
        <v>0</v>
      </c>
      <c r="L383" s="506" t="s">
        <v>135</v>
      </c>
    </row>
    <row r="384" spans="1:12" x14ac:dyDescent="0.2">
      <c r="A384" s="371" t="s">
        <v>28</v>
      </c>
      <c r="B384" s="229">
        <v>142.5</v>
      </c>
      <c r="C384" s="281">
        <v>143</v>
      </c>
      <c r="D384" s="281">
        <v>141</v>
      </c>
      <c r="E384" s="281">
        <v>144</v>
      </c>
      <c r="F384" s="281">
        <v>141.5</v>
      </c>
      <c r="G384" s="230">
        <v>139.5</v>
      </c>
      <c r="H384" s="339"/>
      <c r="I384" s="513" t="s">
        <v>57</v>
      </c>
      <c r="J384" s="513">
        <v>139.77000000000001</v>
      </c>
      <c r="K384" s="513"/>
    </row>
    <row r="385" spans="1:15" ht="13.5" thickBot="1" x14ac:dyDescent="0.25">
      <c r="A385" s="372" t="s">
        <v>26</v>
      </c>
      <c r="B385" s="336">
        <f>B384-B371</f>
        <v>1.5</v>
      </c>
      <c r="C385" s="337">
        <f t="shared" ref="C385:G385" si="75">C384-C371</f>
        <v>2</v>
      </c>
      <c r="D385" s="337">
        <f t="shared" si="75"/>
        <v>1.5</v>
      </c>
      <c r="E385" s="337">
        <f t="shared" si="75"/>
        <v>3</v>
      </c>
      <c r="F385" s="337">
        <f t="shared" si="75"/>
        <v>2</v>
      </c>
      <c r="G385" s="484">
        <f t="shared" si="75"/>
        <v>2</v>
      </c>
      <c r="H385" s="348"/>
      <c r="I385" s="513" t="s">
        <v>26</v>
      </c>
      <c r="J385" s="239">
        <f>J384-J371</f>
        <v>1.4399999999999977</v>
      </c>
      <c r="K385" s="513"/>
    </row>
    <row r="387" spans="1:15" ht="13.5" thickBot="1" x14ac:dyDescent="0.25">
      <c r="B387" s="239">
        <v>141.87</v>
      </c>
      <c r="C387" s="239">
        <v>141.87</v>
      </c>
      <c r="D387" s="239">
        <v>141.87</v>
      </c>
      <c r="E387" s="239">
        <v>141.87</v>
      </c>
      <c r="F387" s="239">
        <v>141.87</v>
      </c>
      <c r="G387" s="239">
        <v>141.87</v>
      </c>
    </row>
    <row r="388" spans="1:15" ht="13.5" thickBot="1" x14ac:dyDescent="0.25">
      <c r="A388" s="285" t="s">
        <v>136</v>
      </c>
      <c r="B388" s="621" t="s">
        <v>50</v>
      </c>
      <c r="C388" s="622"/>
      <c r="D388" s="622"/>
      <c r="E388" s="622"/>
      <c r="F388" s="622"/>
      <c r="G388" s="623"/>
      <c r="H388" s="314" t="s">
        <v>0</v>
      </c>
      <c r="I388" s="515"/>
      <c r="J388" s="515"/>
      <c r="K388" s="515"/>
      <c r="L388" s="515"/>
      <c r="M388" s="515"/>
      <c r="N388" s="515"/>
      <c r="O388" s="515"/>
    </row>
    <row r="389" spans="1:15" x14ac:dyDescent="0.2">
      <c r="A389" s="469" t="s">
        <v>2</v>
      </c>
      <c r="B389" s="316">
        <v>1</v>
      </c>
      <c r="C389" s="236">
        <v>2</v>
      </c>
      <c r="D389" s="236">
        <v>3</v>
      </c>
      <c r="E389" s="236">
        <v>4</v>
      </c>
      <c r="F389" s="236">
        <v>5</v>
      </c>
      <c r="G389" s="495">
        <v>6</v>
      </c>
      <c r="H389" s="491">
        <v>82</v>
      </c>
      <c r="I389" s="515"/>
      <c r="J389" s="515"/>
      <c r="K389" s="515"/>
      <c r="L389" s="515"/>
      <c r="M389" s="515"/>
      <c r="N389" s="515"/>
      <c r="O389" s="515"/>
    </row>
    <row r="390" spans="1:15" x14ac:dyDescent="0.2">
      <c r="A390" s="470" t="s">
        <v>3</v>
      </c>
      <c r="B390" s="462">
        <v>4260</v>
      </c>
      <c r="C390" s="463">
        <v>4260</v>
      </c>
      <c r="D390" s="464">
        <v>4260</v>
      </c>
      <c r="E390" s="464">
        <v>4260</v>
      </c>
      <c r="F390" s="464">
        <v>4260</v>
      </c>
      <c r="G390" s="496">
        <v>4260</v>
      </c>
      <c r="H390" s="492">
        <v>4260</v>
      </c>
      <c r="I390" s="515"/>
      <c r="J390" s="515"/>
      <c r="K390" s="515"/>
      <c r="L390" s="515"/>
      <c r="M390" s="515"/>
      <c r="N390" s="515"/>
      <c r="O390" s="515"/>
    </row>
    <row r="391" spans="1:15" x14ac:dyDescent="0.2">
      <c r="A391" s="471" t="s">
        <v>6</v>
      </c>
      <c r="B391" s="321">
        <v>4056.875</v>
      </c>
      <c r="C391" s="322">
        <v>4375.625</v>
      </c>
      <c r="D391" s="322">
        <v>4320.7692307692305</v>
      </c>
      <c r="E391" s="322">
        <v>3953.75</v>
      </c>
      <c r="F391" s="322">
        <v>4570.625</v>
      </c>
      <c r="G391" s="497">
        <v>4802.666666666667</v>
      </c>
      <c r="H391" s="342">
        <v>4379.6428571428569</v>
      </c>
      <c r="I391" s="515"/>
      <c r="J391" s="515"/>
      <c r="K391" s="515"/>
      <c r="L391" s="515"/>
      <c r="M391" s="515"/>
      <c r="N391" s="515"/>
      <c r="O391" s="515"/>
    </row>
    <row r="392" spans="1:15" x14ac:dyDescent="0.2">
      <c r="A392" s="469" t="s">
        <v>7</v>
      </c>
      <c r="B392" s="323">
        <v>100</v>
      </c>
      <c r="C392" s="324">
        <v>100</v>
      </c>
      <c r="D392" s="325">
        <v>92.307692307692307</v>
      </c>
      <c r="E392" s="325">
        <v>100</v>
      </c>
      <c r="F392" s="325">
        <v>93.75</v>
      </c>
      <c r="G392" s="498">
        <v>100</v>
      </c>
      <c r="H392" s="493">
        <v>79.761904761904759</v>
      </c>
      <c r="I392" s="515"/>
      <c r="J392" s="515"/>
      <c r="K392" s="515"/>
      <c r="L392" s="515"/>
      <c r="M392" s="515"/>
      <c r="N392" s="515"/>
      <c r="O392" s="515"/>
    </row>
    <row r="393" spans="1:15" x14ac:dyDescent="0.2">
      <c r="A393" s="469" t="s">
        <v>8</v>
      </c>
      <c r="B393" s="263">
        <v>3.970522251205047E-2</v>
      </c>
      <c r="C393" s="264">
        <v>3.8352395514068736E-2</v>
      </c>
      <c r="D393" s="327">
        <v>5.3539690087469165E-2</v>
      </c>
      <c r="E393" s="327">
        <v>5.8909374579472013E-2</v>
      </c>
      <c r="F393" s="327">
        <v>5.165023231079232E-2</v>
      </c>
      <c r="G393" s="499">
        <v>4.7968254891370063E-2</v>
      </c>
      <c r="H393" s="494">
        <v>7.9229943379126755E-2</v>
      </c>
      <c r="I393" s="515"/>
      <c r="J393" s="515"/>
      <c r="K393" s="515"/>
      <c r="L393" s="515"/>
      <c r="M393" s="515"/>
      <c r="N393" s="515"/>
      <c r="O393" s="515"/>
    </row>
    <row r="394" spans="1:15" x14ac:dyDescent="0.2">
      <c r="A394" s="471" t="s">
        <v>1</v>
      </c>
      <c r="B394" s="266">
        <f t="shared" ref="B394:H394" si="76">B391/B390*100-100</f>
        <v>-4.7681924882629119</v>
      </c>
      <c r="C394" s="267">
        <f t="shared" si="76"/>
        <v>2.714201877934272</v>
      </c>
      <c r="D394" s="267">
        <f t="shared" si="76"/>
        <v>1.426507764535927</v>
      </c>
      <c r="E394" s="267">
        <f t="shared" si="76"/>
        <v>-7.1889671361502394</v>
      </c>
      <c r="F394" s="267">
        <f t="shared" si="76"/>
        <v>7.2916666666666714</v>
      </c>
      <c r="G394" s="268">
        <f t="shared" si="76"/>
        <v>12.738654147104867</v>
      </c>
      <c r="H394" s="345">
        <f t="shared" si="76"/>
        <v>2.8085177733065052</v>
      </c>
      <c r="I394" s="515"/>
      <c r="J394" s="515"/>
      <c r="K394" s="515"/>
      <c r="L394" s="515"/>
      <c r="M394" s="515"/>
      <c r="N394" s="515"/>
      <c r="O394" s="515"/>
    </row>
    <row r="395" spans="1:15" ht="13.5" thickBot="1" x14ac:dyDescent="0.25">
      <c r="A395" s="469" t="s">
        <v>27</v>
      </c>
      <c r="B395" s="500">
        <f t="shared" ref="B395:G395" si="77">B391-B378</f>
        <v>-171.875</v>
      </c>
      <c r="C395" s="501">
        <f t="shared" si="77"/>
        <v>348.95833333333348</v>
      </c>
      <c r="D395" s="501">
        <f t="shared" si="77"/>
        <v>22.912087912087372</v>
      </c>
      <c r="E395" s="501">
        <f t="shared" si="77"/>
        <v>498.03571428571422</v>
      </c>
      <c r="F395" s="501">
        <f t="shared" si="77"/>
        <v>83.29166666666697</v>
      </c>
      <c r="G395" s="502">
        <f t="shared" si="77"/>
        <v>366</v>
      </c>
      <c r="H395" s="346">
        <f>H391-H378</f>
        <v>156.71602787456413</v>
      </c>
      <c r="I395" s="515"/>
      <c r="J395" s="515"/>
      <c r="K395" s="515"/>
      <c r="L395" s="515"/>
      <c r="M395" s="515"/>
      <c r="N395" s="515"/>
      <c r="O395" s="515"/>
    </row>
    <row r="396" spans="1:15" x14ac:dyDescent="0.2">
      <c r="A396" s="371" t="s">
        <v>52</v>
      </c>
      <c r="B396" s="486">
        <v>58</v>
      </c>
      <c r="C396" s="487">
        <v>57</v>
      </c>
      <c r="D396" s="487">
        <v>57</v>
      </c>
      <c r="E396" s="487">
        <v>16</v>
      </c>
      <c r="F396" s="487">
        <v>57</v>
      </c>
      <c r="G396" s="451">
        <v>56</v>
      </c>
      <c r="H396" s="482">
        <f>SUM(B396:G396)</f>
        <v>301</v>
      </c>
      <c r="I396" s="515" t="s">
        <v>56</v>
      </c>
      <c r="J396" s="331">
        <f>H383-H396</f>
        <v>18</v>
      </c>
      <c r="K396" s="332">
        <f>J396/H383</f>
        <v>5.6426332288401257E-2</v>
      </c>
      <c r="L396" s="365"/>
      <c r="M396" s="364"/>
      <c r="N396" s="364"/>
      <c r="O396" s="364"/>
    </row>
    <row r="397" spans="1:15" x14ac:dyDescent="0.2">
      <c r="A397" s="371" t="s">
        <v>28</v>
      </c>
      <c r="B397" s="229">
        <v>144</v>
      </c>
      <c r="C397" s="281">
        <v>143.5</v>
      </c>
      <c r="D397" s="281">
        <v>143.5</v>
      </c>
      <c r="E397" s="281">
        <v>145</v>
      </c>
      <c r="F397" s="281">
        <v>142.5</v>
      </c>
      <c r="G397" s="230">
        <v>142</v>
      </c>
      <c r="H397" s="339"/>
      <c r="I397" s="515" t="s">
        <v>57</v>
      </c>
      <c r="J397" s="515">
        <v>141.87</v>
      </c>
      <c r="K397" s="515"/>
      <c r="L397" s="515"/>
      <c r="M397" s="515"/>
      <c r="N397" s="515"/>
      <c r="O397" s="515"/>
    </row>
    <row r="398" spans="1:15" ht="13.5" thickBot="1" x14ac:dyDescent="0.25">
      <c r="A398" s="372" t="s">
        <v>26</v>
      </c>
      <c r="B398" s="336">
        <f>B397-B387</f>
        <v>2.1299999999999955</v>
      </c>
      <c r="C398" s="337">
        <f t="shared" ref="C398:G398" si="78">C397-C387</f>
        <v>1.6299999999999955</v>
      </c>
      <c r="D398" s="337">
        <f t="shared" si="78"/>
        <v>1.6299999999999955</v>
      </c>
      <c r="E398" s="337">
        <f t="shared" si="78"/>
        <v>3.1299999999999955</v>
      </c>
      <c r="F398" s="337">
        <f t="shared" si="78"/>
        <v>0.62999999999999545</v>
      </c>
      <c r="G398" s="484">
        <f t="shared" si="78"/>
        <v>0.12999999999999545</v>
      </c>
      <c r="H398" s="348"/>
      <c r="I398" s="515" t="s">
        <v>26</v>
      </c>
      <c r="J398" s="239">
        <f>J397-J384</f>
        <v>2.0999999999999943</v>
      </c>
      <c r="K398" s="515"/>
      <c r="L398" s="515"/>
      <c r="M398" s="515"/>
      <c r="N398" s="515"/>
      <c r="O398" s="515"/>
    </row>
    <row r="400" spans="1:15" ht="13.5" thickBot="1" x14ac:dyDescent="0.25"/>
    <row r="401" spans="1:11" ht="13.5" thickBot="1" x14ac:dyDescent="0.25">
      <c r="A401" s="285" t="s">
        <v>137</v>
      </c>
      <c r="B401" s="621" t="s">
        <v>50</v>
      </c>
      <c r="C401" s="622"/>
      <c r="D401" s="622"/>
      <c r="E401" s="622"/>
      <c r="F401" s="622"/>
      <c r="G401" s="623"/>
      <c r="H401" s="314" t="s">
        <v>0</v>
      </c>
      <c r="I401" s="516"/>
      <c r="J401" s="516"/>
      <c r="K401" s="516"/>
    </row>
    <row r="402" spans="1:11" x14ac:dyDescent="0.2">
      <c r="A402" s="469" t="s">
        <v>2</v>
      </c>
      <c r="B402" s="316">
        <v>1</v>
      </c>
      <c r="C402" s="236">
        <v>2</v>
      </c>
      <c r="D402" s="236">
        <v>3</v>
      </c>
      <c r="E402" s="236">
        <v>4</v>
      </c>
      <c r="F402" s="236">
        <v>5</v>
      </c>
      <c r="G402" s="495">
        <v>6</v>
      </c>
      <c r="H402" s="491">
        <v>80</v>
      </c>
      <c r="I402" s="516"/>
      <c r="J402" s="516"/>
      <c r="K402" s="516"/>
    </row>
    <row r="403" spans="1:11" x14ac:dyDescent="0.2">
      <c r="A403" s="470" t="s">
        <v>3</v>
      </c>
      <c r="B403" s="462">
        <v>4280</v>
      </c>
      <c r="C403" s="463">
        <v>4280</v>
      </c>
      <c r="D403" s="464">
        <v>4280</v>
      </c>
      <c r="E403" s="464">
        <v>4280</v>
      </c>
      <c r="F403" s="464">
        <v>4280</v>
      </c>
      <c r="G403" s="496">
        <v>4280</v>
      </c>
      <c r="H403" s="492">
        <v>4280</v>
      </c>
      <c r="I403" s="516"/>
      <c r="J403" s="516"/>
      <c r="K403" s="516"/>
    </row>
    <row r="404" spans="1:11" x14ac:dyDescent="0.2">
      <c r="A404" s="471" t="s">
        <v>6</v>
      </c>
      <c r="B404" s="321">
        <v>4274</v>
      </c>
      <c r="C404" s="322">
        <v>4282.1428571428569</v>
      </c>
      <c r="D404" s="322">
        <v>4284.6153846153848</v>
      </c>
      <c r="E404" s="322">
        <v>4167.1428571428569</v>
      </c>
      <c r="F404" s="322">
        <v>4709.166666666667</v>
      </c>
      <c r="G404" s="497">
        <v>4841.4285714285716</v>
      </c>
      <c r="H404" s="342">
        <v>4432.375</v>
      </c>
      <c r="I404" s="516"/>
      <c r="J404" s="516"/>
      <c r="K404" s="516"/>
    </row>
    <row r="405" spans="1:11" x14ac:dyDescent="0.2">
      <c r="A405" s="469" t="s">
        <v>7</v>
      </c>
      <c r="B405" s="323">
        <v>95</v>
      </c>
      <c r="C405" s="324">
        <v>100</v>
      </c>
      <c r="D405" s="325">
        <v>84.615384615384613</v>
      </c>
      <c r="E405" s="325">
        <v>71.428571428571431</v>
      </c>
      <c r="F405" s="325">
        <v>100</v>
      </c>
      <c r="G405" s="498">
        <v>100</v>
      </c>
      <c r="H405" s="493">
        <v>81.25</v>
      </c>
      <c r="I405" s="516"/>
      <c r="J405" s="516"/>
      <c r="K405" s="516"/>
    </row>
    <row r="406" spans="1:11" x14ac:dyDescent="0.2">
      <c r="A406" s="469" t="s">
        <v>8</v>
      </c>
      <c r="B406" s="263">
        <v>6.4461115049967474E-2</v>
      </c>
      <c r="C406" s="264">
        <v>4.401931822763297E-2</v>
      </c>
      <c r="D406" s="327">
        <v>6.5437332023725509E-2</v>
      </c>
      <c r="E406" s="327">
        <v>7.4515409709969241E-2</v>
      </c>
      <c r="F406" s="327">
        <v>4.5556417136279899E-2</v>
      </c>
      <c r="G406" s="499">
        <v>4.7946296751928595E-2</v>
      </c>
      <c r="H406" s="494">
        <v>7.9265414690053063E-2</v>
      </c>
      <c r="I406" s="516"/>
      <c r="J406" s="516"/>
      <c r="K406" s="516"/>
    </row>
    <row r="407" spans="1:11" x14ac:dyDescent="0.2">
      <c r="A407" s="471" t="s">
        <v>1</v>
      </c>
      <c r="B407" s="266">
        <f t="shared" ref="B407:H407" si="79">B404/B403*100-100</f>
        <v>-0.14018691588785259</v>
      </c>
      <c r="C407" s="267">
        <f t="shared" si="79"/>
        <v>5.0066755674222918E-2</v>
      </c>
      <c r="D407" s="267">
        <f t="shared" si="79"/>
        <v>0.10783608914451293</v>
      </c>
      <c r="E407" s="267">
        <f t="shared" si="79"/>
        <v>-2.6368491321762377</v>
      </c>
      <c r="F407" s="267">
        <f t="shared" si="79"/>
        <v>10.02725856697819</v>
      </c>
      <c r="G407" s="268">
        <f t="shared" si="79"/>
        <v>13.117489986648877</v>
      </c>
      <c r="H407" s="345">
        <f t="shared" si="79"/>
        <v>3.560163551401871</v>
      </c>
      <c r="I407" s="516"/>
      <c r="J407" s="516"/>
      <c r="K407" s="516"/>
    </row>
    <row r="408" spans="1:11" ht="13.5" thickBot="1" x14ac:dyDescent="0.25">
      <c r="A408" s="469" t="s">
        <v>27</v>
      </c>
      <c r="B408" s="500">
        <f t="shared" ref="B408:G408" si="80">B404-B391</f>
        <v>217.125</v>
      </c>
      <c r="C408" s="501">
        <f t="shared" si="80"/>
        <v>-93.482142857143117</v>
      </c>
      <c r="D408" s="501">
        <f t="shared" si="80"/>
        <v>-36.153846153845734</v>
      </c>
      <c r="E408" s="501">
        <f t="shared" si="80"/>
        <v>213.39285714285688</v>
      </c>
      <c r="F408" s="501">
        <f t="shared" si="80"/>
        <v>138.54166666666697</v>
      </c>
      <c r="G408" s="502">
        <f t="shared" si="80"/>
        <v>38.761904761904589</v>
      </c>
      <c r="H408" s="346">
        <f>H404-H391</f>
        <v>52.732142857143117</v>
      </c>
      <c r="I408" s="516"/>
      <c r="J408" s="516"/>
      <c r="K408" s="516"/>
    </row>
    <row r="409" spans="1:11" x14ac:dyDescent="0.2">
      <c r="A409" s="371" t="s">
        <v>52</v>
      </c>
      <c r="B409" s="486">
        <v>58</v>
      </c>
      <c r="C409" s="487">
        <v>57</v>
      </c>
      <c r="D409" s="487">
        <v>57</v>
      </c>
      <c r="E409" s="487">
        <v>15</v>
      </c>
      <c r="F409" s="487">
        <v>57</v>
      </c>
      <c r="G409" s="451">
        <v>56</v>
      </c>
      <c r="H409" s="482">
        <f>SUM(B409:G409)</f>
        <v>300</v>
      </c>
      <c r="I409" s="516" t="s">
        <v>56</v>
      </c>
      <c r="J409" s="331">
        <f>H396-H409</f>
        <v>1</v>
      </c>
      <c r="K409" s="332">
        <f>J409/H396</f>
        <v>3.3222591362126247E-3</v>
      </c>
    </row>
    <row r="410" spans="1:11" x14ac:dyDescent="0.2">
      <c r="A410" s="371" t="s">
        <v>28</v>
      </c>
      <c r="B410" s="229">
        <v>144</v>
      </c>
      <c r="C410" s="281">
        <v>143.5</v>
      </c>
      <c r="D410" s="281">
        <v>143.5</v>
      </c>
      <c r="E410" s="281">
        <v>145</v>
      </c>
      <c r="F410" s="281">
        <v>142.5</v>
      </c>
      <c r="G410" s="230">
        <v>142</v>
      </c>
      <c r="H410" s="339"/>
      <c r="I410" s="516" t="s">
        <v>57</v>
      </c>
      <c r="J410" s="516">
        <v>143.1</v>
      </c>
      <c r="K410" s="516"/>
    </row>
    <row r="411" spans="1:11" ht="13.5" thickBot="1" x14ac:dyDescent="0.25">
      <c r="A411" s="372" t="s">
        <v>26</v>
      </c>
      <c r="B411" s="336">
        <f>B410-B397</f>
        <v>0</v>
      </c>
      <c r="C411" s="337">
        <f t="shared" ref="C411:G411" si="81">C410-C397</f>
        <v>0</v>
      </c>
      <c r="D411" s="337">
        <f t="shared" si="81"/>
        <v>0</v>
      </c>
      <c r="E411" s="337">
        <f t="shared" si="81"/>
        <v>0</v>
      </c>
      <c r="F411" s="337">
        <f t="shared" si="81"/>
        <v>0</v>
      </c>
      <c r="G411" s="484">
        <f t="shared" si="81"/>
        <v>0</v>
      </c>
      <c r="H411" s="348"/>
      <c r="I411" s="516" t="s">
        <v>26</v>
      </c>
      <c r="J411" s="239">
        <f>J410-J397</f>
        <v>1.2299999999999898</v>
      </c>
      <c r="K411" s="516"/>
    </row>
    <row r="413" spans="1:11" ht="13.5" thickBot="1" x14ac:dyDescent="0.25"/>
    <row r="414" spans="1:11" ht="13.5" thickBot="1" x14ac:dyDescent="0.25">
      <c r="A414" s="285" t="s">
        <v>138</v>
      </c>
      <c r="B414" s="621" t="s">
        <v>50</v>
      </c>
      <c r="C414" s="622"/>
      <c r="D414" s="622"/>
      <c r="E414" s="622"/>
      <c r="F414" s="622"/>
      <c r="G414" s="623"/>
      <c r="H414" s="314" t="s">
        <v>0</v>
      </c>
      <c r="I414" s="517"/>
      <c r="J414" s="517"/>
      <c r="K414" s="517"/>
    </row>
    <row r="415" spans="1:11" x14ac:dyDescent="0.2">
      <c r="A415" s="469" t="s">
        <v>2</v>
      </c>
      <c r="B415" s="316">
        <v>1</v>
      </c>
      <c r="C415" s="236">
        <v>2</v>
      </c>
      <c r="D415" s="236">
        <v>3</v>
      </c>
      <c r="E415" s="236">
        <v>4</v>
      </c>
      <c r="F415" s="236">
        <v>5</v>
      </c>
      <c r="G415" s="495">
        <v>6</v>
      </c>
      <c r="H415" s="491">
        <v>80</v>
      </c>
      <c r="I415" s="517"/>
      <c r="J415" s="517"/>
      <c r="K415" s="517"/>
    </row>
    <row r="416" spans="1:11" x14ac:dyDescent="0.2">
      <c r="A416" s="470" t="s">
        <v>3</v>
      </c>
      <c r="B416" s="462">
        <v>4300</v>
      </c>
      <c r="C416" s="463">
        <v>4300</v>
      </c>
      <c r="D416" s="464">
        <v>4300</v>
      </c>
      <c r="E416" s="464">
        <v>4300</v>
      </c>
      <c r="F416" s="464">
        <v>4300</v>
      </c>
      <c r="G416" s="496">
        <v>4300</v>
      </c>
      <c r="H416" s="492">
        <v>4300</v>
      </c>
      <c r="I416" s="517"/>
      <c r="J416" s="517"/>
      <c r="K416" s="517"/>
    </row>
    <row r="417" spans="1:11" x14ac:dyDescent="0.2">
      <c r="A417" s="471" t="s">
        <v>6</v>
      </c>
      <c r="B417" s="321">
        <v>4511.875</v>
      </c>
      <c r="C417" s="322">
        <v>4522.3529411764703</v>
      </c>
      <c r="D417" s="322">
        <v>4348.666666666667</v>
      </c>
      <c r="E417" s="322">
        <v>4321.4285714285716</v>
      </c>
      <c r="F417" s="322">
        <v>4718.8235294117649</v>
      </c>
      <c r="G417" s="497">
        <v>4797.1428571428569</v>
      </c>
      <c r="H417" s="342">
        <v>4557.3255813953492</v>
      </c>
      <c r="I417" s="517"/>
      <c r="J417" s="517"/>
      <c r="K417" s="517"/>
    </row>
    <row r="418" spans="1:11" x14ac:dyDescent="0.2">
      <c r="A418" s="469" t="s">
        <v>7</v>
      </c>
      <c r="B418" s="323">
        <v>93.75</v>
      </c>
      <c r="C418" s="324">
        <v>94.117647058823536</v>
      </c>
      <c r="D418" s="325">
        <v>93.333333333333329</v>
      </c>
      <c r="E418" s="325">
        <v>28.571428571428573</v>
      </c>
      <c r="F418" s="325">
        <v>100</v>
      </c>
      <c r="G418" s="498">
        <v>92.857142857142861</v>
      </c>
      <c r="H418" s="493">
        <v>86.04651162790698</v>
      </c>
      <c r="I418" s="517"/>
      <c r="J418" s="517"/>
      <c r="K418" s="517"/>
    </row>
    <row r="419" spans="1:11" x14ac:dyDescent="0.2">
      <c r="A419" s="469" t="s">
        <v>8</v>
      </c>
      <c r="B419" s="263">
        <v>5.237409806784997E-2</v>
      </c>
      <c r="C419" s="264">
        <v>5.1532817448895422E-2</v>
      </c>
      <c r="D419" s="327">
        <v>4.9703507189602758E-2</v>
      </c>
      <c r="E419" s="327">
        <v>0.12644012300675256</v>
      </c>
      <c r="F419" s="327">
        <v>4.3943384382441143E-2</v>
      </c>
      <c r="G419" s="499">
        <v>5.060609940401764E-2</v>
      </c>
      <c r="H419" s="494">
        <v>6.901870938170282E-2</v>
      </c>
      <c r="I419" s="517"/>
      <c r="J419" s="517"/>
      <c r="K419" s="517"/>
    </row>
    <row r="420" spans="1:11" x14ac:dyDescent="0.2">
      <c r="A420" s="471" t="s">
        <v>1</v>
      </c>
      <c r="B420" s="266">
        <f t="shared" ref="B420:H420" si="82">B417/B416*100-100</f>
        <v>4.9273255813953512</v>
      </c>
      <c r="C420" s="267">
        <f t="shared" si="82"/>
        <v>5.1709986320109351</v>
      </c>
      <c r="D420" s="267">
        <f t="shared" si="82"/>
        <v>1.1317829457364326</v>
      </c>
      <c r="E420" s="267">
        <f t="shared" si="82"/>
        <v>0.49833887043189407</v>
      </c>
      <c r="F420" s="267">
        <f t="shared" si="82"/>
        <v>9.7400820793433525</v>
      </c>
      <c r="G420" s="268">
        <f t="shared" si="82"/>
        <v>11.561461794019934</v>
      </c>
      <c r="H420" s="345">
        <f t="shared" si="82"/>
        <v>5.9843158464034616</v>
      </c>
      <c r="I420" s="517"/>
      <c r="J420" s="517"/>
      <c r="K420" s="517"/>
    </row>
    <row r="421" spans="1:11" ht="13.5" thickBot="1" x14ac:dyDescent="0.25">
      <c r="A421" s="469" t="s">
        <v>27</v>
      </c>
      <c r="B421" s="500">
        <f t="shared" ref="B421:G421" si="83">B417-B404</f>
        <v>237.875</v>
      </c>
      <c r="C421" s="501">
        <f t="shared" si="83"/>
        <v>240.21008403361338</v>
      </c>
      <c r="D421" s="501">
        <f t="shared" si="83"/>
        <v>64.051282051282215</v>
      </c>
      <c r="E421" s="501">
        <f t="shared" si="83"/>
        <v>154.28571428571468</v>
      </c>
      <c r="F421" s="501">
        <f t="shared" si="83"/>
        <v>9.6568627450978965</v>
      </c>
      <c r="G421" s="502">
        <f t="shared" si="83"/>
        <v>-44.285714285714675</v>
      </c>
      <c r="H421" s="346">
        <f>H417-H404</f>
        <v>124.95058139534922</v>
      </c>
      <c r="I421" s="517"/>
      <c r="J421" s="517"/>
      <c r="K421" s="517"/>
    </row>
    <row r="422" spans="1:11" x14ac:dyDescent="0.2">
      <c r="A422" s="371" t="s">
        <v>52</v>
      </c>
      <c r="B422" s="486">
        <v>58</v>
      </c>
      <c r="C422" s="487">
        <v>57</v>
      </c>
      <c r="D422" s="487">
        <v>57</v>
      </c>
      <c r="E422" s="487">
        <v>15</v>
      </c>
      <c r="F422" s="487">
        <v>57</v>
      </c>
      <c r="G422" s="451">
        <v>56</v>
      </c>
      <c r="H422" s="482">
        <f>SUM(B422:G422)</f>
        <v>300</v>
      </c>
      <c r="I422" s="517" t="s">
        <v>56</v>
      </c>
      <c r="J422" s="331">
        <f>H409-H422</f>
        <v>0</v>
      </c>
      <c r="K422" s="332">
        <f>J422/H409</f>
        <v>0</v>
      </c>
    </row>
    <row r="423" spans="1:11" x14ac:dyDescent="0.2">
      <c r="A423" s="371" t="s">
        <v>28</v>
      </c>
      <c r="B423" s="229">
        <v>145</v>
      </c>
      <c r="C423" s="281">
        <v>144.5</v>
      </c>
      <c r="D423" s="281">
        <v>144.5</v>
      </c>
      <c r="E423" s="281">
        <v>146</v>
      </c>
      <c r="F423" s="281">
        <v>143.5</v>
      </c>
      <c r="G423" s="230">
        <v>143</v>
      </c>
      <c r="H423" s="339"/>
      <c r="I423" s="517" t="s">
        <v>57</v>
      </c>
      <c r="J423" s="517">
        <v>143.1</v>
      </c>
      <c r="K423" s="517"/>
    </row>
    <row r="424" spans="1:11" ht="13.5" thickBot="1" x14ac:dyDescent="0.25">
      <c r="A424" s="372" t="s">
        <v>26</v>
      </c>
      <c r="B424" s="336">
        <f>B423-B410</f>
        <v>1</v>
      </c>
      <c r="C424" s="337">
        <f t="shared" ref="C424:G424" si="84">C423-C410</f>
        <v>1</v>
      </c>
      <c r="D424" s="337">
        <f t="shared" si="84"/>
        <v>1</v>
      </c>
      <c r="E424" s="337">
        <f t="shared" si="84"/>
        <v>1</v>
      </c>
      <c r="F424" s="337">
        <f t="shared" si="84"/>
        <v>1</v>
      </c>
      <c r="G424" s="484">
        <f t="shared" si="84"/>
        <v>1</v>
      </c>
      <c r="H424" s="348"/>
      <c r="I424" s="517" t="s">
        <v>26</v>
      </c>
      <c r="J424" s="239">
        <f>J423-J410</f>
        <v>0</v>
      </c>
      <c r="K424" s="517"/>
    </row>
    <row r="426" spans="1:11" ht="13.5" thickBot="1" x14ac:dyDescent="0.25"/>
    <row r="427" spans="1:11" ht="13.5" thickBot="1" x14ac:dyDescent="0.25">
      <c r="A427" s="285" t="s">
        <v>139</v>
      </c>
      <c r="B427" s="621" t="s">
        <v>50</v>
      </c>
      <c r="C427" s="622"/>
      <c r="D427" s="622"/>
      <c r="E427" s="622"/>
      <c r="F427" s="622"/>
      <c r="G427" s="623"/>
      <c r="H427" s="314" t="s">
        <v>0</v>
      </c>
      <c r="I427" s="518"/>
      <c r="J427" s="518"/>
      <c r="K427" s="518"/>
    </row>
    <row r="428" spans="1:11" x14ac:dyDescent="0.2">
      <c r="A428" s="469" t="s">
        <v>2</v>
      </c>
      <c r="B428" s="316">
        <v>1</v>
      </c>
      <c r="C428" s="236">
        <v>2</v>
      </c>
      <c r="D428" s="236">
        <v>3</v>
      </c>
      <c r="E428" s="236">
        <v>4</v>
      </c>
      <c r="F428" s="236">
        <v>5</v>
      </c>
      <c r="G428" s="495">
        <v>6</v>
      </c>
      <c r="H428" s="491">
        <v>81</v>
      </c>
      <c r="I428" s="518"/>
      <c r="J428" s="518"/>
      <c r="K428" s="518"/>
    </row>
    <row r="429" spans="1:11" x14ac:dyDescent="0.2">
      <c r="A429" s="470" t="s">
        <v>3</v>
      </c>
      <c r="B429" s="462">
        <v>4320</v>
      </c>
      <c r="C429" s="463">
        <v>4320</v>
      </c>
      <c r="D429" s="464">
        <v>4320</v>
      </c>
      <c r="E429" s="464">
        <v>4320</v>
      </c>
      <c r="F429" s="464">
        <v>4320</v>
      </c>
      <c r="G429" s="496">
        <v>4320</v>
      </c>
      <c r="H429" s="492">
        <v>4320</v>
      </c>
      <c r="I429" s="518"/>
      <c r="J429" s="518"/>
      <c r="K429" s="518"/>
    </row>
    <row r="430" spans="1:11" x14ac:dyDescent="0.2">
      <c r="A430" s="471" t="s">
        <v>6</v>
      </c>
      <c r="B430" s="321">
        <v>4324.7058823529414</v>
      </c>
      <c r="C430" s="322">
        <v>4445.8823529411766</v>
      </c>
      <c r="D430" s="322">
        <v>4370</v>
      </c>
      <c r="E430" s="322">
        <v>4270</v>
      </c>
      <c r="F430" s="322">
        <v>4754.666666666667</v>
      </c>
      <c r="G430" s="497">
        <v>4859.2307692307695</v>
      </c>
      <c r="H430" s="342">
        <v>4520</v>
      </c>
      <c r="I430" s="518"/>
      <c r="J430" s="518"/>
      <c r="K430" s="518"/>
    </row>
    <row r="431" spans="1:11" x14ac:dyDescent="0.2">
      <c r="A431" s="469" t="s">
        <v>7</v>
      </c>
      <c r="B431" s="323">
        <v>100</v>
      </c>
      <c r="C431" s="324">
        <v>94.117647058823536</v>
      </c>
      <c r="D431" s="325">
        <v>78.571428571428569</v>
      </c>
      <c r="E431" s="325">
        <v>60</v>
      </c>
      <c r="F431" s="325">
        <v>100</v>
      </c>
      <c r="G431" s="498">
        <v>84.615384615384613</v>
      </c>
      <c r="H431" s="493">
        <v>75.308641975308646</v>
      </c>
      <c r="I431" s="518"/>
      <c r="J431" s="518"/>
      <c r="K431" s="518"/>
    </row>
    <row r="432" spans="1:11" x14ac:dyDescent="0.2">
      <c r="A432" s="469" t="s">
        <v>8</v>
      </c>
      <c r="B432" s="263">
        <v>5.7362913830126698E-2</v>
      </c>
      <c r="C432" s="264">
        <v>5.453681885558373E-2</v>
      </c>
      <c r="D432" s="327">
        <v>8.5380848169124723E-2</v>
      </c>
      <c r="E432" s="327">
        <v>8.917767102885138E-2</v>
      </c>
      <c r="F432" s="327">
        <v>4.5846904335383569E-2</v>
      </c>
      <c r="G432" s="499">
        <v>7.2375116867773634E-2</v>
      </c>
      <c r="H432" s="494">
        <v>8.0528812358222401E-2</v>
      </c>
      <c r="I432" s="518"/>
      <c r="J432" s="518"/>
      <c r="K432" s="518"/>
    </row>
    <row r="433" spans="1:11" x14ac:dyDescent="0.2">
      <c r="A433" s="471" t="s">
        <v>1</v>
      </c>
      <c r="B433" s="266">
        <f t="shared" ref="B433:H433" si="85">B430/B429*100-100</f>
        <v>0.1089324618736498</v>
      </c>
      <c r="C433" s="267">
        <f t="shared" si="85"/>
        <v>2.9139433551198266</v>
      </c>
      <c r="D433" s="267">
        <f t="shared" si="85"/>
        <v>1.157407407407419</v>
      </c>
      <c r="E433" s="267">
        <f t="shared" si="85"/>
        <v>-1.1574074074074048</v>
      </c>
      <c r="F433" s="267">
        <f t="shared" si="85"/>
        <v>10.061728395061749</v>
      </c>
      <c r="G433" s="268">
        <f t="shared" si="85"/>
        <v>12.48219373219375</v>
      </c>
      <c r="H433" s="345">
        <f t="shared" si="85"/>
        <v>4.6296296296296333</v>
      </c>
      <c r="I433" s="518"/>
      <c r="J433" s="518"/>
      <c r="K433" s="518"/>
    </row>
    <row r="434" spans="1:11" ht="13.5" thickBot="1" x14ac:dyDescent="0.25">
      <c r="A434" s="469" t="s">
        <v>27</v>
      </c>
      <c r="B434" s="500">
        <f t="shared" ref="B434:G434" si="86">B430-B417</f>
        <v>-187.16911764705856</v>
      </c>
      <c r="C434" s="501">
        <f t="shared" si="86"/>
        <v>-76.47058823529369</v>
      </c>
      <c r="D434" s="501">
        <f t="shared" si="86"/>
        <v>21.33333333333303</v>
      </c>
      <c r="E434" s="501">
        <f t="shared" si="86"/>
        <v>-51.428571428571558</v>
      </c>
      <c r="F434" s="501">
        <f t="shared" si="86"/>
        <v>35.843137254902103</v>
      </c>
      <c r="G434" s="502">
        <f t="shared" si="86"/>
        <v>62.087912087912628</v>
      </c>
      <c r="H434" s="346">
        <f>H430-H417</f>
        <v>-37.325581395349218</v>
      </c>
      <c r="I434" s="518"/>
      <c r="J434" s="518"/>
      <c r="K434" s="518"/>
    </row>
    <row r="435" spans="1:11" x14ac:dyDescent="0.2">
      <c r="A435" s="371" t="s">
        <v>52</v>
      </c>
      <c r="B435" s="486">
        <v>58</v>
      </c>
      <c r="C435" s="487">
        <v>57</v>
      </c>
      <c r="D435" s="487">
        <v>57</v>
      </c>
      <c r="E435" s="487">
        <v>15</v>
      </c>
      <c r="F435" s="487">
        <v>57</v>
      </c>
      <c r="G435" s="451">
        <v>56</v>
      </c>
      <c r="H435" s="482">
        <f>SUM(B435:G435)</f>
        <v>300</v>
      </c>
      <c r="I435" s="518" t="s">
        <v>56</v>
      </c>
      <c r="J435" s="331">
        <f>H422-H435</f>
        <v>0</v>
      </c>
      <c r="K435" s="332">
        <f>J435/H422</f>
        <v>0</v>
      </c>
    </row>
    <row r="436" spans="1:11" x14ac:dyDescent="0.2">
      <c r="A436" s="371" t="s">
        <v>28</v>
      </c>
      <c r="B436" s="229">
        <v>146.5</v>
      </c>
      <c r="C436" s="281">
        <v>146</v>
      </c>
      <c r="D436" s="281">
        <v>146</v>
      </c>
      <c r="E436" s="281">
        <v>147.5</v>
      </c>
      <c r="F436" s="281">
        <v>144</v>
      </c>
      <c r="G436" s="230">
        <v>143.5</v>
      </c>
      <c r="H436" s="339"/>
      <c r="I436" s="518" t="s">
        <v>57</v>
      </c>
      <c r="J436" s="518">
        <v>144.13999999999999</v>
      </c>
      <c r="K436" s="518"/>
    </row>
    <row r="437" spans="1:11" ht="13.5" thickBot="1" x14ac:dyDescent="0.25">
      <c r="A437" s="372" t="s">
        <v>26</v>
      </c>
      <c r="B437" s="336">
        <f>B436-B423</f>
        <v>1.5</v>
      </c>
      <c r="C437" s="337">
        <f t="shared" ref="C437:G437" si="87">C436-C423</f>
        <v>1.5</v>
      </c>
      <c r="D437" s="337">
        <f t="shared" si="87"/>
        <v>1.5</v>
      </c>
      <c r="E437" s="337">
        <f t="shared" si="87"/>
        <v>1.5</v>
      </c>
      <c r="F437" s="337">
        <f t="shared" si="87"/>
        <v>0.5</v>
      </c>
      <c r="G437" s="484">
        <f t="shared" si="87"/>
        <v>0.5</v>
      </c>
      <c r="H437" s="348"/>
      <c r="I437" s="518" t="s">
        <v>26</v>
      </c>
      <c r="J437" s="239">
        <f>J436-J423</f>
        <v>1.039999999999992</v>
      </c>
      <c r="K437" s="518"/>
    </row>
    <row r="439" spans="1:11" ht="13.5" thickBot="1" x14ac:dyDescent="0.25"/>
    <row r="440" spans="1:11" ht="13.5" thickBot="1" x14ac:dyDescent="0.25">
      <c r="A440" s="285" t="s">
        <v>140</v>
      </c>
      <c r="B440" s="621" t="s">
        <v>50</v>
      </c>
      <c r="C440" s="622"/>
      <c r="D440" s="622"/>
      <c r="E440" s="622"/>
      <c r="F440" s="622"/>
      <c r="G440" s="623"/>
      <c r="H440" s="314" t="s">
        <v>0</v>
      </c>
      <c r="I440" s="519"/>
      <c r="J440" s="519"/>
      <c r="K440" s="519"/>
    </row>
    <row r="441" spans="1:11" x14ac:dyDescent="0.2">
      <c r="A441" s="469" t="s">
        <v>2</v>
      </c>
      <c r="B441" s="316">
        <v>1</v>
      </c>
      <c r="C441" s="236">
        <v>2</v>
      </c>
      <c r="D441" s="236">
        <v>3</v>
      </c>
      <c r="E441" s="236">
        <v>4</v>
      </c>
      <c r="F441" s="236">
        <v>5</v>
      </c>
      <c r="G441" s="495">
        <v>6</v>
      </c>
      <c r="H441" s="491">
        <v>81</v>
      </c>
      <c r="I441" s="519"/>
      <c r="J441" s="519"/>
      <c r="K441" s="519"/>
    </row>
    <row r="442" spans="1:11" x14ac:dyDescent="0.2">
      <c r="A442" s="470" t="s">
        <v>3</v>
      </c>
      <c r="B442" s="462">
        <v>4340</v>
      </c>
      <c r="C442" s="463">
        <v>4340</v>
      </c>
      <c r="D442" s="464">
        <v>4340</v>
      </c>
      <c r="E442" s="464">
        <v>4340</v>
      </c>
      <c r="F442" s="464">
        <v>4340</v>
      </c>
      <c r="G442" s="496">
        <v>4340</v>
      </c>
      <c r="H442" s="492">
        <v>4340</v>
      </c>
      <c r="I442" s="519"/>
      <c r="J442" s="519"/>
      <c r="K442" s="519"/>
    </row>
    <row r="443" spans="1:11" x14ac:dyDescent="0.2">
      <c r="A443" s="471" t="s">
        <v>6</v>
      </c>
      <c r="B443" s="321">
        <v>4417.33</v>
      </c>
      <c r="C443" s="322">
        <v>4520.63</v>
      </c>
      <c r="D443" s="322">
        <v>4532.1400000000003</v>
      </c>
      <c r="E443" s="322">
        <v>4557.1400000000003</v>
      </c>
      <c r="F443" s="322">
        <v>4803.08</v>
      </c>
      <c r="G443" s="497">
        <v>4863.33</v>
      </c>
      <c r="H443" s="342">
        <v>4616.63</v>
      </c>
      <c r="I443" s="519"/>
      <c r="J443" s="519"/>
      <c r="K443" s="519"/>
    </row>
    <row r="444" spans="1:11" x14ac:dyDescent="0.2">
      <c r="A444" s="469" t="s">
        <v>7</v>
      </c>
      <c r="B444" s="323">
        <v>100</v>
      </c>
      <c r="C444" s="324">
        <v>100</v>
      </c>
      <c r="D444" s="325">
        <v>100</v>
      </c>
      <c r="E444" s="325">
        <v>100</v>
      </c>
      <c r="F444" s="325">
        <v>100</v>
      </c>
      <c r="G444" s="498">
        <v>100</v>
      </c>
      <c r="H444" s="493">
        <v>95</v>
      </c>
      <c r="I444" s="519"/>
      <c r="J444" s="519"/>
      <c r="K444" s="519"/>
    </row>
    <row r="445" spans="1:11" x14ac:dyDescent="0.2">
      <c r="A445" s="469" t="s">
        <v>8</v>
      </c>
      <c r="B445" s="263">
        <v>2.0799999999999999E-2</v>
      </c>
      <c r="C445" s="264">
        <v>5.0599999999999999E-2</v>
      </c>
      <c r="D445" s="327">
        <v>3.95E-2</v>
      </c>
      <c r="E445" s="327">
        <v>4.7300000000000002E-2</v>
      </c>
      <c r="F445" s="327">
        <v>4.1700000000000001E-2</v>
      </c>
      <c r="G445" s="499">
        <v>6.4000000000000001E-2</v>
      </c>
      <c r="H445" s="494">
        <v>5.8999999999999997E-2</v>
      </c>
      <c r="I445" s="519"/>
      <c r="J445" s="519"/>
      <c r="K445" s="519"/>
    </row>
    <row r="446" spans="1:11" x14ac:dyDescent="0.2">
      <c r="A446" s="471" t="s">
        <v>1</v>
      </c>
      <c r="B446" s="266">
        <f t="shared" ref="B446:H446" si="88">B443/B442*100-100</f>
        <v>1.7817972350230349</v>
      </c>
      <c r="C446" s="267">
        <f t="shared" si="88"/>
        <v>4.1619815668202875</v>
      </c>
      <c r="D446" s="267">
        <f t="shared" si="88"/>
        <v>4.4271889400921793</v>
      </c>
      <c r="E446" s="267">
        <f t="shared" si="88"/>
        <v>5.0032258064516242</v>
      </c>
      <c r="F446" s="267">
        <f t="shared" si="88"/>
        <v>10.670046082949298</v>
      </c>
      <c r="G446" s="268">
        <f t="shared" si="88"/>
        <v>12.058294930875576</v>
      </c>
      <c r="H446" s="345">
        <f t="shared" si="88"/>
        <v>6.373963133640558</v>
      </c>
      <c r="I446" s="519"/>
      <c r="J446" s="519"/>
      <c r="K446" s="519"/>
    </row>
    <row r="447" spans="1:11" ht="13.5" thickBot="1" x14ac:dyDescent="0.25">
      <c r="A447" s="469" t="s">
        <v>27</v>
      </c>
      <c r="B447" s="500">
        <f t="shared" ref="B447:G447" si="89">B443-B430</f>
        <v>92.624117647058483</v>
      </c>
      <c r="C447" s="501">
        <f t="shared" si="89"/>
        <v>74.747647058823532</v>
      </c>
      <c r="D447" s="501">
        <f t="shared" si="89"/>
        <v>162.14000000000033</v>
      </c>
      <c r="E447" s="501">
        <f t="shared" si="89"/>
        <v>287.14000000000033</v>
      </c>
      <c r="F447" s="501">
        <f t="shared" si="89"/>
        <v>48.413333333332957</v>
      </c>
      <c r="G447" s="502">
        <f t="shared" si="89"/>
        <v>4.0992307692304166</v>
      </c>
      <c r="H447" s="346">
        <f>H443-H430</f>
        <v>96.630000000000109</v>
      </c>
      <c r="I447" s="519"/>
      <c r="J447" s="519"/>
      <c r="K447" s="519"/>
    </row>
    <row r="448" spans="1:11" x14ac:dyDescent="0.2">
      <c r="A448" s="371" t="s">
        <v>52</v>
      </c>
      <c r="B448" s="486">
        <v>58</v>
      </c>
      <c r="C448" s="487">
        <v>57</v>
      </c>
      <c r="D448" s="487">
        <v>57</v>
      </c>
      <c r="E448" s="487">
        <v>15</v>
      </c>
      <c r="F448" s="487">
        <v>57</v>
      </c>
      <c r="G448" s="451">
        <v>56</v>
      </c>
      <c r="H448" s="482">
        <f>SUM(B448:G448)</f>
        <v>300</v>
      </c>
      <c r="I448" s="519" t="s">
        <v>56</v>
      </c>
      <c r="J448" s="331">
        <f>H435-H448</f>
        <v>0</v>
      </c>
      <c r="K448" s="332">
        <f>J448/H435</f>
        <v>0</v>
      </c>
    </row>
    <row r="449" spans="1:11" x14ac:dyDescent="0.2">
      <c r="A449" s="371" t="s">
        <v>28</v>
      </c>
      <c r="B449" s="229">
        <v>146.5</v>
      </c>
      <c r="C449" s="281">
        <v>146</v>
      </c>
      <c r="D449" s="281">
        <v>146</v>
      </c>
      <c r="E449" s="281">
        <v>147.5</v>
      </c>
      <c r="F449" s="281">
        <v>144</v>
      </c>
      <c r="G449" s="230">
        <v>143.5</v>
      </c>
      <c r="H449" s="339"/>
      <c r="I449" s="519" t="s">
        <v>57</v>
      </c>
      <c r="J449" s="519">
        <v>145.29</v>
      </c>
      <c r="K449" s="519"/>
    </row>
    <row r="450" spans="1:11" ht="13.5" thickBot="1" x14ac:dyDescent="0.25">
      <c r="A450" s="372" t="s">
        <v>26</v>
      </c>
      <c r="B450" s="336">
        <f>B449-B436</f>
        <v>0</v>
      </c>
      <c r="C450" s="337">
        <f t="shared" ref="C450:G450" si="90">C449-C436</f>
        <v>0</v>
      </c>
      <c r="D450" s="337">
        <f t="shared" si="90"/>
        <v>0</v>
      </c>
      <c r="E450" s="337">
        <f t="shared" si="90"/>
        <v>0</v>
      </c>
      <c r="F450" s="337">
        <f t="shared" si="90"/>
        <v>0</v>
      </c>
      <c r="G450" s="484">
        <f t="shared" si="90"/>
        <v>0</v>
      </c>
      <c r="H450" s="348"/>
      <c r="I450" s="519" t="s">
        <v>26</v>
      </c>
      <c r="J450" s="239">
        <f>J449-J436</f>
        <v>1.1500000000000057</v>
      </c>
      <c r="K450" s="519"/>
    </row>
    <row r="452" spans="1:11" ht="13.5" thickBot="1" x14ac:dyDescent="0.25"/>
    <row r="453" spans="1:11" ht="13.5" thickBot="1" x14ac:dyDescent="0.25">
      <c r="A453" s="285" t="s">
        <v>141</v>
      </c>
      <c r="B453" s="621" t="s">
        <v>50</v>
      </c>
      <c r="C453" s="622"/>
      <c r="D453" s="622"/>
      <c r="E453" s="622"/>
      <c r="F453" s="622"/>
      <c r="G453" s="623"/>
      <c r="H453" s="314" t="s">
        <v>0</v>
      </c>
      <c r="I453" s="520"/>
      <c r="J453" s="520"/>
      <c r="K453" s="520"/>
    </row>
    <row r="454" spans="1:11" x14ac:dyDescent="0.2">
      <c r="A454" s="469" t="s">
        <v>2</v>
      </c>
      <c r="B454" s="316">
        <v>1</v>
      </c>
      <c r="C454" s="236">
        <v>2</v>
      </c>
      <c r="D454" s="236">
        <v>3</v>
      </c>
      <c r="E454" s="236">
        <v>4</v>
      </c>
      <c r="F454" s="236">
        <v>5</v>
      </c>
      <c r="G454" s="495">
        <v>6</v>
      </c>
      <c r="H454" s="491">
        <v>86</v>
      </c>
      <c r="I454" s="520"/>
      <c r="J454" s="520"/>
      <c r="K454" s="520"/>
    </row>
    <row r="455" spans="1:11" x14ac:dyDescent="0.2">
      <c r="A455" s="470" t="s">
        <v>3</v>
      </c>
      <c r="B455" s="462">
        <v>4360</v>
      </c>
      <c r="C455" s="463">
        <v>4360</v>
      </c>
      <c r="D455" s="464">
        <v>4360</v>
      </c>
      <c r="E455" s="464">
        <v>4360</v>
      </c>
      <c r="F455" s="464">
        <v>4360</v>
      </c>
      <c r="G455" s="496">
        <v>4360</v>
      </c>
      <c r="H455" s="492">
        <v>4360</v>
      </c>
      <c r="I455" s="520"/>
      <c r="J455" s="520"/>
      <c r="K455" s="520"/>
    </row>
    <row r="456" spans="1:11" x14ac:dyDescent="0.2">
      <c r="A456" s="471" t="s">
        <v>6</v>
      </c>
      <c r="B456" s="321">
        <v>4445.333333333333</v>
      </c>
      <c r="C456" s="322">
        <v>4374.7058823529414</v>
      </c>
      <c r="D456" s="322">
        <v>4617.0588235294117</v>
      </c>
      <c r="E456" s="322">
        <v>4168.5714285714284</v>
      </c>
      <c r="F456" s="322">
        <v>4808.75</v>
      </c>
      <c r="G456" s="497">
        <v>4933.75</v>
      </c>
      <c r="H456" s="342">
        <v>4597.727272727273</v>
      </c>
      <c r="I456" s="520"/>
      <c r="J456" s="520"/>
      <c r="K456" s="520"/>
    </row>
    <row r="457" spans="1:11" x14ac:dyDescent="0.2">
      <c r="A457" s="469" t="s">
        <v>7</v>
      </c>
      <c r="B457" s="323">
        <v>100</v>
      </c>
      <c r="C457" s="324">
        <v>100</v>
      </c>
      <c r="D457" s="325">
        <v>100</v>
      </c>
      <c r="E457" s="325">
        <v>100</v>
      </c>
      <c r="F457" s="325">
        <v>100</v>
      </c>
      <c r="G457" s="498">
        <v>100</v>
      </c>
      <c r="H457" s="493">
        <v>88.63636363636364</v>
      </c>
      <c r="I457" s="520"/>
      <c r="J457" s="520"/>
      <c r="K457" s="520"/>
    </row>
    <row r="458" spans="1:11" x14ac:dyDescent="0.2">
      <c r="A458" s="469" t="s">
        <v>8</v>
      </c>
      <c r="B458" s="263">
        <v>3.9100491038939686E-2</v>
      </c>
      <c r="C458" s="264">
        <v>3.999494842070854E-2</v>
      </c>
      <c r="D458" s="327">
        <v>2.1566431941590049E-2</v>
      </c>
      <c r="E458" s="327">
        <v>4.3016760204285895E-2</v>
      </c>
      <c r="F458" s="327">
        <v>1.4159130575925471E-2</v>
      </c>
      <c r="G458" s="499">
        <v>4.0548991166849721E-2</v>
      </c>
      <c r="H458" s="494">
        <v>6.1737516508429756E-2</v>
      </c>
      <c r="I458" s="520"/>
      <c r="J458" s="520"/>
      <c r="K458" s="520"/>
    </row>
    <row r="459" spans="1:11" x14ac:dyDescent="0.2">
      <c r="A459" s="471" t="s">
        <v>1</v>
      </c>
      <c r="B459" s="266">
        <f t="shared" ref="B459:H459" si="91">B456/B455*100-100</f>
        <v>1.9571865443424912</v>
      </c>
      <c r="C459" s="267">
        <f t="shared" si="91"/>
        <v>0.33729087965461702</v>
      </c>
      <c r="D459" s="267">
        <f t="shared" si="91"/>
        <v>5.8958445763626486</v>
      </c>
      <c r="E459" s="267">
        <f t="shared" si="91"/>
        <v>-4.3905635648754924</v>
      </c>
      <c r="F459" s="267">
        <f t="shared" si="91"/>
        <v>10.292431192660544</v>
      </c>
      <c r="G459" s="268">
        <f t="shared" si="91"/>
        <v>13.159403669724767</v>
      </c>
      <c r="H459" s="345">
        <f t="shared" si="91"/>
        <v>5.4524603836530616</v>
      </c>
      <c r="I459" s="520"/>
      <c r="J459" s="520"/>
      <c r="K459" s="520"/>
    </row>
    <row r="460" spans="1:11" ht="13.5" thickBot="1" x14ac:dyDescent="0.25">
      <c r="A460" s="469" t="s">
        <v>27</v>
      </c>
      <c r="B460" s="500">
        <f t="shared" ref="B460:G460" si="92">B456-B443</f>
        <v>28.003333333333103</v>
      </c>
      <c r="C460" s="501">
        <f t="shared" si="92"/>
        <v>-145.92411764705867</v>
      </c>
      <c r="D460" s="501">
        <f t="shared" si="92"/>
        <v>84.918823529411384</v>
      </c>
      <c r="E460" s="501">
        <f t="shared" si="92"/>
        <v>-388.56857142857189</v>
      </c>
      <c r="F460" s="501">
        <f t="shared" si="92"/>
        <v>5.6700000000000728</v>
      </c>
      <c r="G460" s="502">
        <f t="shared" si="92"/>
        <v>70.420000000000073</v>
      </c>
      <c r="H460" s="346">
        <f>H456-H443</f>
        <v>-18.902727272727134</v>
      </c>
      <c r="I460" s="520"/>
      <c r="J460" s="520"/>
      <c r="K460" s="520"/>
    </row>
    <row r="461" spans="1:11" x14ac:dyDescent="0.2">
      <c r="A461" s="371" t="s">
        <v>52</v>
      </c>
      <c r="B461" s="486">
        <v>53</v>
      </c>
      <c r="C461" s="487">
        <v>53</v>
      </c>
      <c r="D461" s="487">
        <v>53</v>
      </c>
      <c r="E461" s="487">
        <v>13</v>
      </c>
      <c r="F461" s="487">
        <v>53</v>
      </c>
      <c r="G461" s="451">
        <v>52</v>
      </c>
      <c r="H461" s="482">
        <f>SUM(B461:G461)</f>
        <v>277</v>
      </c>
      <c r="I461" s="520" t="s">
        <v>56</v>
      </c>
      <c r="J461" s="331">
        <f>H448-H461</f>
        <v>23</v>
      </c>
      <c r="K461" s="332">
        <f>J461/H448</f>
        <v>7.6666666666666661E-2</v>
      </c>
    </row>
    <row r="462" spans="1:11" x14ac:dyDescent="0.2">
      <c r="A462" s="371" t="s">
        <v>28</v>
      </c>
      <c r="B462" s="229">
        <v>148.5</v>
      </c>
      <c r="C462" s="281">
        <v>148.5</v>
      </c>
      <c r="D462" s="281">
        <v>147.5</v>
      </c>
      <c r="E462" s="281">
        <v>149.5</v>
      </c>
      <c r="F462" s="281">
        <v>145</v>
      </c>
      <c r="G462" s="230">
        <v>144.5</v>
      </c>
      <c r="H462" s="339"/>
      <c r="I462" s="520" t="s">
        <v>57</v>
      </c>
      <c r="J462" s="520">
        <v>145.81</v>
      </c>
      <c r="K462" s="520"/>
    </row>
    <row r="463" spans="1:11" ht="13.5" thickBot="1" x14ac:dyDescent="0.25">
      <c r="A463" s="372" t="s">
        <v>26</v>
      </c>
      <c r="B463" s="336">
        <f>B462-B449</f>
        <v>2</v>
      </c>
      <c r="C463" s="337">
        <f t="shared" ref="C463:G463" si="93">C462-C449</f>
        <v>2.5</v>
      </c>
      <c r="D463" s="337">
        <f t="shared" si="93"/>
        <v>1.5</v>
      </c>
      <c r="E463" s="337">
        <f t="shared" si="93"/>
        <v>2</v>
      </c>
      <c r="F463" s="337">
        <f t="shared" si="93"/>
        <v>1</v>
      </c>
      <c r="G463" s="484">
        <f t="shared" si="93"/>
        <v>1</v>
      </c>
      <c r="H463" s="348"/>
      <c r="I463" s="520" t="s">
        <v>26</v>
      </c>
      <c r="J463" s="239">
        <f>J462-J449</f>
        <v>0.52000000000001023</v>
      </c>
      <c r="K463" s="520"/>
    </row>
    <row r="465" spans="1:11" ht="13.5" thickBot="1" x14ac:dyDescent="0.25"/>
    <row r="466" spans="1:11" s="521" customFormat="1" ht="13.5" thickBot="1" x14ac:dyDescent="0.25">
      <c r="A466" s="285" t="s">
        <v>142</v>
      </c>
      <c r="B466" s="621" t="s">
        <v>50</v>
      </c>
      <c r="C466" s="622"/>
      <c r="D466" s="622"/>
      <c r="E466" s="622"/>
      <c r="F466" s="622"/>
      <c r="G466" s="623"/>
      <c r="H466" s="314" t="s">
        <v>0</v>
      </c>
    </row>
    <row r="467" spans="1:11" s="521" customFormat="1" x14ac:dyDescent="0.2">
      <c r="A467" s="469" t="s">
        <v>2</v>
      </c>
      <c r="B467" s="316">
        <v>1</v>
      </c>
      <c r="C467" s="236">
        <v>2</v>
      </c>
      <c r="D467" s="236">
        <v>3</v>
      </c>
      <c r="E467" s="236">
        <v>4</v>
      </c>
      <c r="F467" s="236">
        <v>5</v>
      </c>
      <c r="G467" s="495">
        <v>6</v>
      </c>
      <c r="H467" s="491">
        <v>86</v>
      </c>
    </row>
    <row r="468" spans="1:11" s="521" customFormat="1" x14ac:dyDescent="0.2">
      <c r="A468" s="470" t="s">
        <v>3</v>
      </c>
      <c r="B468" s="462">
        <v>4380</v>
      </c>
      <c r="C468" s="463">
        <v>4380</v>
      </c>
      <c r="D468" s="464">
        <v>4380</v>
      </c>
      <c r="E468" s="464">
        <v>4380</v>
      </c>
      <c r="F468" s="464">
        <v>4380</v>
      </c>
      <c r="G468" s="496">
        <v>4380</v>
      </c>
      <c r="H468" s="492">
        <v>4380</v>
      </c>
    </row>
    <row r="469" spans="1:11" s="521" customFormat="1" x14ac:dyDescent="0.2">
      <c r="A469" s="471" t="s">
        <v>6</v>
      </c>
      <c r="B469" s="321">
        <v>4507.1400000000003</v>
      </c>
      <c r="C469" s="322">
        <v>4570</v>
      </c>
      <c r="D469" s="322">
        <v>4611.25</v>
      </c>
      <c r="E469" s="322">
        <v>4230</v>
      </c>
      <c r="F469" s="322">
        <v>4820</v>
      </c>
      <c r="G469" s="497">
        <v>4983.75</v>
      </c>
      <c r="H469" s="342">
        <v>4652.41</v>
      </c>
    </row>
    <row r="470" spans="1:11" s="521" customFormat="1" x14ac:dyDescent="0.2">
      <c r="A470" s="469" t="s">
        <v>7</v>
      </c>
      <c r="B470" s="323">
        <v>92.9</v>
      </c>
      <c r="C470" s="324">
        <v>100</v>
      </c>
      <c r="D470" s="325">
        <v>81.25</v>
      </c>
      <c r="E470" s="325">
        <v>88.89</v>
      </c>
      <c r="F470" s="325">
        <v>100</v>
      </c>
      <c r="G470" s="498">
        <v>100</v>
      </c>
      <c r="H470" s="493">
        <v>85.54</v>
      </c>
    </row>
    <row r="471" spans="1:11" s="521" customFormat="1" x14ac:dyDescent="0.2">
      <c r="A471" s="469" t="s">
        <v>8</v>
      </c>
      <c r="B471" s="263">
        <v>4.9399999999999999E-2</v>
      </c>
      <c r="C471" s="264">
        <v>4.0300000000000002E-2</v>
      </c>
      <c r="D471" s="327">
        <v>6.6299999999999998E-2</v>
      </c>
      <c r="E471" s="327">
        <v>6.2399999999999997E-2</v>
      </c>
      <c r="F471" s="327">
        <v>3.04E-2</v>
      </c>
      <c r="G471" s="499">
        <v>3.4000000000000002E-2</v>
      </c>
      <c r="H471" s="494">
        <v>6.7699999999999996E-2</v>
      </c>
    </row>
    <row r="472" spans="1:11" s="521" customFormat="1" x14ac:dyDescent="0.2">
      <c r="A472" s="471" t="s">
        <v>1</v>
      </c>
      <c r="B472" s="266">
        <f t="shared" ref="B472:H472" si="94">B469/B468*100-100</f>
        <v>2.9027397260274199</v>
      </c>
      <c r="C472" s="267">
        <f t="shared" si="94"/>
        <v>4.3378995433789953</v>
      </c>
      <c r="D472" s="267">
        <f t="shared" si="94"/>
        <v>5.2796803652967981</v>
      </c>
      <c r="E472" s="267">
        <f t="shared" si="94"/>
        <v>-3.4246575342465775</v>
      </c>
      <c r="F472" s="267">
        <f t="shared" si="94"/>
        <v>10.045662100456639</v>
      </c>
      <c r="G472" s="268">
        <f t="shared" si="94"/>
        <v>13.784246575342479</v>
      </c>
      <c r="H472" s="345">
        <f t="shared" si="94"/>
        <v>6.2194063926940686</v>
      </c>
    </row>
    <row r="473" spans="1:11" s="521" customFormat="1" ht="13.5" thickBot="1" x14ac:dyDescent="0.25">
      <c r="A473" s="469" t="s">
        <v>27</v>
      </c>
      <c r="B473" s="500">
        <f t="shared" ref="B473:G473" si="95">B469-B456</f>
        <v>61.806666666667297</v>
      </c>
      <c r="C473" s="501">
        <f t="shared" si="95"/>
        <v>195.29411764705856</v>
      </c>
      <c r="D473" s="501">
        <f t="shared" si="95"/>
        <v>-5.8088235294117112</v>
      </c>
      <c r="E473" s="501">
        <f t="shared" si="95"/>
        <v>61.428571428571558</v>
      </c>
      <c r="F473" s="501">
        <f t="shared" si="95"/>
        <v>11.25</v>
      </c>
      <c r="G473" s="502">
        <f t="shared" si="95"/>
        <v>50</v>
      </c>
      <c r="H473" s="346">
        <f>H469-H456</f>
        <v>54.682727272726879</v>
      </c>
    </row>
    <row r="474" spans="1:11" s="521" customFormat="1" x14ac:dyDescent="0.2">
      <c r="A474" s="371" t="s">
        <v>52</v>
      </c>
      <c r="B474" s="486">
        <v>53</v>
      </c>
      <c r="C474" s="487">
        <v>53</v>
      </c>
      <c r="D474" s="487">
        <v>53</v>
      </c>
      <c r="E474" s="487">
        <v>13</v>
      </c>
      <c r="F474" s="487">
        <v>53</v>
      </c>
      <c r="G474" s="451">
        <v>52</v>
      </c>
      <c r="H474" s="482">
        <f>SUM(B474:G474)</f>
        <v>277</v>
      </c>
      <c r="I474" s="521" t="s">
        <v>56</v>
      </c>
      <c r="J474" s="331">
        <f>H461-H474</f>
        <v>0</v>
      </c>
      <c r="K474" s="332">
        <f>J474/H461</f>
        <v>0</v>
      </c>
    </row>
    <row r="475" spans="1:11" s="521" customFormat="1" x14ac:dyDescent="0.2">
      <c r="A475" s="371" t="s">
        <v>28</v>
      </c>
      <c r="B475" s="229">
        <v>148.5</v>
      </c>
      <c r="C475" s="281">
        <v>148.5</v>
      </c>
      <c r="D475" s="281">
        <v>147.5</v>
      </c>
      <c r="E475" s="281">
        <v>149.5</v>
      </c>
      <c r="F475" s="281">
        <v>145</v>
      </c>
      <c r="G475" s="230">
        <v>144.5</v>
      </c>
      <c r="H475" s="339"/>
      <c r="I475" s="521" t="s">
        <v>57</v>
      </c>
      <c r="J475" s="521">
        <v>146.93</v>
      </c>
    </row>
    <row r="476" spans="1:11" s="521" customFormat="1" ht="13.5" thickBot="1" x14ac:dyDescent="0.25">
      <c r="A476" s="372" t="s">
        <v>26</v>
      </c>
      <c r="B476" s="336">
        <f>B475-B462</f>
        <v>0</v>
      </c>
      <c r="C476" s="337">
        <f t="shared" ref="C476:G476" si="96">C475-C462</f>
        <v>0</v>
      </c>
      <c r="D476" s="337">
        <f t="shared" si="96"/>
        <v>0</v>
      </c>
      <c r="E476" s="337">
        <f t="shared" si="96"/>
        <v>0</v>
      </c>
      <c r="F476" s="337">
        <f t="shared" si="96"/>
        <v>0</v>
      </c>
      <c r="G476" s="484">
        <f t="shared" si="96"/>
        <v>0</v>
      </c>
      <c r="H476" s="348"/>
      <c r="I476" s="521" t="s">
        <v>26</v>
      </c>
      <c r="J476" s="239">
        <f>J475-J462</f>
        <v>1.1200000000000045</v>
      </c>
    </row>
    <row r="478" spans="1:11" ht="13.5" thickBot="1" x14ac:dyDescent="0.25"/>
    <row r="479" spans="1:11" s="522" customFormat="1" ht="13.5" thickBot="1" x14ac:dyDescent="0.25">
      <c r="A479" s="285" t="s">
        <v>143</v>
      </c>
      <c r="B479" s="621" t="s">
        <v>50</v>
      </c>
      <c r="C479" s="622"/>
      <c r="D479" s="622"/>
      <c r="E479" s="622"/>
      <c r="F479" s="622"/>
      <c r="G479" s="623"/>
      <c r="H479" s="314" t="s">
        <v>0</v>
      </c>
    </row>
    <row r="480" spans="1:11" s="522" customFormat="1" x14ac:dyDescent="0.2">
      <c r="A480" s="469" t="s">
        <v>2</v>
      </c>
      <c r="B480" s="316">
        <v>1</v>
      </c>
      <c r="C480" s="236">
        <v>2</v>
      </c>
      <c r="D480" s="236">
        <v>3</v>
      </c>
      <c r="E480" s="236">
        <v>4</v>
      </c>
      <c r="F480" s="236">
        <v>5</v>
      </c>
      <c r="G480" s="495">
        <v>6</v>
      </c>
      <c r="H480" s="491">
        <v>86</v>
      </c>
    </row>
    <row r="481" spans="1:11" s="522" customFormat="1" x14ac:dyDescent="0.2">
      <c r="A481" s="470" t="s">
        <v>3</v>
      </c>
      <c r="B481" s="462">
        <v>4400</v>
      </c>
      <c r="C481" s="463">
        <v>4400</v>
      </c>
      <c r="D481" s="464">
        <v>4400</v>
      </c>
      <c r="E481" s="464">
        <v>4400</v>
      </c>
      <c r="F481" s="464">
        <v>4400</v>
      </c>
      <c r="G481" s="496">
        <v>4400</v>
      </c>
      <c r="H481" s="492">
        <v>4400</v>
      </c>
    </row>
    <row r="482" spans="1:11" s="522" customFormat="1" x14ac:dyDescent="0.2">
      <c r="A482" s="471" t="s">
        <v>6</v>
      </c>
      <c r="B482" s="321">
        <v>4729.38</v>
      </c>
      <c r="C482" s="322">
        <v>4840</v>
      </c>
      <c r="D482" s="322">
        <v>4957.5</v>
      </c>
      <c r="E482" s="322">
        <v>5221.43</v>
      </c>
      <c r="F482" s="322">
        <v>4967.1400000000003</v>
      </c>
      <c r="G482" s="497">
        <v>5010</v>
      </c>
      <c r="H482" s="342">
        <v>4924.6400000000003</v>
      </c>
    </row>
    <row r="483" spans="1:11" s="522" customFormat="1" x14ac:dyDescent="0.2">
      <c r="A483" s="469" t="s">
        <v>7</v>
      </c>
      <c r="B483" s="323">
        <v>93.8</v>
      </c>
      <c r="C483" s="324">
        <v>93.8</v>
      </c>
      <c r="D483" s="325">
        <v>100</v>
      </c>
      <c r="E483" s="325">
        <v>100</v>
      </c>
      <c r="F483" s="325">
        <v>100</v>
      </c>
      <c r="G483" s="498">
        <v>100</v>
      </c>
      <c r="H483" s="493">
        <v>95.24</v>
      </c>
    </row>
    <row r="484" spans="1:11" s="522" customFormat="1" x14ac:dyDescent="0.2">
      <c r="A484" s="469" t="s">
        <v>8</v>
      </c>
      <c r="B484" s="263">
        <v>4.4400000000000002E-2</v>
      </c>
      <c r="C484" s="264">
        <v>5.5800000000000002E-2</v>
      </c>
      <c r="D484" s="327">
        <v>4.2999999999999997E-2</v>
      </c>
      <c r="E484" s="327">
        <v>2.9700000000000001E-2</v>
      </c>
      <c r="F484" s="327">
        <v>3.6299999999999999E-2</v>
      </c>
      <c r="G484" s="499">
        <v>5.3600000000000002E-2</v>
      </c>
      <c r="H484" s="494">
        <v>5.33E-2</v>
      </c>
    </row>
    <row r="485" spans="1:11" s="522" customFormat="1" x14ac:dyDescent="0.2">
      <c r="A485" s="471" t="s">
        <v>1</v>
      </c>
      <c r="B485" s="266">
        <f t="shared" ref="B485:H485" si="97">B482/B481*100-100</f>
        <v>7.4859090909090895</v>
      </c>
      <c r="C485" s="267">
        <f t="shared" si="97"/>
        <v>10.000000000000014</v>
      </c>
      <c r="D485" s="267">
        <f t="shared" si="97"/>
        <v>12.670454545454547</v>
      </c>
      <c r="E485" s="267">
        <f t="shared" si="97"/>
        <v>18.668863636363639</v>
      </c>
      <c r="F485" s="267">
        <f t="shared" si="97"/>
        <v>12.889545454545456</v>
      </c>
      <c r="G485" s="268">
        <f t="shared" si="97"/>
        <v>13.863636363636374</v>
      </c>
      <c r="H485" s="345">
        <f t="shared" si="97"/>
        <v>11.923636363636376</v>
      </c>
    </row>
    <row r="486" spans="1:11" s="522" customFormat="1" ht="13.5" thickBot="1" x14ac:dyDescent="0.25">
      <c r="A486" s="469" t="s">
        <v>27</v>
      </c>
      <c r="B486" s="500">
        <f t="shared" ref="B486:G486" si="98">B482-B469</f>
        <v>222.23999999999978</v>
      </c>
      <c r="C486" s="501">
        <f t="shared" si="98"/>
        <v>270</v>
      </c>
      <c r="D486" s="501">
        <f t="shared" si="98"/>
        <v>346.25</v>
      </c>
      <c r="E486" s="501">
        <f t="shared" si="98"/>
        <v>991.43000000000029</v>
      </c>
      <c r="F486" s="501">
        <f t="shared" si="98"/>
        <v>147.14000000000033</v>
      </c>
      <c r="G486" s="502">
        <f t="shared" si="98"/>
        <v>26.25</v>
      </c>
      <c r="H486" s="346">
        <f>H482-H469</f>
        <v>272.23000000000047</v>
      </c>
    </row>
    <row r="487" spans="1:11" s="522" customFormat="1" x14ac:dyDescent="0.2">
      <c r="A487" s="371" t="s">
        <v>52</v>
      </c>
      <c r="B487" s="486">
        <v>53</v>
      </c>
      <c r="C487" s="487">
        <v>53</v>
      </c>
      <c r="D487" s="487">
        <v>53</v>
      </c>
      <c r="E487" s="487">
        <v>11</v>
      </c>
      <c r="F487" s="487">
        <v>53</v>
      </c>
      <c r="G487" s="451">
        <v>52</v>
      </c>
      <c r="H487" s="482">
        <f>SUM(B487:G487)</f>
        <v>275</v>
      </c>
      <c r="I487" s="522" t="s">
        <v>56</v>
      </c>
      <c r="J487" s="331">
        <f>H474-H487</f>
        <v>2</v>
      </c>
      <c r="K487" s="332">
        <f>J487/H474</f>
        <v>7.2202166064981952E-3</v>
      </c>
    </row>
    <row r="488" spans="1:11" s="522" customFormat="1" x14ac:dyDescent="0.2">
      <c r="A488" s="371" t="s">
        <v>28</v>
      </c>
      <c r="B488" s="229">
        <v>148.5</v>
      </c>
      <c r="C488" s="281">
        <v>148.5</v>
      </c>
      <c r="D488" s="281">
        <v>147.5</v>
      </c>
      <c r="E488" s="281">
        <v>149.5</v>
      </c>
      <c r="F488" s="281">
        <v>145</v>
      </c>
      <c r="G488" s="230">
        <v>144.5</v>
      </c>
      <c r="H488" s="339"/>
      <c r="I488" s="522" t="s">
        <v>57</v>
      </c>
      <c r="J488" s="522">
        <v>147.58000000000001</v>
      </c>
    </row>
    <row r="489" spans="1:11" s="522" customFormat="1" ht="13.5" thickBot="1" x14ac:dyDescent="0.25">
      <c r="A489" s="372" t="s">
        <v>26</v>
      </c>
      <c r="B489" s="336">
        <f>B488-B475</f>
        <v>0</v>
      </c>
      <c r="C489" s="337">
        <f t="shared" ref="C489:G489" si="99">C488-C475</f>
        <v>0</v>
      </c>
      <c r="D489" s="337">
        <f t="shared" si="99"/>
        <v>0</v>
      </c>
      <c r="E489" s="337">
        <f t="shared" si="99"/>
        <v>0</v>
      </c>
      <c r="F489" s="337">
        <f t="shared" si="99"/>
        <v>0</v>
      </c>
      <c r="G489" s="484">
        <f t="shared" si="99"/>
        <v>0</v>
      </c>
      <c r="H489" s="348"/>
      <c r="I489" s="522" t="s">
        <v>26</v>
      </c>
      <c r="J489" s="239">
        <f>J488-J475</f>
        <v>0.65000000000000568</v>
      </c>
    </row>
    <row r="491" spans="1:11" ht="13.5" thickBot="1" x14ac:dyDescent="0.25"/>
    <row r="492" spans="1:11" s="523" customFormat="1" ht="13.5" thickBot="1" x14ac:dyDescent="0.25">
      <c r="A492" s="285" t="s">
        <v>144</v>
      </c>
      <c r="B492" s="621" t="s">
        <v>50</v>
      </c>
      <c r="C492" s="622"/>
      <c r="D492" s="622"/>
      <c r="E492" s="622"/>
      <c r="F492" s="622"/>
      <c r="G492" s="623"/>
      <c r="H492" s="314" t="s">
        <v>0</v>
      </c>
    </row>
    <row r="493" spans="1:11" s="523" customFormat="1" x14ac:dyDescent="0.2">
      <c r="A493" s="469" t="s">
        <v>2</v>
      </c>
      <c r="B493" s="316">
        <v>1</v>
      </c>
      <c r="C493" s="236">
        <v>2</v>
      </c>
      <c r="D493" s="236">
        <v>3</v>
      </c>
      <c r="E493" s="236">
        <v>4</v>
      </c>
      <c r="F493" s="236">
        <v>5</v>
      </c>
      <c r="G493" s="495">
        <v>6</v>
      </c>
      <c r="H493" s="491">
        <v>86</v>
      </c>
    </row>
    <row r="494" spans="1:11" s="523" customFormat="1" x14ac:dyDescent="0.2">
      <c r="A494" s="470" t="s">
        <v>3</v>
      </c>
      <c r="B494" s="462">
        <v>4420</v>
      </c>
      <c r="C494" s="463">
        <v>4420</v>
      </c>
      <c r="D494" s="464">
        <v>4420</v>
      </c>
      <c r="E494" s="464">
        <v>4420</v>
      </c>
      <c r="F494" s="464">
        <v>4420</v>
      </c>
      <c r="G494" s="496">
        <v>4420</v>
      </c>
      <c r="H494" s="492">
        <v>4420</v>
      </c>
    </row>
    <row r="495" spans="1:11" s="523" customFormat="1" x14ac:dyDescent="0.2">
      <c r="A495" s="471" t="s">
        <v>6</v>
      </c>
      <c r="B495" s="321">
        <v>4617.7777777777774</v>
      </c>
      <c r="C495" s="322">
        <v>4610.625</v>
      </c>
      <c r="D495" s="322">
        <v>4812.666666666667</v>
      </c>
      <c r="E495" s="322">
        <v>4330</v>
      </c>
      <c r="F495" s="322">
        <v>4830</v>
      </c>
      <c r="G495" s="497">
        <v>4846.875</v>
      </c>
      <c r="H495" s="342">
        <v>4705.6321839080456</v>
      </c>
    </row>
    <row r="496" spans="1:11" s="523" customFormat="1" x14ac:dyDescent="0.2">
      <c r="A496" s="469" t="s">
        <v>7</v>
      </c>
      <c r="B496" s="323">
        <v>88.888888888888886</v>
      </c>
      <c r="C496" s="324">
        <v>100</v>
      </c>
      <c r="D496" s="325">
        <v>93.333333333333329</v>
      </c>
      <c r="E496" s="325">
        <v>100</v>
      </c>
      <c r="F496" s="325">
        <v>100</v>
      </c>
      <c r="G496" s="498">
        <v>93.75</v>
      </c>
      <c r="H496" s="493">
        <v>86.206896551724142</v>
      </c>
    </row>
    <row r="497" spans="1:11" s="523" customFormat="1" x14ac:dyDescent="0.2">
      <c r="A497" s="469" t="s">
        <v>8</v>
      </c>
      <c r="B497" s="263">
        <v>4.7530030572524903E-2</v>
      </c>
      <c r="C497" s="264">
        <v>5.0391826065796362E-2</v>
      </c>
      <c r="D497" s="327">
        <v>6.2770182586350226E-2</v>
      </c>
      <c r="E497" s="327">
        <v>4.833360170082298E-2</v>
      </c>
      <c r="F497" s="327">
        <v>3.668746407177919E-2</v>
      </c>
      <c r="G497" s="499">
        <v>6.0722688447010904E-2</v>
      </c>
      <c r="H497" s="494">
        <v>6.1377774602474948E-2</v>
      </c>
    </row>
    <row r="498" spans="1:11" s="523" customFormat="1" x14ac:dyDescent="0.2">
      <c r="A498" s="471" t="s">
        <v>1</v>
      </c>
      <c r="B498" s="266">
        <f t="shared" ref="B498:H498" si="100">B495/B494*100-100</f>
        <v>4.4746103569632822</v>
      </c>
      <c r="C498" s="267">
        <f t="shared" si="100"/>
        <v>4.3127828054298618</v>
      </c>
      <c r="D498" s="267">
        <f t="shared" si="100"/>
        <v>8.8838612368024314</v>
      </c>
      <c r="E498" s="267">
        <f t="shared" si="100"/>
        <v>-2.0361990950226243</v>
      </c>
      <c r="F498" s="267">
        <f t="shared" si="100"/>
        <v>9.2760180995474997</v>
      </c>
      <c r="G498" s="268">
        <f t="shared" si="100"/>
        <v>9.6578054298642542</v>
      </c>
      <c r="H498" s="345">
        <f t="shared" si="100"/>
        <v>6.4622666042544239</v>
      </c>
    </row>
    <row r="499" spans="1:11" s="523" customFormat="1" ht="13.5" thickBot="1" x14ac:dyDescent="0.25">
      <c r="A499" s="469" t="s">
        <v>27</v>
      </c>
      <c r="B499" s="500">
        <f t="shared" ref="B499:G499" si="101">B495-B482</f>
        <v>-111.60222222222274</v>
      </c>
      <c r="C499" s="501">
        <f t="shared" si="101"/>
        <v>-229.375</v>
      </c>
      <c r="D499" s="501">
        <f t="shared" si="101"/>
        <v>-144.83333333333303</v>
      </c>
      <c r="E499" s="501">
        <f t="shared" si="101"/>
        <v>-891.43000000000029</v>
      </c>
      <c r="F499" s="501">
        <f t="shared" si="101"/>
        <v>-137.14000000000033</v>
      </c>
      <c r="G499" s="502">
        <f t="shared" si="101"/>
        <v>-163.125</v>
      </c>
      <c r="H499" s="346">
        <f>H495-H482</f>
        <v>-219.00781609195474</v>
      </c>
    </row>
    <row r="500" spans="1:11" s="523" customFormat="1" x14ac:dyDescent="0.2">
      <c r="A500" s="371" t="s">
        <v>52</v>
      </c>
      <c r="B500" s="486">
        <v>53</v>
      </c>
      <c r="C500" s="487">
        <v>53</v>
      </c>
      <c r="D500" s="487">
        <v>53</v>
      </c>
      <c r="E500" s="487">
        <v>9</v>
      </c>
      <c r="F500" s="487">
        <v>53</v>
      </c>
      <c r="G500" s="451">
        <v>52</v>
      </c>
      <c r="H500" s="482">
        <f>SUM(B500:G500)</f>
        <v>273</v>
      </c>
      <c r="I500" s="523" t="s">
        <v>56</v>
      </c>
      <c r="J500" s="331">
        <f>H487-H500</f>
        <v>2</v>
      </c>
      <c r="K500" s="332">
        <f>J500/H487</f>
        <v>7.2727272727272727E-3</v>
      </c>
    </row>
    <row r="501" spans="1:11" s="523" customFormat="1" x14ac:dyDescent="0.2">
      <c r="A501" s="371" t="s">
        <v>28</v>
      </c>
      <c r="B501" s="229">
        <v>150</v>
      </c>
      <c r="C501" s="281">
        <v>150</v>
      </c>
      <c r="D501" s="281">
        <v>149</v>
      </c>
      <c r="E501" s="281">
        <v>151</v>
      </c>
      <c r="F501" s="281">
        <v>146.5</v>
      </c>
      <c r="G501" s="230">
        <v>146</v>
      </c>
      <c r="H501" s="339"/>
      <c r="I501" s="523" t="s">
        <v>57</v>
      </c>
      <c r="J501" s="523">
        <v>147.36000000000001</v>
      </c>
    </row>
    <row r="502" spans="1:11" s="523" customFormat="1" ht="13.5" thickBot="1" x14ac:dyDescent="0.25">
      <c r="A502" s="372" t="s">
        <v>26</v>
      </c>
      <c r="B502" s="336">
        <f>B501-B488</f>
        <v>1.5</v>
      </c>
      <c r="C502" s="337">
        <f t="shared" ref="C502:G502" si="102">C501-C488</f>
        <v>1.5</v>
      </c>
      <c r="D502" s="337">
        <f t="shared" si="102"/>
        <v>1.5</v>
      </c>
      <c r="E502" s="337">
        <f t="shared" si="102"/>
        <v>1.5</v>
      </c>
      <c r="F502" s="337">
        <f t="shared" si="102"/>
        <v>1.5</v>
      </c>
      <c r="G502" s="484">
        <f t="shared" si="102"/>
        <v>1.5</v>
      </c>
      <c r="H502" s="348"/>
      <c r="I502" s="523" t="s">
        <v>26</v>
      </c>
      <c r="J502" s="239">
        <f>J501-J488</f>
        <v>-0.21999999999999886</v>
      </c>
    </row>
    <row r="504" spans="1:11" ht="13.5" thickBot="1" x14ac:dyDescent="0.25"/>
    <row r="505" spans="1:11" ht="13.5" thickBot="1" x14ac:dyDescent="0.25">
      <c r="A505" s="285" t="s">
        <v>145</v>
      </c>
      <c r="B505" s="621" t="s">
        <v>50</v>
      </c>
      <c r="C505" s="622"/>
      <c r="D505" s="622"/>
      <c r="E505" s="622"/>
      <c r="F505" s="622"/>
      <c r="G505" s="623"/>
      <c r="H505" s="314" t="s">
        <v>0</v>
      </c>
      <c r="I505" s="524"/>
      <c r="J505" s="524"/>
      <c r="K505" s="524"/>
    </row>
    <row r="506" spans="1:11" x14ac:dyDescent="0.2">
      <c r="A506" s="469" t="s">
        <v>2</v>
      </c>
      <c r="B506" s="316">
        <v>1</v>
      </c>
      <c r="C506" s="236">
        <v>2</v>
      </c>
      <c r="D506" s="236">
        <v>3</v>
      </c>
      <c r="E506" s="236">
        <v>4</v>
      </c>
      <c r="F506" s="236">
        <v>5</v>
      </c>
      <c r="G506" s="495">
        <v>6</v>
      </c>
      <c r="H506" s="491">
        <v>86</v>
      </c>
      <c r="I506" s="524"/>
      <c r="J506" s="524"/>
      <c r="K506" s="524"/>
    </row>
    <row r="507" spans="1:11" x14ac:dyDescent="0.2">
      <c r="A507" s="470" t="s">
        <v>3</v>
      </c>
      <c r="B507" s="462">
        <v>4440</v>
      </c>
      <c r="C507" s="463">
        <v>4440</v>
      </c>
      <c r="D507" s="464">
        <v>4440</v>
      </c>
      <c r="E507" s="464">
        <v>4440</v>
      </c>
      <c r="F507" s="464">
        <v>4440</v>
      </c>
      <c r="G507" s="496">
        <v>4440</v>
      </c>
      <c r="H507" s="492">
        <v>4440</v>
      </c>
      <c r="I507" s="524"/>
      <c r="J507" s="524"/>
      <c r="K507" s="524"/>
    </row>
    <row r="508" spans="1:11" x14ac:dyDescent="0.2">
      <c r="A508" s="471" t="s">
        <v>6</v>
      </c>
      <c r="B508" s="321">
        <v>4739.090909090909</v>
      </c>
      <c r="C508" s="322">
        <v>4617.1428571428569</v>
      </c>
      <c r="D508" s="322">
        <v>4722.9411764705883</v>
      </c>
      <c r="E508" s="322">
        <v>4610</v>
      </c>
      <c r="F508" s="322">
        <v>4919.2857142857147</v>
      </c>
      <c r="G508" s="497">
        <v>5021.25</v>
      </c>
      <c r="H508" s="342">
        <v>4789.375</v>
      </c>
      <c r="I508" s="524"/>
      <c r="J508" s="524"/>
      <c r="K508" s="524"/>
    </row>
    <row r="509" spans="1:11" x14ac:dyDescent="0.2">
      <c r="A509" s="469" t="s">
        <v>7</v>
      </c>
      <c r="B509" s="323">
        <v>90.909090909090907</v>
      </c>
      <c r="C509" s="324">
        <v>85.714285714285708</v>
      </c>
      <c r="D509" s="325">
        <v>94.117647058823536</v>
      </c>
      <c r="E509" s="325">
        <v>100</v>
      </c>
      <c r="F509" s="325">
        <v>85.714285714285708</v>
      </c>
      <c r="G509" s="498">
        <v>100</v>
      </c>
      <c r="H509" s="493">
        <v>82.5</v>
      </c>
      <c r="I509" s="524"/>
      <c r="J509" s="524"/>
      <c r="K509" s="524"/>
    </row>
    <row r="510" spans="1:11" x14ac:dyDescent="0.2">
      <c r="A510" s="469" t="s">
        <v>8</v>
      </c>
      <c r="B510" s="263">
        <v>7.3336570941967771E-2</v>
      </c>
      <c r="C510" s="264">
        <v>6.2474721630508975E-2</v>
      </c>
      <c r="D510" s="327">
        <v>5.1382261676994251E-2</v>
      </c>
      <c r="E510" s="327">
        <v>4.5320135392139214E-2</v>
      </c>
      <c r="F510" s="327">
        <v>5.5853374395207246E-2</v>
      </c>
      <c r="G510" s="499">
        <v>5.6932659066111752E-2</v>
      </c>
      <c r="H510" s="494">
        <v>6.635817617438021E-2</v>
      </c>
      <c r="I510" s="524"/>
      <c r="J510" s="524"/>
      <c r="K510" s="524"/>
    </row>
    <row r="511" spans="1:11" x14ac:dyDescent="0.2">
      <c r="A511" s="471" t="s">
        <v>1</v>
      </c>
      <c r="B511" s="266">
        <f t="shared" ref="B511:H511" si="103">B508/B507*100-100</f>
        <v>6.7362817362817395</v>
      </c>
      <c r="C511" s="267">
        <f t="shared" si="103"/>
        <v>3.989703989703969</v>
      </c>
      <c r="D511" s="267">
        <f t="shared" si="103"/>
        <v>6.3725490196078454</v>
      </c>
      <c r="E511" s="267">
        <f t="shared" si="103"/>
        <v>3.8288288288288186</v>
      </c>
      <c r="F511" s="267">
        <f t="shared" si="103"/>
        <v>10.794723294723312</v>
      </c>
      <c r="G511" s="268">
        <f t="shared" si="103"/>
        <v>13.09121621621621</v>
      </c>
      <c r="H511" s="345">
        <f t="shared" si="103"/>
        <v>7.8688063063063112</v>
      </c>
      <c r="I511" s="524"/>
      <c r="J511" s="524"/>
      <c r="K511" s="524"/>
    </row>
    <row r="512" spans="1:11" ht="13.5" thickBot="1" x14ac:dyDescent="0.25">
      <c r="A512" s="469" t="s">
        <v>27</v>
      </c>
      <c r="B512" s="500">
        <f t="shared" ref="B512:G512" si="104">B508-B495</f>
        <v>121.31313131313163</v>
      </c>
      <c r="C512" s="501">
        <f t="shared" si="104"/>
        <v>6.517857142856883</v>
      </c>
      <c r="D512" s="501">
        <f t="shared" si="104"/>
        <v>-89.725490196078681</v>
      </c>
      <c r="E512" s="501">
        <f t="shared" si="104"/>
        <v>280</v>
      </c>
      <c r="F512" s="501">
        <f t="shared" si="104"/>
        <v>89.285714285714675</v>
      </c>
      <c r="G512" s="502">
        <f t="shared" si="104"/>
        <v>174.375</v>
      </c>
      <c r="H512" s="346">
        <f>H508-H495</f>
        <v>83.74281609195441</v>
      </c>
      <c r="I512" s="524"/>
      <c r="J512" s="524"/>
      <c r="K512" s="524"/>
    </row>
    <row r="513" spans="1:11" x14ac:dyDescent="0.2">
      <c r="A513" s="371" t="s">
        <v>52</v>
      </c>
      <c r="B513" s="486">
        <v>53</v>
      </c>
      <c r="C513" s="487">
        <v>52</v>
      </c>
      <c r="D513" s="487">
        <v>53</v>
      </c>
      <c r="E513" s="487">
        <v>8</v>
      </c>
      <c r="F513" s="487">
        <v>53</v>
      </c>
      <c r="G513" s="451">
        <v>52</v>
      </c>
      <c r="H513" s="482">
        <f>SUM(B513:G513)</f>
        <v>271</v>
      </c>
      <c r="I513" s="524" t="s">
        <v>56</v>
      </c>
      <c r="J513" s="331">
        <f>H500-H513</f>
        <v>2</v>
      </c>
      <c r="K513" s="332">
        <f>J513/H500</f>
        <v>7.326007326007326E-3</v>
      </c>
    </row>
    <row r="514" spans="1:11" x14ac:dyDescent="0.2">
      <c r="A514" s="371" t="s">
        <v>28</v>
      </c>
      <c r="B514" s="229">
        <v>150</v>
      </c>
      <c r="C514" s="281">
        <v>150</v>
      </c>
      <c r="D514" s="281">
        <v>149</v>
      </c>
      <c r="E514" s="281">
        <v>151</v>
      </c>
      <c r="F514" s="281">
        <v>146.5</v>
      </c>
      <c r="G514" s="230">
        <v>146</v>
      </c>
      <c r="H514" s="339"/>
      <c r="I514" s="524" t="s">
        <v>57</v>
      </c>
      <c r="J514" s="524">
        <v>149.02000000000001</v>
      </c>
      <c r="K514" s="524"/>
    </row>
    <row r="515" spans="1:11" ht="13.5" thickBot="1" x14ac:dyDescent="0.25">
      <c r="A515" s="372" t="s">
        <v>26</v>
      </c>
      <c r="B515" s="336">
        <f>B514-B501</f>
        <v>0</v>
      </c>
      <c r="C515" s="337">
        <f t="shared" ref="C515:G515" si="105">C514-C501</f>
        <v>0</v>
      </c>
      <c r="D515" s="337">
        <f t="shared" si="105"/>
        <v>0</v>
      </c>
      <c r="E515" s="337">
        <f t="shared" si="105"/>
        <v>0</v>
      </c>
      <c r="F515" s="337">
        <f t="shared" si="105"/>
        <v>0</v>
      </c>
      <c r="G515" s="484">
        <f t="shared" si="105"/>
        <v>0</v>
      </c>
      <c r="H515" s="348"/>
      <c r="I515" s="524" t="s">
        <v>26</v>
      </c>
      <c r="J515" s="239">
        <f>J514-J501</f>
        <v>1.6599999999999966</v>
      </c>
      <c r="K515" s="524"/>
    </row>
    <row r="517" spans="1:11" ht="13.5" thickBot="1" x14ac:dyDescent="0.25"/>
    <row r="518" spans="1:11" ht="13.5" thickBot="1" x14ac:dyDescent="0.25">
      <c r="A518" s="285" t="s">
        <v>146</v>
      </c>
      <c r="B518" s="621" t="s">
        <v>50</v>
      </c>
      <c r="C518" s="622"/>
      <c r="D518" s="622"/>
      <c r="E518" s="622"/>
      <c r="F518" s="622"/>
      <c r="G518" s="623"/>
      <c r="H518" s="314" t="s">
        <v>0</v>
      </c>
      <c r="I518" s="525"/>
      <c r="J518" s="525"/>
      <c r="K518" s="525"/>
    </row>
    <row r="519" spans="1:11" x14ac:dyDescent="0.2">
      <c r="A519" s="469" t="s">
        <v>2</v>
      </c>
      <c r="B519" s="316">
        <v>1</v>
      </c>
      <c r="C519" s="236">
        <v>2</v>
      </c>
      <c r="D519" s="236">
        <v>3</v>
      </c>
      <c r="E519" s="236">
        <v>4</v>
      </c>
      <c r="F519" s="236">
        <v>5</v>
      </c>
      <c r="G519" s="495">
        <v>6</v>
      </c>
      <c r="H519" s="491">
        <v>86</v>
      </c>
      <c r="I519" s="525"/>
      <c r="J519" s="525"/>
      <c r="K519" s="525"/>
    </row>
    <row r="520" spans="1:11" x14ac:dyDescent="0.2">
      <c r="A520" s="470" t="s">
        <v>3</v>
      </c>
      <c r="B520" s="462">
        <v>4460</v>
      </c>
      <c r="C520" s="463">
        <v>4460</v>
      </c>
      <c r="D520" s="464">
        <v>4460</v>
      </c>
      <c r="E520" s="464">
        <v>4460</v>
      </c>
      <c r="F520" s="464">
        <v>4460</v>
      </c>
      <c r="G520" s="496">
        <v>4460</v>
      </c>
      <c r="H520" s="492">
        <v>4460</v>
      </c>
      <c r="I520" s="525"/>
      <c r="J520" s="525"/>
      <c r="K520" s="525"/>
    </row>
    <row r="521" spans="1:11" x14ac:dyDescent="0.2">
      <c r="A521" s="471" t="s">
        <v>6</v>
      </c>
      <c r="B521" s="321">
        <v>4770</v>
      </c>
      <c r="C521" s="322">
        <v>4630.625</v>
      </c>
      <c r="D521" s="322">
        <v>4662.3076923076924</v>
      </c>
      <c r="E521" s="322">
        <v>4697.1428571428569</v>
      </c>
      <c r="F521" s="322">
        <v>5002.5</v>
      </c>
      <c r="G521" s="497">
        <v>5209.2857142857147</v>
      </c>
      <c r="H521" s="342">
        <v>4839.0361445783128</v>
      </c>
      <c r="I521" s="525"/>
      <c r="J521" s="525"/>
      <c r="K521" s="525"/>
    </row>
    <row r="522" spans="1:11" x14ac:dyDescent="0.2">
      <c r="A522" s="469" t="s">
        <v>7</v>
      </c>
      <c r="B522" s="323">
        <v>82.352941176470594</v>
      </c>
      <c r="C522" s="324">
        <v>93.75</v>
      </c>
      <c r="D522" s="325">
        <v>84.615384615384613</v>
      </c>
      <c r="E522" s="325">
        <v>85.714285714285708</v>
      </c>
      <c r="F522" s="325">
        <v>81.25</v>
      </c>
      <c r="G522" s="498">
        <v>92.857142857142861</v>
      </c>
      <c r="H522" s="493">
        <v>77.108433734939766</v>
      </c>
      <c r="I522" s="525"/>
      <c r="J522" s="525"/>
      <c r="K522" s="525"/>
    </row>
    <row r="523" spans="1:11" x14ac:dyDescent="0.2">
      <c r="A523" s="469" t="s">
        <v>8</v>
      </c>
      <c r="B523" s="263">
        <v>8.8772589743481262E-2</v>
      </c>
      <c r="C523" s="264">
        <v>5.6810919805507239E-2</v>
      </c>
      <c r="D523" s="327">
        <v>6.7644395786427683E-2</v>
      </c>
      <c r="E523" s="327">
        <v>6.6381177395434005E-2</v>
      </c>
      <c r="F523" s="327">
        <v>8.3586849993391957E-2</v>
      </c>
      <c r="G523" s="499">
        <v>4.5781942365779642E-2</v>
      </c>
      <c r="H523" s="494">
        <v>8.3010549065590397E-2</v>
      </c>
      <c r="I523" s="525"/>
      <c r="J523" s="525"/>
      <c r="K523" s="525"/>
    </row>
    <row r="524" spans="1:11" x14ac:dyDescent="0.2">
      <c r="A524" s="471" t="s">
        <v>1</v>
      </c>
      <c r="B524" s="266">
        <f t="shared" ref="B524:H524" si="106">B521/B520*100-100</f>
        <v>6.9506726457399139</v>
      </c>
      <c r="C524" s="267">
        <f t="shared" si="106"/>
        <v>3.8256726457399139</v>
      </c>
      <c r="D524" s="267">
        <f t="shared" si="106"/>
        <v>4.536046912728537</v>
      </c>
      <c r="E524" s="267">
        <f t="shared" si="106"/>
        <v>5.3171044202434246</v>
      </c>
      <c r="F524" s="267">
        <f t="shared" si="106"/>
        <v>12.163677130044846</v>
      </c>
      <c r="G524" s="268">
        <f t="shared" si="106"/>
        <v>16.800128122998089</v>
      </c>
      <c r="H524" s="345">
        <f t="shared" si="106"/>
        <v>8.4985682640877229</v>
      </c>
      <c r="I524" s="525"/>
      <c r="J524" s="525"/>
      <c r="K524" s="525"/>
    </row>
    <row r="525" spans="1:11" ht="13.5" thickBot="1" x14ac:dyDescent="0.25">
      <c r="A525" s="469" t="s">
        <v>27</v>
      </c>
      <c r="B525" s="500">
        <f t="shared" ref="B525:G525" si="107">B521-B508</f>
        <v>30.909090909090992</v>
      </c>
      <c r="C525" s="501">
        <f t="shared" si="107"/>
        <v>13.482142857143117</v>
      </c>
      <c r="D525" s="501">
        <f t="shared" si="107"/>
        <v>-60.633484162895911</v>
      </c>
      <c r="E525" s="501">
        <f t="shared" si="107"/>
        <v>87.142857142856883</v>
      </c>
      <c r="F525" s="501">
        <f t="shared" si="107"/>
        <v>83.214285714285325</v>
      </c>
      <c r="G525" s="502">
        <f t="shared" si="107"/>
        <v>188.03571428571468</v>
      </c>
      <c r="H525" s="346">
        <f>H521-H508</f>
        <v>49.661144578312815</v>
      </c>
      <c r="I525" s="525"/>
      <c r="J525" s="525"/>
      <c r="K525" s="525"/>
    </row>
    <row r="526" spans="1:11" x14ac:dyDescent="0.2">
      <c r="A526" s="371" t="s">
        <v>52</v>
      </c>
      <c r="B526" s="486">
        <v>53</v>
      </c>
      <c r="C526" s="487">
        <v>52</v>
      </c>
      <c r="D526" s="487">
        <v>53</v>
      </c>
      <c r="E526" s="487">
        <v>8</v>
      </c>
      <c r="F526" s="487">
        <v>53</v>
      </c>
      <c r="G526" s="451">
        <v>52</v>
      </c>
      <c r="H526" s="482">
        <f>SUM(B526:G526)</f>
        <v>271</v>
      </c>
      <c r="I526" s="525" t="s">
        <v>56</v>
      </c>
      <c r="J526" s="331">
        <f>H513-H526</f>
        <v>0</v>
      </c>
      <c r="K526" s="332">
        <f>J526/H513</f>
        <v>0</v>
      </c>
    </row>
    <row r="527" spans="1:11" x14ac:dyDescent="0.2">
      <c r="A527" s="371" t="s">
        <v>28</v>
      </c>
      <c r="B527" s="229">
        <v>150</v>
      </c>
      <c r="C527" s="281">
        <v>150</v>
      </c>
      <c r="D527" s="281">
        <v>149</v>
      </c>
      <c r="E527" s="281">
        <v>151</v>
      </c>
      <c r="F527" s="281">
        <v>146.5</v>
      </c>
      <c r="G527" s="230">
        <v>146</v>
      </c>
      <c r="H527" s="339"/>
      <c r="I527" s="525" t="s">
        <v>57</v>
      </c>
      <c r="J527" s="525">
        <v>148.38999999999999</v>
      </c>
      <c r="K527" s="525"/>
    </row>
    <row r="528" spans="1:11" ht="13.5" thickBot="1" x14ac:dyDescent="0.25">
      <c r="A528" s="372" t="s">
        <v>26</v>
      </c>
      <c r="B528" s="336">
        <f>B527-B514</f>
        <v>0</v>
      </c>
      <c r="C528" s="337">
        <f t="shared" ref="C528:G528" si="108">C527-C514</f>
        <v>0</v>
      </c>
      <c r="D528" s="337">
        <f t="shared" si="108"/>
        <v>0</v>
      </c>
      <c r="E528" s="337">
        <f t="shared" si="108"/>
        <v>0</v>
      </c>
      <c r="F528" s="337">
        <f t="shared" si="108"/>
        <v>0</v>
      </c>
      <c r="G528" s="484">
        <f t="shared" si="108"/>
        <v>0</v>
      </c>
      <c r="H528" s="348"/>
      <c r="I528" s="525" t="s">
        <v>26</v>
      </c>
      <c r="J528" s="239">
        <f>J527-J514</f>
        <v>-0.63000000000002387</v>
      </c>
      <c r="K528" s="525"/>
    </row>
    <row r="530" spans="1:11" ht="13.5" thickBot="1" x14ac:dyDescent="0.25"/>
    <row r="531" spans="1:11" ht="13.5" thickBot="1" x14ac:dyDescent="0.25">
      <c r="A531" s="285" t="s">
        <v>147</v>
      </c>
      <c r="B531" s="621" t="s">
        <v>50</v>
      </c>
      <c r="C531" s="622"/>
      <c r="D531" s="622"/>
      <c r="E531" s="622"/>
      <c r="F531" s="622"/>
      <c r="G531" s="623"/>
      <c r="H531" s="314" t="s">
        <v>0</v>
      </c>
      <c r="I531" s="526"/>
      <c r="J531" s="526"/>
      <c r="K531" s="526"/>
    </row>
    <row r="532" spans="1:11" x14ac:dyDescent="0.2">
      <c r="A532" s="469" t="s">
        <v>2</v>
      </c>
      <c r="B532" s="316">
        <v>1</v>
      </c>
      <c r="C532" s="236">
        <v>2</v>
      </c>
      <c r="D532" s="236">
        <v>3</v>
      </c>
      <c r="E532" s="236">
        <v>4</v>
      </c>
      <c r="F532" s="236">
        <v>5</v>
      </c>
      <c r="G532" s="495">
        <v>6</v>
      </c>
      <c r="H532" s="491">
        <v>86</v>
      </c>
      <c r="I532" s="526"/>
      <c r="J532" s="526"/>
      <c r="K532" s="526"/>
    </row>
    <row r="533" spans="1:11" x14ac:dyDescent="0.2">
      <c r="A533" s="470" t="s">
        <v>3</v>
      </c>
      <c r="B533" s="462">
        <v>4480</v>
      </c>
      <c r="C533" s="463">
        <v>4480</v>
      </c>
      <c r="D533" s="464">
        <v>4480</v>
      </c>
      <c r="E533" s="464">
        <v>4480</v>
      </c>
      <c r="F533" s="464">
        <v>4480</v>
      </c>
      <c r="G533" s="496">
        <v>4480</v>
      </c>
      <c r="H533" s="492">
        <v>4480</v>
      </c>
      <c r="I533" s="526"/>
      <c r="J533" s="526"/>
      <c r="K533" s="526"/>
    </row>
    <row r="534" spans="1:11" x14ac:dyDescent="0.2">
      <c r="A534" s="471" t="s">
        <v>6</v>
      </c>
      <c r="B534" s="321">
        <v>4726.67</v>
      </c>
      <c r="C534" s="322">
        <v>4777.33</v>
      </c>
      <c r="D534" s="322">
        <v>4957.0600000000004</v>
      </c>
      <c r="E534" s="322">
        <v>4766.67</v>
      </c>
      <c r="F534" s="322">
        <v>5014.67</v>
      </c>
      <c r="G534" s="497">
        <v>4952.5</v>
      </c>
      <c r="H534" s="342">
        <v>4879.6400000000003</v>
      </c>
      <c r="I534" s="526"/>
      <c r="J534" s="526"/>
      <c r="K534" s="526"/>
    </row>
    <row r="535" spans="1:11" x14ac:dyDescent="0.2">
      <c r="A535" s="469" t="s">
        <v>7</v>
      </c>
      <c r="B535" s="323">
        <v>80</v>
      </c>
      <c r="C535" s="324">
        <v>93.3</v>
      </c>
      <c r="D535" s="325">
        <v>94.12</v>
      </c>
      <c r="E535" s="325">
        <v>83.33</v>
      </c>
      <c r="F535" s="325">
        <v>73.33</v>
      </c>
      <c r="G535" s="498">
        <v>75</v>
      </c>
      <c r="H535" s="493">
        <v>80.95</v>
      </c>
      <c r="I535" s="526"/>
      <c r="J535" s="526"/>
      <c r="K535" s="526"/>
    </row>
    <row r="536" spans="1:11" x14ac:dyDescent="0.2">
      <c r="A536" s="469" t="s">
        <v>8</v>
      </c>
      <c r="B536" s="263">
        <v>7.9299999999999995E-2</v>
      </c>
      <c r="C536" s="264">
        <v>6.0199999999999997E-2</v>
      </c>
      <c r="D536" s="327">
        <v>5.33E-2</v>
      </c>
      <c r="E536" s="327">
        <v>7.5300000000000006E-2</v>
      </c>
      <c r="F536" s="327">
        <v>7.51E-2</v>
      </c>
      <c r="G536" s="499">
        <v>8.0199999999999994E-2</v>
      </c>
      <c r="H536" s="494">
        <v>7.4200000000000002E-2</v>
      </c>
      <c r="I536" s="526"/>
      <c r="J536" s="526"/>
      <c r="K536" s="526"/>
    </row>
    <row r="537" spans="1:11" x14ac:dyDescent="0.2">
      <c r="A537" s="471" t="s">
        <v>1</v>
      </c>
      <c r="B537" s="266">
        <f t="shared" ref="B537:H537" si="109">B534/B533*100-100</f>
        <v>5.5060267857142833</v>
      </c>
      <c r="C537" s="267">
        <f t="shared" si="109"/>
        <v>6.6368303571428697</v>
      </c>
      <c r="D537" s="267">
        <f t="shared" si="109"/>
        <v>10.648660714285711</v>
      </c>
      <c r="E537" s="267">
        <f t="shared" si="109"/>
        <v>6.3988839285714221</v>
      </c>
      <c r="F537" s="267">
        <f t="shared" si="109"/>
        <v>11.934598214285714</v>
      </c>
      <c r="G537" s="268">
        <f t="shared" si="109"/>
        <v>10.546875</v>
      </c>
      <c r="H537" s="345">
        <f t="shared" si="109"/>
        <v>8.9205357142857338</v>
      </c>
      <c r="I537" s="526"/>
      <c r="J537" s="526"/>
      <c r="K537" s="526"/>
    </row>
    <row r="538" spans="1:11" ht="13.5" thickBot="1" x14ac:dyDescent="0.25">
      <c r="A538" s="469" t="s">
        <v>27</v>
      </c>
      <c r="B538" s="500">
        <f t="shared" ref="B538:G538" si="110">B534-B521</f>
        <v>-43.329999999999927</v>
      </c>
      <c r="C538" s="501">
        <f t="shared" si="110"/>
        <v>146.70499999999993</v>
      </c>
      <c r="D538" s="501">
        <f t="shared" si="110"/>
        <v>294.75230769230802</v>
      </c>
      <c r="E538" s="501">
        <f t="shared" si="110"/>
        <v>69.52714285714319</v>
      </c>
      <c r="F538" s="501">
        <f t="shared" si="110"/>
        <v>12.170000000000073</v>
      </c>
      <c r="G538" s="502">
        <f t="shared" si="110"/>
        <v>-256.78571428571468</v>
      </c>
      <c r="H538" s="346">
        <f>H534-H521</f>
        <v>40.603855421687513</v>
      </c>
      <c r="I538" s="526"/>
      <c r="J538" s="526"/>
      <c r="K538" s="526"/>
    </row>
    <row r="539" spans="1:11" x14ac:dyDescent="0.2">
      <c r="A539" s="371" t="s">
        <v>52</v>
      </c>
      <c r="B539" s="486">
        <v>53</v>
      </c>
      <c r="C539" s="487">
        <v>52</v>
      </c>
      <c r="D539" s="487">
        <v>53</v>
      </c>
      <c r="E539" s="487">
        <v>6</v>
      </c>
      <c r="F539" s="487">
        <v>53</v>
      </c>
      <c r="G539" s="451">
        <v>52</v>
      </c>
      <c r="H539" s="482">
        <f>SUM(B539:G539)</f>
        <v>269</v>
      </c>
      <c r="I539" s="526" t="s">
        <v>56</v>
      </c>
      <c r="J539" s="331">
        <f>H526-H539</f>
        <v>2</v>
      </c>
      <c r="K539" s="332">
        <f>J539/H526</f>
        <v>7.3800738007380072E-3</v>
      </c>
    </row>
    <row r="540" spans="1:11" x14ac:dyDescent="0.2">
      <c r="A540" s="371" t="s">
        <v>28</v>
      </c>
      <c r="B540" s="229">
        <v>151.5</v>
      </c>
      <c r="C540" s="281">
        <v>151</v>
      </c>
      <c r="D540" s="281">
        <v>150</v>
      </c>
      <c r="E540" s="281">
        <v>152</v>
      </c>
      <c r="F540" s="281">
        <v>147.5</v>
      </c>
      <c r="G540" s="230">
        <v>147.5</v>
      </c>
      <c r="H540" s="339"/>
      <c r="I540" s="526" t="s">
        <v>57</v>
      </c>
      <c r="J540" s="526">
        <v>149.18</v>
      </c>
      <c r="K540" s="526"/>
    </row>
    <row r="541" spans="1:11" ht="13.5" thickBot="1" x14ac:dyDescent="0.25">
      <c r="A541" s="372" t="s">
        <v>26</v>
      </c>
      <c r="B541" s="336">
        <f>B540-B527</f>
        <v>1.5</v>
      </c>
      <c r="C541" s="337">
        <f t="shared" ref="C541:G541" si="111">C540-C527</f>
        <v>1</v>
      </c>
      <c r="D541" s="337">
        <f t="shared" si="111"/>
        <v>1</v>
      </c>
      <c r="E541" s="337">
        <f t="shared" si="111"/>
        <v>1</v>
      </c>
      <c r="F541" s="337">
        <f t="shared" si="111"/>
        <v>1</v>
      </c>
      <c r="G541" s="484">
        <f t="shared" si="111"/>
        <v>1.5</v>
      </c>
      <c r="H541" s="348"/>
      <c r="I541" s="526" t="s">
        <v>26</v>
      </c>
      <c r="J541" s="239">
        <f>J540-J527</f>
        <v>0.79000000000002046</v>
      </c>
      <c r="K541" s="526"/>
    </row>
    <row r="543" spans="1:11" ht="13.5" thickBot="1" x14ac:dyDescent="0.25"/>
    <row r="544" spans="1:11" s="527" customFormat="1" ht="13.5" thickBot="1" x14ac:dyDescent="0.25">
      <c r="A544" s="285" t="s">
        <v>148</v>
      </c>
      <c r="B544" s="621" t="s">
        <v>50</v>
      </c>
      <c r="C544" s="622"/>
      <c r="D544" s="622"/>
      <c r="E544" s="622"/>
      <c r="F544" s="622"/>
      <c r="G544" s="623"/>
      <c r="H544" s="314" t="s">
        <v>0</v>
      </c>
    </row>
    <row r="545" spans="1:11" s="527" customFormat="1" x14ac:dyDescent="0.2">
      <c r="A545" s="469" t="s">
        <v>2</v>
      </c>
      <c r="B545" s="316">
        <v>1</v>
      </c>
      <c r="C545" s="236">
        <v>2</v>
      </c>
      <c r="D545" s="236">
        <v>3</v>
      </c>
      <c r="E545" s="236">
        <v>4</v>
      </c>
      <c r="F545" s="236">
        <v>5</v>
      </c>
      <c r="G545" s="495">
        <v>6</v>
      </c>
      <c r="H545" s="491">
        <v>86</v>
      </c>
    </row>
    <row r="546" spans="1:11" s="527" customFormat="1" x14ac:dyDescent="0.2">
      <c r="A546" s="470" t="s">
        <v>3</v>
      </c>
      <c r="B546" s="462">
        <v>4500</v>
      </c>
      <c r="C546" s="463">
        <v>4500</v>
      </c>
      <c r="D546" s="464">
        <v>4500</v>
      </c>
      <c r="E546" s="464">
        <v>4500</v>
      </c>
      <c r="F546" s="464">
        <v>4500</v>
      </c>
      <c r="G546" s="496">
        <v>4500</v>
      </c>
      <c r="H546" s="492">
        <v>4500</v>
      </c>
    </row>
    <row r="547" spans="1:11" s="527" customFormat="1" x14ac:dyDescent="0.2">
      <c r="A547" s="471" t="s">
        <v>6</v>
      </c>
      <c r="B547" s="321">
        <v>4774.38</v>
      </c>
      <c r="C547" s="322">
        <v>4869.38</v>
      </c>
      <c r="D547" s="322">
        <v>4865</v>
      </c>
      <c r="E547" s="322">
        <v>4826.67</v>
      </c>
      <c r="F547" s="322">
        <v>4949.38</v>
      </c>
      <c r="G547" s="497">
        <v>4834.38</v>
      </c>
      <c r="H547" s="342">
        <v>4856.07</v>
      </c>
    </row>
    <row r="548" spans="1:11" s="527" customFormat="1" x14ac:dyDescent="0.2">
      <c r="A548" s="469" t="s">
        <v>7</v>
      </c>
      <c r="B548" s="323">
        <v>68.8</v>
      </c>
      <c r="C548" s="324">
        <v>100</v>
      </c>
      <c r="D548" s="325">
        <v>92.86</v>
      </c>
      <c r="E548" s="325">
        <v>83.33</v>
      </c>
      <c r="F548" s="325">
        <v>87.5</v>
      </c>
      <c r="G548" s="498">
        <v>81.25</v>
      </c>
      <c r="H548" s="493">
        <v>84.52</v>
      </c>
    </row>
    <row r="549" spans="1:11" s="527" customFormat="1" x14ac:dyDescent="0.2">
      <c r="A549" s="469" t="s">
        <v>8</v>
      </c>
      <c r="B549" s="263">
        <v>9.7500000000000003E-2</v>
      </c>
      <c r="C549" s="264">
        <v>0.06</v>
      </c>
      <c r="D549" s="327">
        <v>5.0599999999999999E-2</v>
      </c>
      <c r="E549" s="327">
        <v>8.7999999999999995E-2</v>
      </c>
      <c r="F549" s="327">
        <v>5.74E-2</v>
      </c>
      <c r="G549" s="499">
        <v>8.9200000000000002E-2</v>
      </c>
      <c r="H549" s="494">
        <v>7.5499999999999998E-2</v>
      </c>
    </row>
    <row r="550" spans="1:11" s="527" customFormat="1" x14ac:dyDescent="0.2">
      <c r="A550" s="471" t="s">
        <v>1</v>
      </c>
      <c r="B550" s="266">
        <f t="shared" ref="B550:H550" si="112">B547/B546*100-100</f>
        <v>6.0973333333333386</v>
      </c>
      <c r="C550" s="267">
        <f t="shared" si="112"/>
        <v>8.2084444444444387</v>
      </c>
      <c r="D550" s="267">
        <f t="shared" si="112"/>
        <v>8.1111111111111143</v>
      </c>
      <c r="E550" s="267">
        <f t="shared" si="112"/>
        <v>7.2593333333333305</v>
      </c>
      <c r="F550" s="267">
        <f t="shared" si="112"/>
        <v>9.9862222222222243</v>
      </c>
      <c r="G550" s="268">
        <f t="shared" si="112"/>
        <v>7.4306666666666672</v>
      </c>
      <c r="H550" s="345">
        <f t="shared" si="112"/>
        <v>7.9126666666666523</v>
      </c>
    </row>
    <row r="551" spans="1:11" s="527" customFormat="1" ht="13.5" thickBot="1" x14ac:dyDescent="0.25">
      <c r="A551" s="469" t="s">
        <v>27</v>
      </c>
      <c r="B551" s="500">
        <f t="shared" ref="B551:G551" si="113">B547-B534</f>
        <v>47.710000000000036</v>
      </c>
      <c r="C551" s="501">
        <f t="shared" si="113"/>
        <v>92.050000000000182</v>
      </c>
      <c r="D551" s="501">
        <f t="shared" si="113"/>
        <v>-92.0600000000004</v>
      </c>
      <c r="E551" s="501">
        <f t="shared" si="113"/>
        <v>60</v>
      </c>
      <c r="F551" s="501">
        <f t="shared" si="113"/>
        <v>-65.289999999999964</v>
      </c>
      <c r="G551" s="502">
        <f t="shared" si="113"/>
        <v>-118.11999999999989</v>
      </c>
      <c r="H551" s="346">
        <f>H547-H534</f>
        <v>-23.570000000000618</v>
      </c>
    </row>
    <row r="552" spans="1:11" s="527" customFormat="1" x14ac:dyDescent="0.2">
      <c r="A552" s="371" t="s">
        <v>52</v>
      </c>
      <c r="B552" s="486">
        <v>53</v>
      </c>
      <c r="C552" s="487">
        <v>52</v>
      </c>
      <c r="D552" s="487">
        <v>53</v>
      </c>
      <c r="E552" s="487">
        <v>5</v>
      </c>
      <c r="F552" s="487">
        <v>53</v>
      </c>
      <c r="G552" s="451">
        <v>52</v>
      </c>
      <c r="H552" s="482">
        <f>SUM(B552:G552)</f>
        <v>268</v>
      </c>
      <c r="I552" s="527" t="s">
        <v>56</v>
      </c>
      <c r="J552" s="331">
        <f>H539-H552</f>
        <v>1</v>
      </c>
      <c r="K552" s="332">
        <f>J552/H539</f>
        <v>3.7174721189591076E-3</v>
      </c>
    </row>
    <row r="553" spans="1:11" s="527" customFormat="1" x14ac:dyDescent="0.2">
      <c r="A553" s="371" t="s">
        <v>28</v>
      </c>
      <c r="B553" s="229">
        <v>151.5</v>
      </c>
      <c r="C553" s="281">
        <v>151</v>
      </c>
      <c r="D553" s="281">
        <v>150</v>
      </c>
      <c r="E553" s="281">
        <v>152</v>
      </c>
      <c r="F553" s="281">
        <v>147.5</v>
      </c>
      <c r="G553" s="230">
        <v>147.5</v>
      </c>
      <c r="H553" s="339"/>
      <c r="I553" s="527" t="s">
        <v>57</v>
      </c>
      <c r="J553" s="527">
        <v>149.94999999999999</v>
      </c>
    </row>
    <row r="554" spans="1:11" s="527" customFormat="1" ht="13.5" thickBot="1" x14ac:dyDescent="0.25">
      <c r="A554" s="372" t="s">
        <v>26</v>
      </c>
      <c r="B554" s="336">
        <f>B553-B540</f>
        <v>0</v>
      </c>
      <c r="C554" s="337">
        <f t="shared" ref="C554:G554" si="114">C553-C540</f>
        <v>0</v>
      </c>
      <c r="D554" s="337">
        <f t="shared" si="114"/>
        <v>0</v>
      </c>
      <c r="E554" s="337">
        <f t="shared" si="114"/>
        <v>0</v>
      </c>
      <c r="F554" s="337">
        <f t="shared" si="114"/>
        <v>0</v>
      </c>
      <c r="G554" s="484">
        <f t="shared" si="114"/>
        <v>0</v>
      </c>
      <c r="H554" s="348"/>
      <c r="I554" s="527" t="s">
        <v>26</v>
      </c>
      <c r="J554" s="239">
        <f>J553-J540</f>
        <v>0.76999999999998181</v>
      </c>
    </row>
    <row r="556" spans="1:11" ht="13.5" thickBot="1" x14ac:dyDescent="0.25"/>
    <row r="557" spans="1:11" s="528" customFormat="1" ht="13.5" thickBot="1" x14ac:dyDescent="0.25">
      <c r="A557" s="285" t="s">
        <v>149</v>
      </c>
      <c r="B557" s="621" t="s">
        <v>50</v>
      </c>
      <c r="C557" s="622"/>
      <c r="D557" s="622"/>
      <c r="E557" s="622"/>
      <c r="F557" s="622"/>
      <c r="G557" s="623"/>
      <c r="H557" s="314" t="s">
        <v>0</v>
      </c>
    </row>
    <row r="558" spans="1:11" s="528" customFormat="1" x14ac:dyDescent="0.2">
      <c r="A558" s="469" t="s">
        <v>2</v>
      </c>
      <c r="B558" s="316">
        <v>1</v>
      </c>
      <c r="C558" s="236">
        <v>2</v>
      </c>
      <c r="D558" s="236">
        <v>3</v>
      </c>
      <c r="E558" s="236">
        <v>4</v>
      </c>
      <c r="F558" s="236">
        <v>5</v>
      </c>
      <c r="G558" s="495">
        <v>6</v>
      </c>
      <c r="H558" s="491">
        <v>86</v>
      </c>
    </row>
    <row r="559" spans="1:11" s="528" customFormat="1" x14ac:dyDescent="0.2">
      <c r="A559" s="470" t="s">
        <v>3</v>
      </c>
      <c r="B559" s="462">
        <v>4520</v>
      </c>
      <c r="C559" s="463">
        <v>4520</v>
      </c>
      <c r="D559" s="464">
        <v>4520</v>
      </c>
      <c r="E559" s="464">
        <v>4520</v>
      </c>
      <c r="F559" s="464">
        <v>4520</v>
      </c>
      <c r="G559" s="496">
        <v>4520</v>
      </c>
      <c r="H559" s="492">
        <v>4520</v>
      </c>
    </row>
    <row r="560" spans="1:11" s="528" customFormat="1" x14ac:dyDescent="0.2">
      <c r="A560" s="471" t="s">
        <v>6</v>
      </c>
      <c r="B560" s="321">
        <v>4831.18</v>
      </c>
      <c r="C560" s="322">
        <v>4952.63</v>
      </c>
      <c r="D560" s="322">
        <v>4963.33</v>
      </c>
      <c r="E560" s="322">
        <v>4725</v>
      </c>
      <c r="F560" s="322">
        <v>4994.71</v>
      </c>
      <c r="G560" s="497">
        <v>4921.18</v>
      </c>
      <c r="H560" s="342">
        <v>4918.68</v>
      </c>
    </row>
    <row r="561" spans="1:11" s="528" customFormat="1" x14ac:dyDescent="0.2">
      <c r="A561" s="469" t="s">
        <v>7</v>
      </c>
      <c r="B561" s="323">
        <v>88.2</v>
      </c>
      <c r="C561" s="324">
        <v>89.5</v>
      </c>
      <c r="D561" s="325">
        <v>80</v>
      </c>
      <c r="E561" s="325">
        <v>50</v>
      </c>
      <c r="F561" s="325">
        <v>76.47</v>
      </c>
      <c r="G561" s="498">
        <v>64.709999999999994</v>
      </c>
      <c r="H561" s="493">
        <v>80.22</v>
      </c>
    </row>
    <row r="562" spans="1:11" s="528" customFormat="1" x14ac:dyDescent="0.2">
      <c r="A562" s="469" t="s">
        <v>8</v>
      </c>
      <c r="B562" s="263">
        <v>6.3399999999999998E-2</v>
      </c>
      <c r="C562" s="264">
        <v>6.9699999999999998E-2</v>
      </c>
      <c r="D562" s="327">
        <v>7.2099999999999997E-2</v>
      </c>
      <c r="E562" s="327">
        <v>8.8099999999999998E-2</v>
      </c>
      <c r="F562" s="327">
        <v>6.6699999999999995E-2</v>
      </c>
      <c r="G562" s="499">
        <v>8.8499999999999995E-2</v>
      </c>
      <c r="H562" s="494">
        <v>7.5200000000000003E-2</v>
      </c>
    </row>
    <row r="563" spans="1:11" s="528" customFormat="1" x14ac:dyDescent="0.2">
      <c r="A563" s="471" t="s">
        <v>1</v>
      </c>
      <c r="B563" s="266">
        <f t="shared" ref="B563:H563" si="115">B560/B559*100-100</f>
        <v>6.8845132743362853</v>
      </c>
      <c r="C563" s="267">
        <f t="shared" si="115"/>
        <v>9.5714601769911525</v>
      </c>
      <c r="D563" s="267">
        <f t="shared" si="115"/>
        <v>9.8081858407079778</v>
      </c>
      <c r="E563" s="267">
        <f t="shared" si="115"/>
        <v>4.5353982300885036</v>
      </c>
      <c r="F563" s="267">
        <f t="shared" si="115"/>
        <v>10.50243362831857</v>
      </c>
      <c r="G563" s="268">
        <f t="shared" si="115"/>
        <v>8.8756637168141594</v>
      </c>
      <c r="H563" s="345">
        <f t="shared" si="115"/>
        <v>8.820353982300901</v>
      </c>
    </row>
    <row r="564" spans="1:11" s="528" customFormat="1" ht="13.5" thickBot="1" x14ac:dyDescent="0.25">
      <c r="A564" s="469" t="s">
        <v>27</v>
      </c>
      <c r="B564" s="500">
        <f t="shared" ref="B564:G564" si="116">B560-B547</f>
        <v>56.800000000000182</v>
      </c>
      <c r="C564" s="501">
        <f t="shared" si="116"/>
        <v>83.25</v>
      </c>
      <c r="D564" s="501">
        <f t="shared" si="116"/>
        <v>98.329999999999927</v>
      </c>
      <c r="E564" s="501">
        <f t="shared" si="116"/>
        <v>-101.67000000000007</v>
      </c>
      <c r="F564" s="501">
        <f t="shared" si="116"/>
        <v>45.329999999999927</v>
      </c>
      <c r="G564" s="502">
        <f t="shared" si="116"/>
        <v>86.800000000000182</v>
      </c>
      <c r="H564" s="346">
        <f>H560-H547</f>
        <v>62.610000000000582</v>
      </c>
    </row>
    <row r="565" spans="1:11" s="528" customFormat="1" x14ac:dyDescent="0.2">
      <c r="A565" s="371" t="s">
        <v>52</v>
      </c>
      <c r="B565" s="486">
        <v>53</v>
      </c>
      <c r="C565" s="487">
        <v>52</v>
      </c>
      <c r="D565" s="487">
        <v>53</v>
      </c>
      <c r="E565" s="487">
        <v>5</v>
      </c>
      <c r="F565" s="487">
        <v>53</v>
      </c>
      <c r="G565" s="451">
        <v>52</v>
      </c>
      <c r="H565" s="482">
        <f>SUM(B565:G565)</f>
        <v>268</v>
      </c>
      <c r="I565" s="528" t="s">
        <v>56</v>
      </c>
      <c r="J565" s="331">
        <f>H552-H565</f>
        <v>0</v>
      </c>
      <c r="K565" s="332">
        <f>J565/H552</f>
        <v>0</v>
      </c>
    </row>
    <row r="566" spans="1:11" s="528" customFormat="1" x14ac:dyDescent="0.2">
      <c r="A566" s="371" t="s">
        <v>28</v>
      </c>
      <c r="B566" s="229">
        <v>151.5</v>
      </c>
      <c r="C566" s="281">
        <v>151</v>
      </c>
      <c r="D566" s="281">
        <v>150</v>
      </c>
      <c r="E566" s="281">
        <v>152</v>
      </c>
      <c r="F566" s="281">
        <v>147.5</v>
      </c>
      <c r="G566" s="230">
        <v>147.5</v>
      </c>
      <c r="H566" s="339"/>
      <c r="I566" s="528" t="s">
        <v>57</v>
      </c>
      <c r="J566" s="528">
        <v>149.63</v>
      </c>
    </row>
    <row r="567" spans="1:11" s="528" customFormat="1" ht="13.5" thickBot="1" x14ac:dyDescent="0.25">
      <c r="A567" s="372" t="s">
        <v>26</v>
      </c>
      <c r="B567" s="336">
        <f>B566-B553</f>
        <v>0</v>
      </c>
      <c r="C567" s="337">
        <f t="shared" ref="C567:G567" si="117">C566-C553</f>
        <v>0</v>
      </c>
      <c r="D567" s="337">
        <f t="shared" si="117"/>
        <v>0</v>
      </c>
      <c r="E567" s="337">
        <f t="shared" si="117"/>
        <v>0</v>
      </c>
      <c r="F567" s="337">
        <f t="shared" si="117"/>
        <v>0</v>
      </c>
      <c r="G567" s="484">
        <f t="shared" si="117"/>
        <v>0</v>
      </c>
      <c r="H567" s="348"/>
      <c r="I567" s="528" t="s">
        <v>26</v>
      </c>
      <c r="J567" s="239">
        <f>J566-J553</f>
        <v>-0.31999999999999318</v>
      </c>
    </row>
    <row r="569" spans="1:11" ht="13.5" thickBot="1" x14ac:dyDescent="0.25">
      <c r="B569" s="280">
        <v>149.9</v>
      </c>
      <c r="C569" s="530">
        <v>149.9</v>
      </c>
      <c r="D569" s="530">
        <v>149.9</v>
      </c>
      <c r="E569" s="530">
        <v>149.9</v>
      </c>
      <c r="F569" s="530">
        <v>149.9</v>
      </c>
      <c r="G569" s="530">
        <v>149.9</v>
      </c>
    </row>
    <row r="570" spans="1:11" ht="13.5" thickBot="1" x14ac:dyDescent="0.25">
      <c r="A570" s="285" t="s">
        <v>150</v>
      </c>
      <c r="B570" s="621" t="s">
        <v>50</v>
      </c>
      <c r="C570" s="622"/>
      <c r="D570" s="622"/>
      <c r="E570" s="622"/>
      <c r="F570" s="622"/>
      <c r="G570" s="623"/>
      <c r="H570" s="314" t="s">
        <v>0</v>
      </c>
      <c r="I570" s="529"/>
      <c r="J570" s="529"/>
      <c r="K570" s="529"/>
    </row>
    <row r="571" spans="1:11" x14ac:dyDescent="0.2">
      <c r="A571" s="469" t="s">
        <v>2</v>
      </c>
      <c r="B571" s="316">
        <v>1</v>
      </c>
      <c r="C571" s="236">
        <v>2</v>
      </c>
      <c r="D571" s="236">
        <v>3</v>
      </c>
      <c r="E571" s="236">
        <v>4</v>
      </c>
      <c r="F571" s="236">
        <v>5</v>
      </c>
      <c r="G571" s="495">
        <v>6</v>
      </c>
      <c r="H571" s="491">
        <v>86</v>
      </c>
      <c r="I571" s="529"/>
      <c r="J571" s="529"/>
      <c r="K571" s="529"/>
    </row>
    <row r="572" spans="1:11" x14ac:dyDescent="0.2">
      <c r="A572" s="470" t="s">
        <v>3</v>
      </c>
      <c r="B572" s="462">
        <v>4540</v>
      </c>
      <c r="C572" s="463">
        <v>4540</v>
      </c>
      <c r="D572" s="464">
        <v>4540</v>
      </c>
      <c r="E572" s="464">
        <v>4540</v>
      </c>
      <c r="F572" s="464">
        <v>4540</v>
      </c>
      <c r="G572" s="496">
        <v>4540</v>
      </c>
      <c r="H572" s="492">
        <v>4540</v>
      </c>
      <c r="I572" s="529"/>
      <c r="J572" s="529"/>
      <c r="K572" s="529"/>
    </row>
    <row r="573" spans="1:11" x14ac:dyDescent="0.2">
      <c r="A573" s="471" t="s">
        <v>6</v>
      </c>
      <c r="B573" s="321">
        <v>4544</v>
      </c>
      <c r="C573" s="322">
        <v>4740</v>
      </c>
      <c r="D573" s="322">
        <v>4944.375</v>
      </c>
      <c r="E573" s="322">
        <v>4466</v>
      </c>
      <c r="F573" s="322">
        <v>5290.666666666667</v>
      </c>
      <c r="G573" s="497">
        <v>5548</v>
      </c>
      <c r="H573" s="342">
        <v>4987.9487179487178</v>
      </c>
      <c r="I573" s="529"/>
      <c r="J573" s="529"/>
      <c r="K573" s="529"/>
    </row>
    <row r="574" spans="1:11" x14ac:dyDescent="0.2">
      <c r="A574" s="469" t="s">
        <v>7</v>
      </c>
      <c r="B574" s="323">
        <v>100</v>
      </c>
      <c r="C574" s="324">
        <v>75</v>
      </c>
      <c r="D574" s="325">
        <v>93.75</v>
      </c>
      <c r="E574" s="325">
        <v>100</v>
      </c>
      <c r="F574" s="325">
        <v>100</v>
      </c>
      <c r="G574" s="498">
        <v>100</v>
      </c>
      <c r="H574" s="493">
        <v>69.230769230769226</v>
      </c>
      <c r="I574" s="529"/>
      <c r="J574" s="529"/>
      <c r="K574" s="529"/>
    </row>
    <row r="575" spans="1:11" x14ac:dyDescent="0.2">
      <c r="A575" s="469" t="s">
        <v>8</v>
      </c>
      <c r="B575" s="263">
        <v>3.5392360022842649E-2</v>
      </c>
      <c r="C575" s="264">
        <v>8.1531282105230363E-2</v>
      </c>
      <c r="D575" s="327">
        <v>4.3869896438359132E-2</v>
      </c>
      <c r="E575" s="327">
        <v>5.6212676343979237E-2</v>
      </c>
      <c r="F575" s="327">
        <v>3.6854720146099321E-2</v>
      </c>
      <c r="G575" s="499">
        <v>4.6938546021689946E-2</v>
      </c>
      <c r="H575" s="494">
        <v>9.0805760110699865E-2</v>
      </c>
      <c r="I575" s="529"/>
      <c r="J575" s="529"/>
      <c r="K575" s="529"/>
    </row>
    <row r="576" spans="1:11" x14ac:dyDescent="0.2">
      <c r="A576" s="471" t="s">
        <v>1</v>
      </c>
      <c r="B576" s="266">
        <f t="shared" ref="B576:H576" si="118">B573/B572*100-100</f>
        <v>8.8105726872257151E-2</v>
      </c>
      <c r="C576" s="267">
        <f t="shared" si="118"/>
        <v>4.4052863436123175</v>
      </c>
      <c r="D576" s="267">
        <f t="shared" si="118"/>
        <v>8.9069383259911916</v>
      </c>
      <c r="E576" s="267">
        <f t="shared" si="118"/>
        <v>-1.6299559471365654</v>
      </c>
      <c r="F576" s="267">
        <f t="shared" si="118"/>
        <v>16.534508076358307</v>
      </c>
      <c r="G576" s="268">
        <f t="shared" si="118"/>
        <v>22.202643171806159</v>
      </c>
      <c r="H576" s="345">
        <f t="shared" si="118"/>
        <v>9.8667118490906915</v>
      </c>
      <c r="I576" s="529"/>
      <c r="J576" s="529"/>
      <c r="K576" s="529"/>
    </row>
    <row r="577" spans="1:12" ht="13.5" thickBot="1" x14ac:dyDescent="0.25">
      <c r="A577" s="469" t="s">
        <v>27</v>
      </c>
      <c r="B577" s="500">
        <f t="shared" ref="B577:G577" si="119">B573-B560</f>
        <v>-287.18000000000029</v>
      </c>
      <c r="C577" s="501">
        <f t="shared" si="119"/>
        <v>-212.63000000000011</v>
      </c>
      <c r="D577" s="501">
        <f t="shared" si="119"/>
        <v>-18.954999999999927</v>
      </c>
      <c r="E577" s="501">
        <f t="shared" si="119"/>
        <v>-259</v>
      </c>
      <c r="F577" s="501">
        <f t="shared" si="119"/>
        <v>295.95666666666693</v>
      </c>
      <c r="G577" s="502">
        <f t="shared" si="119"/>
        <v>626.81999999999971</v>
      </c>
      <c r="H577" s="346">
        <f>H573-H560</f>
        <v>69.268717948717494</v>
      </c>
      <c r="I577" s="529"/>
      <c r="J577" s="529"/>
      <c r="K577" s="529"/>
    </row>
    <row r="578" spans="1:12" x14ac:dyDescent="0.2">
      <c r="A578" s="371" t="s">
        <v>52</v>
      </c>
      <c r="B578" s="486">
        <v>52</v>
      </c>
      <c r="C578" s="487">
        <v>51</v>
      </c>
      <c r="D578" s="487">
        <v>51</v>
      </c>
      <c r="E578" s="487">
        <v>9</v>
      </c>
      <c r="F578" s="487">
        <v>52</v>
      </c>
      <c r="G578" s="451">
        <v>51</v>
      </c>
      <c r="H578" s="482">
        <f>SUM(B578:G578)</f>
        <v>266</v>
      </c>
      <c r="I578" s="529" t="s">
        <v>56</v>
      </c>
      <c r="J578" s="331">
        <f>H565-H578</f>
        <v>2</v>
      </c>
      <c r="K578" s="332">
        <f>J578/H565</f>
        <v>7.462686567164179E-3</v>
      </c>
      <c r="L578" s="414" t="s">
        <v>151</v>
      </c>
    </row>
    <row r="579" spans="1:12" x14ac:dyDescent="0.2">
      <c r="A579" s="371" t="s">
        <v>28</v>
      </c>
      <c r="B579" s="229">
        <v>154</v>
      </c>
      <c r="C579" s="281">
        <v>152.5</v>
      </c>
      <c r="D579" s="281">
        <v>151</v>
      </c>
      <c r="E579" s="281">
        <v>154</v>
      </c>
      <c r="F579" s="281">
        <v>149</v>
      </c>
      <c r="G579" s="230">
        <v>148.5</v>
      </c>
      <c r="H579" s="339"/>
      <c r="I579" s="529" t="s">
        <v>57</v>
      </c>
      <c r="J579" s="529">
        <v>150.11000000000001</v>
      </c>
      <c r="K579" s="529"/>
    </row>
    <row r="580" spans="1:12" ht="13.5" thickBot="1" x14ac:dyDescent="0.25">
      <c r="A580" s="372" t="s">
        <v>26</v>
      </c>
      <c r="B580" s="336">
        <f>B579-B569</f>
        <v>4.0999999999999943</v>
      </c>
      <c r="C580" s="337">
        <f t="shared" ref="C580:G580" si="120">C579-C569</f>
        <v>2.5999999999999943</v>
      </c>
      <c r="D580" s="337">
        <f t="shared" si="120"/>
        <v>1.0999999999999943</v>
      </c>
      <c r="E580" s="337">
        <f t="shared" si="120"/>
        <v>4.0999999999999943</v>
      </c>
      <c r="F580" s="337">
        <f t="shared" si="120"/>
        <v>-0.90000000000000568</v>
      </c>
      <c r="G580" s="484">
        <f t="shared" si="120"/>
        <v>-1.4000000000000057</v>
      </c>
      <c r="H580" s="348"/>
      <c r="I580" s="529" t="s">
        <v>26</v>
      </c>
      <c r="J580" s="239">
        <f>J579-J566</f>
        <v>0.48000000000001819</v>
      </c>
      <c r="K580" s="529"/>
    </row>
    <row r="582" spans="1:12" ht="13.5" thickBot="1" x14ac:dyDescent="0.25"/>
    <row r="583" spans="1:12" ht="13.5" thickBot="1" x14ac:dyDescent="0.25">
      <c r="A583" s="285" t="s">
        <v>152</v>
      </c>
      <c r="B583" s="621" t="s">
        <v>50</v>
      </c>
      <c r="C583" s="622"/>
      <c r="D583" s="622"/>
      <c r="E583" s="622"/>
      <c r="F583" s="622"/>
      <c r="G583" s="623"/>
      <c r="H583" s="314" t="s">
        <v>0</v>
      </c>
      <c r="I583" s="531"/>
      <c r="J583" s="531"/>
      <c r="K583" s="531"/>
    </row>
    <row r="584" spans="1:12" x14ac:dyDescent="0.2">
      <c r="A584" s="469" t="s">
        <v>2</v>
      </c>
      <c r="B584" s="316">
        <v>1</v>
      </c>
      <c r="C584" s="236">
        <v>2</v>
      </c>
      <c r="D584" s="236">
        <v>3</v>
      </c>
      <c r="E584" s="236">
        <v>4</v>
      </c>
      <c r="F584" s="236">
        <v>5</v>
      </c>
      <c r="G584" s="495">
        <v>6</v>
      </c>
      <c r="H584" s="491">
        <v>86</v>
      </c>
      <c r="I584" s="531"/>
      <c r="J584" s="531"/>
      <c r="K584" s="531"/>
    </row>
    <row r="585" spans="1:12" x14ac:dyDescent="0.2">
      <c r="A585" s="470" t="s">
        <v>3</v>
      </c>
      <c r="B585" s="462">
        <v>4560</v>
      </c>
      <c r="C585" s="463">
        <v>4560</v>
      </c>
      <c r="D585" s="464">
        <v>4560</v>
      </c>
      <c r="E585" s="464">
        <v>4560</v>
      </c>
      <c r="F585" s="464">
        <v>4560</v>
      </c>
      <c r="G585" s="496">
        <v>4560</v>
      </c>
      <c r="H585" s="492">
        <v>4560</v>
      </c>
      <c r="I585" s="531"/>
      <c r="J585" s="531"/>
      <c r="K585" s="531"/>
    </row>
    <row r="586" spans="1:12" x14ac:dyDescent="0.2">
      <c r="A586" s="471" t="s">
        <v>6</v>
      </c>
      <c r="B586" s="321">
        <v>4452</v>
      </c>
      <c r="C586" s="322">
        <v>4485</v>
      </c>
      <c r="D586" s="322">
        <v>5040</v>
      </c>
      <c r="E586" s="322">
        <v>4643</v>
      </c>
      <c r="F586" s="322">
        <v>5152</v>
      </c>
      <c r="G586" s="497">
        <v>5289</v>
      </c>
      <c r="H586" s="342">
        <v>4931</v>
      </c>
      <c r="I586" s="531"/>
      <c r="J586" s="531"/>
      <c r="K586" s="531"/>
    </row>
    <row r="587" spans="1:12" x14ac:dyDescent="0.2">
      <c r="A587" s="469" t="s">
        <v>7</v>
      </c>
      <c r="B587" s="323">
        <v>87.5</v>
      </c>
      <c r="C587" s="324">
        <v>87.5</v>
      </c>
      <c r="D587" s="325">
        <v>100</v>
      </c>
      <c r="E587" s="325">
        <v>57.1</v>
      </c>
      <c r="F587" s="325">
        <v>93.8</v>
      </c>
      <c r="G587" s="498">
        <v>87.5</v>
      </c>
      <c r="H587" s="493">
        <v>74.7</v>
      </c>
      <c r="I587" s="531"/>
      <c r="J587" s="531"/>
      <c r="K587" s="531"/>
    </row>
    <row r="588" spans="1:12" x14ac:dyDescent="0.2">
      <c r="A588" s="469" t="s">
        <v>8</v>
      </c>
      <c r="B588" s="263">
        <v>6.8000000000000005E-2</v>
      </c>
      <c r="C588" s="264">
        <v>5.8000000000000003E-2</v>
      </c>
      <c r="D588" s="327">
        <v>4.5999999999999999E-2</v>
      </c>
      <c r="E588" s="327">
        <v>0.11700000000000001</v>
      </c>
      <c r="F588" s="327">
        <v>4.8000000000000001E-2</v>
      </c>
      <c r="G588" s="499">
        <v>0.09</v>
      </c>
      <c r="H588" s="494">
        <v>0.09</v>
      </c>
      <c r="I588" s="531"/>
      <c r="J588" s="531"/>
      <c r="K588" s="531"/>
    </row>
    <row r="589" spans="1:12" x14ac:dyDescent="0.2">
      <c r="A589" s="471" t="s">
        <v>1</v>
      </c>
      <c r="B589" s="266">
        <f t="shared" ref="B589:H589" si="121">B586/B585*100-100</f>
        <v>-2.3684210526315752</v>
      </c>
      <c r="C589" s="267">
        <f t="shared" si="121"/>
        <v>-1.6447368421052602</v>
      </c>
      <c r="D589" s="267">
        <f t="shared" si="121"/>
        <v>10.526315789473699</v>
      </c>
      <c r="E589" s="267">
        <f t="shared" si="121"/>
        <v>1.8201754385964932</v>
      </c>
      <c r="F589" s="267">
        <f t="shared" si="121"/>
        <v>12.982456140350877</v>
      </c>
      <c r="G589" s="268">
        <f t="shared" si="121"/>
        <v>15.98684210526315</v>
      </c>
      <c r="H589" s="345">
        <f t="shared" si="121"/>
        <v>8.1359649122806985</v>
      </c>
      <c r="I589" s="531"/>
      <c r="J589" s="531"/>
      <c r="K589" s="531"/>
    </row>
    <row r="590" spans="1:12" ht="13.5" thickBot="1" x14ac:dyDescent="0.25">
      <c r="A590" s="469" t="s">
        <v>27</v>
      </c>
      <c r="B590" s="500">
        <f t="shared" ref="B590:G590" si="122">B586-B573</f>
        <v>-92</v>
      </c>
      <c r="C590" s="501">
        <f t="shared" si="122"/>
        <v>-255</v>
      </c>
      <c r="D590" s="501">
        <f t="shared" si="122"/>
        <v>95.625</v>
      </c>
      <c r="E590" s="501">
        <f t="shared" si="122"/>
        <v>177</v>
      </c>
      <c r="F590" s="501">
        <f t="shared" si="122"/>
        <v>-138.66666666666697</v>
      </c>
      <c r="G590" s="502">
        <f t="shared" si="122"/>
        <v>-259</v>
      </c>
      <c r="H590" s="346">
        <f>H586-H573</f>
        <v>-56.948717948717785</v>
      </c>
      <c r="I590" s="531"/>
      <c r="J590" s="531"/>
      <c r="K590" s="531"/>
    </row>
    <row r="591" spans="1:12" x14ac:dyDescent="0.2">
      <c r="A591" s="371" t="s">
        <v>52</v>
      </c>
      <c r="B591" s="486">
        <v>49</v>
      </c>
      <c r="C591" s="487">
        <v>49</v>
      </c>
      <c r="D591" s="487">
        <v>49</v>
      </c>
      <c r="E591" s="487">
        <v>8</v>
      </c>
      <c r="F591" s="487">
        <v>50</v>
      </c>
      <c r="G591" s="451">
        <v>49</v>
      </c>
      <c r="H591" s="482">
        <f>SUM(B591:G591)</f>
        <v>254</v>
      </c>
      <c r="I591" s="531" t="s">
        <v>56</v>
      </c>
      <c r="J591" s="331">
        <f>H578-H591</f>
        <v>12</v>
      </c>
      <c r="K591" s="332">
        <f>J591/H578</f>
        <v>4.5112781954887216E-2</v>
      </c>
      <c r="L591" s="414" t="s">
        <v>153</v>
      </c>
    </row>
    <row r="592" spans="1:12" x14ac:dyDescent="0.2">
      <c r="A592" s="371" t="s">
        <v>28</v>
      </c>
      <c r="B592" s="229">
        <v>154</v>
      </c>
      <c r="C592" s="281">
        <v>152.5</v>
      </c>
      <c r="D592" s="281">
        <v>151</v>
      </c>
      <c r="E592" s="281">
        <v>154</v>
      </c>
      <c r="F592" s="281">
        <v>149</v>
      </c>
      <c r="G592" s="230">
        <v>148.5</v>
      </c>
      <c r="H592" s="339"/>
      <c r="I592" s="531" t="s">
        <v>57</v>
      </c>
      <c r="J592" s="228">
        <v>151.07</v>
      </c>
      <c r="K592" s="531"/>
    </row>
    <row r="593" spans="1:11" ht="13.5" thickBot="1" x14ac:dyDescent="0.25">
      <c r="A593" s="372" t="s">
        <v>26</v>
      </c>
      <c r="B593" s="336">
        <f>B592-B579</f>
        <v>0</v>
      </c>
      <c r="C593" s="337">
        <f t="shared" ref="C593:G593" si="123">C592-C579</f>
        <v>0</v>
      </c>
      <c r="D593" s="337">
        <f t="shared" si="123"/>
        <v>0</v>
      </c>
      <c r="E593" s="337">
        <f t="shared" si="123"/>
        <v>0</v>
      </c>
      <c r="F593" s="337">
        <f t="shared" si="123"/>
        <v>0</v>
      </c>
      <c r="G593" s="484">
        <f t="shared" si="123"/>
        <v>0</v>
      </c>
      <c r="H593" s="348"/>
      <c r="I593" s="531" t="s">
        <v>26</v>
      </c>
      <c r="J593" s="239">
        <f>J592-J579</f>
        <v>0.95999999999997954</v>
      </c>
      <c r="K593" s="531"/>
    </row>
    <row r="595" spans="1:11" ht="13.5" thickBot="1" x14ac:dyDescent="0.25"/>
    <row r="596" spans="1:11" ht="13.5" thickBot="1" x14ac:dyDescent="0.25">
      <c r="A596" s="285" t="s">
        <v>154</v>
      </c>
      <c r="B596" s="621" t="s">
        <v>50</v>
      </c>
      <c r="C596" s="622"/>
      <c r="D596" s="622"/>
      <c r="E596" s="622"/>
      <c r="F596" s="622"/>
      <c r="G596" s="623"/>
      <c r="H596" s="314" t="s">
        <v>0</v>
      </c>
      <c r="I596" s="532"/>
      <c r="J596" s="532"/>
      <c r="K596" s="532"/>
    </row>
    <row r="597" spans="1:11" x14ac:dyDescent="0.2">
      <c r="A597" s="469" t="s">
        <v>2</v>
      </c>
      <c r="B597" s="316">
        <v>1</v>
      </c>
      <c r="C597" s="236">
        <v>2</v>
      </c>
      <c r="D597" s="236">
        <v>3</v>
      </c>
      <c r="E597" s="236">
        <v>4</v>
      </c>
      <c r="F597" s="236">
        <v>5</v>
      </c>
      <c r="G597" s="495">
        <v>6</v>
      </c>
      <c r="H597" s="491">
        <v>86</v>
      </c>
      <c r="I597" s="532"/>
      <c r="J597" s="532"/>
      <c r="K597" s="532"/>
    </row>
    <row r="598" spans="1:11" x14ac:dyDescent="0.2">
      <c r="A598" s="470" t="s">
        <v>3</v>
      </c>
      <c r="B598" s="462">
        <v>4580</v>
      </c>
      <c r="C598" s="463">
        <v>4580</v>
      </c>
      <c r="D598" s="464">
        <v>4580</v>
      </c>
      <c r="E598" s="464">
        <v>4580</v>
      </c>
      <c r="F598" s="464">
        <v>4580</v>
      </c>
      <c r="G598" s="496">
        <v>4580</v>
      </c>
      <c r="H598" s="492">
        <v>4580</v>
      </c>
      <c r="I598" s="532"/>
      <c r="J598" s="532"/>
      <c r="K598" s="532"/>
    </row>
    <row r="599" spans="1:11" x14ac:dyDescent="0.2">
      <c r="A599" s="471" t="s">
        <v>6</v>
      </c>
      <c r="B599" s="321">
        <v>4621</v>
      </c>
      <c r="C599" s="322">
        <v>4872</v>
      </c>
      <c r="D599" s="322">
        <v>5035</v>
      </c>
      <c r="E599" s="322">
        <v>4556</v>
      </c>
      <c r="F599" s="322">
        <v>5144</v>
      </c>
      <c r="G599" s="497">
        <v>5409</v>
      </c>
      <c r="H599" s="342">
        <v>4987</v>
      </c>
      <c r="I599" s="532"/>
      <c r="J599" s="532"/>
      <c r="K599" s="532"/>
    </row>
    <row r="600" spans="1:11" x14ac:dyDescent="0.2">
      <c r="A600" s="469" t="s">
        <v>7</v>
      </c>
      <c r="B600" s="323">
        <v>86.7</v>
      </c>
      <c r="C600" s="324">
        <v>93.3</v>
      </c>
      <c r="D600" s="325">
        <v>100</v>
      </c>
      <c r="E600" s="325">
        <v>60</v>
      </c>
      <c r="F600" s="325">
        <v>100</v>
      </c>
      <c r="G600" s="498">
        <v>100</v>
      </c>
      <c r="H600" s="493">
        <v>78.8</v>
      </c>
      <c r="I600" s="532"/>
      <c r="J600" s="532"/>
      <c r="K600" s="532"/>
    </row>
    <row r="601" spans="1:11" x14ac:dyDescent="0.2">
      <c r="A601" s="469" t="s">
        <v>8</v>
      </c>
      <c r="B601" s="263">
        <v>6.7000000000000004E-2</v>
      </c>
      <c r="C601" s="264">
        <v>7.0999999999999994E-2</v>
      </c>
      <c r="D601" s="327">
        <v>5.3999999999999999E-2</v>
      </c>
      <c r="E601" s="327">
        <v>0.123</v>
      </c>
      <c r="F601" s="327">
        <v>4.5999999999999999E-2</v>
      </c>
      <c r="G601" s="499">
        <v>0.05</v>
      </c>
      <c r="H601" s="494">
        <v>8.2000000000000003E-2</v>
      </c>
      <c r="I601" s="532"/>
      <c r="J601" s="532"/>
      <c r="K601" s="532"/>
    </row>
    <row r="602" spans="1:11" x14ac:dyDescent="0.2">
      <c r="A602" s="471" t="s">
        <v>1</v>
      </c>
      <c r="B602" s="266">
        <f t="shared" ref="B602:H602" si="124">B599/B598*100-100</f>
        <v>0.89519650655020655</v>
      </c>
      <c r="C602" s="267">
        <f t="shared" si="124"/>
        <v>6.3755458515283721</v>
      </c>
      <c r="D602" s="267">
        <f t="shared" si="124"/>
        <v>9.9344978165938755</v>
      </c>
      <c r="E602" s="267">
        <f t="shared" si="124"/>
        <v>-0.52401746724891041</v>
      </c>
      <c r="F602" s="267">
        <f t="shared" si="124"/>
        <v>12.314410480349338</v>
      </c>
      <c r="G602" s="268">
        <f t="shared" si="124"/>
        <v>18.100436681222703</v>
      </c>
      <c r="H602" s="345">
        <f t="shared" si="124"/>
        <v>8.8864628820960689</v>
      </c>
      <c r="I602" s="532"/>
      <c r="J602" s="532"/>
      <c r="K602" s="532"/>
    </row>
    <row r="603" spans="1:11" ht="13.5" thickBot="1" x14ac:dyDescent="0.25">
      <c r="A603" s="469" t="s">
        <v>27</v>
      </c>
      <c r="B603" s="500">
        <f t="shared" ref="B603:G603" si="125">B599-B586</f>
        <v>169</v>
      </c>
      <c r="C603" s="501">
        <f t="shared" si="125"/>
        <v>387</v>
      </c>
      <c r="D603" s="501">
        <f t="shared" si="125"/>
        <v>-5</v>
      </c>
      <c r="E603" s="501">
        <f t="shared" si="125"/>
        <v>-87</v>
      </c>
      <c r="F603" s="501">
        <f t="shared" si="125"/>
        <v>-8</v>
      </c>
      <c r="G603" s="502">
        <f t="shared" si="125"/>
        <v>120</v>
      </c>
      <c r="H603" s="346">
        <f>H599-H586</f>
        <v>56</v>
      </c>
      <c r="I603" s="532"/>
      <c r="J603" s="532"/>
      <c r="K603" s="532"/>
    </row>
    <row r="604" spans="1:11" x14ac:dyDescent="0.2">
      <c r="A604" s="371" t="s">
        <v>52</v>
      </c>
      <c r="B604" s="486">
        <v>49</v>
      </c>
      <c r="C604" s="487">
        <v>49</v>
      </c>
      <c r="D604" s="487">
        <v>49</v>
      </c>
      <c r="E604" s="487">
        <v>7</v>
      </c>
      <c r="F604" s="487">
        <v>50</v>
      </c>
      <c r="G604" s="451">
        <v>49</v>
      </c>
      <c r="H604" s="482">
        <f>SUM(B604:G604)</f>
        <v>253</v>
      </c>
      <c r="I604" s="532" t="s">
        <v>56</v>
      </c>
      <c r="J604" s="331">
        <f>H591-H604</f>
        <v>1</v>
      </c>
      <c r="K604" s="332">
        <f>J604/H591</f>
        <v>3.937007874015748E-3</v>
      </c>
    </row>
    <row r="605" spans="1:11" x14ac:dyDescent="0.2">
      <c r="A605" s="371" t="s">
        <v>28</v>
      </c>
      <c r="B605" s="229">
        <v>154</v>
      </c>
      <c r="C605" s="281">
        <v>152.5</v>
      </c>
      <c r="D605" s="281">
        <v>151</v>
      </c>
      <c r="E605" s="281">
        <v>154</v>
      </c>
      <c r="F605" s="281">
        <v>149</v>
      </c>
      <c r="G605" s="230">
        <v>148.5</v>
      </c>
      <c r="H605" s="339"/>
      <c r="I605" s="532" t="s">
        <v>57</v>
      </c>
      <c r="J605" s="228">
        <v>151.21</v>
      </c>
      <c r="K605" s="532"/>
    </row>
    <row r="606" spans="1:11" ht="13.5" thickBot="1" x14ac:dyDescent="0.25">
      <c r="A606" s="372" t="s">
        <v>26</v>
      </c>
      <c r="B606" s="336">
        <f>B605-B592</f>
        <v>0</v>
      </c>
      <c r="C606" s="337">
        <f t="shared" ref="C606:G606" si="126">C605-C592</f>
        <v>0</v>
      </c>
      <c r="D606" s="337">
        <f t="shared" si="126"/>
        <v>0</v>
      </c>
      <c r="E606" s="337">
        <f t="shared" si="126"/>
        <v>0</v>
      </c>
      <c r="F606" s="337">
        <f t="shared" si="126"/>
        <v>0</v>
      </c>
      <c r="G606" s="484">
        <f t="shared" si="126"/>
        <v>0</v>
      </c>
      <c r="H606" s="348"/>
      <c r="I606" s="532" t="s">
        <v>26</v>
      </c>
      <c r="J606" s="239">
        <f>J605-J592</f>
        <v>0.14000000000001478</v>
      </c>
      <c r="K606" s="532"/>
    </row>
    <row r="608" spans="1:11" ht="13.5" thickBot="1" x14ac:dyDescent="0.25"/>
    <row r="609" spans="1:11" ht="13.5" thickBot="1" x14ac:dyDescent="0.25">
      <c r="A609" s="285" t="s">
        <v>155</v>
      </c>
      <c r="B609" s="621" t="s">
        <v>50</v>
      </c>
      <c r="C609" s="622"/>
      <c r="D609" s="622"/>
      <c r="E609" s="622"/>
      <c r="F609" s="622"/>
      <c r="G609" s="623"/>
      <c r="H609" s="314" t="s">
        <v>0</v>
      </c>
      <c r="I609" s="533"/>
      <c r="J609" s="533"/>
      <c r="K609" s="533"/>
    </row>
    <row r="610" spans="1:11" x14ac:dyDescent="0.2">
      <c r="A610" s="469" t="s">
        <v>2</v>
      </c>
      <c r="B610" s="316">
        <v>1</v>
      </c>
      <c r="C610" s="236">
        <v>2</v>
      </c>
      <c r="D610" s="236">
        <v>3</v>
      </c>
      <c r="E610" s="236">
        <v>4</v>
      </c>
      <c r="F610" s="236">
        <v>5</v>
      </c>
      <c r="G610" s="495">
        <v>6</v>
      </c>
      <c r="H610" s="491">
        <v>86</v>
      </c>
      <c r="I610" s="533"/>
      <c r="J610" s="533"/>
      <c r="K610" s="533"/>
    </row>
    <row r="611" spans="1:11" x14ac:dyDescent="0.2">
      <c r="A611" s="470" t="s">
        <v>3</v>
      </c>
      <c r="B611" s="462">
        <v>4600</v>
      </c>
      <c r="C611" s="463">
        <v>4600</v>
      </c>
      <c r="D611" s="464">
        <v>4600</v>
      </c>
      <c r="E611" s="464">
        <v>4600</v>
      </c>
      <c r="F611" s="464">
        <v>4600</v>
      </c>
      <c r="G611" s="496">
        <v>4600</v>
      </c>
      <c r="H611" s="492">
        <v>4600</v>
      </c>
      <c r="I611" s="533"/>
      <c r="J611" s="533"/>
      <c r="K611" s="533"/>
    </row>
    <row r="612" spans="1:11" x14ac:dyDescent="0.2">
      <c r="A612" s="471" t="s">
        <v>6</v>
      </c>
      <c r="B612" s="321">
        <v>4509</v>
      </c>
      <c r="C612" s="322">
        <v>4617</v>
      </c>
      <c r="D612" s="322">
        <v>4924</v>
      </c>
      <c r="E612" s="322">
        <v>4682</v>
      </c>
      <c r="F612" s="322">
        <v>5132</v>
      </c>
      <c r="G612" s="497">
        <v>5403</v>
      </c>
      <c r="H612" s="342">
        <v>4905</v>
      </c>
      <c r="I612" s="533"/>
      <c r="J612" s="533"/>
      <c r="K612" s="533"/>
    </row>
    <row r="613" spans="1:11" x14ac:dyDescent="0.2">
      <c r="A613" s="469" t="s">
        <v>7</v>
      </c>
      <c r="B613" s="323">
        <v>66.7</v>
      </c>
      <c r="C613" s="324">
        <v>73.3</v>
      </c>
      <c r="D613" s="325">
        <v>100</v>
      </c>
      <c r="E613" s="325">
        <v>50</v>
      </c>
      <c r="F613" s="325">
        <v>100</v>
      </c>
      <c r="G613" s="498">
        <v>86.7</v>
      </c>
      <c r="H613" s="493">
        <v>69.599999999999994</v>
      </c>
      <c r="I613" s="533"/>
      <c r="J613" s="533"/>
      <c r="K613" s="533"/>
    </row>
    <row r="614" spans="1:11" x14ac:dyDescent="0.2">
      <c r="A614" s="469" t="s">
        <v>8</v>
      </c>
      <c r="B614" s="263">
        <v>8.5999999999999993E-2</v>
      </c>
      <c r="C614" s="264">
        <v>9.8000000000000004E-2</v>
      </c>
      <c r="D614" s="327">
        <v>4.1000000000000002E-2</v>
      </c>
      <c r="E614" s="327">
        <v>0.17299999999999999</v>
      </c>
      <c r="F614" s="327">
        <v>4.9000000000000002E-2</v>
      </c>
      <c r="G614" s="499">
        <v>7.0000000000000007E-2</v>
      </c>
      <c r="H614" s="494">
        <v>0.1</v>
      </c>
      <c r="I614" s="533"/>
      <c r="J614" s="533"/>
      <c r="K614" s="533"/>
    </row>
    <row r="615" spans="1:11" x14ac:dyDescent="0.2">
      <c r="A615" s="471" t="s">
        <v>1</v>
      </c>
      <c r="B615" s="266">
        <f t="shared" ref="B615:H615" si="127">B612/B611*100-100</f>
        <v>-1.9782608695652186</v>
      </c>
      <c r="C615" s="267">
        <f t="shared" si="127"/>
        <v>0.36956521739131176</v>
      </c>
      <c r="D615" s="267">
        <f t="shared" si="127"/>
        <v>7.043478260869577</v>
      </c>
      <c r="E615" s="267">
        <f t="shared" si="127"/>
        <v>1.7826086956521721</v>
      </c>
      <c r="F615" s="267">
        <f t="shared" si="127"/>
        <v>11.565217391304344</v>
      </c>
      <c r="G615" s="268">
        <f t="shared" si="127"/>
        <v>17.456521739130437</v>
      </c>
      <c r="H615" s="345">
        <f t="shared" si="127"/>
        <v>6.6304347826087024</v>
      </c>
      <c r="I615" s="533"/>
      <c r="J615" s="533"/>
      <c r="K615" s="533"/>
    </row>
    <row r="616" spans="1:11" ht="13.5" thickBot="1" x14ac:dyDescent="0.25">
      <c r="A616" s="469" t="s">
        <v>27</v>
      </c>
      <c r="B616" s="500">
        <f t="shared" ref="B616:G616" si="128">B612-B599</f>
        <v>-112</v>
      </c>
      <c r="C616" s="501">
        <f t="shared" si="128"/>
        <v>-255</v>
      </c>
      <c r="D616" s="501">
        <f t="shared" si="128"/>
        <v>-111</v>
      </c>
      <c r="E616" s="501">
        <f t="shared" si="128"/>
        <v>126</v>
      </c>
      <c r="F616" s="501">
        <f t="shared" si="128"/>
        <v>-12</v>
      </c>
      <c r="G616" s="502">
        <f t="shared" si="128"/>
        <v>-6</v>
      </c>
      <c r="H616" s="346">
        <f>H612-H599</f>
        <v>-82</v>
      </c>
      <c r="I616" s="533"/>
      <c r="J616" s="533"/>
      <c r="K616" s="533"/>
    </row>
    <row r="617" spans="1:11" x14ac:dyDescent="0.2">
      <c r="A617" s="371" t="s">
        <v>52</v>
      </c>
      <c r="B617" s="486">
        <v>49</v>
      </c>
      <c r="C617" s="487">
        <v>49</v>
      </c>
      <c r="D617" s="487">
        <v>49</v>
      </c>
      <c r="E617" s="487">
        <v>6</v>
      </c>
      <c r="F617" s="487">
        <v>50</v>
      </c>
      <c r="G617" s="451">
        <v>49</v>
      </c>
      <c r="H617" s="482">
        <f>SUM(B617:G617)</f>
        <v>252</v>
      </c>
      <c r="I617" s="533" t="s">
        <v>56</v>
      </c>
      <c r="J617" s="331">
        <f>H604-H617</f>
        <v>1</v>
      </c>
      <c r="K617" s="332">
        <f>J617/H604</f>
        <v>3.952569169960474E-3</v>
      </c>
    </row>
    <row r="618" spans="1:11" x14ac:dyDescent="0.2">
      <c r="A618" s="371" t="s">
        <v>28</v>
      </c>
      <c r="B618" s="229">
        <v>156</v>
      </c>
      <c r="C618" s="281">
        <f t="shared" ref="C618:E618" si="129">C605+2</f>
        <v>154.5</v>
      </c>
      <c r="D618" s="281">
        <v>152.5</v>
      </c>
      <c r="E618" s="281">
        <f t="shared" si="129"/>
        <v>156</v>
      </c>
      <c r="F618" s="281">
        <v>150</v>
      </c>
      <c r="G618" s="230">
        <v>149.5</v>
      </c>
      <c r="H618" s="339"/>
      <c r="I618" s="533" t="s">
        <v>57</v>
      </c>
      <c r="J618" s="228">
        <v>151.93</v>
      </c>
      <c r="K618" s="533"/>
    </row>
    <row r="619" spans="1:11" ht="13.5" thickBot="1" x14ac:dyDescent="0.25">
      <c r="A619" s="372" t="s">
        <v>26</v>
      </c>
      <c r="B619" s="336">
        <f>B618-B605</f>
        <v>2</v>
      </c>
      <c r="C619" s="337">
        <f t="shared" ref="C619:G619" si="130">C618-C605</f>
        <v>2</v>
      </c>
      <c r="D619" s="337">
        <f t="shared" si="130"/>
        <v>1.5</v>
      </c>
      <c r="E619" s="337">
        <f t="shared" si="130"/>
        <v>2</v>
      </c>
      <c r="F619" s="337">
        <f t="shared" si="130"/>
        <v>1</v>
      </c>
      <c r="G619" s="484">
        <f t="shared" si="130"/>
        <v>1</v>
      </c>
      <c r="H619" s="348"/>
      <c r="I619" s="533" t="s">
        <v>26</v>
      </c>
      <c r="J619" s="239">
        <f>J618-J605</f>
        <v>0.71999999999999886</v>
      </c>
      <c r="K619" s="533"/>
    </row>
    <row r="621" spans="1:11" ht="13.5" thickBot="1" x14ac:dyDescent="0.25"/>
    <row r="622" spans="1:11" ht="13.5" thickBot="1" x14ac:dyDescent="0.25">
      <c r="A622" s="285" t="s">
        <v>156</v>
      </c>
      <c r="B622" s="621" t="s">
        <v>50</v>
      </c>
      <c r="C622" s="622"/>
      <c r="D622" s="622"/>
      <c r="E622" s="622"/>
      <c r="F622" s="622"/>
      <c r="G622" s="623"/>
      <c r="H622" s="314" t="s">
        <v>0</v>
      </c>
      <c r="I622" s="534"/>
      <c r="J622" s="534"/>
      <c r="K622" s="534"/>
    </row>
    <row r="623" spans="1:11" x14ac:dyDescent="0.2">
      <c r="A623" s="469" t="s">
        <v>2</v>
      </c>
      <c r="B623" s="316">
        <v>1</v>
      </c>
      <c r="C623" s="236">
        <v>2</v>
      </c>
      <c r="D623" s="236">
        <v>3</v>
      </c>
      <c r="E623" s="236">
        <v>4</v>
      </c>
      <c r="F623" s="236">
        <v>5</v>
      </c>
      <c r="G623" s="495">
        <v>6</v>
      </c>
      <c r="H623" s="491">
        <v>86</v>
      </c>
      <c r="I623" s="534"/>
      <c r="J623" s="534"/>
      <c r="K623" s="534"/>
    </row>
    <row r="624" spans="1:11" x14ac:dyDescent="0.2">
      <c r="A624" s="470" t="s">
        <v>3</v>
      </c>
      <c r="B624" s="462">
        <v>4620</v>
      </c>
      <c r="C624" s="463">
        <v>4620</v>
      </c>
      <c r="D624" s="464">
        <v>4620</v>
      </c>
      <c r="E624" s="464">
        <v>4620</v>
      </c>
      <c r="F624" s="464">
        <v>4620</v>
      </c>
      <c r="G624" s="496">
        <v>4620</v>
      </c>
      <c r="H624" s="492">
        <v>4620</v>
      </c>
      <c r="I624" s="534"/>
      <c r="J624" s="534"/>
      <c r="K624" s="534"/>
    </row>
    <row r="625" spans="1:11" x14ac:dyDescent="0.2">
      <c r="A625" s="471" t="s">
        <v>6</v>
      </c>
      <c r="B625" s="321">
        <v>4551</v>
      </c>
      <c r="C625" s="322">
        <v>4725</v>
      </c>
      <c r="D625" s="322">
        <v>4911</v>
      </c>
      <c r="E625" s="322">
        <v>4103</v>
      </c>
      <c r="F625" s="322">
        <v>4953</v>
      </c>
      <c r="G625" s="497">
        <v>5203</v>
      </c>
      <c r="H625" s="342">
        <v>4821</v>
      </c>
      <c r="I625" s="534"/>
      <c r="J625" s="534"/>
      <c r="K625" s="534"/>
    </row>
    <row r="626" spans="1:11" x14ac:dyDescent="0.2">
      <c r="A626" s="469" t="s">
        <v>7</v>
      </c>
      <c r="B626" s="323">
        <v>73.3</v>
      </c>
      <c r="C626" s="324">
        <v>66.7</v>
      </c>
      <c r="D626" s="325">
        <v>93.3</v>
      </c>
      <c r="E626" s="325">
        <v>60</v>
      </c>
      <c r="F626" s="325">
        <v>93.3</v>
      </c>
      <c r="G626" s="498">
        <v>80</v>
      </c>
      <c r="H626" s="493">
        <v>76.2</v>
      </c>
      <c r="I626" s="534"/>
      <c r="J626" s="534"/>
      <c r="K626" s="534"/>
    </row>
    <row r="627" spans="1:11" x14ac:dyDescent="0.2">
      <c r="A627" s="469" t="s">
        <v>8</v>
      </c>
      <c r="B627" s="263">
        <v>8.5000000000000006E-2</v>
      </c>
      <c r="C627" s="264">
        <v>9.6000000000000002E-2</v>
      </c>
      <c r="D627" s="327">
        <v>6.2E-2</v>
      </c>
      <c r="E627" s="327">
        <v>0.15</v>
      </c>
      <c r="F627" s="327">
        <v>7.5999999999999998E-2</v>
      </c>
      <c r="G627" s="499">
        <v>8.7999999999999995E-2</v>
      </c>
      <c r="H627" s="494">
        <v>0.10199999999999999</v>
      </c>
      <c r="I627" s="534"/>
      <c r="J627" s="534"/>
      <c r="K627" s="534"/>
    </row>
    <row r="628" spans="1:11" x14ac:dyDescent="0.2">
      <c r="A628" s="471" t="s">
        <v>1</v>
      </c>
      <c r="B628" s="266">
        <f t="shared" ref="B628:H628" si="131">B625/B624*100-100</f>
        <v>-1.4935064935064872</v>
      </c>
      <c r="C628" s="267">
        <f t="shared" si="131"/>
        <v>2.2727272727272663</v>
      </c>
      <c r="D628" s="267">
        <f t="shared" si="131"/>
        <v>6.2987012987012889</v>
      </c>
      <c r="E628" s="267">
        <f t="shared" si="131"/>
        <v>-11.19047619047619</v>
      </c>
      <c r="F628" s="267">
        <f t="shared" si="131"/>
        <v>7.2077922077922238</v>
      </c>
      <c r="G628" s="268">
        <f t="shared" si="131"/>
        <v>12.61904761904762</v>
      </c>
      <c r="H628" s="345">
        <f t="shared" si="131"/>
        <v>4.3506493506493484</v>
      </c>
      <c r="I628" s="534"/>
      <c r="J628" s="534"/>
      <c r="K628" s="534"/>
    </row>
    <row r="629" spans="1:11" ht="13.5" thickBot="1" x14ac:dyDescent="0.25">
      <c r="A629" s="469" t="s">
        <v>27</v>
      </c>
      <c r="B629" s="500">
        <f t="shared" ref="B629:G629" si="132">B625-B612</f>
        <v>42</v>
      </c>
      <c r="C629" s="501">
        <f t="shared" si="132"/>
        <v>108</v>
      </c>
      <c r="D629" s="501">
        <f t="shared" si="132"/>
        <v>-13</v>
      </c>
      <c r="E629" s="501">
        <f t="shared" si="132"/>
        <v>-579</v>
      </c>
      <c r="F629" s="501">
        <f t="shared" si="132"/>
        <v>-179</v>
      </c>
      <c r="G629" s="502">
        <f t="shared" si="132"/>
        <v>-200</v>
      </c>
      <c r="H629" s="346">
        <f>H625-H612</f>
        <v>-84</v>
      </c>
      <c r="I629" s="534"/>
      <c r="J629" s="534"/>
      <c r="K629" s="534"/>
    </row>
    <row r="630" spans="1:11" x14ac:dyDescent="0.2">
      <c r="A630" s="371" t="s">
        <v>52</v>
      </c>
      <c r="B630" s="486">
        <v>48</v>
      </c>
      <c r="C630" s="487">
        <v>49</v>
      </c>
      <c r="D630" s="487">
        <v>49</v>
      </c>
      <c r="E630" s="487">
        <v>6</v>
      </c>
      <c r="F630" s="487">
        <v>50</v>
      </c>
      <c r="G630" s="451">
        <v>49</v>
      </c>
      <c r="H630" s="482">
        <f>SUM(B630:G630)</f>
        <v>251</v>
      </c>
      <c r="I630" s="534" t="s">
        <v>56</v>
      </c>
      <c r="J630" s="331">
        <f>H617-H630</f>
        <v>1</v>
      </c>
      <c r="K630" s="332">
        <f>J630/H617</f>
        <v>3.968253968253968E-3</v>
      </c>
    </row>
    <row r="631" spans="1:11" x14ac:dyDescent="0.2">
      <c r="A631" s="371" t="s">
        <v>28</v>
      </c>
      <c r="B631" s="229">
        <v>156</v>
      </c>
      <c r="C631" s="281">
        <f t="shared" ref="C631:E631" si="133">C618+2</f>
        <v>156.5</v>
      </c>
      <c r="D631" s="281">
        <v>152.5</v>
      </c>
      <c r="E631" s="281">
        <f t="shared" si="133"/>
        <v>158</v>
      </c>
      <c r="F631" s="281">
        <v>150</v>
      </c>
      <c r="G631" s="230">
        <v>149.5</v>
      </c>
      <c r="H631" s="339"/>
      <c r="I631" s="534" t="s">
        <v>57</v>
      </c>
      <c r="J631" s="228">
        <v>152.87</v>
      </c>
      <c r="K631" s="534"/>
    </row>
    <row r="632" spans="1:11" ht="13.5" thickBot="1" x14ac:dyDescent="0.25">
      <c r="A632" s="372" t="s">
        <v>26</v>
      </c>
      <c r="B632" s="336">
        <f>B631-B618</f>
        <v>0</v>
      </c>
      <c r="C632" s="337">
        <f t="shared" ref="C632:G632" si="134">C631-C618</f>
        <v>2</v>
      </c>
      <c r="D632" s="337">
        <f t="shared" si="134"/>
        <v>0</v>
      </c>
      <c r="E632" s="337">
        <f t="shared" si="134"/>
        <v>2</v>
      </c>
      <c r="F632" s="337">
        <f t="shared" si="134"/>
        <v>0</v>
      </c>
      <c r="G632" s="484">
        <f t="shared" si="134"/>
        <v>0</v>
      </c>
      <c r="H632" s="348"/>
      <c r="I632" s="534" t="s">
        <v>26</v>
      </c>
      <c r="J632" s="239">
        <f>J631-J618</f>
        <v>0.93999999999999773</v>
      </c>
      <c r="K632" s="534"/>
    </row>
    <row r="634" spans="1:11" ht="13.5" thickBot="1" x14ac:dyDescent="0.25"/>
    <row r="635" spans="1:11" ht="13.5" thickBot="1" x14ac:dyDescent="0.25">
      <c r="A635" s="285" t="s">
        <v>157</v>
      </c>
      <c r="B635" s="621" t="s">
        <v>50</v>
      </c>
      <c r="C635" s="622"/>
      <c r="D635" s="622"/>
      <c r="E635" s="622"/>
      <c r="F635" s="622"/>
      <c r="G635" s="623"/>
      <c r="H635" s="314" t="s">
        <v>0</v>
      </c>
      <c r="I635" s="535"/>
      <c r="J635" s="535"/>
      <c r="K635" s="535"/>
    </row>
    <row r="636" spans="1:11" x14ac:dyDescent="0.2">
      <c r="A636" s="469" t="s">
        <v>2</v>
      </c>
      <c r="B636" s="316">
        <v>1</v>
      </c>
      <c r="C636" s="236">
        <v>2</v>
      </c>
      <c r="D636" s="236">
        <v>3</v>
      </c>
      <c r="E636" s="236">
        <v>4</v>
      </c>
      <c r="F636" s="236">
        <v>5</v>
      </c>
      <c r="G636" s="495">
        <v>6</v>
      </c>
      <c r="H636" s="491">
        <v>80</v>
      </c>
      <c r="I636" s="535"/>
      <c r="J636" s="535"/>
      <c r="K636" s="535"/>
    </row>
    <row r="637" spans="1:11" x14ac:dyDescent="0.2">
      <c r="A637" s="470" t="s">
        <v>3</v>
      </c>
      <c r="B637" s="462">
        <v>4640</v>
      </c>
      <c r="C637" s="463">
        <v>4640</v>
      </c>
      <c r="D637" s="464">
        <v>4640</v>
      </c>
      <c r="E637" s="464">
        <v>4640</v>
      </c>
      <c r="F637" s="464">
        <v>4640</v>
      </c>
      <c r="G637" s="496">
        <v>4640</v>
      </c>
      <c r="H637" s="492">
        <v>4640</v>
      </c>
      <c r="I637" s="535"/>
      <c r="J637" s="535"/>
      <c r="K637" s="535"/>
    </row>
    <row r="638" spans="1:11" x14ac:dyDescent="0.2">
      <c r="A638" s="471" t="s">
        <v>6</v>
      </c>
      <c r="B638" s="321">
        <v>4812</v>
      </c>
      <c r="C638" s="322">
        <v>4922</v>
      </c>
      <c r="D638" s="322">
        <v>4944</v>
      </c>
      <c r="E638" s="322">
        <v>4103</v>
      </c>
      <c r="F638" s="322">
        <v>5073</v>
      </c>
      <c r="G638" s="497">
        <v>5501</v>
      </c>
      <c r="H638" s="342">
        <v>4991</v>
      </c>
      <c r="I638" s="535"/>
      <c r="J638" s="535"/>
      <c r="K638" s="535"/>
    </row>
    <row r="639" spans="1:11" x14ac:dyDescent="0.2">
      <c r="A639" s="469" t="s">
        <v>7</v>
      </c>
      <c r="B639" s="323">
        <v>80</v>
      </c>
      <c r="C639" s="324">
        <v>80</v>
      </c>
      <c r="D639" s="325">
        <v>80</v>
      </c>
      <c r="E639" s="325">
        <v>60</v>
      </c>
      <c r="F639" s="325">
        <v>100</v>
      </c>
      <c r="G639" s="498">
        <v>80</v>
      </c>
      <c r="H639" s="493">
        <v>73.8</v>
      </c>
      <c r="I639" s="535"/>
      <c r="J639" s="535"/>
      <c r="K639" s="535"/>
    </row>
    <row r="640" spans="1:11" x14ac:dyDescent="0.2">
      <c r="A640" s="469" t="s">
        <v>8</v>
      </c>
      <c r="B640" s="263">
        <v>8.5000000000000006E-2</v>
      </c>
      <c r="C640" s="264">
        <v>0.08</v>
      </c>
      <c r="D640" s="327">
        <v>7.0999999999999994E-2</v>
      </c>
      <c r="E640" s="327">
        <v>0.14799999999999999</v>
      </c>
      <c r="F640" s="327">
        <v>5.1999999999999998E-2</v>
      </c>
      <c r="G640" s="499">
        <v>8.2000000000000003E-2</v>
      </c>
      <c r="H640" s="494">
        <v>0.10100000000000001</v>
      </c>
      <c r="I640" s="535"/>
      <c r="J640" s="535"/>
      <c r="K640" s="535"/>
    </row>
    <row r="641" spans="1:12" x14ac:dyDescent="0.2">
      <c r="A641" s="471" t="s">
        <v>1</v>
      </c>
      <c r="B641" s="266">
        <f t="shared" ref="B641:H641" si="135">B638/B637*100-100</f>
        <v>3.7068965517241423</v>
      </c>
      <c r="C641" s="267">
        <f t="shared" si="135"/>
        <v>6.0775862068965552</v>
      </c>
      <c r="D641" s="267">
        <f t="shared" si="135"/>
        <v>6.551724137931032</v>
      </c>
      <c r="E641" s="267">
        <f t="shared" si="135"/>
        <v>-11.573275862068968</v>
      </c>
      <c r="F641" s="267">
        <f t="shared" si="135"/>
        <v>9.3318965517241281</v>
      </c>
      <c r="G641" s="268">
        <f t="shared" si="135"/>
        <v>18.556034482758619</v>
      </c>
      <c r="H641" s="345">
        <f t="shared" si="135"/>
        <v>7.5646551724138078</v>
      </c>
      <c r="I641" s="535"/>
      <c r="J641" s="535"/>
      <c r="K641" s="535"/>
    </row>
    <row r="642" spans="1:12" ht="13.5" thickBot="1" x14ac:dyDescent="0.25">
      <c r="A642" s="469" t="s">
        <v>27</v>
      </c>
      <c r="B642" s="500">
        <f t="shared" ref="B642:G642" si="136">B638-B625</f>
        <v>261</v>
      </c>
      <c r="C642" s="501">
        <f t="shared" si="136"/>
        <v>197</v>
      </c>
      <c r="D642" s="501">
        <f t="shared" si="136"/>
        <v>33</v>
      </c>
      <c r="E642" s="501">
        <f t="shared" si="136"/>
        <v>0</v>
      </c>
      <c r="F642" s="501">
        <f t="shared" si="136"/>
        <v>120</v>
      </c>
      <c r="G642" s="502">
        <f t="shared" si="136"/>
        <v>298</v>
      </c>
      <c r="H642" s="346">
        <f>H638-H625</f>
        <v>170</v>
      </c>
      <c r="I642" s="535"/>
      <c r="J642" s="535"/>
      <c r="K642" s="535"/>
    </row>
    <row r="643" spans="1:12" x14ac:dyDescent="0.2">
      <c r="A643" s="371" t="s">
        <v>52</v>
      </c>
      <c r="B643" s="486">
        <v>48</v>
      </c>
      <c r="C643" s="487">
        <v>49</v>
      </c>
      <c r="D643" s="487">
        <v>49</v>
      </c>
      <c r="E643" s="487">
        <v>6</v>
      </c>
      <c r="F643" s="487">
        <v>50</v>
      </c>
      <c r="G643" s="451">
        <v>49</v>
      </c>
      <c r="H643" s="482">
        <f>SUM(B643:G643)</f>
        <v>251</v>
      </c>
      <c r="I643" s="535" t="s">
        <v>56</v>
      </c>
      <c r="J643" s="331">
        <f>H630-H643</f>
        <v>0</v>
      </c>
      <c r="K643" s="332">
        <f>J643/H630</f>
        <v>0</v>
      </c>
    </row>
    <row r="644" spans="1:12" x14ac:dyDescent="0.2">
      <c r="A644" s="371" t="s">
        <v>28</v>
      </c>
      <c r="B644" s="229">
        <v>156</v>
      </c>
      <c r="C644" s="281">
        <v>156.5</v>
      </c>
      <c r="D644" s="281">
        <v>152.5</v>
      </c>
      <c r="E644" s="281">
        <v>158</v>
      </c>
      <c r="F644" s="281">
        <v>150</v>
      </c>
      <c r="G644" s="230">
        <v>149.5</v>
      </c>
      <c r="H644" s="339"/>
      <c r="I644" s="535" t="s">
        <v>57</v>
      </c>
      <c r="J644" s="228">
        <v>152.59</v>
      </c>
      <c r="K644" s="535"/>
    </row>
    <row r="645" spans="1:12" ht="13.5" thickBot="1" x14ac:dyDescent="0.25">
      <c r="A645" s="372" t="s">
        <v>26</v>
      </c>
      <c r="B645" s="336">
        <f>B644-B631</f>
        <v>0</v>
      </c>
      <c r="C645" s="337">
        <f t="shared" ref="C645:G645" si="137">C644-C631</f>
        <v>0</v>
      </c>
      <c r="D645" s="337">
        <f t="shared" si="137"/>
        <v>0</v>
      </c>
      <c r="E645" s="337">
        <f t="shared" si="137"/>
        <v>0</v>
      </c>
      <c r="F645" s="337">
        <f t="shared" si="137"/>
        <v>0</v>
      </c>
      <c r="G645" s="484">
        <f t="shared" si="137"/>
        <v>0</v>
      </c>
      <c r="H645" s="348"/>
      <c r="I645" s="535" t="s">
        <v>26</v>
      </c>
      <c r="J645" s="239">
        <f>J644-J631</f>
        <v>-0.28000000000000114</v>
      </c>
      <c r="K645" s="535"/>
    </row>
    <row r="647" spans="1:12" ht="13.5" thickBot="1" x14ac:dyDescent="0.25"/>
    <row r="648" spans="1:12" s="536" customFormat="1" ht="13.5" thickBot="1" x14ac:dyDescent="0.25">
      <c r="A648" s="285" t="s">
        <v>158</v>
      </c>
      <c r="B648" s="621" t="s">
        <v>50</v>
      </c>
      <c r="C648" s="622"/>
      <c r="D648" s="622"/>
      <c r="E648" s="622"/>
      <c r="F648" s="622"/>
      <c r="G648" s="623"/>
      <c r="H648" s="314" t="s">
        <v>0</v>
      </c>
    </row>
    <row r="649" spans="1:12" s="536" customFormat="1" x14ac:dyDescent="0.2">
      <c r="A649" s="469" t="s">
        <v>2</v>
      </c>
      <c r="B649" s="316">
        <v>1</v>
      </c>
      <c r="C649" s="236">
        <v>2</v>
      </c>
      <c r="D649" s="236">
        <v>3</v>
      </c>
      <c r="E649" s="236">
        <v>4</v>
      </c>
      <c r="F649" s="236">
        <v>5</v>
      </c>
      <c r="G649" s="495">
        <v>6</v>
      </c>
      <c r="H649" s="491">
        <v>80</v>
      </c>
    </row>
    <row r="650" spans="1:12" s="536" customFormat="1" x14ac:dyDescent="0.2">
      <c r="A650" s="470" t="s">
        <v>3</v>
      </c>
      <c r="B650" s="462">
        <v>4660</v>
      </c>
      <c r="C650" s="463">
        <v>4660</v>
      </c>
      <c r="D650" s="464">
        <v>4660</v>
      </c>
      <c r="E650" s="464">
        <v>4660</v>
      </c>
      <c r="F650" s="464">
        <v>4660</v>
      </c>
      <c r="G650" s="496">
        <v>4660</v>
      </c>
      <c r="H650" s="492">
        <v>4660</v>
      </c>
    </row>
    <row r="651" spans="1:12" s="536" customFormat="1" x14ac:dyDescent="0.2">
      <c r="A651" s="471" t="s">
        <v>6</v>
      </c>
      <c r="B651" s="321">
        <v>4501</v>
      </c>
      <c r="C651" s="322">
        <v>4874</v>
      </c>
      <c r="D651" s="322">
        <v>5014</v>
      </c>
      <c r="E651" s="322">
        <v>4321</v>
      </c>
      <c r="F651" s="322">
        <v>5035</v>
      </c>
      <c r="G651" s="497">
        <v>5360</v>
      </c>
      <c r="H651" s="342">
        <v>4925</v>
      </c>
    </row>
    <row r="652" spans="1:12" s="536" customFormat="1" x14ac:dyDescent="0.2">
      <c r="A652" s="469" t="s">
        <v>7</v>
      </c>
      <c r="B652" s="323">
        <v>66.7</v>
      </c>
      <c r="C652" s="324">
        <v>60</v>
      </c>
      <c r="D652" s="325">
        <v>93.3</v>
      </c>
      <c r="E652" s="325">
        <v>50</v>
      </c>
      <c r="F652" s="325">
        <v>66.7</v>
      </c>
      <c r="G652" s="498">
        <v>80</v>
      </c>
      <c r="H652" s="493">
        <v>57</v>
      </c>
    </row>
    <row r="653" spans="1:12" s="536" customFormat="1" x14ac:dyDescent="0.2">
      <c r="A653" s="469" t="s">
        <v>8</v>
      </c>
      <c r="B653" s="263">
        <v>0.128</v>
      </c>
      <c r="C653" s="264">
        <v>0.114</v>
      </c>
      <c r="D653" s="327">
        <v>6.5000000000000002E-2</v>
      </c>
      <c r="E653" s="327">
        <v>0.11600000000000001</v>
      </c>
      <c r="F653" s="327">
        <v>8.4000000000000005E-2</v>
      </c>
      <c r="G653" s="499">
        <v>7.4999999999999997E-2</v>
      </c>
      <c r="H653" s="494">
        <v>0.111</v>
      </c>
    </row>
    <row r="654" spans="1:12" s="536" customFormat="1" x14ac:dyDescent="0.2">
      <c r="A654" s="471" t="s">
        <v>1</v>
      </c>
      <c r="B654" s="266">
        <f t="shared" ref="B654:H654" si="138">B651/B650*100-100</f>
        <v>-3.4120171673819755</v>
      </c>
      <c r="C654" s="267">
        <f t="shared" si="138"/>
        <v>4.5922746781115791</v>
      </c>
      <c r="D654" s="267">
        <f t="shared" si="138"/>
        <v>7.5965665236051478</v>
      </c>
      <c r="E654" s="267">
        <f t="shared" si="138"/>
        <v>-7.2746781115879884</v>
      </c>
      <c r="F654" s="267">
        <f t="shared" si="138"/>
        <v>8.0472103004291853</v>
      </c>
      <c r="G654" s="268">
        <f t="shared" si="138"/>
        <v>15.021459227467801</v>
      </c>
      <c r="H654" s="345">
        <f t="shared" si="138"/>
        <v>5.6866952789699639</v>
      </c>
    </row>
    <row r="655" spans="1:12" s="536" customFormat="1" ht="13.5" thickBot="1" x14ac:dyDescent="0.25">
      <c r="A655" s="469" t="s">
        <v>27</v>
      </c>
      <c r="B655" s="500">
        <f t="shared" ref="B655:G655" si="139">B651-B638</f>
        <v>-311</v>
      </c>
      <c r="C655" s="501">
        <f t="shared" si="139"/>
        <v>-48</v>
      </c>
      <c r="D655" s="501">
        <f t="shared" si="139"/>
        <v>70</v>
      </c>
      <c r="E655" s="501">
        <f t="shared" si="139"/>
        <v>218</v>
      </c>
      <c r="F655" s="501">
        <f t="shared" si="139"/>
        <v>-38</v>
      </c>
      <c r="G655" s="502">
        <f t="shared" si="139"/>
        <v>-141</v>
      </c>
      <c r="H655" s="346">
        <f>H651-H638</f>
        <v>-66</v>
      </c>
    </row>
    <row r="656" spans="1:12" s="536" customFormat="1" x14ac:dyDescent="0.2">
      <c r="A656" s="371" t="s">
        <v>52</v>
      </c>
      <c r="B656" s="486">
        <v>48</v>
      </c>
      <c r="C656" s="487">
        <v>49</v>
      </c>
      <c r="D656" s="487">
        <v>49</v>
      </c>
      <c r="E656" s="487">
        <v>5</v>
      </c>
      <c r="F656" s="487">
        <v>50</v>
      </c>
      <c r="G656" s="451">
        <v>49</v>
      </c>
      <c r="H656" s="482">
        <f>SUM(B656:G656)</f>
        <v>250</v>
      </c>
      <c r="I656" s="536" t="s">
        <v>56</v>
      </c>
      <c r="J656" s="331">
        <f>H643-H656</f>
        <v>1</v>
      </c>
      <c r="K656" s="332">
        <f>J656/H643</f>
        <v>3.9840637450199202E-3</v>
      </c>
      <c r="L656" s="366" t="s">
        <v>159</v>
      </c>
    </row>
    <row r="657" spans="1:11" s="536" customFormat="1" x14ac:dyDescent="0.2">
      <c r="A657" s="371" t="s">
        <v>28</v>
      </c>
      <c r="B657" s="229">
        <v>158.5</v>
      </c>
      <c r="C657" s="281">
        <v>158</v>
      </c>
      <c r="D657" s="281">
        <v>154</v>
      </c>
      <c r="E657" s="281">
        <v>160</v>
      </c>
      <c r="F657" s="281">
        <v>151.5</v>
      </c>
      <c r="G657" s="230">
        <v>151.5</v>
      </c>
      <c r="H657" s="339"/>
      <c r="I657" s="536" t="s">
        <v>57</v>
      </c>
      <c r="J657" s="228">
        <v>153.19999999999999</v>
      </c>
    </row>
    <row r="658" spans="1:11" s="536" customFormat="1" ht="13.5" thickBot="1" x14ac:dyDescent="0.25">
      <c r="A658" s="372" t="s">
        <v>26</v>
      </c>
      <c r="B658" s="336">
        <f>B657-B644</f>
        <v>2.5</v>
      </c>
      <c r="C658" s="337">
        <f t="shared" ref="C658:G658" si="140">C657-C644</f>
        <v>1.5</v>
      </c>
      <c r="D658" s="337">
        <f t="shared" si="140"/>
        <v>1.5</v>
      </c>
      <c r="E658" s="337">
        <f t="shared" si="140"/>
        <v>2</v>
      </c>
      <c r="F658" s="337">
        <f t="shared" si="140"/>
        <v>1.5</v>
      </c>
      <c r="G658" s="484">
        <f t="shared" si="140"/>
        <v>2</v>
      </c>
      <c r="H658" s="348"/>
      <c r="I658" s="536" t="s">
        <v>26</v>
      </c>
      <c r="J658" s="239">
        <f>J657-J644</f>
        <v>0.60999999999998522</v>
      </c>
    </row>
    <row r="660" spans="1:11" ht="13.5" thickBot="1" x14ac:dyDescent="0.25"/>
    <row r="661" spans="1:11" ht="13.5" thickBot="1" x14ac:dyDescent="0.25">
      <c r="A661" s="285" t="s">
        <v>160</v>
      </c>
      <c r="B661" s="621" t="s">
        <v>50</v>
      </c>
      <c r="C661" s="622"/>
      <c r="D661" s="622"/>
      <c r="E661" s="622"/>
      <c r="F661" s="622"/>
      <c r="G661" s="623"/>
      <c r="H661" s="314" t="s">
        <v>0</v>
      </c>
      <c r="I661" s="537"/>
      <c r="J661" s="537"/>
      <c r="K661" s="537"/>
    </row>
    <row r="662" spans="1:11" x14ac:dyDescent="0.2">
      <c r="A662" s="469" t="s">
        <v>2</v>
      </c>
      <c r="B662" s="316">
        <v>1</v>
      </c>
      <c r="C662" s="236">
        <v>2</v>
      </c>
      <c r="D662" s="236">
        <v>3</v>
      </c>
      <c r="E662" s="236">
        <v>4</v>
      </c>
      <c r="F662" s="236">
        <v>5</v>
      </c>
      <c r="G662" s="495">
        <v>6</v>
      </c>
      <c r="H662" s="491">
        <v>80</v>
      </c>
      <c r="I662" s="537"/>
      <c r="J662" s="537"/>
      <c r="K662" s="537"/>
    </row>
    <row r="663" spans="1:11" x14ac:dyDescent="0.2">
      <c r="A663" s="470" t="s">
        <v>3</v>
      </c>
      <c r="B663" s="462">
        <v>4680</v>
      </c>
      <c r="C663" s="463">
        <v>4680</v>
      </c>
      <c r="D663" s="464">
        <v>4680</v>
      </c>
      <c r="E663" s="464">
        <v>4680</v>
      </c>
      <c r="F663" s="464">
        <v>4680</v>
      </c>
      <c r="G663" s="496">
        <v>4680</v>
      </c>
      <c r="H663" s="492">
        <v>4680</v>
      </c>
      <c r="I663" s="537"/>
      <c r="J663" s="537"/>
      <c r="K663" s="537"/>
    </row>
    <row r="664" spans="1:11" x14ac:dyDescent="0.2">
      <c r="A664" s="471" t="s">
        <v>6</v>
      </c>
      <c r="B664" s="321">
        <v>4577</v>
      </c>
      <c r="C664" s="322">
        <v>5040</v>
      </c>
      <c r="D664" s="322">
        <v>4838</v>
      </c>
      <c r="E664" s="322">
        <v>4729</v>
      </c>
      <c r="F664" s="322">
        <v>4893</v>
      </c>
      <c r="G664" s="497">
        <v>5200</v>
      </c>
      <c r="H664" s="342">
        <v>4898</v>
      </c>
      <c r="I664" s="537"/>
      <c r="J664" s="537"/>
      <c r="K664" s="537"/>
    </row>
    <row r="665" spans="1:11" x14ac:dyDescent="0.2">
      <c r="A665" s="469" t="s">
        <v>7</v>
      </c>
      <c r="B665" s="323">
        <v>73.3</v>
      </c>
      <c r="C665" s="324">
        <v>86.7</v>
      </c>
      <c r="D665" s="325">
        <v>86.7</v>
      </c>
      <c r="E665" s="325">
        <v>80</v>
      </c>
      <c r="F665" s="325">
        <v>100</v>
      </c>
      <c r="G665" s="498">
        <v>73.3</v>
      </c>
      <c r="H665" s="493">
        <v>78.8</v>
      </c>
      <c r="I665" s="537"/>
      <c r="J665" s="537"/>
      <c r="K665" s="537"/>
    </row>
    <row r="666" spans="1:11" x14ac:dyDescent="0.2">
      <c r="A666" s="469" t="s">
        <v>8</v>
      </c>
      <c r="B666" s="263">
        <v>0.08</v>
      </c>
      <c r="C666" s="264">
        <v>6.2E-2</v>
      </c>
      <c r="D666" s="327">
        <v>8.5999999999999993E-2</v>
      </c>
      <c r="E666" s="327">
        <v>8.2000000000000003E-2</v>
      </c>
      <c r="F666" s="327">
        <v>5.3999999999999999E-2</v>
      </c>
      <c r="G666" s="499">
        <v>9.4E-2</v>
      </c>
      <c r="H666" s="494">
        <v>8.5999999999999993E-2</v>
      </c>
      <c r="I666" s="537"/>
      <c r="J666" s="537"/>
      <c r="K666" s="537"/>
    </row>
    <row r="667" spans="1:11" x14ac:dyDescent="0.2">
      <c r="A667" s="471" t="s">
        <v>1</v>
      </c>
      <c r="B667" s="266">
        <f t="shared" ref="B667:H667" si="141">B664/B663*100-100</f>
        <v>-2.2008547008547055</v>
      </c>
      <c r="C667" s="267">
        <f t="shared" si="141"/>
        <v>7.6923076923076934</v>
      </c>
      <c r="D667" s="267">
        <f t="shared" si="141"/>
        <v>3.3760683760683889</v>
      </c>
      <c r="E667" s="267">
        <f t="shared" si="141"/>
        <v>1.0470085470085451</v>
      </c>
      <c r="F667" s="267">
        <f t="shared" si="141"/>
        <v>4.5512820512820582</v>
      </c>
      <c r="G667" s="268">
        <f t="shared" si="141"/>
        <v>11.111111111111114</v>
      </c>
      <c r="H667" s="345">
        <f t="shared" si="141"/>
        <v>4.6581196581196593</v>
      </c>
      <c r="I667" s="537"/>
      <c r="J667" s="537"/>
      <c r="K667" s="537"/>
    </row>
    <row r="668" spans="1:11" ht="13.5" thickBot="1" x14ac:dyDescent="0.25">
      <c r="A668" s="469" t="s">
        <v>27</v>
      </c>
      <c r="B668" s="500">
        <f t="shared" ref="B668:G668" si="142">B664-B651</f>
        <v>76</v>
      </c>
      <c r="C668" s="501">
        <f t="shared" si="142"/>
        <v>166</v>
      </c>
      <c r="D668" s="501">
        <f t="shared" si="142"/>
        <v>-176</v>
      </c>
      <c r="E668" s="501">
        <f t="shared" si="142"/>
        <v>408</v>
      </c>
      <c r="F668" s="501">
        <f t="shared" si="142"/>
        <v>-142</v>
      </c>
      <c r="G668" s="502">
        <f t="shared" si="142"/>
        <v>-160</v>
      </c>
      <c r="H668" s="346">
        <f>H664-H651</f>
        <v>-27</v>
      </c>
      <c r="I668" s="537"/>
      <c r="J668" s="537"/>
      <c r="K668" s="537"/>
    </row>
    <row r="669" spans="1:11" x14ac:dyDescent="0.2">
      <c r="A669" s="371" t="s">
        <v>52</v>
      </c>
      <c r="B669" s="486">
        <v>47</v>
      </c>
      <c r="C669" s="487">
        <v>49</v>
      </c>
      <c r="D669" s="487">
        <v>49</v>
      </c>
      <c r="E669" s="487">
        <v>5</v>
      </c>
      <c r="F669" s="487">
        <v>50</v>
      </c>
      <c r="G669" s="451">
        <v>49</v>
      </c>
      <c r="H669" s="482">
        <f>SUM(B669:G669)</f>
        <v>249</v>
      </c>
      <c r="I669" s="537" t="s">
        <v>56</v>
      </c>
      <c r="J669" s="331">
        <f>H656-H669</f>
        <v>1</v>
      </c>
      <c r="K669" s="332">
        <f>J669/H656</f>
        <v>4.0000000000000001E-3</v>
      </c>
    </row>
    <row r="670" spans="1:11" x14ac:dyDescent="0.2">
      <c r="A670" s="371" t="s">
        <v>28</v>
      </c>
      <c r="B670" s="229">
        <v>158.5</v>
      </c>
      <c r="C670" s="281">
        <v>158</v>
      </c>
      <c r="D670" s="281">
        <v>154</v>
      </c>
      <c r="E670" s="281">
        <v>160</v>
      </c>
      <c r="F670" s="281">
        <v>151.5</v>
      </c>
      <c r="G670" s="230">
        <v>151.5</v>
      </c>
      <c r="H670" s="339"/>
      <c r="I670" s="537" t="s">
        <v>57</v>
      </c>
      <c r="J670" s="228">
        <v>154.96</v>
      </c>
      <c r="K670" s="537"/>
    </row>
    <row r="671" spans="1:11" ht="13.5" thickBot="1" x14ac:dyDescent="0.25">
      <c r="A671" s="372" t="s">
        <v>26</v>
      </c>
      <c r="B671" s="336">
        <f>B670-B657</f>
        <v>0</v>
      </c>
      <c r="C671" s="337">
        <f t="shared" ref="C671:G671" si="143">C670-C657</f>
        <v>0</v>
      </c>
      <c r="D671" s="337">
        <f t="shared" si="143"/>
        <v>0</v>
      </c>
      <c r="E671" s="337">
        <f t="shared" si="143"/>
        <v>0</v>
      </c>
      <c r="F671" s="337">
        <f t="shared" si="143"/>
        <v>0</v>
      </c>
      <c r="G671" s="484">
        <f t="shared" si="143"/>
        <v>0</v>
      </c>
      <c r="H671" s="348"/>
      <c r="I671" s="537" t="s">
        <v>26</v>
      </c>
      <c r="J671" s="239">
        <f>J670-J657</f>
        <v>1.7600000000000193</v>
      </c>
      <c r="K671" s="537"/>
    </row>
    <row r="673" spans="1:11" ht="13.5" thickBot="1" x14ac:dyDescent="0.25"/>
    <row r="674" spans="1:11" ht="13.5" thickBot="1" x14ac:dyDescent="0.25">
      <c r="A674" s="285" t="s">
        <v>161</v>
      </c>
      <c r="B674" s="621" t="s">
        <v>50</v>
      </c>
      <c r="C674" s="622"/>
      <c r="D674" s="622"/>
      <c r="E674" s="622"/>
      <c r="F674" s="622"/>
      <c r="G674" s="623"/>
      <c r="H674" s="314" t="s">
        <v>0</v>
      </c>
      <c r="I674" s="538"/>
      <c r="J674" s="538"/>
      <c r="K674" s="538"/>
    </row>
    <row r="675" spans="1:11" x14ac:dyDescent="0.2">
      <c r="A675" s="469" t="s">
        <v>2</v>
      </c>
      <c r="B675" s="316">
        <v>1</v>
      </c>
      <c r="C675" s="236">
        <v>2</v>
      </c>
      <c r="D675" s="236">
        <v>3</v>
      </c>
      <c r="E675" s="236">
        <v>4</v>
      </c>
      <c r="F675" s="236">
        <v>5</v>
      </c>
      <c r="G675" s="495">
        <v>6</v>
      </c>
      <c r="H675" s="491">
        <v>80</v>
      </c>
      <c r="I675" s="538"/>
      <c r="J675" s="538"/>
      <c r="K675" s="538"/>
    </row>
    <row r="676" spans="1:11" x14ac:dyDescent="0.2">
      <c r="A676" s="470" t="s">
        <v>3</v>
      </c>
      <c r="B676" s="462">
        <v>4700</v>
      </c>
      <c r="C676" s="463">
        <v>4700</v>
      </c>
      <c r="D676" s="462">
        <v>4700</v>
      </c>
      <c r="E676" s="463">
        <v>4700</v>
      </c>
      <c r="F676" s="462">
        <v>4700</v>
      </c>
      <c r="G676" s="463">
        <v>4700</v>
      </c>
      <c r="H676" s="462">
        <v>4700</v>
      </c>
      <c r="I676" s="538"/>
      <c r="J676" s="538"/>
      <c r="K676" s="538"/>
    </row>
    <row r="677" spans="1:11" x14ac:dyDescent="0.2">
      <c r="A677" s="471" t="s">
        <v>6</v>
      </c>
      <c r="B677" s="321">
        <v>4614</v>
      </c>
      <c r="C677" s="322">
        <v>5134</v>
      </c>
      <c r="D677" s="322">
        <v>5002</v>
      </c>
      <c r="E677" s="322">
        <v>4817</v>
      </c>
      <c r="F677" s="322">
        <v>4968</v>
      </c>
      <c r="G677" s="497">
        <v>5134</v>
      </c>
      <c r="H677" s="342">
        <v>4963</v>
      </c>
      <c r="I677" s="538"/>
      <c r="J677" s="538"/>
      <c r="K677" s="538"/>
    </row>
    <row r="678" spans="1:11" x14ac:dyDescent="0.2">
      <c r="A678" s="469" t="s">
        <v>7</v>
      </c>
      <c r="B678" s="323">
        <v>86.7</v>
      </c>
      <c r="C678" s="324">
        <v>86.7</v>
      </c>
      <c r="D678" s="325">
        <v>80</v>
      </c>
      <c r="E678" s="325">
        <v>75</v>
      </c>
      <c r="F678" s="325">
        <v>73.3</v>
      </c>
      <c r="G678" s="498">
        <v>80</v>
      </c>
      <c r="H678" s="493">
        <v>74.7</v>
      </c>
      <c r="I678" s="538"/>
      <c r="J678" s="538"/>
      <c r="K678" s="538"/>
    </row>
    <row r="679" spans="1:11" x14ac:dyDescent="0.2">
      <c r="A679" s="469" t="s">
        <v>8</v>
      </c>
      <c r="B679" s="263">
        <v>7.9000000000000001E-2</v>
      </c>
      <c r="C679" s="264">
        <v>6.0999999999999999E-2</v>
      </c>
      <c r="D679" s="327">
        <v>8.4000000000000005E-2</v>
      </c>
      <c r="E679" s="327">
        <v>0.113</v>
      </c>
      <c r="F679" s="327">
        <v>9.7000000000000003E-2</v>
      </c>
      <c r="G679" s="499">
        <v>9.0999999999999998E-2</v>
      </c>
      <c r="H679" s="494">
        <v>0.09</v>
      </c>
      <c r="I679" s="538"/>
      <c r="J679" s="538"/>
      <c r="K679" s="538"/>
    </row>
    <row r="680" spans="1:11" x14ac:dyDescent="0.2">
      <c r="A680" s="471" t="s">
        <v>1</v>
      </c>
      <c r="B680" s="266">
        <f t="shared" ref="B680:H680" si="144">B677/B676*100-100</f>
        <v>-1.8297872340425556</v>
      </c>
      <c r="C680" s="267">
        <f t="shared" si="144"/>
        <v>9.234042553191486</v>
      </c>
      <c r="D680" s="267">
        <f t="shared" si="144"/>
        <v>6.425531914893611</v>
      </c>
      <c r="E680" s="267">
        <f t="shared" si="144"/>
        <v>2.4893617021276526</v>
      </c>
      <c r="F680" s="267">
        <f t="shared" si="144"/>
        <v>5.7021276595744723</v>
      </c>
      <c r="G680" s="268">
        <f t="shared" si="144"/>
        <v>9.234042553191486</v>
      </c>
      <c r="H680" s="345">
        <f t="shared" si="144"/>
        <v>5.5957446808510696</v>
      </c>
      <c r="I680" s="538"/>
      <c r="J680" s="538"/>
      <c r="K680" s="538"/>
    </row>
    <row r="681" spans="1:11" ht="13.5" thickBot="1" x14ac:dyDescent="0.25">
      <c r="A681" s="469" t="s">
        <v>27</v>
      </c>
      <c r="B681" s="500">
        <f t="shared" ref="B681:G681" si="145">B677-B664</f>
        <v>37</v>
      </c>
      <c r="C681" s="501">
        <f t="shared" si="145"/>
        <v>94</v>
      </c>
      <c r="D681" s="501">
        <f t="shared" si="145"/>
        <v>164</v>
      </c>
      <c r="E681" s="501">
        <f t="shared" si="145"/>
        <v>88</v>
      </c>
      <c r="F681" s="501">
        <f t="shared" si="145"/>
        <v>75</v>
      </c>
      <c r="G681" s="502">
        <f t="shared" si="145"/>
        <v>-66</v>
      </c>
      <c r="H681" s="346">
        <f>H677-H664</f>
        <v>65</v>
      </c>
      <c r="I681" s="538"/>
      <c r="J681" s="538"/>
      <c r="K681" s="538"/>
    </row>
    <row r="682" spans="1:11" x14ac:dyDescent="0.2">
      <c r="A682" s="371" t="s">
        <v>52</v>
      </c>
      <c r="B682" s="486">
        <v>47</v>
      </c>
      <c r="C682" s="487">
        <v>49</v>
      </c>
      <c r="D682" s="487">
        <v>48</v>
      </c>
      <c r="E682" s="487">
        <v>4</v>
      </c>
      <c r="F682" s="487">
        <v>50</v>
      </c>
      <c r="G682" s="451">
        <v>49</v>
      </c>
      <c r="H682" s="482">
        <f>SUM(B682:G682)</f>
        <v>247</v>
      </c>
      <c r="I682" s="538" t="s">
        <v>56</v>
      </c>
      <c r="J682" s="331">
        <f>H669-H682</f>
        <v>2</v>
      </c>
      <c r="K682" s="332">
        <f>J682/H669</f>
        <v>8.0321285140562242E-3</v>
      </c>
    </row>
    <row r="683" spans="1:11" x14ac:dyDescent="0.2">
      <c r="A683" s="371" t="s">
        <v>28</v>
      </c>
      <c r="B683" s="229">
        <v>158.5</v>
      </c>
      <c r="C683" s="281">
        <v>158</v>
      </c>
      <c r="D683" s="281">
        <v>154</v>
      </c>
      <c r="E683" s="281">
        <v>160</v>
      </c>
      <c r="F683" s="281">
        <v>151.5</v>
      </c>
      <c r="G683" s="230">
        <v>151.5</v>
      </c>
      <c r="H683" s="339"/>
      <c r="I683" s="538" t="s">
        <v>57</v>
      </c>
      <c r="J683" s="228">
        <v>155.24</v>
      </c>
      <c r="K683" s="538"/>
    </row>
    <row r="684" spans="1:11" ht="13.5" thickBot="1" x14ac:dyDescent="0.25">
      <c r="A684" s="372" t="s">
        <v>26</v>
      </c>
      <c r="B684" s="336">
        <f>B683-B670</f>
        <v>0</v>
      </c>
      <c r="C684" s="337">
        <f t="shared" ref="C684:G684" si="146">C683-C670</f>
        <v>0</v>
      </c>
      <c r="D684" s="337">
        <f t="shared" si="146"/>
        <v>0</v>
      </c>
      <c r="E684" s="337">
        <f t="shared" si="146"/>
        <v>0</v>
      </c>
      <c r="F684" s="337">
        <f t="shared" si="146"/>
        <v>0</v>
      </c>
      <c r="G684" s="484">
        <f t="shared" si="146"/>
        <v>0</v>
      </c>
      <c r="H684" s="348"/>
      <c r="I684" s="538" t="s">
        <v>26</v>
      </c>
      <c r="J684" s="239">
        <f>J683-J670</f>
        <v>0.28000000000000114</v>
      </c>
      <c r="K684" s="538"/>
    </row>
    <row r="686" spans="1:11" ht="13.5" thickBot="1" x14ac:dyDescent="0.25"/>
    <row r="687" spans="1:11" ht="13.5" thickBot="1" x14ac:dyDescent="0.25">
      <c r="A687" s="285" t="s">
        <v>163</v>
      </c>
      <c r="B687" s="621" t="s">
        <v>50</v>
      </c>
      <c r="C687" s="622"/>
      <c r="D687" s="622"/>
      <c r="E687" s="622"/>
      <c r="F687" s="622"/>
      <c r="G687" s="623"/>
      <c r="H687" s="314" t="s">
        <v>0</v>
      </c>
      <c r="I687" s="540"/>
      <c r="J687" s="540"/>
      <c r="K687" s="540"/>
    </row>
    <row r="688" spans="1:11" x14ac:dyDescent="0.2">
      <c r="A688" s="469" t="s">
        <v>2</v>
      </c>
      <c r="B688" s="316">
        <v>1</v>
      </c>
      <c r="C688" s="236">
        <v>2</v>
      </c>
      <c r="D688" s="236">
        <v>3</v>
      </c>
      <c r="E688" s="236">
        <v>4</v>
      </c>
      <c r="F688" s="236">
        <v>5</v>
      </c>
      <c r="G688" s="495">
        <v>6</v>
      </c>
      <c r="H688" s="491">
        <v>78</v>
      </c>
      <c r="I688" s="540"/>
      <c r="J688" s="540"/>
      <c r="K688" s="540"/>
    </row>
    <row r="689" spans="1:11" x14ac:dyDescent="0.2">
      <c r="A689" s="470" t="s">
        <v>3</v>
      </c>
      <c r="B689" s="462">
        <v>4720</v>
      </c>
      <c r="C689" s="463">
        <v>4720</v>
      </c>
      <c r="D689" s="462">
        <v>4720</v>
      </c>
      <c r="E689" s="463">
        <v>4720</v>
      </c>
      <c r="F689" s="462">
        <v>4720</v>
      </c>
      <c r="G689" s="463">
        <v>4720</v>
      </c>
      <c r="H689" s="462">
        <v>4720</v>
      </c>
      <c r="I689" s="540"/>
      <c r="J689" s="540"/>
      <c r="K689" s="540"/>
    </row>
    <row r="690" spans="1:11" x14ac:dyDescent="0.2">
      <c r="A690" s="471" t="s">
        <v>6</v>
      </c>
      <c r="B690" s="321">
        <v>4826</v>
      </c>
      <c r="C690" s="322">
        <v>5152</v>
      </c>
      <c r="D690" s="322">
        <v>5051</v>
      </c>
      <c r="E690" s="322">
        <v>4830</v>
      </c>
      <c r="F690" s="322">
        <v>4980</v>
      </c>
      <c r="G690" s="497">
        <v>5317</v>
      </c>
      <c r="H690" s="342">
        <v>5056</v>
      </c>
      <c r="I690" s="540"/>
      <c r="J690" s="540"/>
      <c r="K690" s="540"/>
    </row>
    <row r="691" spans="1:11" x14ac:dyDescent="0.2">
      <c r="A691" s="469" t="s">
        <v>7</v>
      </c>
      <c r="B691" s="323">
        <v>60</v>
      </c>
      <c r="C691" s="324">
        <v>86.7</v>
      </c>
      <c r="D691" s="325">
        <v>86.7</v>
      </c>
      <c r="E691" s="325">
        <v>66.7</v>
      </c>
      <c r="F691" s="325">
        <v>73.3</v>
      </c>
      <c r="G691" s="498">
        <v>66.7</v>
      </c>
      <c r="H691" s="493">
        <v>70.5</v>
      </c>
      <c r="I691" s="540"/>
      <c r="J691" s="540"/>
      <c r="K691" s="540"/>
    </row>
    <row r="692" spans="1:11" x14ac:dyDescent="0.2">
      <c r="A692" s="469" t="s">
        <v>8</v>
      </c>
      <c r="B692" s="263">
        <v>0.127</v>
      </c>
      <c r="C692" s="264">
        <v>6.4000000000000001E-2</v>
      </c>
      <c r="D692" s="327">
        <v>0.06</v>
      </c>
      <c r="E692" s="327">
        <v>0.13200000000000001</v>
      </c>
      <c r="F692" s="327">
        <v>9.8000000000000004E-2</v>
      </c>
      <c r="G692" s="499">
        <v>8.7999999999999995E-2</v>
      </c>
      <c r="H692" s="494">
        <v>9.4E-2</v>
      </c>
      <c r="I692" s="540"/>
      <c r="J692" s="540"/>
      <c r="K692" s="540"/>
    </row>
    <row r="693" spans="1:11" x14ac:dyDescent="0.2">
      <c r="A693" s="471" t="s">
        <v>1</v>
      </c>
      <c r="B693" s="266">
        <f t="shared" ref="B693:H693" si="147">B690/B689*100-100</f>
        <v>2.2457627118644012</v>
      </c>
      <c r="C693" s="267">
        <f t="shared" si="147"/>
        <v>9.1525423728813422</v>
      </c>
      <c r="D693" s="267">
        <f t="shared" si="147"/>
        <v>7.0127118644067679</v>
      </c>
      <c r="E693" s="267">
        <f t="shared" si="147"/>
        <v>2.330508474576277</v>
      </c>
      <c r="F693" s="267">
        <f t="shared" si="147"/>
        <v>5.5084745762711975</v>
      </c>
      <c r="G693" s="268">
        <f t="shared" si="147"/>
        <v>12.648305084745772</v>
      </c>
      <c r="H693" s="345">
        <f t="shared" si="147"/>
        <v>7.118644067796609</v>
      </c>
      <c r="I693" s="540"/>
      <c r="J693" s="540"/>
      <c r="K693" s="540"/>
    </row>
    <row r="694" spans="1:11" ht="13.5" thickBot="1" x14ac:dyDescent="0.25">
      <c r="A694" s="469" t="s">
        <v>27</v>
      </c>
      <c r="B694" s="500">
        <f t="shared" ref="B694:G694" si="148">B690-B677</f>
        <v>212</v>
      </c>
      <c r="C694" s="501">
        <f t="shared" si="148"/>
        <v>18</v>
      </c>
      <c r="D694" s="501">
        <f t="shared" si="148"/>
        <v>49</v>
      </c>
      <c r="E694" s="501">
        <f t="shared" si="148"/>
        <v>13</v>
      </c>
      <c r="F694" s="501">
        <f t="shared" si="148"/>
        <v>12</v>
      </c>
      <c r="G694" s="502">
        <f t="shared" si="148"/>
        <v>183</v>
      </c>
      <c r="H694" s="346">
        <f>H690-H677</f>
        <v>93</v>
      </c>
      <c r="I694" s="540"/>
      <c r="J694" s="540"/>
      <c r="K694" s="540"/>
    </row>
    <row r="695" spans="1:11" x14ac:dyDescent="0.2">
      <c r="A695" s="371" t="s">
        <v>52</v>
      </c>
      <c r="B695" s="486">
        <v>47</v>
      </c>
      <c r="C695" s="487">
        <v>49</v>
      </c>
      <c r="D695" s="487">
        <v>48</v>
      </c>
      <c r="E695" s="487">
        <v>3</v>
      </c>
      <c r="F695" s="487">
        <v>50</v>
      </c>
      <c r="G695" s="451">
        <v>49</v>
      </c>
      <c r="H695" s="482">
        <f>SUM(B695:G695)</f>
        <v>246</v>
      </c>
      <c r="I695" s="540" t="s">
        <v>56</v>
      </c>
      <c r="J695" s="331">
        <f>H682-H695</f>
        <v>1</v>
      </c>
      <c r="K695" s="332">
        <f>J695/H682</f>
        <v>4.048582995951417E-3</v>
      </c>
    </row>
    <row r="696" spans="1:11" x14ac:dyDescent="0.2">
      <c r="A696" s="371" t="s">
        <v>28</v>
      </c>
      <c r="B696" s="229">
        <v>159.5</v>
      </c>
      <c r="C696" s="281">
        <v>159</v>
      </c>
      <c r="D696" s="281">
        <v>155</v>
      </c>
      <c r="E696" s="281">
        <v>160.5</v>
      </c>
      <c r="F696" s="281">
        <v>152.5</v>
      </c>
      <c r="G696" s="230">
        <v>152.5</v>
      </c>
      <c r="H696" s="339"/>
      <c r="I696" s="540" t="s">
        <v>57</v>
      </c>
      <c r="J696" s="228">
        <v>156.21</v>
      </c>
      <c r="K696" s="540"/>
    </row>
    <row r="697" spans="1:11" ht="13.5" thickBot="1" x14ac:dyDescent="0.25">
      <c r="A697" s="372" t="s">
        <v>26</v>
      </c>
      <c r="B697" s="336">
        <f>B696-B683</f>
        <v>1</v>
      </c>
      <c r="C697" s="337">
        <f t="shared" ref="C697:G697" si="149">C696-C683</f>
        <v>1</v>
      </c>
      <c r="D697" s="337">
        <f t="shared" si="149"/>
        <v>1</v>
      </c>
      <c r="E697" s="337">
        <f t="shared" si="149"/>
        <v>0.5</v>
      </c>
      <c r="F697" s="337">
        <f t="shared" si="149"/>
        <v>1</v>
      </c>
      <c r="G697" s="484">
        <f t="shared" si="149"/>
        <v>1</v>
      </c>
      <c r="H697" s="348"/>
      <c r="I697" s="540" t="s">
        <v>26</v>
      </c>
      <c r="J697" s="239">
        <f>J696-J683</f>
        <v>0.96999999999999886</v>
      </c>
      <c r="K697" s="540"/>
    </row>
    <row r="699" spans="1:11" ht="13.5" thickBot="1" x14ac:dyDescent="0.25"/>
    <row r="700" spans="1:11" ht="13.5" thickBot="1" x14ac:dyDescent="0.25">
      <c r="A700" s="285" t="s">
        <v>164</v>
      </c>
      <c r="B700" s="621" t="s">
        <v>50</v>
      </c>
      <c r="C700" s="622"/>
      <c r="D700" s="622"/>
      <c r="E700" s="622"/>
      <c r="F700" s="622"/>
      <c r="G700" s="623"/>
      <c r="H700" s="314" t="s">
        <v>0</v>
      </c>
      <c r="I700" s="541"/>
      <c r="J700" s="541"/>
      <c r="K700" s="541"/>
    </row>
    <row r="701" spans="1:11" x14ac:dyDescent="0.2">
      <c r="A701" s="469" t="s">
        <v>2</v>
      </c>
      <c r="B701" s="316">
        <v>1</v>
      </c>
      <c r="C701" s="236">
        <v>2</v>
      </c>
      <c r="D701" s="236">
        <v>3</v>
      </c>
      <c r="E701" s="236">
        <v>4</v>
      </c>
      <c r="F701" s="236">
        <v>5</v>
      </c>
      <c r="G701" s="495">
        <v>6</v>
      </c>
      <c r="H701" s="491">
        <v>78</v>
      </c>
      <c r="I701" s="541"/>
      <c r="J701" s="541"/>
      <c r="K701" s="541"/>
    </row>
    <row r="702" spans="1:11" x14ac:dyDescent="0.2">
      <c r="A702" s="470" t="s">
        <v>3</v>
      </c>
      <c r="B702" s="462">
        <v>4740</v>
      </c>
      <c r="C702" s="463">
        <v>4740</v>
      </c>
      <c r="D702" s="462">
        <v>4740</v>
      </c>
      <c r="E702" s="463">
        <v>4740</v>
      </c>
      <c r="F702" s="462">
        <v>4740</v>
      </c>
      <c r="G702" s="463">
        <v>4740</v>
      </c>
      <c r="H702" s="462">
        <v>4740</v>
      </c>
      <c r="I702" s="541"/>
      <c r="J702" s="541"/>
      <c r="K702" s="541"/>
    </row>
    <row r="703" spans="1:11" x14ac:dyDescent="0.2">
      <c r="A703" s="471" t="s">
        <v>6</v>
      </c>
      <c r="B703" s="321">
        <v>4788</v>
      </c>
      <c r="C703" s="322">
        <v>5049</v>
      </c>
      <c r="D703" s="322">
        <v>5167</v>
      </c>
      <c r="E703" s="322">
        <v>4908</v>
      </c>
      <c r="F703" s="322">
        <v>4816</v>
      </c>
      <c r="G703" s="497">
        <v>5324</v>
      </c>
      <c r="H703" s="342">
        <v>5024</v>
      </c>
      <c r="I703" s="541"/>
      <c r="J703" s="541"/>
      <c r="K703" s="541"/>
    </row>
    <row r="704" spans="1:11" x14ac:dyDescent="0.2">
      <c r="A704" s="469" t="s">
        <v>7</v>
      </c>
      <c r="B704" s="323">
        <v>73.3</v>
      </c>
      <c r="C704" s="324">
        <v>53.3</v>
      </c>
      <c r="D704" s="325">
        <v>93.3</v>
      </c>
      <c r="E704" s="325">
        <v>66.7</v>
      </c>
      <c r="F704" s="325">
        <v>86.7</v>
      </c>
      <c r="G704" s="498">
        <v>53.3</v>
      </c>
      <c r="H704" s="493">
        <v>69.2</v>
      </c>
      <c r="I704" s="541"/>
      <c r="J704" s="541"/>
      <c r="K704" s="541"/>
    </row>
    <row r="705" spans="1:11" x14ac:dyDescent="0.2">
      <c r="A705" s="469" t="s">
        <v>8</v>
      </c>
      <c r="B705" s="263">
        <v>0.107</v>
      </c>
      <c r="C705" s="264">
        <v>0.11700000000000001</v>
      </c>
      <c r="D705" s="327">
        <v>0.06</v>
      </c>
      <c r="E705" s="327">
        <v>0.13900000000000001</v>
      </c>
      <c r="F705" s="327">
        <v>6.8000000000000005E-2</v>
      </c>
      <c r="G705" s="499">
        <v>0.10299999999999999</v>
      </c>
      <c r="H705" s="494">
        <v>0.10100000000000001</v>
      </c>
      <c r="I705" s="541"/>
      <c r="J705" s="541"/>
      <c r="K705" s="541"/>
    </row>
    <row r="706" spans="1:11" x14ac:dyDescent="0.2">
      <c r="A706" s="471" t="s">
        <v>1</v>
      </c>
      <c r="B706" s="266">
        <f t="shared" ref="B706:H706" si="150">B703/B702*100-100</f>
        <v>1.0126582278481067</v>
      </c>
      <c r="C706" s="267">
        <f t="shared" si="150"/>
        <v>6.5189873417721458</v>
      </c>
      <c r="D706" s="267">
        <f t="shared" si="150"/>
        <v>9.0084388185654092</v>
      </c>
      <c r="E706" s="267">
        <f t="shared" si="150"/>
        <v>3.5443037974683449</v>
      </c>
      <c r="F706" s="267">
        <f t="shared" si="150"/>
        <v>1.6033755274261523</v>
      </c>
      <c r="G706" s="268">
        <f t="shared" si="150"/>
        <v>12.320675105485222</v>
      </c>
      <c r="H706" s="345">
        <f t="shared" si="150"/>
        <v>5.991561181434605</v>
      </c>
      <c r="I706" s="541"/>
      <c r="J706" s="541"/>
      <c r="K706" s="541"/>
    </row>
    <row r="707" spans="1:11" ht="13.5" thickBot="1" x14ac:dyDescent="0.25">
      <c r="A707" s="469" t="s">
        <v>27</v>
      </c>
      <c r="B707" s="500">
        <f t="shared" ref="B707:G707" si="151">B703-B690</f>
        <v>-38</v>
      </c>
      <c r="C707" s="501">
        <f t="shared" si="151"/>
        <v>-103</v>
      </c>
      <c r="D707" s="501">
        <f t="shared" si="151"/>
        <v>116</v>
      </c>
      <c r="E707" s="501">
        <f t="shared" si="151"/>
        <v>78</v>
      </c>
      <c r="F707" s="501">
        <f t="shared" si="151"/>
        <v>-164</v>
      </c>
      <c r="G707" s="502">
        <f t="shared" si="151"/>
        <v>7</v>
      </c>
      <c r="H707" s="346">
        <f>H703-H690</f>
        <v>-32</v>
      </c>
      <c r="I707" s="541"/>
      <c r="J707" s="541"/>
      <c r="K707" s="541"/>
    </row>
    <row r="708" spans="1:11" x14ac:dyDescent="0.2">
      <c r="A708" s="371" t="s">
        <v>52</v>
      </c>
      <c r="B708" s="486">
        <v>47</v>
      </c>
      <c r="C708" s="487">
        <v>49</v>
      </c>
      <c r="D708" s="487">
        <v>48</v>
      </c>
      <c r="E708" s="487">
        <v>3</v>
      </c>
      <c r="F708" s="487">
        <v>50</v>
      </c>
      <c r="G708" s="451">
        <v>49</v>
      </c>
      <c r="H708" s="482">
        <f>SUM(B708:G708)</f>
        <v>246</v>
      </c>
      <c r="I708" s="541" t="s">
        <v>56</v>
      </c>
      <c r="J708" s="331">
        <f>H695-H708</f>
        <v>0</v>
      </c>
      <c r="K708" s="332">
        <f>J708/H695</f>
        <v>0</v>
      </c>
    </row>
    <row r="709" spans="1:11" x14ac:dyDescent="0.2">
      <c r="A709" s="371" t="s">
        <v>28</v>
      </c>
      <c r="B709" s="229">
        <v>159.5</v>
      </c>
      <c r="C709" s="281">
        <v>159</v>
      </c>
      <c r="D709" s="281">
        <v>155</v>
      </c>
      <c r="E709" s="281">
        <v>160.5</v>
      </c>
      <c r="F709" s="281">
        <v>152.5</v>
      </c>
      <c r="G709" s="230">
        <v>152.5</v>
      </c>
      <c r="H709" s="339"/>
      <c r="I709" s="541" t="s">
        <v>57</v>
      </c>
      <c r="J709" s="228">
        <v>155.52000000000001</v>
      </c>
      <c r="K709" s="541"/>
    </row>
    <row r="710" spans="1:11" ht="13.5" thickBot="1" x14ac:dyDescent="0.25">
      <c r="A710" s="372" t="s">
        <v>26</v>
      </c>
      <c r="B710" s="336">
        <f>B709-B696</f>
        <v>0</v>
      </c>
      <c r="C710" s="337">
        <f t="shared" ref="C710:G710" si="152">C709-C696</f>
        <v>0</v>
      </c>
      <c r="D710" s="337">
        <f t="shared" si="152"/>
        <v>0</v>
      </c>
      <c r="E710" s="337">
        <f t="shared" si="152"/>
        <v>0</v>
      </c>
      <c r="F710" s="337">
        <f t="shared" si="152"/>
        <v>0</v>
      </c>
      <c r="G710" s="484">
        <f t="shared" si="152"/>
        <v>0</v>
      </c>
      <c r="H710" s="348"/>
      <c r="I710" s="541" t="s">
        <v>26</v>
      </c>
      <c r="J710" s="239">
        <f>J709-J696</f>
        <v>-0.68999999999999773</v>
      </c>
      <c r="K710" s="541"/>
    </row>
    <row r="711" spans="1:11" ht="13.5" thickBot="1" x14ac:dyDescent="0.25"/>
    <row r="712" spans="1:11" ht="13.5" thickBot="1" x14ac:dyDescent="0.25">
      <c r="A712" s="285" t="s">
        <v>166</v>
      </c>
      <c r="B712" s="621" t="s">
        <v>50</v>
      </c>
      <c r="C712" s="622"/>
      <c r="D712" s="622"/>
      <c r="E712" s="622"/>
      <c r="F712" s="622"/>
      <c r="G712" s="623"/>
      <c r="H712" s="314" t="s">
        <v>0</v>
      </c>
      <c r="I712" s="543"/>
      <c r="J712" s="543"/>
      <c r="K712" s="543"/>
    </row>
    <row r="713" spans="1:11" x14ac:dyDescent="0.2">
      <c r="A713" s="469" t="s">
        <v>2</v>
      </c>
      <c r="B713" s="316">
        <v>1</v>
      </c>
      <c r="C713" s="236">
        <v>2</v>
      </c>
      <c r="D713" s="236">
        <v>3</v>
      </c>
      <c r="E713" s="236">
        <v>4</v>
      </c>
      <c r="F713" s="236">
        <v>5</v>
      </c>
      <c r="G713" s="495">
        <v>6</v>
      </c>
      <c r="H713" s="491">
        <v>78</v>
      </c>
      <c r="I713" s="543"/>
      <c r="J713" s="543"/>
      <c r="K713" s="543"/>
    </row>
    <row r="714" spans="1:11" x14ac:dyDescent="0.2">
      <c r="A714" s="470" t="s">
        <v>3</v>
      </c>
      <c r="B714" s="462">
        <v>4760</v>
      </c>
      <c r="C714" s="463">
        <v>4760</v>
      </c>
      <c r="D714" s="462">
        <v>4760</v>
      </c>
      <c r="E714" s="463">
        <v>4760</v>
      </c>
      <c r="F714" s="462">
        <v>4760</v>
      </c>
      <c r="G714" s="463">
        <v>4760</v>
      </c>
      <c r="H714" s="462">
        <v>4760</v>
      </c>
      <c r="I714" s="543"/>
      <c r="J714" s="543"/>
      <c r="K714" s="543"/>
    </row>
    <row r="715" spans="1:11" x14ac:dyDescent="0.2">
      <c r="A715" s="471" t="s">
        <v>6</v>
      </c>
      <c r="B715" s="321">
        <v>4658</v>
      </c>
      <c r="C715" s="322">
        <v>5064</v>
      </c>
      <c r="D715" s="322">
        <v>5053</v>
      </c>
      <c r="E715" s="322">
        <v>4114</v>
      </c>
      <c r="F715" s="322">
        <v>5399</v>
      </c>
      <c r="G715" s="497">
        <v>5421</v>
      </c>
      <c r="H715" s="342">
        <v>5080</v>
      </c>
      <c r="I715" s="543"/>
      <c r="J715" s="543"/>
      <c r="K715" s="543"/>
    </row>
    <row r="716" spans="1:11" x14ac:dyDescent="0.2">
      <c r="A716" s="469" t="s">
        <v>7</v>
      </c>
      <c r="B716" s="323">
        <v>80.3</v>
      </c>
      <c r="C716" s="324">
        <v>100</v>
      </c>
      <c r="D716" s="325">
        <v>100</v>
      </c>
      <c r="E716" s="325">
        <v>100</v>
      </c>
      <c r="F716" s="325">
        <v>93.3</v>
      </c>
      <c r="G716" s="498">
        <v>100</v>
      </c>
      <c r="H716" s="493">
        <v>80.8</v>
      </c>
      <c r="I716" s="543"/>
      <c r="J716" s="543"/>
      <c r="K716" s="543"/>
    </row>
    <row r="717" spans="1:11" x14ac:dyDescent="0.2">
      <c r="A717" s="469" t="s">
        <v>8</v>
      </c>
      <c r="B717" s="263">
        <v>5.6000000000000001E-2</v>
      </c>
      <c r="C717" s="264">
        <v>3.9E-2</v>
      </c>
      <c r="D717" s="327">
        <v>3.2000000000000001E-2</v>
      </c>
      <c r="E717" s="327">
        <v>1.4999999999999999E-2</v>
      </c>
      <c r="F717" s="327">
        <v>4.8000000000000001E-2</v>
      </c>
      <c r="G717" s="499">
        <v>4.5999999999999999E-2</v>
      </c>
      <c r="H717" s="494">
        <v>7.9000000000000001E-2</v>
      </c>
      <c r="I717" s="543"/>
      <c r="J717" s="543"/>
      <c r="K717" s="543"/>
    </row>
    <row r="718" spans="1:11" x14ac:dyDescent="0.2">
      <c r="A718" s="471" t="s">
        <v>1</v>
      </c>
      <c r="B718" s="266">
        <f t="shared" ref="B718:H718" si="153">B715/B714*100-100</f>
        <v>-2.142857142857153</v>
      </c>
      <c r="C718" s="267">
        <f t="shared" si="153"/>
        <v>6.3865546218487452</v>
      </c>
      <c r="D718" s="267">
        <f t="shared" si="153"/>
        <v>6.1554621848739544</v>
      </c>
      <c r="E718" s="267">
        <f t="shared" si="153"/>
        <v>-13.571428571428569</v>
      </c>
      <c r="F718" s="267">
        <f t="shared" si="153"/>
        <v>13.424369747899163</v>
      </c>
      <c r="G718" s="268">
        <f t="shared" si="153"/>
        <v>13.886554621848731</v>
      </c>
      <c r="H718" s="345">
        <f t="shared" si="153"/>
        <v>6.7226890756302566</v>
      </c>
      <c r="I718" s="543"/>
      <c r="J718" s="543"/>
      <c r="K718" s="543"/>
    </row>
    <row r="719" spans="1:11" ht="13.5" thickBot="1" x14ac:dyDescent="0.25">
      <c r="A719" s="469" t="s">
        <v>27</v>
      </c>
      <c r="B719" s="500">
        <f t="shared" ref="B719:H719" si="154">B715-B703</f>
        <v>-130</v>
      </c>
      <c r="C719" s="501">
        <f t="shared" si="154"/>
        <v>15</v>
      </c>
      <c r="D719" s="501">
        <f t="shared" si="154"/>
        <v>-114</v>
      </c>
      <c r="E719" s="501">
        <f t="shared" si="154"/>
        <v>-794</v>
      </c>
      <c r="F719" s="501">
        <f t="shared" si="154"/>
        <v>583</v>
      </c>
      <c r="G719" s="502">
        <f t="shared" si="154"/>
        <v>97</v>
      </c>
      <c r="H719" s="346">
        <f t="shared" si="154"/>
        <v>56</v>
      </c>
      <c r="I719" s="543"/>
      <c r="J719" s="543"/>
      <c r="K719" s="543"/>
    </row>
    <row r="720" spans="1:11" x14ac:dyDescent="0.2">
      <c r="A720" s="371" t="s">
        <v>52</v>
      </c>
      <c r="B720" s="486">
        <v>47</v>
      </c>
      <c r="C720" s="487">
        <v>46</v>
      </c>
      <c r="D720" s="487">
        <v>48</v>
      </c>
      <c r="E720" s="487">
        <v>4</v>
      </c>
      <c r="F720" s="487">
        <v>50</v>
      </c>
      <c r="G720" s="451">
        <v>48</v>
      </c>
      <c r="H720" s="482">
        <f>SUM(B720:G720)</f>
        <v>243</v>
      </c>
      <c r="I720" s="543" t="s">
        <v>56</v>
      </c>
      <c r="J720" s="331">
        <f>H708-H720</f>
        <v>3</v>
      </c>
      <c r="K720" s="332">
        <f>J720/H708</f>
        <v>1.2195121951219513E-2</v>
      </c>
    </row>
    <row r="721" spans="1:11" x14ac:dyDescent="0.2">
      <c r="A721" s="371" t="s">
        <v>28</v>
      </c>
      <c r="B721" s="229">
        <v>159.5</v>
      </c>
      <c r="C721" s="281">
        <v>159</v>
      </c>
      <c r="D721" s="281">
        <v>155</v>
      </c>
      <c r="E721" s="281">
        <v>160.5</v>
      </c>
      <c r="F721" s="281">
        <v>152.5</v>
      </c>
      <c r="G721" s="230">
        <v>152.5</v>
      </c>
      <c r="H721" s="339"/>
      <c r="I721" s="543" t="s">
        <v>57</v>
      </c>
      <c r="J721" s="228">
        <v>157.08000000000001</v>
      </c>
      <c r="K721" s="543"/>
    </row>
    <row r="722" spans="1:11" ht="13.5" thickBot="1" x14ac:dyDescent="0.25">
      <c r="A722" s="372" t="s">
        <v>26</v>
      </c>
      <c r="B722" s="336">
        <f t="shared" ref="B722:G722" si="155">B721-B709</f>
        <v>0</v>
      </c>
      <c r="C722" s="337">
        <f t="shared" si="155"/>
        <v>0</v>
      </c>
      <c r="D722" s="337">
        <f t="shared" si="155"/>
        <v>0</v>
      </c>
      <c r="E722" s="337">
        <f t="shared" si="155"/>
        <v>0</v>
      </c>
      <c r="F722" s="337">
        <f t="shared" si="155"/>
        <v>0</v>
      </c>
      <c r="G722" s="484">
        <f t="shared" si="155"/>
        <v>0</v>
      </c>
      <c r="H722" s="348"/>
      <c r="I722" s="543" t="s">
        <v>26</v>
      </c>
      <c r="J722" s="239">
        <f>J721-J709</f>
        <v>1.5600000000000023</v>
      </c>
      <c r="K722" s="543"/>
    </row>
    <row r="723" spans="1:11" ht="13.5" thickBot="1" x14ac:dyDescent="0.25"/>
    <row r="724" spans="1:11" ht="13.5" thickBot="1" x14ac:dyDescent="0.25">
      <c r="A724" s="285" t="s">
        <v>167</v>
      </c>
      <c r="B724" s="621" t="s">
        <v>50</v>
      </c>
      <c r="C724" s="622"/>
      <c r="D724" s="622"/>
      <c r="E724" s="622"/>
      <c r="F724" s="622"/>
      <c r="G724" s="623"/>
      <c r="H724" s="314" t="s">
        <v>0</v>
      </c>
      <c r="I724" s="544"/>
      <c r="J724" s="544"/>
      <c r="K724" s="544"/>
    </row>
    <row r="725" spans="1:11" x14ac:dyDescent="0.2">
      <c r="A725" s="469" t="s">
        <v>2</v>
      </c>
      <c r="B725" s="316">
        <v>1</v>
      </c>
      <c r="C725" s="236">
        <v>2</v>
      </c>
      <c r="D725" s="236">
        <v>3</v>
      </c>
      <c r="E725" s="236">
        <v>4</v>
      </c>
      <c r="F725" s="236">
        <v>5</v>
      </c>
      <c r="G725" s="495">
        <v>6</v>
      </c>
      <c r="H725" s="491">
        <v>84</v>
      </c>
      <c r="I725" s="544"/>
      <c r="J725" s="544"/>
      <c r="K725" s="544"/>
    </row>
    <row r="726" spans="1:11" x14ac:dyDescent="0.2">
      <c r="A726" s="470" t="s">
        <v>3</v>
      </c>
      <c r="B726" s="462">
        <v>4780</v>
      </c>
      <c r="C726" s="463">
        <v>4780</v>
      </c>
      <c r="D726" s="463">
        <v>4780</v>
      </c>
      <c r="E726" s="463">
        <v>4780</v>
      </c>
      <c r="F726" s="463">
        <v>4780</v>
      </c>
      <c r="G726" s="548">
        <v>4780</v>
      </c>
      <c r="H726" s="547">
        <v>4780</v>
      </c>
      <c r="I726" s="544"/>
      <c r="J726" s="544"/>
      <c r="K726" s="544"/>
    </row>
    <row r="727" spans="1:11" x14ac:dyDescent="0.2">
      <c r="A727" s="471" t="s">
        <v>6</v>
      </c>
      <c r="B727" s="321">
        <v>4831.5384615384619</v>
      </c>
      <c r="C727" s="322">
        <v>5005.333333333333</v>
      </c>
      <c r="D727" s="322">
        <v>4856.666666666667</v>
      </c>
      <c r="E727" s="322">
        <v>4310</v>
      </c>
      <c r="F727" s="322">
        <v>5155.333333333333</v>
      </c>
      <c r="G727" s="497">
        <v>5193.8888888888887</v>
      </c>
      <c r="H727" s="342">
        <v>4972.3809523809523</v>
      </c>
      <c r="I727" s="544"/>
      <c r="J727" s="544"/>
      <c r="K727" s="544"/>
    </row>
    <row r="728" spans="1:11" x14ac:dyDescent="0.2">
      <c r="A728" s="469" t="s">
        <v>7</v>
      </c>
      <c r="B728" s="323">
        <v>92.307692307692307</v>
      </c>
      <c r="C728" s="324">
        <v>100</v>
      </c>
      <c r="D728" s="325">
        <v>88.888888888888886</v>
      </c>
      <c r="E728" s="325">
        <v>100</v>
      </c>
      <c r="F728" s="325">
        <v>93.333333333333329</v>
      </c>
      <c r="G728" s="498">
        <v>94.444444444444443</v>
      </c>
      <c r="H728" s="493">
        <v>85.714285714285708</v>
      </c>
      <c r="I728" s="544"/>
      <c r="J728" s="544"/>
      <c r="K728" s="544"/>
    </row>
    <row r="729" spans="1:11" x14ac:dyDescent="0.2">
      <c r="A729" s="469" t="s">
        <v>8</v>
      </c>
      <c r="B729" s="263">
        <v>6.2213150198368324E-2</v>
      </c>
      <c r="C729" s="264">
        <v>5.0809629980775033E-2</v>
      </c>
      <c r="D729" s="327">
        <v>5.6426312722215731E-2</v>
      </c>
      <c r="E729" s="327">
        <v>4.6403712296983757E-3</v>
      </c>
      <c r="F729" s="327">
        <v>4.5407384140394629E-2</v>
      </c>
      <c r="G729" s="499">
        <v>4.4381010182975203E-2</v>
      </c>
      <c r="H729" s="494">
        <v>6.717254465220357E-2</v>
      </c>
      <c r="I729" s="544"/>
      <c r="J729" s="544"/>
      <c r="K729" s="544"/>
    </row>
    <row r="730" spans="1:11" x14ac:dyDescent="0.2">
      <c r="A730" s="471" t="s">
        <v>1</v>
      </c>
      <c r="B730" s="266">
        <f t="shared" ref="B730:H730" si="156">B727/B726*100-100</f>
        <v>1.0782104924364404</v>
      </c>
      <c r="C730" s="267">
        <f t="shared" si="156"/>
        <v>4.714086471408649</v>
      </c>
      <c r="D730" s="267">
        <f t="shared" si="156"/>
        <v>1.603905160390525</v>
      </c>
      <c r="E730" s="267">
        <f t="shared" si="156"/>
        <v>-9.8326359832636001</v>
      </c>
      <c r="F730" s="267">
        <f t="shared" si="156"/>
        <v>7.8521617852161683</v>
      </c>
      <c r="G730" s="268">
        <f t="shared" si="156"/>
        <v>8.6587633658763394</v>
      </c>
      <c r="H730" s="345">
        <f t="shared" si="156"/>
        <v>4.0247061167563203</v>
      </c>
      <c r="I730" s="544"/>
      <c r="J730" s="544"/>
      <c r="K730" s="544"/>
    </row>
    <row r="731" spans="1:11" ht="13.5" thickBot="1" x14ac:dyDescent="0.25">
      <c r="A731" s="469" t="s">
        <v>27</v>
      </c>
      <c r="B731" s="500">
        <f t="shared" ref="B731:H731" si="157">B727-B715</f>
        <v>173.53846153846189</v>
      </c>
      <c r="C731" s="501">
        <f t="shared" si="157"/>
        <v>-58.66666666666697</v>
      </c>
      <c r="D731" s="501">
        <f t="shared" si="157"/>
        <v>-196.33333333333303</v>
      </c>
      <c r="E731" s="501">
        <f t="shared" si="157"/>
        <v>196</v>
      </c>
      <c r="F731" s="501">
        <f t="shared" si="157"/>
        <v>-243.66666666666697</v>
      </c>
      <c r="G731" s="502">
        <f t="shared" si="157"/>
        <v>-227.11111111111131</v>
      </c>
      <c r="H731" s="346">
        <f t="shared" si="157"/>
        <v>-107.61904761904771</v>
      </c>
      <c r="I731" s="544"/>
      <c r="J731" s="544"/>
      <c r="K731" s="544"/>
    </row>
    <row r="732" spans="1:11" x14ac:dyDescent="0.2">
      <c r="A732" s="371" t="s">
        <v>52</v>
      </c>
      <c r="B732" s="486">
        <v>47</v>
      </c>
      <c r="C732" s="487">
        <v>46</v>
      </c>
      <c r="D732" s="487">
        <v>48</v>
      </c>
      <c r="E732" s="487">
        <v>4</v>
      </c>
      <c r="F732" s="487">
        <v>50</v>
      </c>
      <c r="G732" s="451">
        <v>47</v>
      </c>
      <c r="H732" s="482">
        <f>SUM(B732:G732)</f>
        <v>242</v>
      </c>
      <c r="I732" s="544" t="s">
        <v>56</v>
      </c>
      <c r="J732" s="331">
        <f>H720-H732</f>
        <v>1</v>
      </c>
      <c r="K732" s="332">
        <f>J732/H720</f>
        <v>4.11522633744856E-3</v>
      </c>
    </row>
    <row r="733" spans="1:11" x14ac:dyDescent="0.2">
      <c r="A733" s="371" t="s">
        <v>28</v>
      </c>
      <c r="B733" s="229">
        <v>161</v>
      </c>
      <c r="C733" s="281">
        <v>160.5</v>
      </c>
      <c r="D733" s="281">
        <v>156.5</v>
      </c>
      <c r="E733" s="281">
        <v>161.5</v>
      </c>
      <c r="F733" s="281">
        <v>154</v>
      </c>
      <c r="G733" s="230">
        <v>154</v>
      </c>
      <c r="H733" s="339"/>
      <c r="I733" s="544" t="s">
        <v>57</v>
      </c>
      <c r="J733" s="228">
        <v>155.91999999999999</v>
      </c>
      <c r="K733" s="544"/>
    </row>
    <row r="734" spans="1:11" ht="13.5" thickBot="1" x14ac:dyDescent="0.25">
      <c r="A734" s="372" t="s">
        <v>26</v>
      </c>
      <c r="B734" s="336">
        <f t="shared" ref="B734:G734" si="158">B733-B721</f>
        <v>1.5</v>
      </c>
      <c r="C734" s="337">
        <f t="shared" si="158"/>
        <v>1.5</v>
      </c>
      <c r="D734" s="337">
        <f t="shared" si="158"/>
        <v>1.5</v>
      </c>
      <c r="E734" s="337">
        <f t="shared" si="158"/>
        <v>1</v>
      </c>
      <c r="F734" s="337">
        <f t="shared" si="158"/>
        <v>1.5</v>
      </c>
      <c r="G734" s="484">
        <f t="shared" si="158"/>
        <v>1.5</v>
      </c>
      <c r="H734" s="348"/>
      <c r="I734" s="544" t="s">
        <v>26</v>
      </c>
      <c r="J734" s="239">
        <f>J733-J721</f>
        <v>-1.160000000000025</v>
      </c>
      <c r="K734" s="544"/>
    </row>
    <row r="736" spans="1:11" ht="13.5" thickBot="1" x14ac:dyDescent="0.25"/>
    <row r="737" spans="1:14" ht="13.5" thickBot="1" x14ac:dyDescent="0.25">
      <c r="A737" s="285" t="s">
        <v>168</v>
      </c>
      <c r="B737" s="621" t="s">
        <v>50</v>
      </c>
      <c r="C737" s="622"/>
      <c r="D737" s="622"/>
      <c r="E737" s="622"/>
      <c r="F737" s="622"/>
      <c r="G737" s="623"/>
      <c r="H737" s="314" t="s">
        <v>0</v>
      </c>
      <c r="I737" s="545"/>
      <c r="J737" s="545"/>
      <c r="K737" s="545"/>
    </row>
    <row r="738" spans="1:14" x14ac:dyDescent="0.2">
      <c r="A738" s="469" t="s">
        <v>2</v>
      </c>
      <c r="B738" s="316">
        <v>1</v>
      </c>
      <c r="C738" s="236">
        <v>2</v>
      </c>
      <c r="D738" s="236">
        <v>3</v>
      </c>
      <c r="E738" s="236">
        <v>4</v>
      </c>
      <c r="F738" s="236">
        <v>5</v>
      </c>
      <c r="G738" s="495">
        <v>6</v>
      </c>
      <c r="H738" s="491">
        <v>79</v>
      </c>
      <c r="I738" s="545"/>
      <c r="J738" s="545"/>
      <c r="K738" s="545"/>
    </row>
    <row r="739" spans="1:14" x14ac:dyDescent="0.2">
      <c r="A739" s="470" t="s">
        <v>3</v>
      </c>
      <c r="B739" s="462">
        <v>4840</v>
      </c>
      <c r="C739" s="463">
        <v>4840</v>
      </c>
      <c r="D739" s="462">
        <v>4840</v>
      </c>
      <c r="E739" s="463">
        <v>4840</v>
      </c>
      <c r="F739" s="462">
        <v>4840</v>
      </c>
      <c r="G739" s="463">
        <v>4840</v>
      </c>
      <c r="H739" s="462">
        <v>4840</v>
      </c>
      <c r="I739" s="545"/>
      <c r="J739" s="545"/>
      <c r="K739" s="545"/>
    </row>
    <row r="740" spans="1:14" x14ac:dyDescent="0.2">
      <c r="A740" s="471" t="s">
        <v>6</v>
      </c>
      <c r="B740" s="321">
        <v>4845</v>
      </c>
      <c r="C740" s="322">
        <v>5046</v>
      </c>
      <c r="D740" s="322">
        <v>5185</v>
      </c>
      <c r="E740" s="322">
        <v>4353</v>
      </c>
      <c r="F740" s="322">
        <v>5351</v>
      </c>
      <c r="G740" s="497">
        <v>5782</v>
      </c>
      <c r="H740" s="342">
        <v>5206</v>
      </c>
      <c r="I740" s="545"/>
      <c r="J740" s="545"/>
      <c r="K740" s="545"/>
    </row>
    <row r="741" spans="1:14" x14ac:dyDescent="0.2">
      <c r="A741" s="469" t="s">
        <v>7</v>
      </c>
      <c r="B741" s="323">
        <v>80</v>
      </c>
      <c r="C741" s="324">
        <v>93.8</v>
      </c>
      <c r="D741" s="325">
        <v>100</v>
      </c>
      <c r="E741" s="325">
        <v>33.299999999999997</v>
      </c>
      <c r="F741" s="325">
        <v>100</v>
      </c>
      <c r="G741" s="498">
        <v>86.7</v>
      </c>
      <c r="H741" s="493">
        <v>78.5</v>
      </c>
      <c r="I741" s="545"/>
      <c r="J741" s="545"/>
      <c r="K741" s="545"/>
    </row>
    <row r="742" spans="1:14" x14ac:dyDescent="0.2">
      <c r="A742" s="469" t="s">
        <v>8</v>
      </c>
      <c r="B742" s="263">
        <v>7.0999999999999994E-2</v>
      </c>
      <c r="C742" s="264">
        <v>0.06</v>
      </c>
      <c r="D742" s="327">
        <v>4.1000000000000002E-2</v>
      </c>
      <c r="E742" s="327">
        <v>0.24399999999999999</v>
      </c>
      <c r="F742" s="327">
        <v>2.5999999999999999E-2</v>
      </c>
      <c r="G742" s="499">
        <v>7.8E-2</v>
      </c>
      <c r="H742" s="494">
        <v>9.4E-2</v>
      </c>
      <c r="I742" s="545"/>
      <c r="J742" s="545"/>
      <c r="K742" s="545"/>
    </row>
    <row r="743" spans="1:14" x14ac:dyDescent="0.2">
      <c r="A743" s="471" t="s">
        <v>1</v>
      </c>
      <c r="B743" s="266">
        <f t="shared" ref="B743:F743" si="159">B740/B739*100-100</f>
        <v>0.10330578512396471</v>
      </c>
      <c r="C743" s="267">
        <f t="shared" si="159"/>
        <v>4.2561983471074427</v>
      </c>
      <c r="D743" s="267">
        <f t="shared" si="159"/>
        <v>7.1280991735537214</v>
      </c>
      <c r="E743" s="267">
        <f t="shared" si="159"/>
        <v>-10.06198347107437</v>
      </c>
      <c r="F743" s="267">
        <f t="shared" si="159"/>
        <v>10.557851239669418</v>
      </c>
      <c r="G743" s="268">
        <f t="shared" ref="G743:H743" si="160">G740/G739*100-100</f>
        <v>19.462809917355358</v>
      </c>
      <c r="H743" s="345">
        <f t="shared" si="160"/>
        <v>7.5619834710743703</v>
      </c>
      <c r="I743" s="545"/>
      <c r="J743" s="545"/>
      <c r="K743" s="545"/>
    </row>
    <row r="744" spans="1:14" ht="13.5" thickBot="1" x14ac:dyDescent="0.25">
      <c r="A744" s="469" t="s">
        <v>27</v>
      </c>
      <c r="B744" s="500">
        <f t="shared" ref="B744:F744" si="161">B740-B727</f>
        <v>13.461538461538112</v>
      </c>
      <c r="C744" s="501">
        <f t="shared" si="161"/>
        <v>40.66666666666697</v>
      </c>
      <c r="D744" s="501">
        <f t="shared" si="161"/>
        <v>328.33333333333303</v>
      </c>
      <c r="E744" s="501">
        <f t="shared" si="161"/>
        <v>43</v>
      </c>
      <c r="F744" s="501">
        <f t="shared" si="161"/>
        <v>195.66666666666697</v>
      </c>
      <c r="G744" s="502">
        <f>G740-G727</f>
        <v>588.11111111111131</v>
      </c>
      <c r="H744" s="346">
        <f>H740-H727</f>
        <v>233.61904761904771</v>
      </c>
      <c r="I744" s="545"/>
      <c r="J744" s="545"/>
      <c r="K744" s="545"/>
    </row>
    <row r="745" spans="1:14" x14ac:dyDescent="0.2">
      <c r="A745" s="371" t="s">
        <v>52</v>
      </c>
      <c r="B745" s="486">
        <v>46</v>
      </c>
      <c r="C745" s="487">
        <v>45</v>
      </c>
      <c r="D745" s="487">
        <v>46</v>
      </c>
      <c r="E745" s="487">
        <v>2</v>
      </c>
      <c r="F745" s="487">
        <v>48</v>
      </c>
      <c r="G745" s="451">
        <v>45</v>
      </c>
      <c r="H745" s="482">
        <f>SUM(B745:G745)</f>
        <v>232</v>
      </c>
      <c r="I745" s="545" t="s">
        <v>56</v>
      </c>
      <c r="J745" s="331">
        <f>H732-H745</f>
        <v>10</v>
      </c>
      <c r="K745" s="332">
        <f>J745/H732</f>
        <v>4.1322314049586778E-2</v>
      </c>
      <c r="L745" s="634" t="s">
        <v>170</v>
      </c>
      <c r="M745" s="634"/>
      <c r="N745" s="634"/>
    </row>
    <row r="746" spans="1:14" x14ac:dyDescent="0.2">
      <c r="A746" s="371" t="s">
        <v>28</v>
      </c>
      <c r="B746" s="229">
        <v>161</v>
      </c>
      <c r="C746" s="281">
        <v>160.5</v>
      </c>
      <c r="D746" s="281">
        <v>156.5</v>
      </c>
      <c r="E746" s="281">
        <v>161.5</v>
      </c>
      <c r="F746" s="281">
        <v>154</v>
      </c>
      <c r="G746" s="230">
        <v>154</v>
      </c>
      <c r="H746" s="339"/>
      <c r="I746" s="545" t="s">
        <v>57</v>
      </c>
      <c r="J746" s="228">
        <v>156.47</v>
      </c>
      <c r="K746" s="545"/>
    </row>
    <row r="747" spans="1:14" ht="13.5" thickBot="1" x14ac:dyDescent="0.25">
      <c r="A747" s="372" t="s">
        <v>26</v>
      </c>
      <c r="B747" s="336">
        <f t="shared" ref="B747" si="162">B746-B734</f>
        <v>159.5</v>
      </c>
      <c r="C747" s="337">
        <f t="shared" ref="C747" si="163">C746-C734</f>
        <v>159</v>
      </c>
      <c r="D747" s="337">
        <f t="shared" ref="D747" si="164">D746-D734</f>
        <v>155</v>
      </c>
      <c r="E747" s="337">
        <f t="shared" ref="E747" si="165">E746-E734</f>
        <v>160.5</v>
      </c>
      <c r="F747" s="337">
        <f t="shared" ref="F747" si="166">F746-F734</f>
        <v>152.5</v>
      </c>
      <c r="G747" s="484">
        <f t="shared" ref="G747" si="167">G746-G734</f>
        <v>152.5</v>
      </c>
      <c r="H747" s="348"/>
      <c r="I747" s="545" t="s">
        <v>26</v>
      </c>
      <c r="J747" s="239">
        <f>J746-J733</f>
        <v>0.55000000000001137</v>
      </c>
      <c r="K747" s="545"/>
    </row>
    <row r="749" spans="1:14" ht="13.5" thickBot="1" x14ac:dyDescent="0.25"/>
    <row r="750" spans="1:14" ht="13.5" thickBot="1" x14ac:dyDescent="0.25">
      <c r="A750" s="285" t="s">
        <v>171</v>
      </c>
      <c r="B750" s="621" t="s">
        <v>50</v>
      </c>
      <c r="C750" s="622"/>
      <c r="D750" s="622"/>
      <c r="E750" s="622"/>
      <c r="F750" s="622"/>
      <c r="G750" s="623"/>
      <c r="H750" s="314" t="s">
        <v>0</v>
      </c>
      <c r="I750" s="546"/>
      <c r="J750" s="546"/>
      <c r="K750" s="546"/>
    </row>
    <row r="751" spans="1:14" x14ac:dyDescent="0.2">
      <c r="A751" s="469" t="s">
        <v>2</v>
      </c>
      <c r="B751" s="316">
        <v>1</v>
      </c>
      <c r="C751" s="236">
        <v>2</v>
      </c>
      <c r="D751" s="236">
        <v>3</v>
      </c>
      <c r="E751" s="236">
        <v>4</v>
      </c>
      <c r="F751" s="236">
        <v>5</v>
      </c>
      <c r="G751" s="495">
        <v>6</v>
      </c>
      <c r="H751" s="491">
        <v>79</v>
      </c>
      <c r="I751" s="546"/>
      <c r="J751" s="546"/>
      <c r="K751" s="546"/>
    </row>
    <row r="752" spans="1:14" x14ac:dyDescent="0.2">
      <c r="A752" s="470" t="s">
        <v>3</v>
      </c>
      <c r="B752" s="462">
        <v>4820</v>
      </c>
      <c r="C752" s="462">
        <v>4820</v>
      </c>
      <c r="D752" s="462">
        <v>4820</v>
      </c>
      <c r="E752" s="462">
        <v>4820</v>
      </c>
      <c r="F752" s="462">
        <v>4820</v>
      </c>
      <c r="G752" s="462">
        <v>4820</v>
      </c>
      <c r="H752" s="462">
        <v>4820</v>
      </c>
      <c r="I752" s="546"/>
      <c r="J752" s="546"/>
      <c r="K752" s="546"/>
    </row>
    <row r="753" spans="1:11" x14ac:dyDescent="0.2">
      <c r="A753" s="471" t="s">
        <v>6</v>
      </c>
      <c r="B753" s="321">
        <v>4856</v>
      </c>
      <c r="C753" s="322">
        <v>5093</v>
      </c>
      <c r="D753" s="322">
        <v>5118</v>
      </c>
      <c r="E753" s="322">
        <v>4517</v>
      </c>
      <c r="F753" s="322">
        <v>5273</v>
      </c>
      <c r="G753" s="497">
        <v>5452</v>
      </c>
      <c r="H753" s="342">
        <v>5142</v>
      </c>
      <c r="I753" s="546"/>
      <c r="J753" s="546"/>
      <c r="K753" s="546"/>
    </row>
    <row r="754" spans="1:11" x14ac:dyDescent="0.2">
      <c r="A754" s="469" t="s">
        <v>7</v>
      </c>
      <c r="B754" s="323">
        <v>86.7</v>
      </c>
      <c r="C754" s="324">
        <v>100</v>
      </c>
      <c r="D754" s="325">
        <v>100</v>
      </c>
      <c r="E754" s="325">
        <v>0</v>
      </c>
      <c r="F754" s="325">
        <v>100</v>
      </c>
      <c r="G754" s="498">
        <v>80</v>
      </c>
      <c r="H754" s="493">
        <v>83.1</v>
      </c>
      <c r="I754" s="546"/>
      <c r="J754" s="546"/>
      <c r="K754" s="546"/>
    </row>
    <row r="755" spans="1:11" x14ac:dyDescent="0.2">
      <c r="A755" s="469" t="s">
        <v>8</v>
      </c>
      <c r="B755" s="263">
        <v>6.5000000000000002E-2</v>
      </c>
      <c r="C755" s="264">
        <v>0.05</v>
      </c>
      <c r="D755" s="327">
        <v>4.2000000000000003E-2</v>
      </c>
      <c r="E755" s="327">
        <v>0.32300000000000001</v>
      </c>
      <c r="F755" s="327">
        <v>3.4000000000000002E-2</v>
      </c>
      <c r="G755" s="499">
        <v>8.2000000000000003E-2</v>
      </c>
      <c r="H755" s="494">
        <v>7.6999999999999999E-2</v>
      </c>
      <c r="I755" s="546"/>
      <c r="J755" s="546"/>
      <c r="K755" s="546"/>
    </row>
    <row r="756" spans="1:11" x14ac:dyDescent="0.2">
      <c r="A756" s="471" t="s">
        <v>1</v>
      </c>
      <c r="B756" s="266">
        <f t="shared" ref="B756:H756" si="168">B753/B752*100-100</f>
        <v>0.7468879668049766</v>
      </c>
      <c r="C756" s="267">
        <f t="shared" si="168"/>
        <v>5.663900414937757</v>
      </c>
      <c r="D756" s="267">
        <f t="shared" si="168"/>
        <v>6.1825726141078832</v>
      </c>
      <c r="E756" s="267">
        <f t="shared" si="168"/>
        <v>-6.2863070539419112</v>
      </c>
      <c r="F756" s="267">
        <f t="shared" si="168"/>
        <v>9.3983402489626684</v>
      </c>
      <c r="G756" s="268">
        <f t="shared" si="168"/>
        <v>13.112033195020743</v>
      </c>
      <c r="H756" s="345">
        <f t="shared" si="168"/>
        <v>6.6804979253112009</v>
      </c>
      <c r="I756" s="546"/>
      <c r="J756" s="546"/>
      <c r="K756" s="546"/>
    </row>
    <row r="757" spans="1:11" ht="13.5" thickBot="1" x14ac:dyDescent="0.25">
      <c r="A757" s="469" t="s">
        <v>27</v>
      </c>
      <c r="B757" s="500">
        <f t="shared" ref="B757:F757" si="169">B753-B740</f>
        <v>11</v>
      </c>
      <c r="C757" s="501">
        <f t="shared" si="169"/>
        <v>47</v>
      </c>
      <c r="D757" s="501">
        <f t="shared" si="169"/>
        <v>-67</v>
      </c>
      <c r="E757" s="501">
        <f t="shared" si="169"/>
        <v>164</v>
      </c>
      <c r="F757" s="501">
        <f t="shared" si="169"/>
        <v>-78</v>
      </c>
      <c r="G757" s="502">
        <f>G753-G740</f>
        <v>-330</v>
      </c>
      <c r="H757" s="346">
        <f>H753-H740</f>
        <v>-64</v>
      </c>
      <c r="I757" s="546"/>
      <c r="J757" s="546"/>
      <c r="K757" s="546"/>
    </row>
    <row r="758" spans="1:11" ht="15.75" thickBot="1" x14ac:dyDescent="0.25">
      <c r="A758" s="371" t="s">
        <v>52</v>
      </c>
      <c r="B758" s="550">
        <f>[1]LM!$F$371</f>
        <v>46</v>
      </c>
      <c r="C758" s="551">
        <f>[1]LM!$R$371</f>
        <v>45</v>
      </c>
      <c r="D758" s="551">
        <f>[1]LM!$AD$371</f>
        <v>45</v>
      </c>
      <c r="E758" s="551">
        <f>[1]LM!$AP$371</f>
        <v>2</v>
      </c>
      <c r="F758" s="551">
        <f>[1]LM!$BB$371</f>
        <v>47</v>
      </c>
      <c r="G758" s="552">
        <f>[1]LM!$BN$371</f>
        <v>44</v>
      </c>
      <c r="H758" s="482">
        <f>SUM(B758:G758)</f>
        <v>229</v>
      </c>
      <c r="I758" s="546" t="s">
        <v>56</v>
      </c>
      <c r="J758" s="331">
        <f>H745-H758</f>
        <v>3</v>
      </c>
      <c r="K758" s="332">
        <f>J758/H745</f>
        <v>1.2931034482758621E-2</v>
      </c>
    </row>
    <row r="759" spans="1:11" x14ac:dyDescent="0.2">
      <c r="A759" s="371" t="s">
        <v>28</v>
      </c>
      <c r="B759" s="229">
        <v>161</v>
      </c>
      <c r="C759" s="281">
        <v>160.5</v>
      </c>
      <c r="D759" s="281">
        <v>156.5</v>
      </c>
      <c r="E759" s="281">
        <v>161.5</v>
      </c>
      <c r="F759" s="281">
        <v>154</v>
      </c>
      <c r="G759" s="230">
        <v>154</v>
      </c>
      <c r="H759" s="339"/>
      <c r="I759" s="546" t="s">
        <v>57</v>
      </c>
      <c r="J759" s="228">
        <v>157.27000000000001</v>
      </c>
      <c r="K759" s="546"/>
    </row>
    <row r="760" spans="1:11" ht="13.5" thickBot="1" x14ac:dyDescent="0.25">
      <c r="A760" s="372" t="s">
        <v>26</v>
      </c>
      <c r="B760" s="336">
        <f t="shared" ref="B760:G760" si="170">B759-B747</f>
        <v>1.5</v>
      </c>
      <c r="C760" s="337">
        <f t="shared" si="170"/>
        <v>1.5</v>
      </c>
      <c r="D760" s="337">
        <f t="shared" si="170"/>
        <v>1.5</v>
      </c>
      <c r="E760" s="337">
        <f t="shared" si="170"/>
        <v>1</v>
      </c>
      <c r="F760" s="337">
        <f t="shared" si="170"/>
        <v>1.5</v>
      </c>
      <c r="G760" s="484">
        <f t="shared" si="170"/>
        <v>1.5</v>
      </c>
      <c r="H760" s="348"/>
      <c r="I760" s="546" t="s">
        <v>26</v>
      </c>
      <c r="J760" s="239">
        <f>J759-J746</f>
        <v>0.80000000000001137</v>
      </c>
      <c r="K760" s="546"/>
    </row>
    <row r="762" spans="1:11" ht="13.5" thickBot="1" x14ac:dyDescent="0.25"/>
    <row r="763" spans="1:11" ht="13.5" thickBot="1" x14ac:dyDescent="0.25">
      <c r="A763" s="285" t="s">
        <v>172</v>
      </c>
      <c r="B763" s="621" t="s">
        <v>50</v>
      </c>
      <c r="C763" s="622"/>
      <c r="D763" s="622"/>
      <c r="E763" s="622"/>
      <c r="F763" s="622"/>
      <c r="G763" s="623"/>
      <c r="H763" s="314" t="s">
        <v>0</v>
      </c>
      <c r="I763" s="553"/>
      <c r="J763" s="553"/>
      <c r="K763" s="553"/>
    </row>
    <row r="764" spans="1:11" x14ac:dyDescent="0.2">
      <c r="A764" s="469" t="s">
        <v>2</v>
      </c>
      <c r="B764" s="316">
        <v>1</v>
      </c>
      <c r="C764" s="236">
        <v>2</v>
      </c>
      <c r="D764" s="236">
        <v>3</v>
      </c>
      <c r="E764" s="236">
        <v>4</v>
      </c>
      <c r="F764" s="236">
        <v>5</v>
      </c>
      <c r="G764" s="495">
        <v>6</v>
      </c>
      <c r="H764" s="491">
        <v>79</v>
      </c>
      <c r="I764" s="553"/>
      <c r="J764" s="553"/>
      <c r="K764" s="553"/>
    </row>
    <row r="765" spans="1:11" x14ac:dyDescent="0.2">
      <c r="A765" s="470" t="s">
        <v>3</v>
      </c>
      <c r="B765" s="462">
        <v>4840</v>
      </c>
      <c r="C765" s="462">
        <v>4840</v>
      </c>
      <c r="D765" s="462">
        <v>4840</v>
      </c>
      <c r="E765" s="462">
        <v>4840</v>
      </c>
      <c r="F765" s="462">
        <v>4840</v>
      </c>
      <c r="G765" s="462">
        <v>4840</v>
      </c>
      <c r="H765" s="462">
        <v>4840</v>
      </c>
      <c r="I765" s="553"/>
      <c r="J765" s="553"/>
      <c r="K765" s="553"/>
    </row>
    <row r="766" spans="1:11" x14ac:dyDescent="0.2">
      <c r="A766" s="471" t="s">
        <v>6</v>
      </c>
      <c r="B766" s="321">
        <v>4868</v>
      </c>
      <c r="C766" s="322">
        <v>5239.333333333333</v>
      </c>
      <c r="D766" s="322">
        <v>4921.666666666667</v>
      </c>
      <c r="E766" s="322">
        <v>4790</v>
      </c>
      <c r="F766" s="322">
        <v>5292.1428571428569</v>
      </c>
      <c r="G766" s="497">
        <v>5452.8571428571431</v>
      </c>
      <c r="H766" s="342">
        <v>5130.8974358974401</v>
      </c>
      <c r="I766" s="553"/>
      <c r="J766" s="553"/>
      <c r="K766" s="553"/>
    </row>
    <row r="767" spans="1:11" x14ac:dyDescent="0.2">
      <c r="A767" s="469" t="s">
        <v>7</v>
      </c>
      <c r="B767" s="323">
        <v>86.666666666666671</v>
      </c>
      <c r="C767" s="324">
        <v>93.333333333333329</v>
      </c>
      <c r="D767" s="325">
        <v>83.333333333333329</v>
      </c>
      <c r="E767" s="325">
        <v>0</v>
      </c>
      <c r="F767" s="325">
        <v>100</v>
      </c>
      <c r="G767" s="498">
        <v>100</v>
      </c>
      <c r="H767" s="493">
        <v>87.179487179487197</v>
      </c>
      <c r="I767" s="553"/>
      <c r="J767" s="553"/>
      <c r="K767" s="553"/>
    </row>
    <row r="768" spans="1:11" x14ac:dyDescent="0.2">
      <c r="A768" s="469" t="s">
        <v>8</v>
      </c>
      <c r="B768" s="263">
        <v>7.393407973181261E-2</v>
      </c>
      <c r="C768" s="264">
        <v>4.5751475156110409E-2</v>
      </c>
      <c r="D768" s="327">
        <v>6.8893622307038688E-2</v>
      </c>
      <c r="E768" s="327">
        <v>0.1649269311064718</v>
      </c>
      <c r="F768" s="327">
        <v>3.7522175537230043E-2</v>
      </c>
      <c r="G768" s="499">
        <v>3.6844191111277957E-2</v>
      </c>
      <c r="H768" s="494">
        <v>7.4144044962641861E-2</v>
      </c>
      <c r="I768" s="553"/>
      <c r="J768" s="553"/>
      <c r="K768" s="553"/>
    </row>
    <row r="769" spans="1:11" x14ac:dyDescent="0.2">
      <c r="A769" s="471" t="s">
        <v>1</v>
      </c>
      <c r="B769" s="266">
        <f t="shared" ref="B769:H769" si="171">B766/B765*100-100</f>
        <v>0.57851239669422228</v>
      </c>
      <c r="C769" s="267">
        <f t="shared" si="171"/>
        <v>8.250688705234154</v>
      </c>
      <c r="D769" s="267">
        <f t="shared" si="171"/>
        <v>1.6873278236914757</v>
      </c>
      <c r="E769" s="267">
        <f t="shared" si="171"/>
        <v>-1.0330578512396755</v>
      </c>
      <c r="F769" s="267">
        <f t="shared" si="171"/>
        <v>9.3417945690673037</v>
      </c>
      <c r="G769" s="268">
        <f t="shared" si="171"/>
        <v>12.662337662337663</v>
      </c>
      <c r="H769" s="345">
        <f t="shared" si="171"/>
        <v>6.0102776011867718</v>
      </c>
      <c r="I769" s="553"/>
      <c r="J769" s="553"/>
      <c r="K769" s="553"/>
    </row>
    <row r="770" spans="1:11" ht="13.5" thickBot="1" x14ac:dyDescent="0.25">
      <c r="A770" s="469" t="s">
        <v>27</v>
      </c>
      <c r="B770" s="500">
        <f t="shared" ref="B770:F770" si="172">B766-B753</f>
        <v>12</v>
      </c>
      <c r="C770" s="501">
        <f t="shared" si="172"/>
        <v>146.33333333333303</v>
      </c>
      <c r="D770" s="501">
        <f t="shared" si="172"/>
        <v>-196.33333333333303</v>
      </c>
      <c r="E770" s="501">
        <f t="shared" si="172"/>
        <v>273</v>
      </c>
      <c r="F770" s="501">
        <f t="shared" si="172"/>
        <v>19.142857142856883</v>
      </c>
      <c r="G770" s="502">
        <f>G766-G753</f>
        <v>0.857142857143117</v>
      </c>
      <c r="H770" s="346">
        <f>H766-H753</f>
        <v>-11.102564102559882</v>
      </c>
      <c r="I770" s="553"/>
      <c r="J770" s="553"/>
      <c r="K770" s="553"/>
    </row>
    <row r="771" spans="1:11" ht="15.75" thickBot="1" x14ac:dyDescent="0.25">
      <c r="A771" s="371" t="s">
        <v>52</v>
      </c>
      <c r="B771" s="550">
        <f>[1]LM!$F$371</f>
        <v>46</v>
      </c>
      <c r="C771" s="551">
        <f>[1]LM!$R$371</f>
        <v>45</v>
      </c>
      <c r="D771" s="551">
        <f>[1]LM!$AD$371</f>
        <v>45</v>
      </c>
      <c r="E771" s="551">
        <f>[1]LM!$AP$371</f>
        <v>2</v>
      </c>
      <c r="F771" s="551">
        <f>[1]LM!$BB$371</f>
        <v>47</v>
      </c>
      <c r="G771" s="552">
        <f>[1]LM!$BN$371</f>
        <v>44</v>
      </c>
      <c r="H771" s="482">
        <f>SUM(B771:G771)</f>
        <v>229</v>
      </c>
      <c r="I771" s="553" t="s">
        <v>56</v>
      </c>
      <c r="J771" s="331">
        <f>H758-H771</f>
        <v>0</v>
      </c>
      <c r="K771" s="332">
        <f>J771/H758</f>
        <v>0</v>
      </c>
    </row>
    <row r="772" spans="1:11" x14ac:dyDescent="0.2">
      <c r="A772" s="371" t="s">
        <v>28</v>
      </c>
      <c r="B772" s="229">
        <v>161</v>
      </c>
      <c r="C772" s="281">
        <v>160.5</v>
      </c>
      <c r="D772" s="281">
        <v>156.5</v>
      </c>
      <c r="E772" s="281">
        <v>161.5</v>
      </c>
      <c r="F772" s="281">
        <v>154</v>
      </c>
      <c r="G772" s="230">
        <v>154</v>
      </c>
      <c r="H772" s="339"/>
      <c r="I772" s="553" t="s">
        <v>57</v>
      </c>
      <c r="J772" s="228">
        <v>157.19999999999999</v>
      </c>
      <c r="K772" s="553"/>
    </row>
    <row r="773" spans="1:11" ht="13.5" thickBot="1" x14ac:dyDescent="0.25">
      <c r="A773" s="372" t="s">
        <v>26</v>
      </c>
      <c r="B773" s="336">
        <f t="shared" ref="B773:G773" si="173">B772-B760</f>
        <v>159.5</v>
      </c>
      <c r="C773" s="337">
        <f t="shared" si="173"/>
        <v>159</v>
      </c>
      <c r="D773" s="337">
        <f t="shared" si="173"/>
        <v>155</v>
      </c>
      <c r="E773" s="337">
        <f t="shared" si="173"/>
        <v>160.5</v>
      </c>
      <c r="F773" s="337">
        <f t="shared" si="173"/>
        <v>152.5</v>
      </c>
      <c r="G773" s="484">
        <f t="shared" si="173"/>
        <v>152.5</v>
      </c>
      <c r="H773" s="348"/>
      <c r="I773" s="553" t="s">
        <v>26</v>
      </c>
      <c r="J773" s="239">
        <f>J772-J759</f>
        <v>-7.00000000000216E-2</v>
      </c>
      <c r="K773" s="553"/>
    </row>
    <row r="775" spans="1:11" ht="13.5" thickBot="1" x14ac:dyDescent="0.25"/>
    <row r="776" spans="1:11" ht="13.5" thickBot="1" x14ac:dyDescent="0.25">
      <c r="A776" s="285" t="s">
        <v>173</v>
      </c>
      <c r="B776" s="621" t="s">
        <v>50</v>
      </c>
      <c r="C776" s="622"/>
      <c r="D776" s="622"/>
      <c r="E776" s="622"/>
      <c r="F776" s="622"/>
      <c r="G776" s="623"/>
      <c r="H776" s="314" t="s">
        <v>0</v>
      </c>
      <c r="I776" s="554"/>
      <c r="J776" s="554"/>
      <c r="K776" s="554"/>
    </row>
    <row r="777" spans="1:11" x14ac:dyDescent="0.2">
      <c r="A777" s="469" t="s">
        <v>2</v>
      </c>
      <c r="B777" s="316">
        <v>1</v>
      </c>
      <c r="C777" s="236">
        <v>2</v>
      </c>
      <c r="D777" s="236">
        <v>3</v>
      </c>
      <c r="E777" s="236">
        <v>4</v>
      </c>
      <c r="F777" s="236">
        <v>5</v>
      </c>
      <c r="G777" s="495">
        <v>6</v>
      </c>
      <c r="H777" s="491">
        <v>77</v>
      </c>
      <c r="I777" s="554"/>
      <c r="J777" s="554"/>
      <c r="K777" s="554"/>
    </row>
    <row r="778" spans="1:11" x14ac:dyDescent="0.2">
      <c r="A778" s="470" t="s">
        <v>3</v>
      </c>
      <c r="B778" s="462">
        <v>4860</v>
      </c>
      <c r="C778" s="463">
        <v>4860</v>
      </c>
      <c r="D778" s="463">
        <v>4860</v>
      </c>
      <c r="E778" s="463">
        <v>4860</v>
      </c>
      <c r="F778" s="463">
        <v>4860</v>
      </c>
      <c r="G778" s="548">
        <v>4860</v>
      </c>
      <c r="H778" s="547">
        <v>4860</v>
      </c>
      <c r="I778" s="554"/>
      <c r="J778" s="554"/>
      <c r="K778" s="554"/>
    </row>
    <row r="779" spans="1:11" x14ac:dyDescent="0.2">
      <c r="A779" s="471" t="s">
        <v>6</v>
      </c>
      <c r="B779" s="321">
        <v>5044</v>
      </c>
      <c r="C779" s="322">
        <v>5208</v>
      </c>
      <c r="D779" s="322">
        <v>5224</v>
      </c>
      <c r="E779" s="322">
        <v>5464</v>
      </c>
      <c r="F779" s="322">
        <v>5234</v>
      </c>
      <c r="G779" s="497">
        <v>5535</v>
      </c>
      <c r="H779" s="342">
        <v>5255</v>
      </c>
      <c r="I779" s="554"/>
      <c r="J779" s="554"/>
      <c r="K779" s="554"/>
    </row>
    <row r="780" spans="1:11" x14ac:dyDescent="0.2">
      <c r="A780" s="469" t="s">
        <v>7</v>
      </c>
      <c r="B780" s="323">
        <v>73.3</v>
      </c>
      <c r="C780" s="324">
        <v>93.3</v>
      </c>
      <c r="D780" s="325">
        <v>93.3</v>
      </c>
      <c r="E780" s="325">
        <v>100</v>
      </c>
      <c r="F780" s="325">
        <v>86.7</v>
      </c>
      <c r="G780" s="498">
        <v>60</v>
      </c>
      <c r="H780" s="493">
        <v>87</v>
      </c>
      <c r="I780" s="554"/>
      <c r="J780" s="554"/>
      <c r="K780" s="554"/>
    </row>
    <row r="781" spans="1:11" x14ac:dyDescent="0.2">
      <c r="A781" s="469" t="s">
        <v>8</v>
      </c>
      <c r="B781" s="263">
        <v>7.1999999999999995E-2</v>
      </c>
      <c r="C781" s="264">
        <v>0.06</v>
      </c>
      <c r="D781" s="327">
        <v>6.0999999999999999E-2</v>
      </c>
      <c r="E781" s="327">
        <v>3.9E-2</v>
      </c>
      <c r="F781" s="327">
        <v>5.8000000000000003E-2</v>
      </c>
      <c r="G781" s="499">
        <v>0.08</v>
      </c>
      <c r="H781" s="494">
        <v>7.0999999999999994E-2</v>
      </c>
      <c r="I781" s="554"/>
      <c r="J781" s="554"/>
      <c r="K781" s="554"/>
    </row>
    <row r="782" spans="1:11" x14ac:dyDescent="0.2">
      <c r="A782" s="471" t="s">
        <v>1</v>
      </c>
      <c r="B782" s="266">
        <f t="shared" ref="B782:H782" si="174">B779/B778*100-100</f>
        <v>3.7860082304526799</v>
      </c>
      <c r="C782" s="267">
        <f t="shared" si="174"/>
        <v>7.1604938271604794</v>
      </c>
      <c r="D782" s="267">
        <f t="shared" si="174"/>
        <v>7.4897119341563752</v>
      </c>
      <c r="E782" s="267">
        <f t="shared" si="174"/>
        <v>12.42798353909464</v>
      </c>
      <c r="F782" s="267">
        <f t="shared" si="174"/>
        <v>7.6954732510288153</v>
      </c>
      <c r="G782" s="268">
        <f t="shared" si="174"/>
        <v>13.888888888888886</v>
      </c>
      <c r="H782" s="345">
        <f t="shared" si="174"/>
        <v>8.1275720164609027</v>
      </c>
      <c r="I782" s="554"/>
      <c r="J782" s="554"/>
      <c r="K782" s="554"/>
    </row>
    <row r="783" spans="1:11" ht="13.5" thickBot="1" x14ac:dyDescent="0.25">
      <c r="A783" s="469" t="s">
        <v>27</v>
      </c>
      <c r="B783" s="500">
        <f t="shared" ref="B783:F783" si="175">B779-B766</f>
        <v>176</v>
      </c>
      <c r="C783" s="501">
        <f t="shared" si="175"/>
        <v>-31.33333333333303</v>
      </c>
      <c r="D783" s="501">
        <f t="shared" si="175"/>
        <v>302.33333333333303</v>
      </c>
      <c r="E783" s="501">
        <f t="shared" si="175"/>
        <v>674</v>
      </c>
      <c r="F783" s="501">
        <f t="shared" si="175"/>
        <v>-58.142857142856883</v>
      </c>
      <c r="G783" s="502">
        <f>G779-G766</f>
        <v>82.142857142856883</v>
      </c>
      <c r="H783" s="346">
        <f>H779-H766</f>
        <v>124.10256410255988</v>
      </c>
      <c r="I783" s="554"/>
      <c r="J783" s="554"/>
      <c r="K783" s="554"/>
    </row>
    <row r="784" spans="1:11" ht="15" x14ac:dyDescent="0.2">
      <c r="A784" s="371" t="s">
        <v>52</v>
      </c>
      <c r="B784" s="555">
        <v>46</v>
      </c>
      <c r="C784" s="556">
        <v>45</v>
      </c>
      <c r="D784" s="556">
        <v>46</v>
      </c>
      <c r="E784" s="556">
        <v>2</v>
      </c>
      <c r="F784" s="556">
        <v>47</v>
      </c>
      <c r="G784" s="557">
        <v>45</v>
      </c>
      <c r="H784" s="482">
        <f>SUM(B784:G784)</f>
        <v>231</v>
      </c>
      <c r="I784" s="554" t="s">
        <v>56</v>
      </c>
      <c r="J784" s="331">
        <f>H771-H784</f>
        <v>-2</v>
      </c>
      <c r="K784" s="332">
        <f>J784/H771</f>
        <v>-8.7336244541484712E-3</v>
      </c>
    </row>
    <row r="785" spans="1:11" x14ac:dyDescent="0.2">
      <c r="A785" s="371" t="s">
        <v>28</v>
      </c>
      <c r="B785" s="229">
        <v>161</v>
      </c>
      <c r="C785" s="281">
        <v>160.5</v>
      </c>
      <c r="D785" s="281">
        <v>156.5</v>
      </c>
      <c r="E785" s="281">
        <v>161.5</v>
      </c>
      <c r="F785" s="281">
        <v>154</v>
      </c>
      <c r="G785" s="230">
        <v>154</v>
      </c>
      <c r="H785" s="339"/>
      <c r="I785" s="554" t="s">
        <v>57</v>
      </c>
      <c r="J785" s="228">
        <v>157.51</v>
      </c>
      <c r="K785" s="554"/>
    </row>
    <row r="786" spans="1:11" ht="13.5" thickBot="1" x14ac:dyDescent="0.25">
      <c r="A786" s="372" t="s">
        <v>26</v>
      </c>
      <c r="B786" s="336">
        <f t="shared" ref="B786:G786" si="176">B785-B773</f>
        <v>1.5</v>
      </c>
      <c r="C786" s="337">
        <f t="shared" si="176"/>
        <v>1.5</v>
      </c>
      <c r="D786" s="337">
        <f t="shared" si="176"/>
        <v>1.5</v>
      </c>
      <c r="E786" s="337">
        <f t="shared" si="176"/>
        <v>1</v>
      </c>
      <c r="F786" s="337">
        <f t="shared" si="176"/>
        <v>1.5</v>
      </c>
      <c r="G786" s="484">
        <f t="shared" si="176"/>
        <v>1.5</v>
      </c>
      <c r="H786" s="348"/>
      <c r="I786" s="554" t="s">
        <v>26</v>
      </c>
      <c r="J786" s="239">
        <f>J785-J772</f>
        <v>0.31000000000000227</v>
      </c>
      <c r="K786" s="554"/>
    </row>
    <row r="788" spans="1:11" ht="13.5" thickBot="1" x14ac:dyDescent="0.25"/>
    <row r="789" spans="1:11" ht="13.5" thickBot="1" x14ac:dyDescent="0.25">
      <c r="A789" s="285" t="s">
        <v>174</v>
      </c>
      <c r="B789" s="621" t="s">
        <v>50</v>
      </c>
      <c r="C789" s="622"/>
      <c r="D789" s="622"/>
      <c r="E789" s="622"/>
      <c r="F789" s="622"/>
      <c r="G789" s="623"/>
      <c r="H789" s="314" t="s">
        <v>0</v>
      </c>
      <c r="I789" s="558"/>
      <c r="J789" s="558"/>
      <c r="K789" s="558"/>
    </row>
    <row r="790" spans="1:11" x14ac:dyDescent="0.2">
      <c r="A790" s="469" t="s">
        <v>2</v>
      </c>
      <c r="B790" s="316">
        <v>1</v>
      </c>
      <c r="C790" s="236">
        <v>2</v>
      </c>
      <c r="D790" s="236">
        <v>3</v>
      </c>
      <c r="E790" s="236">
        <v>4</v>
      </c>
      <c r="F790" s="236">
        <v>5</v>
      </c>
      <c r="G790" s="495">
        <v>6</v>
      </c>
      <c r="H790" s="491">
        <v>77</v>
      </c>
      <c r="I790" s="558"/>
      <c r="J790" s="558"/>
      <c r="K790" s="558"/>
    </row>
    <row r="791" spans="1:11" x14ac:dyDescent="0.2">
      <c r="A791" s="470" t="s">
        <v>3</v>
      </c>
      <c r="B791" s="462">
        <v>4880</v>
      </c>
      <c r="C791" s="463">
        <v>4880</v>
      </c>
      <c r="D791" s="463">
        <v>4880</v>
      </c>
      <c r="E791" s="463">
        <v>4880</v>
      </c>
      <c r="F791" s="463">
        <v>4880</v>
      </c>
      <c r="G791" s="548">
        <v>4880</v>
      </c>
      <c r="H791" s="547">
        <v>4880</v>
      </c>
      <c r="I791" s="558"/>
      <c r="J791" s="558"/>
      <c r="K791" s="558"/>
    </row>
    <row r="792" spans="1:11" x14ac:dyDescent="0.2">
      <c r="A792" s="471" t="s">
        <v>6</v>
      </c>
      <c r="B792" s="321">
        <v>5044</v>
      </c>
      <c r="C792" s="322">
        <v>5292</v>
      </c>
      <c r="D792" s="322">
        <v>5336</v>
      </c>
      <c r="E792" s="322">
        <v>5364</v>
      </c>
      <c r="F792" s="322">
        <v>5286</v>
      </c>
      <c r="G792" s="497">
        <v>5580</v>
      </c>
      <c r="H792" s="342">
        <v>5309</v>
      </c>
      <c r="I792" s="558"/>
      <c r="J792" s="558"/>
      <c r="K792" s="558"/>
    </row>
    <row r="793" spans="1:11" x14ac:dyDescent="0.2">
      <c r="A793" s="469" t="s">
        <v>7</v>
      </c>
      <c r="B793" s="323">
        <v>80</v>
      </c>
      <c r="C793" s="324">
        <v>93.3</v>
      </c>
      <c r="D793" s="325">
        <v>93.3</v>
      </c>
      <c r="E793" s="325">
        <v>100</v>
      </c>
      <c r="F793" s="325">
        <v>66.7</v>
      </c>
      <c r="G793" s="498">
        <v>93.3</v>
      </c>
      <c r="H793" s="493">
        <v>83.1</v>
      </c>
      <c r="I793" s="558"/>
      <c r="J793" s="558"/>
      <c r="K793" s="558"/>
    </row>
    <row r="794" spans="1:11" x14ac:dyDescent="0.2">
      <c r="A794" s="469" t="s">
        <v>8</v>
      </c>
      <c r="B794" s="263">
        <v>8.5000000000000006E-2</v>
      </c>
      <c r="C794" s="264">
        <v>5.8000000000000003E-2</v>
      </c>
      <c r="D794" s="327">
        <v>5.2999999999999999E-2</v>
      </c>
      <c r="E794" s="327">
        <v>4.9000000000000002E-2</v>
      </c>
      <c r="F794" s="327">
        <v>9.8000000000000004E-2</v>
      </c>
      <c r="G794" s="499">
        <v>0.06</v>
      </c>
      <c r="H794" s="494">
        <v>7.6999999999999999E-2</v>
      </c>
      <c r="I794" s="558"/>
      <c r="J794" s="558"/>
      <c r="K794" s="558"/>
    </row>
    <row r="795" spans="1:11" x14ac:dyDescent="0.2">
      <c r="A795" s="471" t="s">
        <v>1</v>
      </c>
      <c r="B795" s="266">
        <f t="shared" ref="B795:H795" si="177">B792/B791*100-100</f>
        <v>3.3606557377049171</v>
      </c>
      <c r="C795" s="267">
        <f t="shared" si="177"/>
        <v>8.4426229508196826</v>
      </c>
      <c r="D795" s="267">
        <f t="shared" si="177"/>
        <v>9.3442622950819612</v>
      </c>
      <c r="E795" s="267">
        <f t="shared" si="177"/>
        <v>9.9180327868852487</v>
      </c>
      <c r="F795" s="267">
        <f t="shared" si="177"/>
        <v>8.3196721311475414</v>
      </c>
      <c r="G795" s="268">
        <f t="shared" si="177"/>
        <v>14.344262295081961</v>
      </c>
      <c r="H795" s="345">
        <f t="shared" si="177"/>
        <v>8.7909836065573614</v>
      </c>
      <c r="I795" s="558"/>
      <c r="J795" s="558"/>
      <c r="K795" s="558"/>
    </row>
    <row r="796" spans="1:11" ht="13.5" thickBot="1" x14ac:dyDescent="0.25">
      <c r="A796" s="469" t="s">
        <v>27</v>
      </c>
      <c r="B796" s="500">
        <f t="shared" ref="B796:F796" si="178">B792-B779</f>
        <v>0</v>
      </c>
      <c r="C796" s="501">
        <f t="shared" si="178"/>
        <v>84</v>
      </c>
      <c r="D796" s="501">
        <f t="shared" si="178"/>
        <v>112</v>
      </c>
      <c r="E796" s="501">
        <f t="shared" si="178"/>
        <v>-100</v>
      </c>
      <c r="F796" s="501">
        <f t="shared" si="178"/>
        <v>52</v>
      </c>
      <c r="G796" s="502">
        <f>G792-G779</f>
        <v>45</v>
      </c>
      <c r="H796" s="346">
        <f>H792-H779</f>
        <v>54</v>
      </c>
      <c r="I796" s="558"/>
      <c r="J796" s="558"/>
      <c r="K796" s="558"/>
    </row>
    <row r="797" spans="1:11" ht="15" x14ac:dyDescent="0.2">
      <c r="A797" s="371" t="s">
        <v>52</v>
      </c>
      <c r="B797" s="555">
        <v>46</v>
      </c>
      <c r="C797" s="556">
        <v>45</v>
      </c>
      <c r="D797" s="556">
        <v>45</v>
      </c>
      <c r="E797" s="556">
        <v>2</v>
      </c>
      <c r="F797" s="556">
        <v>47</v>
      </c>
      <c r="G797" s="557">
        <v>44</v>
      </c>
      <c r="H797" s="482">
        <f>SUM(B797:G797)</f>
        <v>229</v>
      </c>
      <c r="I797" s="558" t="s">
        <v>56</v>
      </c>
      <c r="J797" s="331">
        <f>H784-H797</f>
        <v>2</v>
      </c>
      <c r="K797" s="332">
        <f>J797/H784</f>
        <v>8.658008658008658E-3</v>
      </c>
    </row>
    <row r="798" spans="1:11" x14ac:dyDescent="0.2">
      <c r="A798" s="371" t="s">
        <v>28</v>
      </c>
      <c r="B798" s="229">
        <v>161</v>
      </c>
      <c r="C798" s="281">
        <v>160.5</v>
      </c>
      <c r="D798" s="281">
        <v>156.5</v>
      </c>
      <c r="E798" s="281">
        <v>161.5</v>
      </c>
      <c r="F798" s="281">
        <v>154</v>
      </c>
      <c r="G798" s="230">
        <v>154</v>
      </c>
      <c r="H798" s="339"/>
      <c r="I798" s="558" t="s">
        <v>57</v>
      </c>
      <c r="J798" s="228">
        <v>158.08000000000001</v>
      </c>
      <c r="K798" s="558"/>
    </row>
    <row r="799" spans="1:11" ht="13.5" thickBot="1" x14ac:dyDescent="0.25">
      <c r="A799" s="372" t="s">
        <v>26</v>
      </c>
      <c r="B799" s="336">
        <f t="shared" ref="B799:G799" si="179">B798-B786</f>
        <v>159.5</v>
      </c>
      <c r="C799" s="337">
        <f t="shared" si="179"/>
        <v>159</v>
      </c>
      <c r="D799" s="337">
        <f t="shared" si="179"/>
        <v>155</v>
      </c>
      <c r="E799" s="337">
        <f t="shared" si="179"/>
        <v>160.5</v>
      </c>
      <c r="F799" s="337">
        <f t="shared" si="179"/>
        <v>152.5</v>
      </c>
      <c r="G799" s="484">
        <f t="shared" si="179"/>
        <v>152.5</v>
      </c>
      <c r="H799" s="348"/>
      <c r="I799" s="558" t="s">
        <v>26</v>
      </c>
      <c r="J799" s="239">
        <f>J798-J785</f>
        <v>0.5700000000000216</v>
      </c>
      <c r="K799" s="558"/>
    </row>
    <row r="801" spans="1:11" ht="13.5" thickBot="1" x14ac:dyDescent="0.25"/>
    <row r="802" spans="1:11" ht="13.5" thickBot="1" x14ac:dyDescent="0.25">
      <c r="A802" s="285" t="s">
        <v>175</v>
      </c>
      <c r="B802" s="621" t="s">
        <v>50</v>
      </c>
      <c r="C802" s="622"/>
      <c r="D802" s="622"/>
      <c r="E802" s="622"/>
      <c r="F802" s="622"/>
      <c r="G802" s="623"/>
      <c r="H802" s="314" t="s">
        <v>0</v>
      </c>
      <c r="I802" s="578"/>
      <c r="J802" s="578"/>
      <c r="K802" s="578"/>
    </row>
    <row r="803" spans="1:11" x14ac:dyDescent="0.2">
      <c r="A803" s="469" t="s">
        <v>2</v>
      </c>
      <c r="B803" s="316">
        <v>1</v>
      </c>
      <c r="C803" s="236">
        <v>2</v>
      </c>
      <c r="D803" s="236">
        <v>3</v>
      </c>
      <c r="E803" s="236">
        <v>4</v>
      </c>
      <c r="F803" s="236">
        <v>5</v>
      </c>
      <c r="G803" s="495">
        <v>6</v>
      </c>
      <c r="H803" s="491">
        <v>77</v>
      </c>
      <c r="I803" s="578"/>
      <c r="J803" s="578"/>
      <c r="K803" s="578"/>
    </row>
    <row r="804" spans="1:11" x14ac:dyDescent="0.2">
      <c r="A804" s="470" t="s">
        <v>3</v>
      </c>
      <c r="B804" s="462">
        <v>4900</v>
      </c>
      <c r="C804" s="463">
        <v>4900</v>
      </c>
      <c r="D804" s="463">
        <v>4900</v>
      </c>
      <c r="E804" s="463">
        <v>4900</v>
      </c>
      <c r="F804" s="463">
        <v>4900</v>
      </c>
      <c r="G804" s="548">
        <v>4900</v>
      </c>
      <c r="H804" s="547">
        <v>4900</v>
      </c>
      <c r="I804" s="578"/>
      <c r="J804" s="578"/>
      <c r="K804" s="578"/>
    </row>
    <row r="805" spans="1:11" x14ac:dyDescent="0.2">
      <c r="A805" s="471" t="s">
        <v>6</v>
      </c>
      <c r="B805" s="321">
        <v>5192</v>
      </c>
      <c r="C805" s="322">
        <v>5385</v>
      </c>
      <c r="D805" s="322">
        <v>5194</v>
      </c>
      <c r="E805" s="322">
        <v>5314</v>
      </c>
      <c r="F805" s="322">
        <v>5445</v>
      </c>
      <c r="G805" s="497">
        <v>5481</v>
      </c>
      <c r="H805" s="342">
        <v>5339</v>
      </c>
      <c r="I805" s="578"/>
      <c r="J805" s="578"/>
      <c r="K805" s="578"/>
    </row>
    <row r="806" spans="1:11" x14ac:dyDescent="0.2">
      <c r="A806" s="469" t="s">
        <v>7</v>
      </c>
      <c r="B806" s="323">
        <v>86.7</v>
      </c>
      <c r="C806" s="324">
        <v>93.3</v>
      </c>
      <c r="D806" s="325">
        <v>73.3</v>
      </c>
      <c r="E806" s="325">
        <v>100</v>
      </c>
      <c r="F806" s="325">
        <v>100</v>
      </c>
      <c r="G806" s="498">
        <v>80</v>
      </c>
      <c r="H806" s="493">
        <v>85.7</v>
      </c>
      <c r="I806" s="578"/>
      <c r="J806" s="578"/>
      <c r="K806" s="578"/>
    </row>
    <row r="807" spans="1:11" x14ac:dyDescent="0.2">
      <c r="A807" s="469" t="s">
        <v>8</v>
      </c>
      <c r="B807" s="263">
        <v>7.0000000000000007E-2</v>
      </c>
      <c r="C807" s="264">
        <v>5.0999999999999997E-2</v>
      </c>
      <c r="D807" s="327">
        <v>9.7000000000000003E-2</v>
      </c>
      <c r="E807" s="327">
        <v>9.0999999999999998E-2</v>
      </c>
      <c r="F807" s="327">
        <v>4.2999999999999997E-2</v>
      </c>
      <c r="G807" s="499">
        <v>0.10199999999999999</v>
      </c>
      <c r="H807" s="494">
        <v>7.6999999999999999E-2</v>
      </c>
      <c r="I807" s="578"/>
      <c r="J807" s="578"/>
      <c r="K807" s="578"/>
    </row>
    <row r="808" spans="1:11" x14ac:dyDescent="0.2">
      <c r="A808" s="471" t="s">
        <v>1</v>
      </c>
      <c r="B808" s="266">
        <f t="shared" ref="B808:H808" si="180">B805/B804*100-100</f>
        <v>5.959183673469397</v>
      </c>
      <c r="C808" s="267">
        <f t="shared" si="180"/>
        <v>9.8979591836734642</v>
      </c>
      <c r="D808" s="267">
        <f t="shared" si="180"/>
        <v>6</v>
      </c>
      <c r="E808" s="267">
        <f t="shared" si="180"/>
        <v>8.4489795918367179</v>
      </c>
      <c r="F808" s="267">
        <f t="shared" si="180"/>
        <v>11.122448979591823</v>
      </c>
      <c r="G808" s="268">
        <f t="shared" si="180"/>
        <v>11.857142857142861</v>
      </c>
      <c r="H808" s="345">
        <f t="shared" si="180"/>
        <v>8.959183673469397</v>
      </c>
      <c r="I808" s="578"/>
      <c r="J808" s="578"/>
      <c r="K808" s="578"/>
    </row>
    <row r="809" spans="1:11" ht="13.5" thickBot="1" x14ac:dyDescent="0.25">
      <c r="A809" s="469" t="s">
        <v>27</v>
      </c>
      <c r="B809" s="500">
        <f t="shared" ref="B809:F809" si="181">B805-B792</f>
        <v>148</v>
      </c>
      <c r="C809" s="501">
        <f t="shared" si="181"/>
        <v>93</v>
      </c>
      <c r="D809" s="501">
        <f t="shared" si="181"/>
        <v>-142</v>
      </c>
      <c r="E809" s="501">
        <f t="shared" si="181"/>
        <v>-50</v>
      </c>
      <c r="F809" s="501">
        <f t="shared" si="181"/>
        <v>159</v>
      </c>
      <c r="G809" s="502">
        <f>G805-G792</f>
        <v>-99</v>
      </c>
      <c r="H809" s="346">
        <f>H805-H792</f>
        <v>30</v>
      </c>
      <c r="I809" s="578"/>
      <c r="J809" s="578"/>
      <c r="K809" s="578"/>
    </row>
    <row r="810" spans="1:11" ht="15" x14ac:dyDescent="0.2">
      <c r="A810" s="371" t="s">
        <v>52</v>
      </c>
      <c r="B810" s="555">
        <v>46</v>
      </c>
      <c r="C810" s="556">
        <v>45</v>
      </c>
      <c r="D810" s="556">
        <v>45</v>
      </c>
      <c r="E810" s="556">
        <v>2</v>
      </c>
      <c r="F810" s="556">
        <v>47</v>
      </c>
      <c r="G810" s="557">
        <v>44</v>
      </c>
      <c r="H810" s="482">
        <f>SUM(B810:G810)</f>
        <v>229</v>
      </c>
      <c r="I810" s="578" t="s">
        <v>56</v>
      </c>
      <c r="J810" s="331">
        <f>H797-H810</f>
        <v>0</v>
      </c>
      <c r="K810" s="332">
        <f>J810/H797</f>
        <v>0</v>
      </c>
    </row>
    <row r="811" spans="1:11" x14ac:dyDescent="0.2">
      <c r="A811" s="371" t="s">
        <v>28</v>
      </c>
      <c r="B811" s="229">
        <v>161</v>
      </c>
      <c r="C811" s="281">
        <v>160.5</v>
      </c>
      <c r="D811" s="281">
        <v>156.5</v>
      </c>
      <c r="E811" s="281">
        <v>161.5</v>
      </c>
      <c r="F811" s="281">
        <v>154</v>
      </c>
      <c r="G811" s="230">
        <v>154</v>
      </c>
      <c r="H811" s="339"/>
      <c r="I811" s="578" t="s">
        <v>57</v>
      </c>
      <c r="J811" s="228">
        <v>157.33000000000001</v>
      </c>
      <c r="K811" s="578"/>
    </row>
    <row r="812" spans="1:11" ht="13.5" thickBot="1" x14ac:dyDescent="0.25">
      <c r="A812" s="372" t="s">
        <v>26</v>
      </c>
      <c r="B812" s="336">
        <f t="shared" ref="B812:G812" si="182">B811-B799</f>
        <v>1.5</v>
      </c>
      <c r="C812" s="337">
        <f t="shared" si="182"/>
        <v>1.5</v>
      </c>
      <c r="D812" s="337">
        <f t="shared" si="182"/>
        <v>1.5</v>
      </c>
      <c r="E812" s="337">
        <f t="shared" si="182"/>
        <v>1</v>
      </c>
      <c r="F812" s="337">
        <f t="shared" si="182"/>
        <v>1.5</v>
      </c>
      <c r="G812" s="484">
        <f t="shared" si="182"/>
        <v>1.5</v>
      </c>
      <c r="H812" s="348"/>
      <c r="I812" s="578" t="s">
        <v>26</v>
      </c>
      <c r="J812" s="239">
        <f>J811-J798</f>
        <v>-0.75</v>
      </c>
      <c r="K812" s="578"/>
    </row>
    <row r="814" spans="1:11" ht="13.5" thickBot="1" x14ac:dyDescent="0.25"/>
    <row r="815" spans="1:11" ht="13.5" thickBot="1" x14ac:dyDescent="0.25">
      <c r="A815" s="285" t="s">
        <v>176</v>
      </c>
      <c r="B815" s="621" t="s">
        <v>50</v>
      </c>
      <c r="C815" s="622"/>
      <c r="D815" s="622"/>
      <c r="E815" s="622"/>
      <c r="F815" s="622"/>
      <c r="G815" s="623"/>
      <c r="H815" s="314" t="s">
        <v>0</v>
      </c>
      <c r="I815" s="579"/>
      <c r="J815" s="579"/>
      <c r="K815" s="579"/>
    </row>
    <row r="816" spans="1:11" x14ac:dyDescent="0.2">
      <c r="A816" s="469" t="s">
        <v>2</v>
      </c>
      <c r="B816" s="316">
        <v>1</v>
      </c>
      <c r="C816" s="236">
        <v>2</v>
      </c>
      <c r="D816" s="236">
        <v>3</v>
      </c>
      <c r="E816" s="236">
        <v>4</v>
      </c>
      <c r="F816" s="236">
        <v>5</v>
      </c>
      <c r="G816" s="495">
        <v>6</v>
      </c>
      <c r="H816" s="491">
        <v>76</v>
      </c>
      <c r="I816" s="579"/>
      <c r="J816" s="579"/>
      <c r="K816" s="579"/>
    </row>
    <row r="817" spans="1:18" x14ac:dyDescent="0.2">
      <c r="A817" s="470" t="s">
        <v>3</v>
      </c>
      <c r="B817" s="462">
        <v>4920</v>
      </c>
      <c r="C817" s="462">
        <v>4920</v>
      </c>
      <c r="D817" s="462">
        <v>4920</v>
      </c>
      <c r="E817" s="462">
        <v>4920</v>
      </c>
      <c r="F817" s="462">
        <v>4920</v>
      </c>
      <c r="G817" s="462">
        <v>4920</v>
      </c>
      <c r="H817" s="462">
        <v>4920</v>
      </c>
      <c r="I817" s="579"/>
      <c r="J817" s="579"/>
      <c r="K817" s="579"/>
    </row>
    <row r="818" spans="1:18" x14ac:dyDescent="0.2">
      <c r="A818" s="471" t="s">
        <v>6</v>
      </c>
      <c r="B818" s="321">
        <v>4970</v>
      </c>
      <c r="C818" s="322">
        <v>5334</v>
      </c>
      <c r="D818" s="322">
        <v>5205</v>
      </c>
      <c r="E818" s="322">
        <v>5647</v>
      </c>
      <c r="F818" s="322">
        <v>5490</v>
      </c>
      <c r="G818" s="497">
        <v>5610</v>
      </c>
      <c r="H818" s="342">
        <v>5326</v>
      </c>
      <c r="I818" s="579"/>
      <c r="J818" s="579"/>
      <c r="K818" s="579"/>
    </row>
    <row r="819" spans="1:18" x14ac:dyDescent="0.2">
      <c r="A819" s="469" t="s">
        <v>7</v>
      </c>
      <c r="B819" s="323">
        <v>53.3</v>
      </c>
      <c r="C819" s="324">
        <v>86.7</v>
      </c>
      <c r="D819" s="325">
        <v>86.7</v>
      </c>
      <c r="E819" s="325">
        <v>100</v>
      </c>
      <c r="F819" s="325">
        <v>93.3</v>
      </c>
      <c r="G819" s="498">
        <v>73.3</v>
      </c>
      <c r="H819" s="493">
        <v>76.3</v>
      </c>
      <c r="I819" s="579"/>
      <c r="J819" s="579"/>
      <c r="K819" s="579"/>
    </row>
    <row r="820" spans="1:18" x14ac:dyDescent="0.2">
      <c r="A820" s="469" t="s">
        <v>8</v>
      </c>
      <c r="B820" s="263">
        <v>0.128</v>
      </c>
      <c r="C820" s="264">
        <v>6.8000000000000005E-2</v>
      </c>
      <c r="D820" s="327">
        <v>7.6999999999999999E-2</v>
      </c>
      <c r="E820" s="327">
        <v>0</v>
      </c>
      <c r="F820" s="327">
        <v>5.0999999999999997E-2</v>
      </c>
      <c r="G820" s="499">
        <v>9.5000000000000001E-2</v>
      </c>
      <c r="H820" s="494">
        <v>9.4E-2</v>
      </c>
      <c r="I820" s="579"/>
      <c r="J820" s="579"/>
      <c r="K820" s="579"/>
    </row>
    <row r="821" spans="1:18" x14ac:dyDescent="0.2">
      <c r="A821" s="471" t="s">
        <v>1</v>
      </c>
      <c r="B821" s="266">
        <f t="shared" ref="B821:H821" si="183">B818/B817*100-100</f>
        <v>1.0162601626016396</v>
      </c>
      <c r="C821" s="267">
        <f t="shared" si="183"/>
        <v>8.41463414634147</v>
      </c>
      <c r="D821" s="267">
        <f t="shared" si="183"/>
        <v>5.7926829268292579</v>
      </c>
      <c r="E821" s="267">
        <f t="shared" si="183"/>
        <v>14.776422764227632</v>
      </c>
      <c r="F821" s="267">
        <f t="shared" si="183"/>
        <v>11.585365853658544</v>
      </c>
      <c r="G821" s="268">
        <f t="shared" si="183"/>
        <v>14.024390243902431</v>
      </c>
      <c r="H821" s="345">
        <f t="shared" si="183"/>
        <v>8.2520325203252014</v>
      </c>
      <c r="I821" s="579"/>
      <c r="J821" s="579"/>
      <c r="K821" s="579"/>
    </row>
    <row r="822" spans="1:18" ht="13.5" thickBot="1" x14ac:dyDescent="0.25">
      <c r="A822" s="469" t="s">
        <v>27</v>
      </c>
      <c r="B822" s="500">
        <f t="shared" ref="B822:F822" si="184">B818-B805</f>
        <v>-222</v>
      </c>
      <c r="C822" s="501">
        <f t="shared" si="184"/>
        <v>-51</v>
      </c>
      <c r="D822" s="501">
        <f t="shared" si="184"/>
        <v>11</v>
      </c>
      <c r="E822" s="501">
        <f t="shared" si="184"/>
        <v>333</v>
      </c>
      <c r="F822" s="501">
        <f t="shared" si="184"/>
        <v>45</v>
      </c>
      <c r="G822" s="502">
        <f>G818-G805</f>
        <v>129</v>
      </c>
      <c r="H822" s="346">
        <f>H818-H805</f>
        <v>-13</v>
      </c>
      <c r="I822" s="579"/>
      <c r="J822" s="579"/>
      <c r="K822" s="579"/>
    </row>
    <row r="823" spans="1:18" ht="15" x14ac:dyDescent="0.2">
      <c r="A823" s="371" t="s">
        <v>52</v>
      </c>
      <c r="B823" s="555">
        <v>46</v>
      </c>
      <c r="C823" s="556">
        <v>45</v>
      </c>
      <c r="D823" s="556">
        <v>45</v>
      </c>
      <c r="E823" s="556">
        <v>2</v>
      </c>
      <c r="F823" s="556">
        <v>47</v>
      </c>
      <c r="G823" s="557">
        <v>44</v>
      </c>
      <c r="H823" s="482">
        <f>SUM(B823:G823)</f>
        <v>229</v>
      </c>
      <c r="I823" s="579" t="s">
        <v>56</v>
      </c>
      <c r="J823" s="331">
        <f>H810-H823</f>
        <v>0</v>
      </c>
      <c r="K823" s="332">
        <f>J823/H810</f>
        <v>0</v>
      </c>
    </row>
    <row r="824" spans="1:18" x14ac:dyDescent="0.2">
      <c r="A824" s="371" t="s">
        <v>28</v>
      </c>
      <c r="B824" s="229">
        <v>161</v>
      </c>
      <c r="C824" s="281">
        <v>160.5</v>
      </c>
      <c r="D824" s="281">
        <v>156.5</v>
      </c>
      <c r="E824" s="281">
        <v>161.5</v>
      </c>
      <c r="F824" s="281">
        <v>154</v>
      </c>
      <c r="G824" s="230">
        <v>154</v>
      </c>
      <c r="H824" s="339"/>
      <c r="I824" s="579" t="s">
        <v>57</v>
      </c>
      <c r="J824" s="228">
        <v>157.38999999999999</v>
      </c>
      <c r="K824" s="579"/>
    </row>
    <row r="825" spans="1:18" ht="13.5" thickBot="1" x14ac:dyDescent="0.25">
      <c r="A825" s="372" t="s">
        <v>26</v>
      </c>
      <c r="B825" s="336">
        <f t="shared" ref="B825:G825" si="185">B824-B812</f>
        <v>159.5</v>
      </c>
      <c r="C825" s="337">
        <f t="shared" si="185"/>
        <v>159</v>
      </c>
      <c r="D825" s="337">
        <f t="shared" si="185"/>
        <v>155</v>
      </c>
      <c r="E825" s="337">
        <f t="shared" si="185"/>
        <v>160.5</v>
      </c>
      <c r="F825" s="337">
        <f t="shared" si="185"/>
        <v>152.5</v>
      </c>
      <c r="G825" s="484">
        <f t="shared" si="185"/>
        <v>152.5</v>
      </c>
      <c r="H825" s="348"/>
      <c r="I825" s="579" t="s">
        <v>26</v>
      </c>
      <c r="J825" s="239">
        <f>J824-J811</f>
        <v>5.9999999999973852E-2</v>
      </c>
      <c r="K825" s="579"/>
    </row>
    <row r="827" spans="1:18" ht="13.5" thickBot="1" x14ac:dyDescent="0.25"/>
    <row r="828" spans="1:18" ht="13.5" thickBot="1" x14ac:dyDescent="0.25">
      <c r="A828" s="285" t="s">
        <v>177</v>
      </c>
      <c r="B828" s="621" t="s">
        <v>50</v>
      </c>
      <c r="C828" s="622"/>
      <c r="D828" s="622"/>
      <c r="E828" s="622"/>
      <c r="F828" s="622"/>
      <c r="G828" s="623"/>
      <c r="H828" s="314" t="s">
        <v>0</v>
      </c>
      <c r="I828" s="596"/>
      <c r="J828" s="596"/>
      <c r="K828" s="596"/>
    </row>
    <row r="829" spans="1:18" x14ac:dyDescent="0.2">
      <c r="A829" s="469" t="s">
        <v>2</v>
      </c>
      <c r="B829" s="316">
        <v>1</v>
      </c>
      <c r="C829" s="236">
        <v>2</v>
      </c>
      <c r="D829" s="236">
        <v>3</v>
      </c>
      <c r="E829" s="236">
        <v>4</v>
      </c>
      <c r="F829" s="236">
        <v>5</v>
      </c>
      <c r="G829" s="495">
        <v>6</v>
      </c>
      <c r="H829" s="491">
        <v>77</v>
      </c>
      <c r="I829" s="596"/>
      <c r="J829" s="596"/>
      <c r="K829" s="596"/>
    </row>
    <row r="830" spans="1:18" x14ac:dyDescent="0.2">
      <c r="A830" s="470" t="s">
        <v>3</v>
      </c>
      <c r="B830" s="462">
        <v>4940</v>
      </c>
      <c r="C830" s="463">
        <v>4940</v>
      </c>
      <c r="D830" s="463">
        <v>4940</v>
      </c>
      <c r="E830" s="463">
        <v>4940</v>
      </c>
      <c r="F830" s="463">
        <v>4940</v>
      </c>
      <c r="G830" s="548">
        <v>4940</v>
      </c>
      <c r="H830" s="547">
        <v>4940</v>
      </c>
      <c r="I830" s="596"/>
      <c r="J830" s="596"/>
      <c r="K830" s="596"/>
    </row>
    <row r="831" spans="1:18" x14ac:dyDescent="0.2">
      <c r="A831" s="471" t="s">
        <v>6</v>
      </c>
      <c r="B831" s="321">
        <v>5068.666666666667</v>
      </c>
      <c r="C831" s="322">
        <v>5337</v>
      </c>
      <c r="D831" s="322">
        <v>5245</v>
      </c>
      <c r="E831" s="322">
        <v>5441.666666666667</v>
      </c>
      <c r="F831" s="322">
        <v>5407</v>
      </c>
      <c r="G831" s="497">
        <v>5557</v>
      </c>
      <c r="H831" s="342">
        <v>5342.1</v>
      </c>
      <c r="I831" s="596"/>
      <c r="J831" s="596"/>
      <c r="K831" s="596"/>
      <c r="N831" s="596"/>
      <c r="O831" s="596"/>
      <c r="P831" s="596"/>
      <c r="Q831" s="596"/>
      <c r="R831" s="596"/>
    </row>
    <row r="832" spans="1:18" x14ac:dyDescent="0.2">
      <c r="A832" s="469" t="s">
        <v>7</v>
      </c>
      <c r="B832" s="323">
        <v>73.333333333333329</v>
      </c>
      <c r="C832" s="324">
        <v>91.100000000000009</v>
      </c>
      <c r="D832" s="325">
        <v>84.433333333333337</v>
      </c>
      <c r="E832" s="325">
        <v>100</v>
      </c>
      <c r="F832" s="325">
        <v>86.666666666666671</v>
      </c>
      <c r="G832" s="498">
        <v>82.2</v>
      </c>
      <c r="H832" s="493">
        <v>86.29</v>
      </c>
      <c r="I832" s="596"/>
      <c r="J832" s="596"/>
      <c r="K832" s="596"/>
      <c r="M832" s="596"/>
      <c r="N832" s="596"/>
      <c r="O832" s="596"/>
      <c r="P832" s="596"/>
      <c r="Q832" s="596"/>
      <c r="R832" s="596"/>
    </row>
    <row r="833" spans="1:18" x14ac:dyDescent="0.2">
      <c r="A833" s="469" t="s">
        <v>8</v>
      </c>
      <c r="B833" s="263">
        <v>9.4333333333333338E-2</v>
      </c>
      <c r="C833" s="264">
        <v>5.8999999999999997E-2</v>
      </c>
      <c r="D833" s="327">
        <v>7.566666666666666E-2</v>
      </c>
      <c r="E833" s="327">
        <v>4.6666666666666669E-2</v>
      </c>
      <c r="F833" s="327">
        <v>6.4000000000000001E-2</v>
      </c>
      <c r="G833" s="499">
        <v>8.5666666666666669E-2</v>
      </c>
      <c r="H833" s="494">
        <v>7.0999999999999994E-2</v>
      </c>
      <c r="I833" s="596"/>
      <c r="J833" s="596"/>
      <c r="K833" s="596"/>
      <c r="M833" s="596"/>
      <c r="N833" s="596"/>
      <c r="O833" s="596"/>
      <c r="P833" s="596"/>
      <c r="Q833" s="596"/>
      <c r="R833" s="596"/>
    </row>
    <row r="834" spans="1:18" ht="13.5" thickBot="1" x14ac:dyDescent="0.25">
      <c r="A834" s="471" t="s">
        <v>1</v>
      </c>
      <c r="B834" s="607">
        <f t="shared" ref="B834:H834" si="186">B831/B830*100-100</f>
        <v>2.6045883940620769</v>
      </c>
      <c r="C834" s="608">
        <f t="shared" si="186"/>
        <v>8.0364372469635725</v>
      </c>
      <c r="D834" s="608">
        <f t="shared" si="186"/>
        <v>6.1740890688259071</v>
      </c>
      <c r="E834" s="608">
        <f t="shared" si="186"/>
        <v>10.155195681511486</v>
      </c>
      <c r="F834" s="608">
        <f t="shared" si="186"/>
        <v>9.4534412955465541</v>
      </c>
      <c r="G834" s="609">
        <f t="shared" si="186"/>
        <v>12.489878542510112</v>
      </c>
      <c r="H834" s="345">
        <f t="shared" si="186"/>
        <v>8.1396761133603235</v>
      </c>
      <c r="I834" s="596"/>
      <c r="J834" s="596"/>
      <c r="K834" s="596"/>
      <c r="M834" s="596"/>
      <c r="N834" s="596"/>
      <c r="O834" s="596"/>
      <c r="P834" s="596"/>
      <c r="Q834" s="596"/>
      <c r="R834" s="596"/>
    </row>
    <row r="835" spans="1:18" ht="13.5" thickBot="1" x14ac:dyDescent="0.25">
      <c r="A835" s="469" t="s">
        <v>27</v>
      </c>
      <c r="B835" s="604">
        <f t="shared" ref="B835:F835" si="187">B831-B818</f>
        <v>98.66666666666697</v>
      </c>
      <c r="C835" s="605">
        <f t="shared" si="187"/>
        <v>3</v>
      </c>
      <c r="D835" s="605">
        <f t="shared" si="187"/>
        <v>40</v>
      </c>
      <c r="E835" s="605">
        <f t="shared" si="187"/>
        <v>-205.33333333333303</v>
      </c>
      <c r="F835" s="605">
        <f t="shared" si="187"/>
        <v>-83</v>
      </c>
      <c r="G835" s="606">
        <f>G831-G818</f>
        <v>-53</v>
      </c>
      <c r="H835" s="346">
        <f>H831-H818</f>
        <v>16.100000000000364</v>
      </c>
      <c r="I835" s="596"/>
      <c r="J835" s="596"/>
      <c r="K835" s="596"/>
    </row>
    <row r="836" spans="1:18" ht="15" x14ac:dyDescent="0.2">
      <c r="A836" s="371" t="s">
        <v>52</v>
      </c>
      <c r="B836" s="555"/>
      <c r="C836" s="556"/>
      <c r="D836" s="556"/>
      <c r="E836" s="556"/>
      <c r="F836" s="556"/>
      <c r="G836" s="557"/>
      <c r="H836" s="482">
        <f>SUM(B836:G836)</f>
        <v>0</v>
      </c>
      <c r="I836" s="596" t="s">
        <v>56</v>
      </c>
      <c r="J836" s="331">
        <f>H823-H836</f>
        <v>229</v>
      </c>
      <c r="K836" s="332">
        <f>J836/H823</f>
        <v>1</v>
      </c>
    </row>
    <row r="837" spans="1:18" x14ac:dyDescent="0.2">
      <c r="A837" s="371" t="s">
        <v>28</v>
      </c>
      <c r="B837" s="229">
        <v>161</v>
      </c>
      <c r="C837" s="281">
        <v>160.5</v>
      </c>
      <c r="D837" s="281">
        <v>156.5</v>
      </c>
      <c r="E837" s="281">
        <v>161.5</v>
      </c>
      <c r="F837" s="281">
        <v>154</v>
      </c>
      <c r="G837" s="230">
        <v>154</v>
      </c>
      <c r="H837" s="339"/>
      <c r="I837" s="596" t="s">
        <v>57</v>
      </c>
      <c r="J837" s="228">
        <v>157.33000000000001</v>
      </c>
      <c r="K837" s="596"/>
    </row>
    <row r="838" spans="1:18" ht="13.5" thickBot="1" x14ac:dyDescent="0.25">
      <c r="A838" s="372" t="s">
        <v>26</v>
      </c>
      <c r="B838" s="336">
        <f t="shared" ref="B838:G838" si="188">B837-B825</f>
        <v>1.5</v>
      </c>
      <c r="C838" s="337">
        <f t="shared" si="188"/>
        <v>1.5</v>
      </c>
      <c r="D838" s="337">
        <f t="shared" si="188"/>
        <v>1.5</v>
      </c>
      <c r="E838" s="337">
        <f t="shared" si="188"/>
        <v>1</v>
      </c>
      <c r="F838" s="337">
        <f t="shared" si="188"/>
        <v>1.5</v>
      </c>
      <c r="G838" s="484">
        <f t="shared" si="188"/>
        <v>1.5</v>
      </c>
      <c r="H838" s="348"/>
      <c r="I838" s="596" t="s">
        <v>26</v>
      </c>
      <c r="J838" s="239">
        <f>J837-J824</f>
        <v>-5.9999999999973852E-2</v>
      </c>
      <c r="K838" s="596"/>
    </row>
  </sheetData>
  <mergeCells count="65">
    <mergeCell ref="B479:G479"/>
    <mergeCell ref="B414:G414"/>
    <mergeCell ref="B440:G440"/>
    <mergeCell ref="B531:G531"/>
    <mergeCell ref="B763:G763"/>
    <mergeCell ref="B712:G712"/>
    <mergeCell ref="B750:G750"/>
    <mergeCell ref="B737:G737"/>
    <mergeCell ref="B466:G466"/>
    <mergeCell ref="B492:G492"/>
    <mergeCell ref="B518:G518"/>
    <mergeCell ref="B505:G505"/>
    <mergeCell ref="B596:G596"/>
    <mergeCell ref="B583:G583"/>
    <mergeCell ref="B570:G570"/>
    <mergeCell ref="B544:G544"/>
    <mergeCell ref="B9:F9"/>
    <mergeCell ref="B22:F22"/>
    <mergeCell ref="B35:F35"/>
    <mergeCell ref="B48:F48"/>
    <mergeCell ref="B61:F61"/>
    <mergeCell ref="B74:F74"/>
    <mergeCell ref="B152:F152"/>
    <mergeCell ref="B139:F139"/>
    <mergeCell ref="B126:F126"/>
    <mergeCell ref="B113:F113"/>
    <mergeCell ref="B100:F100"/>
    <mergeCell ref="B87:F87"/>
    <mergeCell ref="B178:F178"/>
    <mergeCell ref="B256:F256"/>
    <mergeCell ref="B310:G310"/>
    <mergeCell ref="B269:F269"/>
    <mergeCell ref="B362:G362"/>
    <mergeCell ref="B165:F165"/>
    <mergeCell ref="B243:F243"/>
    <mergeCell ref="B453:G453"/>
    <mergeCell ref="B427:G427"/>
    <mergeCell ref="B204:F204"/>
    <mergeCell ref="B295:F295"/>
    <mergeCell ref="B217:F217"/>
    <mergeCell ref="B230:F230"/>
    <mergeCell ref="B282:F282"/>
    <mergeCell ref="B191:F191"/>
    <mergeCell ref="B323:G323"/>
    <mergeCell ref="B336:G336"/>
    <mergeCell ref="B349:G349"/>
    <mergeCell ref="B401:G401"/>
    <mergeCell ref="B388:G388"/>
    <mergeCell ref="B375:G375"/>
    <mergeCell ref="B557:G557"/>
    <mergeCell ref="B828:G828"/>
    <mergeCell ref="B815:G815"/>
    <mergeCell ref="L745:N745"/>
    <mergeCell ref="B724:G724"/>
    <mergeCell ref="B674:G674"/>
    <mergeCell ref="B802:G802"/>
    <mergeCell ref="B789:G789"/>
    <mergeCell ref="B776:G776"/>
    <mergeCell ref="B622:G622"/>
    <mergeCell ref="B609:G609"/>
    <mergeCell ref="B661:G661"/>
    <mergeCell ref="B648:G648"/>
    <mergeCell ref="B635:G635"/>
    <mergeCell ref="B700:G700"/>
    <mergeCell ref="B687:G68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16" t="s">
        <v>18</v>
      </c>
      <c r="C4" s="617"/>
      <c r="D4" s="617"/>
      <c r="E4" s="617"/>
      <c r="F4" s="617"/>
      <c r="G4" s="617"/>
      <c r="H4" s="617"/>
      <c r="I4" s="617"/>
      <c r="J4" s="618"/>
      <c r="K4" s="616" t="s">
        <v>21</v>
      </c>
      <c r="L4" s="617"/>
      <c r="M4" s="617"/>
      <c r="N4" s="617"/>
      <c r="O4" s="617"/>
      <c r="P4" s="617"/>
      <c r="Q4" s="617"/>
      <c r="R4" s="617"/>
      <c r="S4" s="617"/>
      <c r="T4" s="617"/>
      <c r="U4" s="617"/>
      <c r="V4" s="617"/>
      <c r="W4" s="61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16" t="s">
        <v>23</v>
      </c>
      <c r="C17" s="617"/>
      <c r="D17" s="617"/>
      <c r="E17" s="617"/>
      <c r="F17" s="61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16" t="s">
        <v>18</v>
      </c>
      <c r="C4" s="617"/>
      <c r="D4" s="617"/>
      <c r="E4" s="617"/>
      <c r="F4" s="617"/>
      <c r="G4" s="617"/>
      <c r="H4" s="617"/>
      <c r="I4" s="617"/>
      <c r="J4" s="618"/>
      <c r="K4" s="616" t="s">
        <v>21</v>
      </c>
      <c r="L4" s="617"/>
      <c r="M4" s="617"/>
      <c r="N4" s="617"/>
      <c r="O4" s="617"/>
      <c r="P4" s="617"/>
      <c r="Q4" s="617"/>
      <c r="R4" s="617"/>
      <c r="S4" s="617"/>
      <c r="T4" s="617"/>
      <c r="U4" s="617"/>
      <c r="V4" s="617"/>
      <c r="W4" s="61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16" t="s">
        <v>23</v>
      </c>
      <c r="C17" s="617"/>
      <c r="D17" s="617"/>
      <c r="E17" s="617"/>
      <c r="F17" s="61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16" t="s">
        <v>18</v>
      </c>
      <c r="C4" s="617"/>
      <c r="D4" s="617"/>
      <c r="E4" s="617"/>
      <c r="F4" s="617"/>
      <c r="G4" s="617"/>
      <c r="H4" s="617"/>
      <c r="I4" s="617"/>
      <c r="J4" s="618"/>
      <c r="K4" s="616" t="s">
        <v>21</v>
      </c>
      <c r="L4" s="617"/>
      <c r="M4" s="617"/>
      <c r="N4" s="617"/>
      <c r="O4" s="617"/>
      <c r="P4" s="617"/>
      <c r="Q4" s="617"/>
      <c r="R4" s="617"/>
      <c r="S4" s="617"/>
      <c r="T4" s="617"/>
      <c r="U4" s="617"/>
      <c r="V4" s="617"/>
      <c r="W4" s="61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16" t="s">
        <v>23</v>
      </c>
      <c r="C17" s="617"/>
      <c r="D17" s="617"/>
      <c r="E17" s="617"/>
      <c r="F17" s="61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19" t="s">
        <v>42</v>
      </c>
      <c r="B1" s="619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19" t="s">
        <v>42</v>
      </c>
      <c r="B1" s="619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620" t="s">
        <v>42</v>
      </c>
      <c r="B1" s="620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19" t="s">
        <v>42</v>
      </c>
      <c r="B1" s="619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C713"/>
  <sheetViews>
    <sheetView showGridLines="0" topLeftCell="A699" zoomScale="73" zoomScaleNormal="73" workbookViewId="0">
      <selection activeCell="R705" sqref="R705:T705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630"/>
      <c r="G2" s="630"/>
      <c r="H2" s="630"/>
      <c r="I2" s="630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624" t="s">
        <v>53</v>
      </c>
      <c r="C9" s="625"/>
      <c r="D9" s="625"/>
      <c r="E9" s="625"/>
      <c r="F9" s="625"/>
      <c r="G9" s="625"/>
      <c r="H9" s="625"/>
      <c r="I9" s="625"/>
      <c r="J9" s="625"/>
      <c r="K9" s="625"/>
      <c r="L9" s="625"/>
      <c r="M9" s="626"/>
      <c r="N9" s="624" t="s">
        <v>63</v>
      </c>
      <c r="O9" s="625"/>
      <c r="P9" s="625"/>
      <c r="Q9" s="625"/>
      <c r="R9" s="625"/>
      <c r="S9" s="625"/>
      <c r="T9" s="625"/>
      <c r="U9" s="626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624" t="s">
        <v>53</v>
      </c>
      <c r="C23" s="625"/>
      <c r="D23" s="625"/>
      <c r="E23" s="625"/>
      <c r="F23" s="625"/>
      <c r="G23" s="625"/>
      <c r="H23" s="625"/>
      <c r="I23" s="625"/>
      <c r="J23" s="625"/>
      <c r="K23" s="625"/>
      <c r="L23" s="625"/>
      <c r="M23" s="626"/>
      <c r="N23" s="624" t="s">
        <v>63</v>
      </c>
      <c r="O23" s="625"/>
      <c r="P23" s="625"/>
      <c r="Q23" s="625"/>
      <c r="R23" s="625"/>
      <c r="S23" s="625"/>
      <c r="T23" s="625"/>
      <c r="U23" s="626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624" t="s">
        <v>53</v>
      </c>
      <c r="C37" s="625"/>
      <c r="D37" s="625"/>
      <c r="E37" s="625"/>
      <c r="F37" s="625"/>
      <c r="G37" s="625"/>
      <c r="H37" s="625"/>
      <c r="I37" s="625"/>
      <c r="J37" s="625"/>
      <c r="K37" s="625"/>
      <c r="L37" s="625"/>
      <c r="M37" s="626"/>
      <c r="N37" s="624" t="s">
        <v>63</v>
      </c>
      <c r="O37" s="625"/>
      <c r="P37" s="625"/>
      <c r="Q37" s="625"/>
      <c r="R37" s="625"/>
      <c r="S37" s="625"/>
      <c r="T37" s="625"/>
      <c r="U37" s="626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624" t="s">
        <v>53</v>
      </c>
      <c r="C53" s="625"/>
      <c r="D53" s="625"/>
      <c r="E53" s="625"/>
      <c r="F53" s="625"/>
      <c r="G53" s="625"/>
      <c r="H53" s="625"/>
      <c r="I53" s="625"/>
      <c r="J53" s="625"/>
      <c r="K53" s="625"/>
      <c r="L53" s="626"/>
      <c r="M53" s="624" t="s">
        <v>63</v>
      </c>
      <c r="N53" s="625"/>
      <c r="O53" s="625"/>
      <c r="P53" s="625"/>
      <c r="Q53" s="625"/>
      <c r="R53" s="625"/>
      <c r="S53" s="625"/>
      <c r="T53" s="625"/>
      <c r="U53" s="625"/>
      <c r="V53" s="625"/>
      <c r="W53" s="626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624" t="s">
        <v>53</v>
      </c>
      <c r="C67" s="625"/>
      <c r="D67" s="625"/>
      <c r="E67" s="625"/>
      <c r="F67" s="625"/>
      <c r="G67" s="625"/>
      <c r="H67" s="625"/>
      <c r="I67" s="625"/>
      <c r="J67" s="625"/>
      <c r="K67" s="625"/>
      <c r="L67" s="626"/>
      <c r="M67" s="624" t="s">
        <v>63</v>
      </c>
      <c r="N67" s="625"/>
      <c r="O67" s="625"/>
      <c r="P67" s="625"/>
      <c r="Q67" s="625"/>
      <c r="R67" s="625"/>
      <c r="S67" s="625"/>
      <c r="T67" s="625"/>
      <c r="U67" s="625"/>
      <c r="V67" s="625"/>
      <c r="W67" s="626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624" t="s">
        <v>53</v>
      </c>
      <c r="C81" s="625"/>
      <c r="D81" s="625"/>
      <c r="E81" s="625"/>
      <c r="F81" s="625"/>
      <c r="G81" s="625"/>
      <c r="H81" s="625"/>
      <c r="I81" s="625"/>
      <c r="J81" s="625"/>
      <c r="K81" s="625"/>
      <c r="L81" s="626"/>
      <c r="M81" s="624" t="s">
        <v>63</v>
      </c>
      <c r="N81" s="625"/>
      <c r="O81" s="625"/>
      <c r="P81" s="625"/>
      <c r="Q81" s="625"/>
      <c r="R81" s="625"/>
      <c r="S81" s="625"/>
      <c r="T81" s="625"/>
      <c r="U81" s="625"/>
      <c r="V81" s="625"/>
      <c r="W81" s="626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624" t="s">
        <v>53</v>
      </c>
      <c r="C95" s="625"/>
      <c r="D95" s="625"/>
      <c r="E95" s="625"/>
      <c r="F95" s="625"/>
      <c r="G95" s="625"/>
      <c r="H95" s="625"/>
      <c r="I95" s="625"/>
      <c r="J95" s="625"/>
      <c r="K95" s="625"/>
      <c r="L95" s="626"/>
      <c r="M95" s="624" t="s">
        <v>63</v>
      </c>
      <c r="N95" s="625"/>
      <c r="O95" s="625"/>
      <c r="P95" s="625"/>
      <c r="Q95" s="625"/>
      <c r="R95" s="625"/>
      <c r="S95" s="625"/>
      <c r="T95" s="625"/>
      <c r="U95" s="625"/>
      <c r="V95" s="625"/>
      <c r="W95" s="626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624" t="s">
        <v>53</v>
      </c>
      <c r="C109" s="625"/>
      <c r="D109" s="625"/>
      <c r="E109" s="625"/>
      <c r="F109" s="625"/>
      <c r="G109" s="625"/>
      <c r="H109" s="625"/>
      <c r="I109" s="625"/>
      <c r="J109" s="625"/>
      <c r="K109" s="625"/>
      <c r="L109" s="626"/>
      <c r="M109" s="624" t="s">
        <v>63</v>
      </c>
      <c r="N109" s="625"/>
      <c r="O109" s="625"/>
      <c r="P109" s="625"/>
      <c r="Q109" s="625"/>
      <c r="R109" s="625"/>
      <c r="S109" s="625"/>
      <c r="T109" s="625"/>
      <c r="U109" s="625"/>
      <c r="V109" s="625"/>
      <c r="W109" s="626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624" t="s">
        <v>53</v>
      </c>
      <c r="C123" s="625"/>
      <c r="D123" s="625"/>
      <c r="E123" s="625"/>
      <c r="F123" s="625"/>
      <c r="G123" s="625"/>
      <c r="H123" s="625"/>
      <c r="I123" s="625"/>
      <c r="J123" s="631" t="s">
        <v>72</v>
      </c>
      <c r="K123" s="632"/>
      <c r="L123" s="632"/>
      <c r="M123" s="633"/>
      <c r="N123" s="624" t="s">
        <v>63</v>
      </c>
      <c r="O123" s="625"/>
      <c r="P123" s="625"/>
      <c r="Q123" s="625"/>
      <c r="R123" s="625"/>
      <c r="S123" s="625"/>
      <c r="T123" s="625"/>
      <c r="U123" s="625"/>
      <c r="V123" s="625"/>
      <c r="W123" s="626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624" t="s">
        <v>53</v>
      </c>
      <c r="C137" s="625"/>
      <c r="D137" s="625"/>
      <c r="E137" s="625"/>
      <c r="F137" s="625"/>
      <c r="G137" s="625"/>
      <c r="H137" s="625"/>
      <c r="I137" s="625"/>
      <c r="J137" s="627" t="s">
        <v>72</v>
      </c>
      <c r="K137" s="628"/>
      <c r="L137" s="628"/>
      <c r="M137" s="629"/>
      <c r="N137" s="625" t="s">
        <v>63</v>
      </c>
      <c r="O137" s="625"/>
      <c r="P137" s="625"/>
      <c r="Q137" s="625"/>
      <c r="R137" s="625"/>
      <c r="S137" s="625"/>
      <c r="T137" s="625"/>
      <c r="U137" s="625"/>
      <c r="V137" s="625"/>
      <c r="W137" s="626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624" t="s">
        <v>53</v>
      </c>
      <c r="C151" s="625"/>
      <c r="D151" s="625"/>
      <c r="E151" s="625"/>
      <c r="F151" s="625"/>
      <c r="G151" s="625"/>
      <c r="H151" s="625"/>
      <c r="I151" s="625"/>
      <c r="J151" s="627" t="s">
        <v>72</v>
      </c>
      <c r="K151" s="628"/>
      <c r="L151" s="628"/>
      <c r="M151" s="629"/>
      <c r="N151" s="625" t="s">
        <v>63</v>
      </c>
      <c r="O151" s="625"/>
      <c r="P151" s="625"/>
      <c r="Q151" s="625"/>
      <c r="R151" s="625"/>
      <c r="S151" s="625"/>
      <c r="T151" s="625"/>
      <c r="U151" s="625"/>
      <c r="V151" s="625"/>
      <c r="W151" s="626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8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8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8" x14ac:dyDescent="0.2">
      <c r="Q163" s="237" t="s">
        <v>68</v>
      </c>
    </row>
    <row r="164" spans="1:28" ht="13.5" thickBot="1" x14ac:dyDescent="0.25">
      <c r="J164" s="237">
        <v>53.1</v>
      </c>
      <c r="K164" s="419">
        <v>53.1</v>
      </c>
      <c r="L164" s="419">
        <v>53.1</v>
      </c>
      <c r="M164" s="419">
        <v>53.1</v>
      </c>
    </row>
    <row r="165" spans="1:28" s="419" customFormat="1" ht="13.5" thickBot="1" x14ac:dyDescent="0.25">
      <c r="A165" s="285" t="s">
        <v>91</v>
      </c>
      <c r="B165" s="624" t="s">
        <v>53</v>
      </c>
      <c r="C165" s="625"/>
      <c r="D165" s="625"/>
      <c r="E165" s="625"/>
      <c r="F165" s="625"/>
      <c r="G165" s="625"/>
      <c r="H165" s="625"/>
      <c r="I165" s="625"/>
      <c r="J165" s="627" t="s">
        <v>72</v>
      </c>
      <c r="K165" s="628"/>
      <c r="L165" s="628"/>
      <c r="M165" s="629"/>
      <c r="N165" s="625" t="s">
        <v>63</v>
      </c>
      <c r="O165" s="625"/>
      <c r="P165" s="625"/>
      <c r="Q165" s="625"/>
      <c r="R165" s="625"/>
      <c r="S165" s="625"/>
      <c r="T165" s="625"/>
      <c r="U165" s="625"/>
      <c r="V165" s="625"/>
      <c r="W165" s="626"/>
      <c r="X165" s="338" t="s">
        <v>55</v>
      </c>
    </row>
    <row r="166" spans="1:28" s="419" customFormat="1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403">
        <v>8</v>
      </c>
      <c r="J166" s="247">
        <v>1</v>
      </c>
      <c r="K166" s="248">
        <v>2</v>
      </c>
      <c r="L166" s="248">
        <v>3</v>
      </c>
      <c r="M166" s="249">
        <v>4</v>
      </c>
      <c r="N166" s="396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8">
        <v>8</v>
      </c>
      <c r="V166" s="248">
        <v>9</v>
      </c>
      <c r="W166" s="249">
        <v>10</v>
      </c>
      <c r="X166" s="339"/>
    </row>
    <row r="167" spans="1:28" s="419" customFormat="1" x14ac:dyDescent="0.2">
      <c r="A167" s="226" t="s">
        <v>2</v>
      </c>
      <c r="B167" s="383">
        <v>1</v>
      </c>
      <c r="C167" s="384">
        <v>2</v>
      </c>
      <c r="D167" s="385">
        <v>3</v>
      </c>
      <c r="E167" s="386">
        <v>4</v>
      </c>
      <c r="F167" s="387">
        <v>5</v>
      </c>
      <c r="G167" s="388">
        <v>6</v>
      </c>
      <c r="H167" s="389">
        <v>7</v>
      </c>
      <c r="I167" s="390">
        <v>8</v>
      </c>
      <c r="J167" s="383">
        <v>1</v>
      </c>
      <c r="K167" s="384">
        <v>2</v>
      </c>
      <c r="L167" s="385">
        <v>3</v>
      </c>
      <c r="M167" s="386">
        <v>4</v>
      </c>
      <c r="N167" s="383">
        <v>1</v>
      </c>
      <c r="O167" s="384">
        <v>2</v>
      </c>
      <c r="P167" s="385">
        <v>3</v>
      </c>
      <c r="Q167" s="386">
        <v>4</v>
      </c>
      <c r="R167" s="386">
        <v>4</v>
      </c>
      <c r="S167" s="387">
        <v>5</v>
      </c>
      <c r="T167" s="387">
        <v>5</v>
      </c>
      <c r="U167" s="388">
        <v>6</v>
      </c>
      <c r="V167" s="389">
        <v>7</v>
      </c>
      <c r="W167" s="390">
        <v>8</v>
      </c>
      <c r="X167" s="391" t="s">
        <v>0</v>
      </c>
    </row>
    <row r="168" spans="1:28" s="419" customFormat="1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404">
        <v>1270</v>
      </c>
      <c r="J168" s="253">
        <v>1270</v>
      </c>
      <c r="K168" s="254">
        <v>1270</v>
      </c>
      <c r="L168" s="254">
        <v>1270</v>
      </c>
      <c r="M168" s="255">
        <v>1270</v>
      </c>
      <c r="N168" s="397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4">
        <v>1270</v>
      </c>
      <c r="V168" s="254">
        <v>1270</v>
      </c>
      <c r="W168" s="255">
        <v>1270</v>
      </c>
      <c r="X168" s="341">
        <v>1270</v>
      </c>
    </row>
    <row r="169" spans="1:28" s="419" customFormat="1" x14ac:dyDescent="0.2">
      <c r="A169" s="295" t="s">
        <v>6</v>
      </c>
      <c r="B169" s="256">
        <v>1223.33</v>
      </c>
      <c r="C169" s="257">
        <v>1204.69</v>
      </c>
      <c r="D169" s="257">
        <v>1197.29</v>
      </c>
      <c r="E169" s="257">
        <v>1240.43</v>
      </c>
      <c r="F169" s="257">
        <v>1242.45</v>
      </c>
      <c r="G169" s="257">
        <v>1267</v>
      </c>
      <c r="H169" s="257">
        <v>1283.1400000000001</v>
      </c>
      <c r="I169" s="296">
        <v>1297.32</v>
      </c>
      <c r="J169" s="256">
        <v>1079.3900000000001</v>
      </c>
      <c r="K169" s="257">
        <v>1167.0999999999999</v>
      </c>
      <c r="L169" s="257">
        <v>1250.71</v>
      </c>
      <c r="M169" s="258">
        <v>1319.49</v>
      </c>
      <c r="N169" s="398">
        <v>1216.29</v>
      </c>
      <c r="O169" s="257">
        <v>1238.25</v>
      </c>
      <c r="P169" s="257">
        <v>1224.3900000000001</v>
      </c>
      <c r="Q169" s="257">
        <v>1243.51</v>
      </c>
      <c r="R169" s="257">
        <v>1233.24</v>
      </c>
      <c r="S169" s="257">
        <v>1237.94</v>
      </c>
      <c r="T169" s="257">
        <v>1267.3499999999999</v>
      </c>
      <c r="U169" s="257">
        <v>1278.33</v>
      </c>
      <c r="V169" s="257">
        <v>1299.43</v>
      </c>
      <c r="W169" s="258">
        <v>1308.44</v>
      </c>
      <c r="X169" s="342">
        <v>1239</v>
      </c>
    </row>
    <row r="170" spans="1:28" s="419" customFormat="1" x14ac:dyDescent="0.2">
      <c r="A170" s="226" t="s">
        <v>7</v>
      </c>
      <c r="B170" s="260">
        <v>80</v>
      </c>
      <c r="C170" s="261">
        <v>89.8</v>
      </c>
      <c r="D170" s="261">
        <v>88.14</v>
      </c>
      <c r="E170" s="261">
        <v>97.1</v>
      </c>
      <c r="F170" s="261">
        <v>100</v>
      </c>
      <c r="G170" s="261">
        <v>96.67</v>
      </c>
      <c r="H170" s="261">
        <v>98.04</v>
      </c>
      <c r="I170" s="299">
        <v>90.24</v>
      </c>
      <c r="J170" s="260">
        <v>81.819999999999993</v>
      </c>
      <c r="K170" s="261">
        <v>98.92</v>
      </c>
      <c r="L170" s="261">
        <v>98.21</v>
      </c>
      <c r="M170" s="262">
        <v>100</v>
      </c>
      <c r="N170" s="399">
        <v>97.14</v>
      </c>
      <c r="O170" s="261">
        <v>100</v>
      </c>
      <c r="P170" s="261">
        <v>95.12</v>
      </c>
      <c r="Q170" s="261">
        <v>94.59</v>
      </c>
      <c r="R170" s="261">
        <v>97.06</v>
      </c>
      <c r="S170" s="261">
        <v>100</v>
      </c>
      <c r="T170" s="261">
        <v>97.06</v>
      </c>
      <c r="U170" s="261">
        <v>92.59</v>
      </c>
      <c r="V170" s="261">
        <v>94.29</v>
      </c>
      <c r="W170" s="262">
        <v>81.25</v>
      </c>
      <c r="X170" s="343">
        <v>90.74</v>
      </c>
      <c r="Z170" s="227"/>
    </row>
    <row r="171" spans="1:28" s="419" customFormat="1" x14ac:dyDescent="0.2">
      <c r="A171" s="226" t="s">
        <v>8</v>
      </c>
      <c r="B171" s="263">
        <v>6.6100000000000006E-2</v>
      </c>
      <c r="C171" s="264">
        <v>6.0400000000000002E-2</v>
      </c>
      <c r="D171" s="264">
        <v>6.3E-2</v>
      </c>
      <c r="E171" s="264">
        <v>4.5999999999999999E-2</v>
      </c>
      <c r="F171" s="264">
        <v>4.1500000000000002E-2</v>
      </c>
      <c r="G171" s="264">
        <v>4.9799999999999997E-2</v>
      </c>
      <c r="H171" s="264">
        <v>4.6600000000000003E-2</v>
      </c>
      <c r="I171" s="302">
        <v>6.0900000000000003E-2</v>
      </c>
      <c r="J171" s="263">
        <v>7.0900000000000005E-2</v>
      </c>
      <c r="K171" s="264">
        <v>2.9600000000000001E-2</v>
      </c>
      <c r="L171" s="264">
        <v>3.5299999999999998E-2</v>
      </c>
      <c r="M171" s="265">
        <v>0.04</v>
      </c>
      <c r="N171" s="400">
        <v>4.8500000000000001E-2</v>
      </c>
      <c r="O171" s="264">
        <v>4.9500000000000002E-2</v>
      </c>
      <c r="P171" s="264">
        <v>4.4999999999999998E-2</v>
      </c>
      <c r="Q171" s="264">
        <v>4.7199999999999999E-2</v>
      </c>
      <c r="R171" s="264">
        <v>3.9899999999999998E-2</v>
      </c>
      <c r="S171" s="264">
        <v>5.1200000000000002E-2</v>
      </c>
      <c r="T171" s="264">
        <v>4.2799999999999998E-2</v>
      </c>
      <c r="U171" s="264">
        <v>5.8599999999999999E-2</v>
      </c>
      <c r="V171" s="264">
        <v>4.3499999999999997E-2</v>
      </c>
      <c r="W171" s="265">
        <v>6.9000000000000006E-2</v>
      </c>
      <c r="X171" s="344">
        <v>6.3899999999999998E-2</v>
      </c>
      <c r="Z171" s="227"/>
    </row>
    <row r="172" spans="1:28" s="419" customFormat="1" x14ac:dyDescent="0.2">
      <c r="A172" s="295" t="s">
        <v>1</v>
      </c>
      <c r="B172" s="266">
        <f>B169/B168*100-100</f>
        <v>-3.6748031496063049</v>
      </c>
      <c r="C172" s="267">
        <f t="shared" ref="C172:E172" si="65">C169/C168*100-100</f>
        <v>-5.1425196850393746</v>
      </c>
      <c r="D172" s="267">
        <f t="shared" si="65"/>
        <v>-5.7251968503937007</v>
      </c>
      <c r="E172" s="267">
        <f t="shared" si="65"/>
        <v>-2.3283464566929126</v>
      </c>
      <c r="F172" s="267">
        <f>F169/F168*100-100</f>
        <v>-2.1692913385826671</v>
      </c>
      <c r="G172" s="267">
        <f t="shared" ref="G172:L172" si="66">G169/G168*100-100</f>
        <v>-0.2362204724409338</v>
      </c>
      <c r="H172" s="267">
        <f t="shared" si="66"/>
        <v>1.0346456692913506</v>
      </c>
      <c r="I172" s="405">
        <f t="shared" si="66"/>
        <v>2.1511811023622158</v>
      </c>
      <c r="J172" s="266">
        <f t="shared" si="66"/>
        <v>-15.008661417322827</v>
      </c>
      <c r="K172" s="267">
        <f t="shared" si="66"/>
        <v>-8.1023622047244146</v>
      </c>
      <c r="L172" s="267">
        <f t="shared" si="66"/>
        <v>-1.5188976377952628</v>
      </c>
      <c r="M172" s="268">
        <f>M169/M168*100-100</f>
        <v>3.8968503937007739</v>
      </c>
      <c r="N172" s="401">
        <f t="shared" ref="N172:X172" si="67">N169/N168*100-100</f>
        <v>-4.2291338582677156</v>
      </c>
      <c r="O172" s="267">
        <f t="shared" si="67"/>
        <v>-2.5</v>
      </c>
      <c r="P172" s="267">
        <f t="shared" si="67"/>
        <v>-3.5913385826771673</v>
      </c>
      <c r="Q172" s="267">
        <f t="shared" si="67"/>
        <v>-2.0858267716535437</v>
      </c>
      <c r="R172" s="267">
        <f t="shared" si="67"/>
        <v>-2.8944881889763678</v>
      </c>
      <c r="S172" s="267">
        <f t="shared" si="67"/>
        <v>-2.5244094488189006</v>
      </c>
      <c r="T172" s="267">
        <f t="shared" si="67"/>
        <v>-0.20866141732284404</v>
      </c>
      <c r="U172" s="267">
        <f t="shared" si="67"/>
        <v>0.65590551181102796</v>
      </c>
      <c r="V172" s="267">
        <f t="shared" si="67"/>
        <v>2.3173228346456796</v>
      </c>
      <c r="W172" s="268">
        <f t="shared" si="67"/>
        <v>3.0267716535433067</v>
      </c>
      <c r="X172" s="345">
        <f t="shared" si="67"/>
        <v>-2.440944881889763</v>
      </c>
      <c r="Z172" s="227"/>
    </row>
    <row r="173" spans="1:28" s="419" customFormat="1" ht="13.5" thickBot="1" x14ac:dyDescent="0.25">
      <c r="A173" s="349" t="s">
        <v>27</v>
      </c>
      <c r="B173" s="270">
        <f t="shared" ref="B173:X173" si="68">B169-B155</f>
        <v>119.44111111111101</v>
      </c>
      <c r="C173" s="271">
        <f t="shared" si="68"/>
        <v>81.211739130434808</v>
      </c>
      <c r="D173" s="271">
        <f t="shared" si="68"/>
        <v>67.674615384615436</v>
      </c>
      <c r="E173" s="271">
        <f t="shared" si="68"/>
        <v>92.603913043478315</v>
      </c>
      <c r="F173" s="271">
        <f t="shared" si="68"/>
        <v>93.561111111111131</v>
      </c>
      <c r="G173" s="271">
        <f t="shared" si="68"/>
        <v>121.06779661016958</v>
      </c>
      <c r="H173" s="271">
        <f t="shared" si="68"/>
        <v>99.218431372549048</v>
      </c>
      <c r="I173" s="406">
        <f t="shared" si="68"/>
        <v>86.100487804877957</v>
      </c>
      <c r="J173" s="270">
        <f t="shared" si="68"/>
        <v>-44.776666666666642</v>
      </c>
      <c r="K173" s="271">
        <f t="shared" si="68"/>
        <v>50.736363636363649</v>
      </c>
      <c r="L173" s="271">
        <f t="shared" si="68"/>
        <v>115.54333333333329</v>
      </c>
      <c r="M173" s="272">
        <f t="shared" si="68"/>
        <v>151.05862745098034</v>
      </c>
      <c r="N173" s="402">
        <f t="shared" si="68"/>
        <v>93.046756756756622</v>
      </c>
      <c r="O173" s="271">
        <f t="shared" si="68"/>
        <v>105.02419354838707</v>
      </c>
      <c r="P173" s="271">
        <f t="shared" si="68"/>
        <v>66.154705882353028</v>
      </c>
      <c r="Q173" s="271">
        <f t="shared" si="68"/>
        <v>108.64513513513521</v>
      </c>
      <c r="R173" s="271">
        <f t="shared" si="68"/>
        <v>72.976842105263131</v>
      </c>
      <c r="S173" s="271">
        <f t="shared" si="68"/>
        <v>75.515757575757561</v>
      </c>
      <c r="T173" s="271">
        <f t="shared" si="68"/>
        <v>88.183333333333167</v>
      </c>
      <c r="U173" s="271">
        <f t="shared" si="68"/>
        <v>92.37255319148926</v>
      </c>
      <c r="V173" s="271">
        <f t="shared" si="68"/>
        <v>80.818888888888978</v>
      </c>
      <c r="W173" s="272">
        <f t="shared" si="68"/>
        <v>88.743030303030309</v>
      </c>
      <c r="X173" s="346">
        <f t="shared" si="68"/>
        <v>83</v>
      </c>
      <c r="Z173" s="227"/>
    </row>
    <row r="174" spans="1:28" s="419" customFormat="1" x14ac:dyDescent="0.2">
      <c r="A174" s="370" t="s">
        <v>51</v>
      </c>
      <c r="B174" s="274">
        <v>209</v>
      </c>
      <c r="C174" s="275">
        <v>616</v>
      </c>
      <c r="D174" s="275">
        <v>767</v>
      </c>
      <c r="E174" s="275">
        <v>891</v>
      </c>
      <c r="F174" s="275">
        <v>701</v>
      </c>
      <c r="G174" s="275">
        <v>758</v>
      </c>
      <c r="H174" s="275">
        <v>672</v>
      </c>
      <c r="I174" s="407">
        <v>515</v>
      </c>
      <c r="J174" s="274">
        <v>386</v>
      </c>
      <c r="K174" s="275">
        <v>566</v>
      </c>
      <c r="L174" s="275">
        <v>785</v>
      </c>
      <c r="M174" s="276">
        <v>526</v>
      </c>
      <c r="N174" s="373">
        <v>479</v>
      </c>
      <c r="O174" s="275">
        <v>499</v>
      </c>
      <c r="P174" s="275">
        <v>500</v>
      </c>
      <c r="Q174" s="275">
        <v>523</v>
      </c>
      <c r="R174" s="275">
        <v>523</v>
      </c>
      <c r="S174" s="275">
        <v>459</v>
      </c>
      <c r="T174" s="275">
        <v>459</v>
      </c>
      <c r="U174" s="275">
        <v>681</v>
      </c>
      <c r="V174" s="275">
        <v>478</v>
      </c>
      <c r="W174" s="276">
        <v>420</v>
      </c>
      <c r="X174" s="347">
        <f>SUM(B174:W174)</f>
        <v>12413</v>
      </c>
      <c r="Y174" s="227" t="s">
        <v>56</v>
      </c>
      <c r="Z174" s="278">
        <f>X160-X174</f>
        <v>5</v>
      </c>
      <c r="AA174" s="279">
        <f>Z174/X160</f>
        <v>4.0264132710581414E-4</v>
      </c>
      <c r="AB174" s="414" t="s">
        <v>93</v>
      </c>
    </row>
    <row r="175" spans="1:28" s="419" customFormat="1" x14ac:dyDescent="0.2">
      <c r="A175" s="371" t="s">
        <v>28</v>
      </c>
      <c r="B175" s="323">
        <v>56.5</v>
      </c>
      <c r="C175" s="240">
        <v>55.5</v>
      </c>
      <c r="D175" s="240">
        <v>55</v>
      </c>
      <c r="E175" s="240">
        <v>54.5</v>
      </c>
      <c r="F175" s="240">
        <v>54.5</v>
      </c>
      <c r="G175" s="240">
        <v>53.5</v>
      </c>
      <c r="H175" s="240">
        <v>53</v>
      </c>
      <c r="I175" s="408">
        <v>53</v>
      </c>
      <c r="J175" s="242">
        <v>58</v>
      </c>
      <c r="K175" s="240">
        <v>57</v>
      </c>
      <c r="L175" s="240">
        <v>56</v>
      </c>
      <c r="M175" s="243">
        <v>54.5</v>
      </c>
      <c r="N175" s="374">
        <v>58</v>
      </c>
      <c r="O175" s="240">
        <v>56.5</v>
      </c>
      <c r="P175" s="240">
        <v>56</v>
      </c>
      <c r="Q175" s="240">
        <v>55.5</v>
      </c>
      <c r="R175" s="240">
        <v>56</v>
      </c>
      <c r="S175" s="240">
        <v>55</v>
      </c>
      <c r="T175" s="240">
        <v>54.5</v>
      </c>
      <c r="U175" s="240">
        <v>55.5</v>
      </c>
      <c r="V175" s="240">
        <v>54.5</v>
      </c>
      <c r="W175" s="243">
        <v>54.5</v>
      </c>
      <c r="X175" s="339"/>
      <c r="Y175" s="227" t="s">
        <v>57</v>
      </c>
      <c r="Z175" s="362">
        <v>51.9</v>
      </c>
      <c r="AB175" s="420" t="s">
        <v>94</v>
      </c>
    </row>
    <row r="176" spans="1:28" s="419" customFormat="1" ht="13.5" thickBot="1" x14ac:dyDescent="0.25">
      <c r="A176" s="372" t="s">
        <v>26</v>
      </c>
      <c r="B176" s="410">
        <f t="shared" ref="B176:I176" si="69">B175-B161</f>
        <v>3</v>
      </c>
      <c r="C176" s="415">
        <f t="shared" si="69"/>
        <v>3.5</v>
      </c>
      <c r="D176" s="415">
        <f t="shared" si="69"/>
        <v>3.5</v>
      </c>
      <c r="E176" s="415">
        <f t="shared" si="69"/>
        <v>3.5</v>
      </c>
      <c r="F176" s="415">
        <f t="shared" si="69"/>
        <v>3.5</v>
      </c>
      <c r="G176" s="415">
        <f t="shared" si="69"/>
        <v>3</v>
      </c>
      <c r="H176" s="415">
        <f t="shared" si="69"/>
        <v>3</v>
      </c>
      <c r="I176" s="416">
        <f t="shared" si="69"/>
        <v>3</v>
      </c>
      <c r="J176" s="410">
        <f>J175-J164</f>
        <v>4.8999999999999986</v>
      </c>
      <c r="K176" s="415">
        <f>K175-K164</f>
        <v>3.8999999999999986</v>
      </c>
      <c r="L176" s="415">
        <f>L175-L164</f>
        <v>2.8999999999999986</v>
      </c>
      <c r="M176" s="417">
        <f>M175-M164</f>
        <v>1.3999999999999986</v>
      </c>
      <c r="N176" s="418">
        <f t="shared" ref="N176:W176" si="70">N175-N161</f>
        <v>3.5</v>
      </c>
      <c r="O176" s="415">
        <f t="shared" si="70"/>
        <v>3</v>
      </c>
      <c r="P176" s="415">
        <f t="shared" si="70"/>
        <v>3.5</v>
      </c>
      <c r="Q176" s="415">
        <f t="shared" si="70"/>
        <v>3</v>
      </c>
      <c r="R176" s="415">
        <f t="shared" si="70"/>
        <v>3.5</v>
      </c>
      <c r="S176" s="415">
        <f t="shared" si="70"/>
        <v>3.5</v>
      </c>
      <c r="T176" s="415">
        <f t="shared" si="70"/>
        <v>3</v>
      </c>
      <c r="U176" s="415">
        <f t="shared" si="70"/>
        <v>3.5</v>
      </c>
      <c r="V176" s="415">
        <f t="shared" si="70"/>
        <v>3.5</v>
      </c>
      <c r="W176" s="417">
        <f t="shared" si="70"/>
        <v>3.5</v>
      </c>
      <c r="X176" s="348"/>
      <c r="Y176" s="227" t="s">
        <v>26</v>
      </c>
      <c r="Z176" s="227">
        <f>Z175-Z161</f>
        <v>2.3399999999999963</v>
      </c>
    </row>
    <row r="177" spans="1:28" s="421" customFormat="1" x14ac:dyDescent="0.2">
      <c r="A177" s="246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1">
        <v>55.5</v>
      </c>
      <c r="V177" s="422"/>
      <c r="W177" s="422"/>
      <c r="X177" s="227"/>
      <c r="Y177" s="227"/>
      <c r="Z177" s="227"/>
    </row>
    <row r="178" spans="1:28" s="425" customFormat="1" x14ac:dyDescent="0.2">
      <c r="A178" s="246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V178" s="422"/>
      <c r="W178" s="422"/>
      <c r="X178" s="227"/>
      <c r="Y178" s="227"/>
      <c r="Z178" s="227"/>
    </row>
    <row r="179" spans="1:28" x14ac:dyDescent="0.2">
      <c r="B179" s="237">
        <v>54.4</v>
      </c>
      <c r="C179" s="421">
        <v>54.4</v>
      </c>
      <c r="D179" s="421">
        <v>54.4</v>
      </c>
      <c r="E179" s="421">
        <v>54.4</v>
      </c>
      <c r="F179" s="421">
        <v>54.4</v>
      </c>
      <c r="G179" s="421">
        <v>54.4</v>
      </c>
      <c r="H179" s="421">
        <v>54.4</v>
      </c>
      <c r="I179" s="421">
        <v>54.4</v>
      </c>
      <c r="N179" s="334">
        <v>55.6</v>
      </c>
      <c r="O179" s="237">
        <v>55.6</v>
      </c>
      <c r="P179" s="237">
        <v>55.6</v>
      </c>
      <c r="Q179" s="237">
        <v>55.6</v>
      </c>
      <c r="R179" s="237">
        <v>55.6</v>
      </c>
      <c r="S179" s="237">
        <v>55.6</v>
      </c>
      <c r="T179" s="237">
        <v>55.6</v>
      </c>
      <c r="U179" s="237">
        <v>55.6</v>
      </c>
      <c r="V179" s="237">
        <v>55.6</v>
      </c>
      <c r="W179" s="237">
        <v>55.6</v>
      </c>
      <c r="X179" s="237">
        <v>55.6</v>
      </c>
    </row>
    <row r="180" spans="1:28" ht="13.5" thickBot="1" x14ac:dyDescent="0.25">
      <c r="B180" s="237">
        <v>1244</v>
      </c>
      <c r="C180" s="237">
        <v>1244</v>
      </c>
      <c r="D180" s="237">
        <v>1244</v>
      </c>
      <c r="E180" s="237">
        <v>1244</v>
      </c>
      <c r="F180" s="237">
        <v>1244</v>
      </c>
      <c r="G180" s="237">
        <v>1244</v>
      </c>
      <c r="H180" s="237">
        <v>1244</v>
      </c>
      <c r="I180" s="237">
        <v>1244</v>
      </c>
      <c r="N180" s="334">
        <v>1254</v>
      </c>
      <c r="O180" s="237">
        <v>1254</v>
      </c>
      <c r="P180" s="237">
        <v>1254</v>
      </c>
      <c r="Q180" s="237">
        <v>1254</v>
      </c>
      <c r="R180" s="237">
        <v>1254</v>
      </c>
      <c r="S180" s="237">
        <v>1254</v>
      </c>
      <c r="T180" s="237">
        <v>1254</v>
      </c>
      <c r="U180" s="237">
        <v>1254</v>
      </c>
      <c r="V180" s="237">
        <v>1254</v>
      </c>
      <c r="W180" s="237">
        <v>1254</v>
      </c>
      <c r="X180" s="237">
        <v>1254</v>
      </c>
    </row>
    <row r="181" spans="1:28" ht="13.5" thickBot="1" x14ac:dyDescent="0.25">
      <c r="A181" s="285" t="s">
        <v>96</v>
      </c>
      <c r="B181" s="624" t="s">
        <v>53</v>
      </c>
      <c r="C181" s="625"/>
      <c r="D181" s="625"/>
      <c r="E181" s="625"/>
      <c r="F181" s="625"/>
      <c r="G181" s="625"/>
      <c r="H181" s="625"/>
      <c r="I181" s="625"/>
      <c r="J181" s="627" t="s">
        <v>72</v>
      </c>
      <c r="K181" s="628"/>
      <c r="L181" s="628"/>
      <c r="M181" s="629"/>
      <c r="N181" s="624" t="s">
        <v>63</v>
      </c>
      <c r="O181" s="625"/>
      <c r="P181" s="625"/>
      <c r="Q181" s="625"/>
      <c r="R181" s="625"/>
      <c r="S181" s="625"/>
      <c r="T181" s="625"/>
      <c r="U181" s="625"/>
      <c r="V181" s="625"/>
      <c r="W181" s="625"/>
      <c r="X181" s="626"/>
      <c r="Y181" s="338" t="s">
        <v>55</v>
      </c>
      <c r="Z181" s="421"/>
      <c r="AA181" s="421"/>
      <c r="AB181" s="421"/>
    </row>
    <row r="182" spans="1:28" x14ac:dyDescent="0.2">
      <c r="A182" s="226" t="s">
        <v>54</v>
      </c>
      <c r="B182" s="247">
        <v>1</v>
      </c>
      <c r="C182" s="248">
        <v>2</v>
      </c>
      <c r="D182" s="248">
        <v>3</v>
      </c>
      <c r="E182" s="248">
        <v>4</v>
      </c>
      <c r="F182" s="248">
        <v>5</v>
      </c>
      <c r="G182" s="248">
        <v>6</v>
      </c>
      <c r="H182" s="248">
        <v>7</v>
      </c>
      <c r="I182" s="403">
        <v>8</v>
      </c>
      <c r="J182" s="247">
        <v>1</v>
      </c>
      <c r="K182" s="248">
        <v>2</v>
      </c>
      <c r="L182" s="248">
        <v>3</v>
      </c>
      <c r="M182" s="249">
        <v>4</v>
      </c>
      <c r="N182" s="396">
        <v>1</v>
      </c>
      <c r="O182" s="248">
        <v>2</v>
      </c>
      <c r="P182" s="248">
        <v>3</v>
      </c>
      <c r="Q182" s="248">
        <v>4</v>
      </c>
      <c r="R182" s="248">
        <v>5</v>
      </c>
      <c r="S182" s="248">
        <v>6</v>
      </c>
      <c r="T182" s="248">
        <v>7</v>
      </c>
      <c r="U182" s="248">
        <v>8</v>
      </c>
      <c r="V182" s="248">
        <v>9</v>
      </c>
      <c r="W182" s="248">
        <v>10</v>
      </c>
      <c r="X182" s="249">
        <v>11</v>
      </c>
      <c r="Y182" s="339"/>
      <c r="Z182" s="421"/>
      <c r="AA182" s="421"/>
      <c r="AB182" s="421"/>
    </row>
    <row r="183" spans="1:28" x14ac:dyDescent="0.2">
      <c r="A183" s="226" t="s">
        <v>2</v>
      </c>
      <c r="B183" s="383">
        <v>1</v>
      </c>
      <c r="C183" s="384">
        <v>2</v>
      </c>
      <c r="D183" s="385">
        <v>3</v>
      </c>
      <c r="E183" s="386">
        <v>4</v>
      </c>
      <c r="F183" s="387">
        <v>5</v>
      </c>
      <c r="G183" s="388">
        <v>6</v>
      </c>
      <c r="H183" s="389">
        <v>7</v>
      </c>
      <c r="I183" s="390">
        <v>8</v>
      </c>
      <c r="J183" s="383">
        <v>1</v>
      </c>
      <c r="K183" s="384">
        <v>2</v>
      </c>
      <c r="L183" s="385">
        <v>3</v>
      </c>
      <c r="M183" s="386">
        <v>4</v>
      </c>
      <c r="N183" s="383">
        <v>1</v>
      </c>
      <c r="O183" s="384">
        <v>2</v>
      </c>
      <c r="P183" s="385">
        <v>3</v>
      </c>
      <c r="Q183" s="386">
        <v>4</v>
      </c>
      <c r="R183" s="386">
        <v>4</v>
      </c>
      <c r="S183" s="387">
        <v>5</v>
      </c>
      <c r="T183" s="387">
        <v>5</v>
      </c>
      <c r="U183" s="388">
        <v>6</v>
      </c>
      <c r="V183" s="388">
        <v>6</v>
      </c>
      <c r="W183" s="389">
        <v>7</v>
      </c>
      <c r="X183" s="390">
        <v>8</v>
      </c>
      <c r="Y183" s="391" t="s">
        <v>0</v>
      </c>
      <c r="Z183" s="421"/>
      <c r="AA183" s="421"/>
      <c r="AB183" s="421"/>
    </row>
    <row r="184" spans="1:28" x14ac:dyDescent="0.2">
      <c r="A184" s="292" t="s">
        <v>3</v>
      </c>
      <c r="B184" s="253">
        <v>1370</v>
      </c>
      <c r="C184" s="254">
        <v>1370</v>
      </c>
      <c r="D184" s="254">
        <v>1370</v>
      </c>
      <c r="E184" s="254">
        <v>1370</v>
      </c>
      <c r="F184" s="254">
        <v>1370</v>
      </c>
      <c r="G184" s="254">
        <v>1370</v>
      </c>
      <c r="H184" s="254">
        <v>1370</v>
      </c>
      <c r="I184" s="404">
        <v>1370</v>
      </c>
      <c r="J184" s="253">
        <v>1370</v>
      </c>
      <c r="K184" s="254">
        <v>1370</v>
      </c>
      <c r="L184" s="254">
        <v>1370</v>
      </c>
      <c r="M184" s="255">
        <v>1370</v>
      </c>
      <c r="N184" s="397">
        <v>1370</v>
      </c>
      <c r="O184" s="254">
        <v>1370</v>
      </c>
      <c r="P184" s="254">
        <v>1370</v>
      </c>
      <c r="Q184" s="254">
        <v>1370</v>
      </c>
      <c r="R184" s="254">
        <v>1370</v>
      </c>
      <c r="S184" s="254">
        <v>1370</v>
      </c>
      <c r="T184" s="254">
        <v>1370</v>
      </c>
      <c r="U184" s="254">
        <v>1370</v>
      </c>
      <c r="V184" s="254">
        <v>1370</v>
      </c>
      <c r="W184" s="254">
        <v>1370</v>
      </c>
      <c r="X184" s="255">
        <v>1370</v>
      </c>
      <c r="Y184" s="341">
        <v>1370</v>
      </c>
      <c r="Z184" s="421"/>
      <c r="AA184" s="421"/>
      <c r="AB184" s="421"/>
    </row>
    <row r="185" spans="1:28" x14ac:dyDescent="0.2">
      <c r="A185" s="295" t="s">
        <v>6</v>
      </c>
      <c r="B185" s="256">
        <v>1264.2105263157894</v>
      </c>
      <c r="C185" s="257">
        <v>1279.0697674418604</v>
      </c>
      <c r="D185" s="257">
        <v>1315.9259259259259</v>
      </c>
      <c r="E185" s="257">
        <v>1332.6666666666667</v>
      </c>
      <c r="F185" s="257">
        <v>1363.5185185185185</v>
      </c>
      <c r="G185" s="257">
        <v>1389.2307692307693</v>
      </c>
      <c r="H185" s="257">
        <v>1416.7272727272727</v>
      </c>
      <c r="I185" s="296">
        <v>1456.1764705882354</v>
      </c>
      <c r="J185" s="256">
        <v>1237.2727272727273</v>
      </c>
      <c r="K185" s="257">
        <v>1318.8235294117646</v>
      </c>
      <c r="L185" s="257">
        <v>1366.1666666666667</v>
      </c>
      <c r="M185" s="258">
        <v>1390</v>
      </c>
      <c r="N185" s="398">
        <v>1274.5454545454545</v>
      </c>
      <c r="O185" s="257">
        <v>1293.8888888888889</v>
      </c>
      <c r="P185" s="257">
        <v>1329.655172413793</v>
      </c>
      <c r="Q185" s="257">
        <v>1369.3548387096773</v>
      </c>
      <c r="R185" s="257">
        <v>1362.9032258064517</v>
      </c>
      <c r="S185" s="257">
        <v>1386.3636363636363</v>
      </c>
      <c r="T185" s="257">
        <v>1376.5714285714287</v>
      </c>
      <c r="U185" s="257">
        <v>1389.375</v>
      </c>
      <c r="V185" s="257">
        <v>1402.1875</v>
      </c>
      <c r="W185" s="257">
        <v>1455.2631578947369</v>
      </c>
      <c r="X185" s="258">
        <v>1484.6153846153845</v>
      </c>
      <c r="Y185" s="342">
        <v>1364.5337620578778</v>
      </c>
      <c r="Z185" s="421"/>
      <c r="AA185" s="421"/>
      <c r="AB185" s="421"/>
    </row>
    <row r="186" spans="1:28" x14ac:dyDescent="0.2">
      <c r="A186" s="226" t="s">
        <v>7</v>
      </c>
      <c r="B186" s="260">
        <v>89.473684210526315</v>
      </c>
      <c r="C186" s="261">
        <v>100</v>
      </c>
      <c r="D186" s="261">
        <v>100</v>
      </c>
      <c r="E186" s="261">
        <v>100</v>
      </c>
      <c r="F186" s="261">
        <v>100</v>
      </c>
      <c r="G186" s="261">
        <v>100</v>
      </c>
      <c r="H186" s="261">
        <v>100</v>
      </c>
      <c r="I186" s="299">
        <v>97.058823529411768</v>
      </c>
      <c r="J186" s="260">
        <v>93.939393939393938</v>
      </c>
      <c r="K186" s="261">
        <v>100</v>
      </c>
      <c r="L186" s="261">
        <v>100</v>
      </c>
      <c r="M186" s="262">
        <v>100</v>
      </c>
      <c r="N186" s="399">
        <v>90.909090909090907</v>
      </c>
      <c r="O186" s="261">
        <v>97.222222222222229</v>
      </c>
      <c r="P186" s="261">
        <v>100</v>
      </c>
      <c r="Q186" s="261">
        <v>100</v>
      </c>
      <c r="R186" s="261">
        <v>100</v>
      </c>
      <c r="S186" s="261">
        <v>100</v>
      </c>
      <c r="T186" s="261">
        <v>100</v>
      </c>
      <c r="U186" s="261">
        <v>100</v>
      </c>
      <c r="V186" s="261">
        <v>100</v>
      </c>
      <c r="W186" s="261">
        <v>100</v>
      </c>
      <c r="X186" s="262">
        <v>100</v>
      </c>
      <c r="Y186" s="343">
        <v>93.9978563772776</v>
      </c>
      <c r="Z186" s="421"/>
      <c r="AA186" s="227"/>
      <c r="AB186" s="421"/>
    </row>
    <row r="187" spans="1:28" x14ac:dyDescent="0.2">
      <c r="A187" s="226" t="s">
        <v>8</v>
      </c>
      <c r="B187" s="263">
        <v>6.1341855507383823E-2</v>
      </c>
      <c r="C187" s="264">
        <v>3.1805192153702644E-2</v>
      </c>
      <c r="D187" s="264">
        <v>2.3740630282612904E-2</v>
      </c>
      <c r="E187" s="264">
        <v>2.2296232814472745E-2</v>
      </c>
      <c r="F187" s="264">
        <v>2.9102610863203489E-2</v>
      </c>
      <c r="G187" s="264">
        <v>2.3950751665428999E-2</v>
      </c>
      <c r="H187" s="264">
        <v>2.7123116347792367E-2</v>
      </c>
      <c r="I187" s="302">
        <v>4.2431540443412359E-2</v>
      </c>
      <c r="J187" s="263">
        <v>6.181837799704773E-2</v>
      </c>
      <c r="K187" s="264">
        <v>4.0112983329023244E-2</v>
      </c>
      <c r="L187" s="264">
        <v>3.7989712074355045E-2</v>
      </c>
      <c r="M187" s="265">
        <v>3.8775576915717598E-2</v>
      </c>
      <c r="N187" s="400">
        <v>6.5333055050239286E-2</v>
      </c>
      <c r="O187" s="264">
        <v>4.0046556382208824E-2</v>
      </c>
      <c r="P187" s="264">
        <v>2.6423027106307832E-2</v>
      </c>
      <c r="Q187" s="264">
        <v>2.3749508902008023E-2</v>
      </c>
      <c r="R187" s="264">
        <v>2.1829107313929622E-2</v>
      </c>
      <c r="S187" s="264">
        <v>2.5905097645589719E-2</v>
      </c>
      <c r="T187" s="264">
        <v>2.8898633588723854E-2</v>
      </c>
      <c r="U187" s="264">
        <v>2.9453525029007385E-2</v>
      </c>
      <c r="V187" s="264">
        <v>2.5448727601067068E-2</v>
      </c>
      <c r="W187" s="264">
        <v>3.1001980458207866E-2</v>
      </c>
      <c r="X187" s="265">
        <v>3.9122888109893839E-2</v>
      </c>
      <c r="Y187" s="344">
        <v>5.4740283632685599E-2</v>
      </c>
      <c r="Z187" s="421"/>
      <c r="AA187" s="227"/>
      <c r="AB187" s="421"/>
    </row>
    <row r="188" spans="1:28" x14ac:dyDescent="0.2">
      <c r="A188" s="295" t="s">
        <v>1</v>
      </c>
      <c r="B188" s="266">
        <f>B185/B184*100-100</f>
        <v>-7.7218593930080743</v>
      </c>
      <c r="C188" s="267">
        <f t="shared" ref="C188:E188" si="71">C185/C184*100-100</f>
        <v>-6.6372432524189406</v>
      </c>
      <c r="D188" s="267">
        <f t="shared" si="71"/>
        <v>-3.9470127061368032</v>
      </c>
      <c r="E188" s="267">
        <f t="shared" si="71"/>
        <v>-2.7250608272506014</v>
      </c>
      <c r="F188" s="267">
        <f>F185/F184*100-100</f>
        <v>-0.47310083806434022</v>
      </c>
      <c r="G188" s="267">
        <f t="shared" ref="G188:L188" si="72">G185/G184*100-100</f>
        <v>1.4037057832678244</v>
      </c>
      <c r="H188" s="267">
        <f t="shared" si="72"/>
        <v>3.4107498341074916</v>
      </c>
      <c r="I188" s="405">
        <f t="shared" si="72"/>
        <v>6.2902533276084256</v>
      </c>
      <c r="J188" s="266">
        <f t="shared" si="72"/>
        <v>-9.68812209688123</v>
      </c>
      <c r="K188" s="267">
        <f t="shared" si="72"/>
        <v>-3.735508802060977</v>
      </c>
      <c r="L188" s="267">
        <f t="shared" si="72"/>
        <v>-0.27980535279804997</v>
      </c>
      <c r="M188" s="268">
        <f>M185/M184*100-100</f>
        <v>1.4598540145985339</v>
      </c>
      <c r="N188" s="401">
        <f t="shared" ref="N188:Y188" si="73">N185/N184*100-100</f>
        <v>-6.9674850696748507</v>
      </c>
      <c r="O188" s="267">
        <f t="shared" si="73"/>
        <v>-5.5555555555555571</v>
      </c>
      <c r="P188" s="267">
        <f t="shared" si="73"/>
        <v>-2.9448779260005153</v>
      </c>
      <c r="Q188" s="267">
        <f t="shared" si="73"/>
        <v>-4.7092064987054982E-2</v>
      </c>
      <c r="R188" s="267">
        <f t="shared" si="73"/>
        <v>-0.51801271485754796</v>
      </c>
      <c r="S188" s="267">
        <f t="shared" si="73"/>
        <v>1.1944260119442589</v>
      </c>
      <c r="T188" s="267">
        <f t="shared" si="73"/>
        <v>0.47966631908238355</v>
      </c>
      <c r="U188" s="267">
        <f t="shared" si="73"/>
        <v>1.4142335766423457</v>
      </c>
      <c r="V188" s="267">
        <f t="shared" ref="V188" si="74">V185/V184*100-100</f>
        <v>2.3494525547445306</v>
      </c>
      <c r="W188" s="267">
        <f t="shared" si="73"/>
        <v>6.2235881674990452</v>
      </c>
      <c r="X188" s="268">
        <f t="shared" si="73"/>
        <v>8.3660864682762366</v>
      </c>
      <c r="Y188" s="345">
        <f t="shared" si="73"/>
        <v>-0.39899547022790216</v>
      </c>
      <c r="Z188" s="421"/>
      <c r="AA188" s="227"/>
      <c r="AB188" s="421"/>
    </row>
    <row r="189" spans="1:28" ht="13.5" thickBot="1" x14ac:dyDescent="0.25">
      <c r="A189" s="349" t="s">
        <v>27</v>
      </c>
      <c r="B189" s="270">
        <f>B185-B180</f>
        <v>20.210526315789366</v>
      </c>
      <c r="C189" s="271">
        <f t="shared" ref="C189:I189" si="75">C185-C180</f>
        <v>35.069767441860449</v>
      </c>
      <c r="D189" s="271">
        <f t="shared" si="75"/>
        <v>71.925925925925867</v>
      </c>
      <c r="E189" s="271">
        <f t="shared" si="75"/>
        <v>88.666666666666742</v>
      </c>
      <c r="F189" s="271">
        <f t="shared" si="75"/>
        <v>119.51851851851848</v>
      </c>
      <c r="G189" s="271">
        <f t="shared" si="75"/>
        <v>145.23076923076928</v>
      </c>
      <c r="H189" s="271">
        <f t="shared" si="75"/>
        <v>172.72727272727275</v>
      </c>
      <c r="I189" s="406">
        <f t="shared" si="75"/>
        <v>212.17647058823536</v>
      </c>
      <c r="J189" s="270">
        <f>J185-J169</f>
        <v>157.88272727272715</v>
      </c>
      <c r="K189" s="271">
        <f>K185-K169</f>
        <v>151.72352941176473</v>
      </c>
      <c r="L189" s="271">
        <f>L185-L169</f>
        <v>115.45666666666671</v>
      </c>
      <c r="M189" s="272">
        <f>M185-M169</f>
        <v>70.509999999999991</v>
      </c>
      <c r="N189" s="402">
        <f>N185-N180</f>
        <v>20.545454545454504</v>
      </c>
      <c r="O189" s="271">
        <f t="shared" ref="O189:X189" si="76">O185-O180</f>
        <v>39.888888888888914</v>
      </c>
      <c r="P189" s="271">
        <f t="shared" si="76"/>
        <v>75.655172413793025</v>
      </c>
      <c r="Q189" s="271">
        <f t="shared" si="76"/>
        <v>115.35483870967732</v>
      </c>
      <c r="R189" s="271">
        <f t="shared" si="76"/>
        <v>108.9032258064517</v>
      </c>
      <c r="S189" s="271">
        <f t="shared" si="76"/>
        <v>132.36363636363626</v>
      </c>
      <c r="T189" s="271">
        <f t="shared" si="76"/>
        <v>122.57142857142867</v>
      </c>
      <c r="U189" s="271">
        <f t="shared" si="76"/>
        <v>135.375</v>
      </c>
      <c r="V189" s="271">
        <f t="shared" si="76"/>
        <v>148.1875</v>
      </c>
      <c r="W189" s="271">
        <f t="shared" si="76"/>
        <v>201.26315789473688</v>
      </c>
      <c r="X189" s="272">
        <f t="shared" si="76"/>
        <v>230.61538461538453</v>
      </c>
      <c r="Y189" s="346">
        <f>Y185-X169</f>
        <v>125.53376205787777</v>
      </c>
      <c r="Z189" s="421"/>
      <c r="AA189" s="227"/>
      <c r="AB189" s="421"/>
    </row>
    <row r="190" spans="1:28" x14ac:dyDescent="0.2">
      <c r="A190" s="370" t="s">
        <v>51</v>
      </c>
      <c r="B190" s="274">
        <v>255</v>
      </c>
      <c r="C190" s="275">
        <v>556</v>
      </c>
      <c r="D190" s="275">
        <v>813</v>
      </c>
      <c r="E190" s="275">
        <v>786</v>
      </c>
      <c r="F190" s="275">
        <v>785</v>
      </c>
      <c r="G190" s="275">
        <v>696</v>
      </c>
      <c r="H190" s="275">
        <v>756</v>
      </c>
      <c r="I190" s="407">
        <v>471</v>
      </c>
      <c r="J190" s="274">
        <v>384</v>
      </c>
      <c r="K190" s="275">
        <v>566</v>
      </c>
      <c r="L190" s="275">
        <v>785</v>
      </c>
      <c r="M190" s="276">
        <v>526</v>
      </c>
      <c r="N190" s="373">
        <v>165</v>
      </c>
      <c r="O190" s="275">
        <v>421</v>
      </c>
      <c r="P190" s="275">
        <v>740</v>
      </c>
      <c r="Q190" s="275">
        <v>400</v>
      </c>
      <c r="R190" s="275">
        <v>399</v>
      </c>
      <c r="S190" s="275">
        <v>414</v>
      </c>
      <c r="T190" s="275">
        <v>414</v>
      </c>
      <c r="U190" s="275">
        <v>407</v>
      </c>
      <c r="V190" s="275">
        <v>407</v>
      </c>
      <c r="W190" s="275">
        <v>734</v>
      </c>
      <c r="X190" s="276">
        <v>515</v>
      </c>
      <c r="Y190" s="347">
        <f>SUM(B190:X190)</f>
        <v>12395</v>
      </c>
      <c r="Z190" s="227" t="s">
        <v>56</v>
      </c>
      <c r="AA190" s="278">
        <f>X174-Y190</f>
        <v>18</v>
      </c>
      <c r="AB190" s="279">
        <f>AA190/X174</f>
        <v>1.4500926448078628E-3</v>
      </c>
    </row>
    <row r="191" spans="1:28" x14ac:dyDescent="0.2">
      <c r="A191" s="371" t="s">
        <v>28</v>
      </c>
      <c r="B191" s="323">
        <v>60</v>
      </c>
      <c r="C191" s="240">
        <v>59.5</v>
      </c>
      <c r="D191" s="240">
        <v>58.5</v>
      </c>
      <c r="E191" s="240">
        <v>58.5</v>
      </c>
      <c r="F191" s="240">
        <v>58</v>
      </c>
      <c r="G191" s="240">
        <v>57</v>
      </c>
      <c r="H191" s="240">
        <v>56.5</v>
      </c>
      <c r="I191" s="408">
        <v>56</v>
      </c>
      <c r="J191" s="242">
        <v>61.5</v>
      </c>
      <c r="K191" s="240">
        <v>60</v>
      </c>
      <c r="L191" s="240">
        <v>59</v>
      </c>
      <c r="M191" s="243">
        <v>58</v>
      </c>
      <c r="N191" s="374">
        <v>61.5</v>
      </c>
      <c r="O191" s="240">
        <v>61</v>
      </c>
      <c r="P191" s="240">
        <v>60</v>
      </c>
      <c r="Q191" s="240">
        <v>59.5</v>
      </c>
      <c r="R191" s="240">
        <v>59.5</v>
      </c>
      <c r="S191" s="240">
        <v>59</v>
      </c>
      <c r="T191" s="240">
        <v>59</v>
      </c>
      <c r="U191" s="240">
        <v>58.5</v>
      </c>
      <c r="V191" s="240">
        <v>58.5</v>
      </c>
      <c r="W191" s="240">
        <v>57.5</v>
      </c>
      <c r="X191" s="243">
        <v>57</v>
      </c>
      <c r="Y191" s="339"/>
      <c r="Z191" s="227" t="s">
        <v>57</v>
      </c>
      <c r="AA191" s="362">
        <v>55.25</v>
      </c>
      <c r="AB191" s="421"/>
    </row>
    <row r="192" spans="1:28" ht="13.5" thickBot="1" x14ac:dyDescent="0.25">
      <c r="A192" s="372" t="s">
        <v>26</v>
      </c>
      <c r="B192" s="410">
        <f>B191-B179</f>
        <v>5.6000000000000014</v>
      </c>
      <c r="C192" s="415">
        <f t="shared" ref="C192:I192" si="77">C191-C179</f>
        <v>5.1000000000000014</v>
      </c>
      <c r="D192" s="415">
        <f t="shared" si="77"/>
        <v>4.1000000000000014</v>
      </c>
      <c r="E192" s="415">
        <f t="shared" si="77"/>
        <v>4.1000000000000014</v>
      </c>
      <c r="F192" s="415">
        <f t="shared" si="77"/>
        <v>3.6000000000000014</v>
      </c>
      <c r="G192" s="415">
        <f t="shared" si="77"/>
        <v>2.6000000000000014</v>
      </c>
      <c r="H192" s="415">
        <f t="shared" si="77"/>
        <v>2.1000000000000014</v>
      </c>
      <c r="I192" s="416">
        <f t="shared" si="77"/>
        <v>1.6000000000000014</v>
      </c>
      <c r="J192" s="410">
        <f t="shared" ref="J192:M192" si="78">J191-J175</f>
        <v>3.5</v>
      </c>
      <c r="K192" s="415">
        <f t="shared" si="78"/>
        <v>3</v>
      </c>
      <c r="L192" s="415">
        <f t="shared" si="78"/>
        <v>3</v>
      </c>
      <c r="M192" s="417">
        <f t="shared" si="78"/>
        <v>3.5</v>
      </c>
      <c r="N192" s="418">
        <f>N191-N179</f>
        <v>5.8999999999999986</v>
      </c>
      <c r="O192" s="415">
        <f t="shared" ref="O192:X192" si="79">O191-O179</f>
        <v>5.3999999999999986</v>
      </c>
      <c r="P192" s="415">
        <f t="shared" si="79"/>
        <v>4.3999999999999986</v>
      </c>
      <c r="Q192" s="415">
        <f t="shared" si="79"/>
        <v>3.8999999999999986</v>
      </c>
      <c r="R192" s="415">
        <f t="shared" si="79"/>
        <v>3.8999999999999986</v>
      </c>
      <c r="S192" s="415">
        <f t="shared" si="79"/>
        <v>3.3999999999999986</v>
      </c>
      <c r="T192" s="415">
        <f t="shared" si="79"/>
        <v>3.3999999999999986</v>
      </c>
      <c r="U192" s="415">
        <f t="shared" si="79"/>
        <v>2.8999999999999986</v>
      </c>
      <c r="V192" s="415">
        <f t="shared" si="79"/>
        <v>2.8999999999999986</v>
      </c>
      <c r="W192" s="415">
        <f t="shared" si="79"/>
        <v>1.8999999999999986</v>
      </c>
      <c r="X192" s="417">
        <f t="shared" si="79"/>
        <v>1.3999999999999986</v>
      </c>
      <c r="Y192" s="348"/>
      <c r="Z192" s="227" t="s">
        <v>26</v>
      </c>
      <c r="AA192" s="227">
        <f>AA191-Z175</f>
        <v>3.3500000000000014</v>
      </c>
      <c r="AB192" s="421"/>
    </row>
    <row r="193" spans="1:28" x14ac:dyDescent="0.2"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spans="1:28" ht="13.5" thickBot="1" x14ac:dyDescent="0.25"/>
    <row r="195" spans="1:28" ht="13.5" thickBot="1" x14ac:dyDescent="0.25">
      <c r="A195" s="285" t="s">
        <v>97</v>
      </c>
      <c r="B195" s="624" t="s">
        <v>53</v>
      </c>
      <c r="C195" s="625"/>
      <c r="D195" s="625"/>
      <c r="E195" s="625"/>
      <c r="F195" s="625"/>
      <c r="G195" s="625"/>
      <c r="H195" s="625"/>
      <c r="I195" s="625"/>
      <c r="J195" s="627" t="s">
        <v>72</v>
      </c>
      <c r="K195" s="628"/>
      <c r="L195" s="628"/>
      <c r="M195" s="629"/>
      <c r="N195" s="624" t="s">
        <v>63</v>
      </c>
      <c r="O195" s="625"/>
      <c r="P195" s="625"/>
      <c r="Q195" s="625"/>
      <c r="R195" s="625"/>
      <c r="S195" s="625"/>
      <c r="T195" s="625"/>
      <c r="U195" s="625"/>
      <c r="V195" s="625"/>
      <c r="W195" s="625"/>
      <c r="X195" s="626"/>
      <c r="Y195" s="338" t="s">
        <v>55</v>
      </c>
      <c r="Z195" s="426"/>
      <c r="AA195" s="426"/>
      <c r="AB195" s="426"/>
    </row>
    <row r="196" spans="1:28" x14ac:dyDescent="0.2">
      <c r="A196" s="226" t="s">
        <v>54</v>
      </c>
      <c r="B196" s="247">
        <v>1</v>
      </c>
      <c r="C196" s="248">
        <v>2</v>
      </c>
      <c r="D196" s="248">
        <v>3</v>
      </c>
      <c r="E196" s="248">
        <v>4</v>
      </c>
      <c r="F196" s="248">
        <v>5</v>
      </c>
      <c r="G196" s="248">
        <v>6</v>
      </c>
      <c r="H196" s="248">
        <v>7</v>
      </c>
      <c r="I196" s="403">
        <v>8</v>
      </c>
      <c r="J196" s="247">
        <v>1</v>
      </c>
      <c r="K196" s="248">
        <v>2</v>
      </c>
      <c r="L196" s="248">
        <v>3</v>
      </c>
      <c r="M196" s="249">
        <v>4</v>
      </c>
      <c r="N196" s="396">
        <v>1</v>
      </c>
      <c r="O196" s="248">
        <v>2</v>
      </c>
      <c r="P196" s="248">
        <v>3</v>
      </c>
      <c r="Q196" s="248">
        <v>4</v>
      </c>
      <c r="R196" s="248">
        <v>5</v>
      </c>
      <c r="S196" s="248">
        <v>6</v>
      </c>
      <c r="T196" s="248">
        <v>7</v>
      </c>
      <c r="U196" s="248">
        <v>8</v>
      </c>
      <c r="V196" s="248">
        <v>9</v>
      </c>
      <c r="W196" s="248">
        <v>10</v>
      </c>
      <c r="X196" s="249">
        <v>11</v>
      </c>
      <c r="Y196" s="339"/>
      <c r="Z196" s="426"/>
      <c r="AA196" s="426"/>
      <c r="AB196" s="426"/>
    </row>
    <row r="197" spans="1:28" x14ac:dyDescent="0.2">
      <c r="A197" s="226" t="s">
        <v>2</v>
      </c>
      <c r="B197" s="383">
        <v>1</v>
      </c>
      <c r="C197" s="384">
        <v>2</v>
      </c>
      <c r="D197" s="385">
        <v>3</v>
      </c>
      <c r="E197" s="386">
        <v>4</v>
      </c>
      <c r="F197" s="387">
        <v>5</v>
      </c>
      <c r="G197" s="388">
        <v>6</v>
      </c>
      <c r="H197" s="389">
        <v>7</v>
      </c>
      <c r="I197" s="390">
        <v>8</v>
      </c>
      <c r="J197" s="383">
        <v>1</v>
      </c>
      <c r="K197" s="384">
        <v>2</v>
      </c>
      <c r="L197" s="385">
        <v>3</v>
      </c>
      <c r="M197" s="386">
        <v>4</v>
      </c>
      <c r="N197" s="383">
        <v>1</v>
      </c>
      <c r="O197" s="384">
        <v>2</v>
      </c>
      <c r="P197" s="385">
        <v>3</v>
      </c>
      <c r="Q197" s="386">
        <v>4</v>
      </c>
      <c r="R197" s="386">
        <v>4</v>
      </c>
      <c r="S197" s="387">
        <v>5</v>
      </c>
      <c r="T197" s="387">
        <v>5</v>
      </c>
      <c r="U197" s="388">
        <v>6</v>
      </c>
      <c r="V197" s="388">
        <v>6</v>
      </c>
      <c r="W197" s="389">
        <v>7</v>
      </c>
      <c r="X197" s="390">
        <v>8</v>
      </c>
      <c r="Y197" s="391" t="s">
        <v>0</v>
      </c>
      <c r="Z197" s="426"/>
      <c r="AA197" s="426"/>
      <c r="AB197" s="426"/>
    </row>
    <row r="198" spans="1:28" x14ac:dyDescent="0.2">
      <c r="A198" s="292" t="s">
        <v>3</v>
      </c>
      <c r="B198" s="253">
        <v>1480</v>
      </c>
      <c r="C198" s="254">
        <v>1480</v>
      </c>
      <c r="D198" s="254">
        <v>1480</v>
      </c>
      <c r="E198" s="254">
        <v>1480</v>
      </c>
      <c r="F198" s="254">
        <v>1480</v>
      </c>
      <c r="G198" s="254">
        <v>1480</v>
      </c>
      <c r="H198" s="254">
        <v>1480</v>
      </c>
      <c r="I198" s="404">
        <v>1480</v>
      </c>
      <c r="J198" s="253">
        <v>1480</v>
      </c>
      <c r="K198" s="254">
        <v>1480</v>
      </c>
      <c r="L198" s="254">
        <v>1480</v>
      </c>
      <c r="M198" s="255">
        <v>1480</v>
      </c>
      <c r="N198" s="397">
        <v>1480</v>
      </c>
      <c r="O198" s="254">
        <v>1480</v>
      </c>
      <c r="P198" s="254">
        <v>1480</v>
      </c>
      <c r="Q198" s="254">
        <v>1480</v>
      </c>
      <c r="R198" s="254">
        <v>1480</v>
      </c>
      <c r="S198" s="254">
        <v>1480</v>
      </c>
      <c r="T198" s="254">
        <v>1480</v>
      </c>
      <c r="U198" s="254">
        <v>1480</v>
      </c>
      <c r="V198" s="254">
        <v>1480</v>
      </c>
      <c r="W198" s="254">
        <v>1480</v>
      </c>
      <c r="X198" s="255">
        <v>1480</v>
      </c>
      <c r="Y198" s="341">
        <v>1480</v>
      </c>
      <c r="Z198" s="426"/>
      <c r="AA198" s="426"/>
      <c r="AB198" s="426"/>
    </row>
    <row r="199" spans="1:28" x14ac:dyDescent="0.2">
      <c r="A199" s="295" t="s">
        <v>6</v>
      </c>
      <c r="B199" s="256">
        <v>1356.1111111111111</v>
      </c>
      <c r="C199" s="257">
        <v>1388.2352941176471</v>
      </c>
      <c r="D199" s="257">
        <v>1421.0169491525423</v>
      </c>
      <c r="E199" s="257">
        <v>1442.0338983050847</v>
      </c>
      <c r="F199" s="257">
        <v>1446.5</v>
      </c>
      <c r="G199" s="257">
        <v>1454.3636363636363</v>
      </c>
      <c r="H199" s="257">
        <v>1492</v>
      </c>
      <c r="I199" s="296">
        <v>1518.1081081081081</v>
      </c>
      <c r="J199" s="256">
        <v>1382</v>
      </c>
      <c r="K199" s="257">
        <v>1423.7209302325582</v>
      </c>
      <c r="L199" s="257">
        <v>1451.7241379310344</v>
      </c>
      <c r="M199" s="258">
        <v>1480.7692307692307</v>
      </c>
      <c r="N199" s="398">
        <v>1392</v>
      </c>
      <c r="O199" s="257">
        <v>1428.4848484848485</v>
      </c>
      <c r="P199" s="257">
        <v>1431.3793103448277</v>
      </c>
      <c r="Q199" s="257">
        <v>1457.5862068965516</v>
      </c>
      <c r="R199" s="257">
        <v>1454.4117647058824</v>
      </c>
      <c r="S199" s="257">
        <v>1476.969696969697</v>
      </c>
      <c r="T199" s="257">
        <v>1465.3125</v>
      </c>
      <c r="U199" s="257">
        <v>1477.5</v>
      </c>
      <c r="V199" s="257">
        <v>1487.5</v>
      </c>
      <c r="W199" s="257">
        <v>1496.7307692307693</v>
      </c>
      <c r="X199" s="258">
        <v>1537.4358974358975</v>
      </c>
      <c r="Y199" s="342">
        <v>1454.6401718582169</v>
      </c>
      <c r="Z199" s="426"/>
      <c r="AA199" s="426"/>
      <c r="AB199" s="426"/>
    </row>
    <row r="200" spans="1:28" x14ac:dyDescent="0.2">
      <c r="A200" s="226" t="s">
        <v>7</v>
      </c>
      <c r="B200" s="260">
        <v>88.888888888888886</v>
      </c>
      <c r="C200" s="261">
        <v>97.058823529411768</v>
      </c>
      <c r="D200" s="261">
        <v>100</v>
      </c>
      <c r="E200" s="261">
        <v>100</v>
      </c>
      <c r="F200" s="261">
        <v>100</v>
      </c>
      <c r="G200" s="261">
        <v>100</v>
      </c>
      <c r="H200" s="261">
        <v>100</v>
      </c>
      <c r="I200" s="299">
        <v>100</v>
      </c>
      <c r="J200" s="260">
        <v>100</v>
      </c>
      <c r="K200" s="261">
        <v>100</v>
      </c>
      <c r="L200" s="261">
        <v>100</v>
      </c>
      <c r="M200" s="262">
        <v>100</v>
      </c>
      <c r="N200" s="399">
        <v>90</v>
      </c>
      <c r="O200" s="261">
        <v>100</v>
      </c>
      <c r="P200" s="261">
        <v>100</v>
      </c>
      <c r="Q200" s="261">
        <v>100</v>
      </c>
      <c r="R200" s="261">
        <v>100</v>
      </c>
      <c r="S200" s="261">
        <v>100</v>
      </c>
      <c r="T200" s="261">
        <v>100</v>
      </c>
      <c r="U200" s="261">
        <v>100</v>
      </c>
      <c r="V200" s="261">
        <v>100</v>
      </c>
      <c r="W200" s="261">
        <v>100</v>
      </c>
      <c r="X200" s="262">
        <v>100</v>
      </c>
      <c r="Y200" s="343">
        <v>97.744360902255636</v>
      </c>
      <c r="Z200" s="426"/>
      <c r="AA200" s="227"/>
      <c r="AB200" s="426"/>
    </row>
    <row r="201" spans="1:28" x14ac:dyDescent="0.2">
      <c r="A201" s="226" t="s">
        <v>8</v>
      </c>
      <c r="B201" s="263">
        <v>5.6220146605543739E-2</v>
      </c>
      <c r="C201" s="264">
        <v>3.8691800731395068E-2</v>
      </c>
      <c r="D201" s="264">
        <v>3.1808156371723413E-2</v>
      </c>
      <c r="E201" s="264">
        <v>3.0423098112955609E-2</v>
      </c>
      <c r="F201" s="264">
        <v>3.3006040005767429E-2</v>
      </c>
      <c r="G201" s="264">
        <v>2.9516398676582973E-2</v>
      </c>
      <c r="H201" s="264">
        <v>3.3043272396861306E-2</v>
      </c>
      <c r="I201" s="302">
        <v>4.5504244183598344E-2</v>
      </c>
      <c r="J201" s="263">
        <v>3.7894699813782608E-2</v>
      </c>
      <c r="K201" s="264">
        <v>3.0896885583694963E-2</v>
      </c>
      <c r="L201" s="264">
        <v>3.4681775204546531E-2</v>
      </c>
      <c r="M201" s="265">
        <v>4.2170812971641991E-2</v>
      </c>
      <c r="N201" s="400">
        <v>5.4880543835587006E-2</v>
      </c>
      <c r="O201" s="264">
        <v>3.0103610770824209E-2</v>
      </c>
      <c r="P201" s="264">
        <v>3.0630109815831013E-2</v>
      </c>
      <c r="Q201" s="264">
        <v>2.5137073970456791E-2</v>
      </c>
      <c r="R201" s="264">
        <v>2.7309289611910044E-2</v>
      </c>
      <c r="S201" s="264">
        <v>2.3482813176568459E-2</v>
      </c>
      <c r="T201" s="264">
        <v>2.9302809417715875E-2</v>
      </c>
      <c r="U201" s="264">
        <v>2.4810284769230424E-2</v>
      </c>
      <c r="V201" s="264">
        <v>2.8620817421725044E-2</v>
      </c>
      <c r="W201" s="264">
        <v>3.0157358404045889E-2</v>
      </c>
      <c r="X201" s="265">
        <v>3.6251075737821291E-2</v>
      </c>
      <c r="Y201" s="344">
        <v>4.2637647594525555E-2</v>
      </c>
      <c r="Z201" s="426"/>
      <c r="AA201" s="227"/>
      <c r="AB201" s="426"/>
    </row>
    <row r="202" spans="1:28" x14ac:dyDescent="0.2">
      <c r="A202" s="295" t="s">
        <v>1</v>
      </c>
      <c r="B202" s="266">
        <f>B199/B198*100-100</f>
        <v>-8.3708708708708741</v>
      </c>
      <c r="C202" s="267">
        <f t="shared" ref="C202:E202" si="80">C199/C198*100-100</f>
        <v>-6.2003179650238565</v>
      </c>
      <c r="D202" s="267">
        <f t="shared" si="80"/>
        <v>-3.9853412734768767</v>
      </c>
      <c r="E202" s="267">
        <f t="shared" si="80"/>
        <v>-2.5652771415483215</v>
      </c>
      <c r="F202" s="267">
        <f>F199/F198*100-100</f>
        <v>-2.2635135135135158</v>
      </c>
      <c r="G202" s="267">
        <f t="shared" ref="G202:L202" si="81">G199/G198*100-100</f>
        <v>-1.732186732186733</v>
      </c>
      <c r="H202" s="267">
        <f t="shared" si="81"/>
        <v>0.81081081081080697</v>
      </c>
      <c r="I202" s="405">
        <f t="shared" si="81"/>
        <v>2.5748721694667722</v>
      </c>
      <c r="J202" s="266">
        <f t="shared" si="81"/>
        <v>-6.6216216216216139</v>
      </c>
      <c r="K202" s="267">
        <f t="shared" si="81"/>
        <v>-3.8026398491514612</v>
      </c>
      <c r="L202" s="267">
        <f t="shared" si="81"/>
        <v>-1.9105312208760523</v>
      </c>
      <c r="M202" s="268">
        <f>M199/M198*100-100</f>
        <v>5.1975051975048814E-2</v>
      </c>
      <c r="N202" s="401">
        <f t="shared" ref="N202:Y202" si="82">N199/N198*100-100</f>
        <v>-5.9459459459459367</v>
      </c>
      <c r="O202" s="267">
        <f t="shared" si="82"/>
        <v>-3.4807534807534779</v>
      </c>
      <c r="P202" s="267">
        <f t="shared" si="82"/>
        <v>-3.2851817334575912</v>
      </c>
      <c r="Q202" s="267">
        <f t="shared" si="82"/>
        <v>-1.5144454799627169</v>
      </c>
      <c r="R202" s="267">
        <f t="shared" si="82"/>
        <v>-1.7289348171700993</v>
      </c>
      <c r="S202" s="267">
        <f t="shared" si="82"/>
        <v>-0.2047502047501979</v>
      </c>
      <c r="T202" s="267">
        <f t="shared" si="82"/>
        <v>-0.99239864864864558</v>
      </c>
      <c r="U202" s="267">
        <f t="shared" si="82"/>
        <v>-0.1689189189189193</v>
      </c>
      <c r="V202" s="267">
        <f t="shared" si="82"/>
        <v>0.50675675675675791</v>
      </c>
      <c r="W202" s="267">
        <f t="shared" si="82"/>
        <v>1.1304573804573863</v>
      </c>
      <c r="X202" s="268">
        <f t="shared" si="82"/>
        <v>3.8808038808038674</v>
      </c>
      <c r="Y202" s="345">
        <f t="shared" si="82"/>
        <v>-1.7135019014718296</v>
      </c>
      <c r="Z202" s="426"/>
      <c r="AA202" s="227"/>
      <c r="AB202" s="426"/>
    </row>
    <row r="203" spans="1:28" ht="13.5" thickBot="1" x14ac:dyDescent="0.25">
      <c r="A203" s="349" t="s">
        <v>27</v>
      </c>
      <c r="B203" s="270">
        <f>B199-B185</f>
        <v>91.90058479532172</v>
      </c>
      <c r="C203" s="271">
        <f t="shared" ref="C203:X203" si="83">C199-C185</f>
        <v>109.16552667578662</v>
      </c>
      <c r="D203" s="271">
        <f t="shared" si="83"/>
        <v>105.09102322661647</v>
      </c>
      <c r="E203" s="271">
        <f t="shared" si="83"/>
        <v>109.36723163841793</v>
      </c>
      <c r="F203" s="271">
        <f t="shared" si="83"/>
        <v>82.981481481481524</v>
      </c>
      <c r="G203" s="271">
        <f t="shared" si="83"/>
        <v>65.132867132866977</v>
      </c>
      <c r="H203" s="271">
        <f t="shared" si="83"/>
        <v>75.272727272727252</v>
      </c>
      <c r="I203" s="406">
        <f t="shared" si="83"/>
        <v>61.931637519872766</v>
      </c>
      <c r="J203" s="270">
        <f t="shared" si="83"/>
        <v>144.72727272727275</v>
      </c>
      <c r="K203" s="271">
        <f t="shared" si="83"/>
        <v>104.89740082079356</v>
      </c>
      <c r="L203" s="271">
        <f t="shared" si="83"/>
        <v>85.557471264367678</v>
      </c>
      <c r="M203" s="272">
        <f t="shared" si="83"/>
        <v>90.769230769230717</v>
      </c>
      <c r="N203" s="402">
        <f t="shared" si="83"/>
        <v>117.4545454545455</v>
      </c>
      <c r="O203" s="271">
        <f t="shared" si="83"/>
        <v>134.59595959595958</v>
      </c>
      <c r="P203" s="271">
        <f t="shared" si="83"/>
        <v>101.72413793103465</v>
      </c>
      <c r="Q203" s="271">
        <f t="shared" si="83"/>
        <v>88.231368186874306</v>
      </c>
      <c r="R203" s="271">
        <f t="shared" si="83"/>
        <v>91.508538899430732</v>
      </c>
      <c r="S203" s="271">
        <f t="shared" si="83"/>
        <v>90.606060606060737</v>
      </c>
      <c r="T203" s="271">
        <f t="shared" si="83"/>
        <v>88.741071428571331</v>
      </c>
      <c r="U203" s="271">
        <f t="shared" si="83"/>
        <v>88.125</v>
      </c>
      <c r="V203" s="271">
        <f t="shared" si="83"/>
        <v>85.3125</v>
      </c>
      <c r="W203" s="271">
        <f t="shared" si="83"/>
        <v>41.467611336032405</v>
      </c>
      <c r="X203" s="272">
        <f t="shared" si="83"/>
        <v>52.820512820512931</v>
      </c>
      <c r="Y203" s="346">
        <f>Y199-Y185</f>
        <v>90.106409800339179</v>
      </c>
      <c r="Z203" s="426"/>
      <c r="AA203" s="227"/>
      <c r="AB203" s="426"/>
    </row>
    <row r="204" spans="1:28" x14ac:dyDescent="0.2">
      <c r="A204" s="370" t="s">
        <v>51</v>
      </c>
      <c r="B204" s="274">
        <v>253</v>
      </c>
      <c r="C204" s="275">
        <v>556</v>
      </c>
      <c r="D204" s="275">
        <v>813</v>
      </c>
      <c r="E204" s="275">
        <v>786</v>
      </c>
      <c r="F204" s="275">
        <v>785</v>
      </c>
      <c r="G204" s="275">
        <v>696</v>
      </c>
      <c r="H204" s="275">
        <v>756</v>
      </c>
      <c r="I204" s="407">
        <v>471</v>
      </c>
      <c r="J204" s="274">
        <v>383</v>
      </c>
      <c r="K204" s="275">
        <v>566</v>
      </c>
      <c r="L204" s="275">
        <v>785</v>
      </c>
      <c r="M204" s="276">
        <v>525</v>
      </c>
      <c r="N204" s="373">
        <v>164</v>
      </c>
      <c r="O204" s="275">
        <v>421</v>
      </c>
      <c r="P204" s="275">
        <v>740</v>
      </c>
      <c r="Q204" s="275">
        <v>400</v>
      </c>
      <c r="R204" s="275">
        <v>399</v>
      </c>
      <c r="S204" s="275">
        <v>414</v>
      </c>
      <c r="T204" s="275">
        <v>414</v>
      </c>
      <c r="U204" s="275">
        <v>407</v>
      </c>
      <c r="V204" s="275">
        <v>407</v>
      </c>
      <c r="W204" s="275">
        <v>734</v>
      </c>
      <c r="X204" s="276">
        <v>515</v>
      </c>
      <c r="Y204" s="347">
        <f>SUM(B204:X204)</f>
        <v>12390</v>
      </c>
      <c r="Z204" s="227" t="s">
        <v>56</v>
      </c>
      <c r="AA204" s="278">
        <f>Y190-Y204</f>
        <v>5</v>
      </c>
      <c r="AB204" s="279">
        <f>AA204/Y190</f>
        <v>4.0338846308995562E-4</v>
      </c>
    </row>
    <row r="205" spans="1:28" x14ac:dyDescent="0.2">
      <c r="A205" s="371" t="s">
        <v>28</v>
      </c>
      <c r="B205" s="323">
        <v>66</v>
      </c>
      <c r="C205" s="240">
        <v>65</v>
      </c>
      <c r="D205" s="240">
        <v>64</v>
      </c>
      <c r="E205" s="240">
        <v>64</v>
      </c>
      <c r="F205" s="240">
        <v>64</v>
      </c>
      <c r="G205" s="240">
        <v>62.5</v>
      </c>
      <c r="H205" s="240">
        <v>62</v>
      </c>
      <c r="I205" s="408">
        <v>61.5</v>
      </c>
      <c r="J205" s="242">
        <v>67</v>
      </c>
      <c r="K205" s="240">
        <v>65.5</v>
      </c>
      <c r="L205" s="240">
        <v>64.5</v>
      </c>
      <c r="M205" s="243">
        <v>63.5</v>
      </c>
      <c r="N205" s="374">
        <v>67</v>
      </c>
      <c r="O205" s="240">
        <v>66.5</v>
      </c>
      <c r="P205" s="240">
        <v>65.5</v>
      </c>
      <c r="Q205" s="240">
        <v>65</v>
      </c>
      <c r="R205" s="240">
        <v>65</v>
      </c>
      <c r="S205" s="240">
        <v>64.5</v>
      </c>
      <c r="T205" s="240">
        <v>64.5</v>
      </c>
      <c r="U205" s="240">
        <v>64</v>
      </c>
      <c r="V205" s="240">
        <v>64</v>
      </c>
      <c r="W205" s="240">
        <v>63</v>
      </c>
      <c r="X205" s="243">
        <v>62.5</v>
      </c>
      <c r="Y205" s="339"/>
      <c r="Z205" s="227" t="s">
        <v>57</v>
      </c>
      <c r="AA205" s="362">
        <v>58.63</v>
      </c>
      <c r="AB205" s="426"/>
    </row>
    <row r="206" spans="1:28" ht="13.5" thickBot="1" x14ac:dyDescent="0.25">
      <c r="A206" s="372" t="s">
        <v>26</v>
      </c>
      <c r="B206" s="410">
        <f>B205-B191</f>
        <v>6</v>
      </c>
      <c r="C206" s="415">
        <f t="shared" ref="C206:X206" si="84">C205-C191</f>
        <v>5.5</v>
      </c>
      <c r="D206" s="415">
        <f t="shared" si="84"/>
        <v>5.5</v>
      </c>
      <c r="E206" s="415">
        <f t="shared" si="84"/>
        <v>5.5</v>
      </c>
      <c r="F206" s="415">
        <f t="shared" si="84"/>
        <v>6</v>
      </c>
      <c r="G206" s="415">
        <f t="shared" si="84"/>
        <v>5.5</v>
      </c>
      <c r="H206" s="415">
        <f t="shared" si="84"/>
        <v>5.5</v>
      </c>
      <c r="I206" s="416">
        <f t="shared" si="84"/>
        <v>5.5</v>
      </c>
      <c r="J206" s="410">
        <f t="shared" si="84"/>
        <v>5.5</v>
      </c>
      <c r="K206" s="415">
        <f t="shared" si="84"/>
        <v>5.5</v>
      </c>
      <c r="L206" s="415">
        <f t="shared" si="84"/>
        <v>5.5</v>
      </c>
      <c r="M206" s="417">
        <f t="shared" si="84"/>
        <v>5.5</v>
      </c>
      <c r="N206" s="418">
        <f t="shared" si="84"/>
        <v>5.5</v>
      </c>
      <c r="O206" s="415">
        <f t="shared" si="84"/>
        <v>5.5</v>
      </c>
      <c r="P206" s="415">
        <f t="shared" si="84"/>
        <v>5.5</v>
      </c>
      <c r="Q206" s="415">
        <f t="shared" si="84"/>
        <v>5.5</v>
      </c>
      <c r="R206" s="415">
        <f t="shared" si="84"/>
        <v>5.5</v>
      </c>
      <c r="S206" s="415">
        <f t="shared" si="84"/>
        <v>5.5</v>
      </c>
      <c r="T206" s="415">
        <f t="shared" si="84"/>
        <v>5.5</v>
      </c>
      <c r="U206" s="415">
        <f t="shared" si="84"/>
        <v>5.5</v>
      </c>
      <c r="V206" s="415">
        <f t="shared" si="84"/>
        <v>5.5</v>
      </c>
      <c r="W206" s="415">
        <f t="shared" si="84"/>
        <v>5.5</v>
      </c>
      <c r="X206" s="417">
        <f t="shared" si="84"/>
        <v>5.5</v>
      </c>
      <c r="Y206" s="348"/>
      <c r="Z206" s="227" t="s">
        <v>26</v>
      </c>
      <c r="AA206" s="227">
        <f>AA205-AA191</f>
        <v>3.3800000000000026</v>
      </c>
      <c r="AB206" s="426"/>
    </row>
    <row r="207" spans="1:28" x14ac:dyDescent="0.2">
      <c r="F207" s="237">
        <v>64</v>
      </c>
    </row>
    <row r="208" spans="1:28" ht="13.5" thickBot="1" x14ac:dyDescent="0.25"/>
    <row r="209" spans="1:28" s="428" customFormat="1" ht="13.5" thickBot="1" x14ac:dyDescent="0.25">
      <c r="A209" s="285" t="s">
        <v>98</v>
      </c>
      <c r="B209" s="624" t="s">
        <v>53</v>
      </c>
      <c r="C209" s="625"/>
      <c r="D209" s="625"/>
      <c r="E209" s="625"/>
      <c r="F209" s="625"/>
      <c r="G209" s="625"/>
      <c r="H209" s="625"/>
      <c r="I209" s="625"/>
      <c r="J209" s="627" t="s">
        <v>72</v>
      </c>
      <c r="K209" s="628"/>
      <c r="L209" s="628"/>
      <c r="M209" s="629"/>
      <c r="N209" s="624" t="s">
        <v>63</v>
      </c>
      <c r="O209" s="625"/>
      <c r="P209" s="625"/>
      <c r="Q209" s="625"/>
      <c r="R209" s="625"/>
      <c r="S209" s="625"/>
      <c r="T209" s="625"/>
      <c r="U209" s="625"/>
      <c r="V209" s="625"/>
      <c r="W209" s="625"/>
      <c r="X209" s="626"/>
      <c r="Y209" s="338" t="s">
        <v>55</v>
      </c>
    </row>
    <row r="210" spans="1:28" s="428" customFormat="1" x14ac:dyDescent="0.2">
      <c r="A210" s="226" t="s">
        <v>54</v>
      </c>
      <c r="B210" s="247">
        <v>1</v>
      </c>
      <c r="C210" s="248">
        <v>2</v>
      </c>
      <c r="D210" s="248">
        <v>3</v>
      </c>
      <c r="E210" s="248">
        <v>4</v>
      </c>
      <c r="F210" s="248">
        <v>5</v>
      </c>
      <c r="G210" s="248">
        <v>6</v>
      </c>
      <c r="H210" s="248">
        <v>7</v>
      </c>
      <c r="I210" s="403">
        <v>8</v>
      </c>
      <c r="J210" s="247">
        <v>1</v>
      </c>
      <c r="K210" s="248">
        <v>2</v>
      </c>
      <c r="L210" s="248">
        <v>3</v>
      </c>
      <c r="M210" s="249">
        <v>4</v>
      </c>
      <c r="N210" s="396">
        <v>1</v>
      </c>
      <c r="O210" s="248">
        <v>2</v>
      </c>
      <c r="P210" s="248">
        <v>3</v>
      </c>
      <c r="Q210" s="248">
        <v>4</v>
      </c>
      <c r="R210" s="248">
        <v>5</v>
      </c>
      <c r="S210" s="248">
        <v>6</v>
      </c>
      <c r="T210" s="248">
        <v>7</v>
      </c>
      <c r="U210" s="248">
        <v>8</v>
      </c>
      <c r="V210" s="248">
        <v>9</v>
      </c>
      <c r="W210" s="248">
        <v>10</v>
      </c>
      <c r="X210" s="249">
        <v>11</v>
      </c>
      <c r="Y210" s="339"/>
    </row>
    <row r="211" spans="1:28" s="428" customFormat="1" x14ac:dyDescent="0.2">
      <c r="A211" s="226" t="s">
        <v>2</v>
      </c>
      <c r="B211" s="383">
        <v>1</v>
      </c>
      <c r="C211" s="384">
        <v>2</v>
      </c>
      <c r="D211" s="385">
        <v>3</v>
      </c>
      <c r="E211" s="386">
        <v>4</v>
      </c>
      <c r="F211" s="387">
        <v>5</v>
      </c>
      <c r="G211" s="388">
        <v>6</v>
      </c>
      <c r="H211" s="389">
        <v>7</v>
      </c>
      <c r="I211" s="390">
        <v>8</v>
      </c>
      <c r="J211" s="383">
        <v>1</v>
      </c>
      <c r="K211" s="384">
        <v>2</v>
      </c>
      <c r="L211" s="385">
        <v>3</v>
      </c>
      <c r="M211" s="386">
        <v>4</v>
      </c>
      <c r="N211" s="383">
        <v>1</v>
      </c>
      <c r="O211" s="384">
        <v>2</v>
      </c>
      <c r="P211" s="385">
        <v>3</v>
      </c>
      <c r="Q211" s="386">
        <v>4</v>
      </c>
      <c r="R211" s="386">
        <v>4</v>
      </c>
      <c r="S211" s="387">
        <v>5</v>
      </c>
      <c r="T211" s="387">
        <v>5</v>
      </c>
      <c r="U211" s="388">
        <v>6</v>
      </c>
      <c r="V211" s="388">
        <v>6</v>
      </c>
      <c r="W211" s="389">
        <v>7</v>
      </c>
      <c r="X211" s="390">
        <v>8</v>
      </c>
      <c r="Y211" s="391" t="s">
        <v>0</v>
      </c>
    </row>
    <row r="212" spans="1:28" s="428" customFormat="1" x14ac:dyDescent="0.2">
      <c r="A212" s="292" t="s">
        <v>3</v>
      </c>
      <c r="B212" s="253">
        <v>1590</v>
      </c>
      <c r="C212" s="254">
        <v>1590</v>
      </c>
      <c r="D212" s="254">
        <v>1590</v>
      </c>
      <c r="E212" s="254">
        <v>1590</v>
      </c>
      <c r="F212" s="254">
        <v>1590</v>
      </c>
      <c r="G212" s="254">
        <v>1590</v>
      </c>
      <c r="H212" s="254">
        <v>1590</v>
      </c>
      <c r="I212" s="404">
        <v>1590</v>
      </c>
      <c r="J212" s="253">
        <v>1590</v>
      </c>
      <c r="K212" s="254">
        <v>1590</v>
      </c>
      <c r="L212" s="254">
        <v>1590</v>
      </c>
      <c r="M212" s="255">
        <v>1590</v>
      </c>
      <c r="N212" s="397">
        <v>1590</v>
      </c>
      <c r="O212" s="254">
        <v>1590</v>
      </c>
      <c r="P212" s="254">
        <v>1590</v>
      </c>
      <c r="Q212" s="254">
        <v>1590</v>
      </c>
      <c r="R212" s="254">
        <v>1590</v>
      </c>
      <c r="S212" s="254">
        <v>1590</v>
      </c>
      <c r="T212" s="254">
        <v>1590</v>
      </c>
      <c r="U212" s="254">
        <v>1590</v>
      </c>
      <c r="V212" s="254">
        <v>1590</v>
      </c>
      <c r="W212" s="254">
        <v>1590</v>
      </c>
      <c r="X212" s="255">
        <v>1590</v>
      </c>
      <c r="Y212" s="341">
        <v>1590</v>
      </c>
    </row>
    <row r="213" spans="1:28" s="428" customFormat="1" x14ac:dyDescent="0.2">
      <c r="A213" s="295" t="s">
        <v>6</v>
      </c>
      <c r="B213" s="256">
        <v>1508</v>
      </c>
      <c r="C213" s="257">
        <v>1517.25</v>
      </c>
      <c r="D213" s="257">
        <v>1546.09375</v>
      </c>
      <c r="E213" s="257">
        <v>1594.9350649350649</v>
      </c>
      <c r="F213" s="257">
        <v>1598</v>
      </c>
      <c r="G213" s="257">
        <v>1610.1818181818182</v>
      </c>
      <c r="H213" s="257">
        <v>1622.280701754386</v>
      </c>
      <c r="I213" s="296">
        <v>1643.939393939394</v>
      </c>
      <c r="J213" s="256">
        <v>1480.3571428571429</v>
      </c>
      <c r="K213" s="257">
        <v>1547.8048780487804</v>
      </c>
      <c r="L213" s="257">
        <v>1566.0377358490566</v>
      </c>
      <c r="M213" s="258">
        <v>1668.6842105263158</v>
      </c>
      <c r="N213" s="398">
        <v>1513.5714285714287</v>
      </c>
      <c r="O213" s="257">
        <v>1521.7647058823529</v>
      </c>
      <c r="P213" s="257">
        <v>1547.5471698113208</v>
      </c>
      <c r="Q213" s="257">
        <v>1574.8387096774193</v>
      </c>
      <c r="R213" s="257">
        <v>1577.0967741935483</v>
      </c>
      <c r="S213" s="257">
        <v>1583.5483870967741</v>
      </c>
      <c r="T213" s="257">
        <v>1581.6129032258063</v>
      </c>
      <c r="U213" s="257">
        <v>1607.4193548387098</v>
      </c>
      <c r="V213" s="257">
        <v>1628.0645161290322</v>
      </c>
      <c r="W213" s="257">
        <v>1620</v>
      </c>
      <c r="X213" s="258">
        <v>1636.4864864864865</v>
      </c>
      <c r="Y213" s="342">
        <v>1582.6808510638298</v>
      </c>
    </row>
    <row r="214" spans="1:28" s="428" customFormat="1" x14ac:dyDescent="0.2">
      <c r="A214" s="226" t="s">
        <v>7</v>
      </c>
      <c r="B214" s="260">
        <v>100</v>
      </c>
      <c r="C214" s="261">
        <v>100</v>
      </c>
      <c r="D214" s="261">
        <v>100</v>
      </c>
      <c r="E214" s="261">
        <v>100</v>
      </c>
      <c r="F214" s="261">
        <v>100</v>
      </c>
      <c r="G214" s="261">
        <v>100</v>
      </c>
      <c r="H214" s="261">
        <v>100</v>
      </c>
      <c r="I214" s="299">
        <v>96.969696969696969</v>
      </c>
      <c r="J214" s="260">
        <v>82.142857142857139</v>
      </c>
      <c r="K214" s="261">
        <v>100</v>
      </c>
      <c r="L214" s="261">
        <v>100</v>
      </c>
      <c r="M214" s="262">
        <v>94.736842105263165</v>
      </c>
      <c r="N214" s="399">
        <v>71.428571428571431</v>
      </c>
      <c r="O214" s="261">
        <v>100</v>
      </c>
      <c r="P214" s="261">
        <v>100</v>
      </c>
      <c r="Q214" s="261">
        <v>100</v>
      </c>
      <c r="R214" s="261">
        <v>100</v>
      </c>
      <c r="S214" s="261">
        <v>100</v>
      </c>
      <c r="T214" s="261">
        <v>100</v>
      </c>
      <c r="U214" s="261">
        <v>100</v>
      </c>
      <c r="V214" s="261">
        <v>100</v>
      </c>
      <c r="W214" s="261">
        <v>100</v>
      </c>
      <c r="X214" s="262">
        <v>100</v>
      </c>
      <c r="Y214" s="343">
        <v>96.38297872340425</v>
      </c>
      <c r="AA214" s="227"/>
    </row>
    <row r="215" spans="1:28" s="428" customFormat="1" x14ac:dyDescent="0.2">
      <c r="A215" s="226" t="s">
        <v>8</v>
      </c>
      <c r="B215" s="263">
        <v>4.411683654769203E-2</v>
      </c>
      <c r="C215" s="264">
        <v>2.8991876407539065E-2</v>
      </c>
      <c r="D215" s="264">
        <v>3.3600816027381956E-2</v>
      </c>
      <c r="E215" s="264">
        <v>3.5748964121024879E-2</v>
      </c>
      <c r="F215" s="264">
        <v>3.6646126418018773E-2</v>
      </c>
      <c r="G215" s="264">
        <v>3.3318212995794808E-2</v>
      </c>
      <c r="H215" s="264">
        <v>3.6330637066290201E-2</v>
      </c>
      <c r="I215" s="302">
        <v>4.5666691442438699E-2</v>
      </c>
      <c r="J215" s="263">
        <v>6.9324897679706649E-2</v>
      </c>
      <c r="K215" s="264">
        <v>3.3051917303433799E-2</v>
      </c>
      <c r="L215" s="264">
        <v>3.8500338859821522E-2</v>
      </c>
      <c r="M215" s="265">
        <v>4.6585669323552861E-2</v>
      </c>
      <c r="N215" s="400">
        <v>7.3681621026300409E-2</v>
      </c>
      <c r="O215" s="264">
        <v>4.2451714031051621E-2</v>
      </c>
      <c r="P215" s="264">
        <v>3.8463087804864876E-2</v>
      </c>
      <c r="Q215" s="264">
        <v>4.0925829557531823E-2</v>
      </c>
      <c r="R215" s="264">
        <v>3.7948796984212302E-2</v>
      </c>
      <c r="S215" s="264">
        <v>3.7908204401030904E-2</v>
      </c>
      <c r="T215" s="264">
        <v>4.063093072832244E-2</v>
      </c>
      <c r="U215" s="264">
        <v>4.1716829704457885E-2</v>
      </c>
      <c r="V215" s="264">
        <v>3.202725952237323E-2</v>
      </c>
      <c r="W215" s="264">
        <v>4.5895383445533594E-2</v>
      </c>
      <c r="X215" s="265">
        <v>4.3839894363104162E-2</v>
      </c>
      <c r="Y215" s="344">
        <v>4.8959607847143712E-2</v>
      </c>
      <c r="AA215" s="227"/>
    </row>
    <row r="216" spans="1:28" s="428" customFormat="1" x14ac:dyDescent="0.2">
      <c r="A216" s="295" t="s">
        <v>1</v>
      </c>
      <c r="B216" s="266">
        <f>B213/B212*100-100</f>
        <v>-5.1572327044025172</v>
      </c>
      <c r="C216" s="267">
        <f t="shared" ref="C216:E216" si="85">C213/C212*100-100</f>
        <v>-4.5754716981132049</v>
      </c>
      <c r="D216" s="267">
        <f t="shared" si="85"/>
        <v>-2.7613993710691886</v>
      </c>
      <c r="E216" s="267">
        <f t="shared" si="85"/>
        <v>0.31038144245691512</v>
      </c>
      <c r="F216" s="267">
        <f>F213/F212*100-100</f>
        <v>0.50314465408804665</v>
      </c>
      <c r="G216" s="267">
        <f t="shared" ref="G216:L216" si="86">G213/G212*100-100</f>
        <v>1.2692967409948466</v>
      </c>
      <c r="H216" s="267">
        <f t="shared" si="86"/>
        <v>2.030232814741268</v>
      </c>
      <c r="I216" s="405">
        <f t="shared" si="86"/>
        <v>3.3924147131694156</v>
      </c>
      <c r="J216" s="266">
        <f t="shared" si="86"/>
        <v>-6.8957771787960525</v>
      </c>
      <c r="K216" s="267">
        <f t="shared" si="86"/>
        <v>-2.6537812547936852</v>
      </c>
      <c r="L216" s="267">
        <f t="shared" si="86"/>
        <v>-1.5070606384241074</v>
      </c>
      <c r="M216" s="268">
        <f>M213/M212*100-100</f>
        <v>4.9486924859318151</v>
      </c>
      <c r="N216" s="401">
        <f t="shared" ref="N216:Y216" si="87">N213/N212*100-100</f>
        <v>-4.8068283917340437</v>
      </c>
      <c r="O216" s="267">
        <f t="shared" si="87"/>
        <v>-4.2915279319274902</v>
      </c>
      <c r="P216" s="267">
        <f t="shared" si="87"/>
        <v>-2.6699893200427169</v>
      </c>
      <c r="Q216" s="267">
        <f t="shared" si="87"/>
        <v>-0.9535402718604189</v>
      </c>
      <c r="R216" s="267">
        <f t="shared" si="87"/>
        <v>-0.81152363562588903</v>
      </c>
      <c r="S216" s="267">
        <f t="shared" si="87"/>
        <v>-0.40576181781294451</v>
      </c>
      <c r="T216" s="267">
        <f t="shared" si="87"/>
        <v>-0.52749036315682929</v>
      </c>
      <c r="U216" s="267">
        <f t="shared" si="87"/>
        <v>1.0955569080949488</v>
      </c>
      <c r="V216" s="267">
        <f t="shared" si="87"/>
        <v>2.3939947250963627</v>
      </c>
      <c r="W216" s="267">
        <f t="shared" si="87"/>
        <v>1.8867924528301927</v>
      </c>
      <c r="X216" s="268">
        <f t="shared" si="87"/>
        <v>2.9236783953764984</v>
      </c>
      <c r="Y216" s="345">
        <f t="shared" si="87"/>
        <v>-0.46032383246354414</v>
      </c>
      <c r="AA216" s="227"/>
    </row>
    <row r="217" spans="1:28" s="428" customFormat="1" ht="13.5" thickBot="1" x14ac:dyDescent="0.25">
      <c r="A217" s="349" t="s">
        <v>27</v>
      </c>
      <c r="B217" s="270">
        <f>B213-B199</f>
        <v>151.88888888888891</v>
      </c>
      <c r="C217" s="271">
        <f t="shared" ref="C217:X217" si="88">C213-C199</f>
        <v>129.01470588235293</v>
      </c>
      <c r="D217" s="271">
        <f t="shared" si="88"/>
        <v>125.07680084745766</v>
      </c>
      <c r="E217" s="271">
        <f t="shared" si="88"/>
        <v>152.90116662998025</v>
      </c>
      <c r="F217" s="271">
        <f t="shared" si="88"/>
        <v>151.5</v>
      </c>
      <c r="G217" s="271">
        <f t="shared" si="88"/>
        <v>155.81818181818198</v>
      </c>
      <c r="H217" s="271">
        <f t="shared" si="88"/>
        <v>130.28070175438597</v>
      </c>
      <c r="I217" s="406">
        <f t="shared" si="88"/>
        <v>125.83128583128587</v>
      </c>
      <c r="J217" s="270">
        <f t="shared" si="88"/>
        <v>98.35714285714289</v>
      </c>
      <c r="K217" s="271">
        <f t="shared" si="88"/>
        <v>124.08394781622223</v>
      </c>
      <c r="L217" s="271">
        <f t="shared" si="88"/>
        <v>114.3135979180222</v>
      </c>
      <c r="M217" s="272">
        <f t="shared" si="88"/>
        <v>187.91497975708512</v>
      </c>
      <c r="N217" s="402">
        <f t="shared" si="88"/>
        <v>121.57142857142867</v>
      </c>
      <c r="O217" s="271">
        <f t="shared" si="88"/>
        <v>93.279857397504429</v>
      </c>
      <c r="P217" s="271">
        <f t="shared" si="88"/>
        <v>116.16785946649316</v>
      </c>
      <c r="Q217" s="271">
        <f t="shared" si="88"/>
        <v>117.25250278086764</v>
      </c>
      <c r="R217" s="271">
        <f t="shared" si="88"/>
        <v>122.68500948766587</v>
      </c>
      <c r="S217" s="271">
        <f t="shared" si="88"/>
        <v>106.57869012707715</v>
      </c>
      <c r="T217" s="271">
        <f t="shared" si="88"/>
        <v>116.30040322580635</v>
      </c>
      <c r="U217" s="271">
        <f t="shared" si="88"/>
        <v>129.91935483870975</v>
      </c>
      <c r="V217" s="271">
        <f t="shared" si="88"/>
        <v>140.5645161290322</v>
      </c>
      <c r="W217" s="271">
        <f t="shared" si="88"/>
        <v>123.26923076923072</v>
      </c>
      <c r="X217" s="272">
        <f t="shared" si="88"/>
        <v>99.050589050588997</v>
      </c>
      <c r="Y217" s="346">
        <f>Y213-Y199</f>
        <v>128.04067920561283</v>
      </c>
      <c r="AA217" s="227"/>
    </row>
    <row r="218" spans="1:28" s="428" customFormat="1" x14ac:dyDescent="0.2">
      <c r="A218" s="370" t="s">
        <v>51</v>
      </c>
      <c r="B218" s="274">
        <v>252</v>
      </c>
      <c r="C218" s="275">
        <v>555</v>
      </c>
      <c r="D218" s="275">
        <v>813</v>
      </c>
      <c r="E218" s="275">
        <v>786</v>
      </c>
      <c r="F218" s="275">
        <v>785</v>
      </c>
      <c r="G218" s="275">
        <v>695</v>
      </c>
      <c r="H218" s="275">
        <v>756</v>
      </c>
      <c r="I218" s="407">
        <v>471</v>
      </c>
      <c r="J218" s="274">
        <v>383</v>
      </c>
      <c r="K218" s="275">
        <v>566</v>
      </c>
      <c r="L218" s="275">
        <v>785</v>
      </c>
      <c r="M218" s="276">
        <v>525</v>
      </c>
      <c r="N218" s="373">
        <v>163</v>
      </c>
      <c r="O218" s="275">
        <v>421</v>
      </c>
      <c r="P218" s="275">
        <v>740</v>
      </c>
      <c r="Q218" s="275">
        <v>400</v>
      </c>
      <c r="R218" s="275">
        <v>399</v>
      </c>
      <c r="S218" s="275">
        <v>414</v>
      </c>
      <c r="T218" s="275">
        <v>414</v>
      </c>
      <c r="U218" s="275">
        <v>407</v>
      </c>
      <c r="V218" s="275">
        <v>407</v>
      </c>
      <c r="W218" s="275">
        <v>731</v>
      </c>
      <c r="X218" s="276">
        <v>515</v>
      </c>
      <c r="Y218" s="347">
        <f>SUM(B218:X218)</f>
        <v>12383</v>
      </c>
      <c r="Z218" s="227" t="s">
        <v>56</v>
      </c>
      <c r="AA218" s="278">
        <f>Y204-Y218</f>
        <v>7</v>
      </c>
      <c r="AB218" s="279">
        <f>AA218/Y204</f>
        <v>5.649717514124294E-4</v>
      </c>
    </row>
    <row r="219" spans="1:28" s="428" customFormat="1" x14ac:dyDescent="0.2">
      <c r="A219" s="371" t="s">
        <v>28</v>
      </c>
      <c r="B219" s="323">
        <v>72.5</v>
      </c>
      <c r="C219" s="240">
        <v>71</v>
      </c>
      <c r="D219" s="240">
        <v>70</v>
      </c>
      <c r="E219" s="240">
        <v>70</v>
      </c>
      <c r="F219" s="240">
        <v>70</v>
      </c>
      <c r="G219" s="240">
        <v>68.5</v>
      </c>
      <c r="H219" s="240">
        <v>68</v>
      </c>
      <c r="I219" s="408">
        <v>67.5</v>
      </c>
      <c r="J219" s="242">
        <v>73.5</v>
      </c>
      <c r="K219" s="240">
        <v>72</v>
      </c>
      <c r="L219" s="240">
        <v>71</v>
      </c>
      <c r="M219" s="243">
        <v>69.5</v>
      </c>
      <c r="N219" s="374">
        <v>73.5</v>
      </c>
      <c r="O219" s="240">
        <v>73</v>
      </c>
      <c r="P219" s="240">
        <v>72</v>
      </c>
      <c r="Q219" s="240">
        <v>71</v>
      </c>
      <c r="R219" s="240">
        <v>71</v>
      </c>
      <c r="S219" s="240">
        <v>70.5</v>
      </c>
      <c r="T219" s="240">
        <v>70.5</v>
      </c>
      <c r="U219" s="240">
        <v>70</v>
      </c>
      <c r="V219" s="240">
        <v>70</v>
      </c>
      <c r="W219" s="240">
        <v>69</v>
      </c>
      <c r="X219" s="243">
        <v>69</v>
      </c>
      <c r="Y219" s="339"/>
      <c r="Z219" s="227" t="s">
        <v>57</v>
      </c>
      <c r="AA219" s="362">
        <v>64.180000000000007</v>
      </c>
    </row>
    <row r="220" spans="1:28" s="428" customFormat="1" ht="13.5" thickBot="1" x14ac:dyDescent="0.25">
      <c r="A220" s="372" t="s">
        <v>26</v>
      </c>
      <c r="B220" s="410">
        <f>B219-B205</f>
        <v>6.5</v>
      </c>
      <c r="C220" s="415">
        <f t="shared" ref="C220:X220" si="89">C219-C205</f>
        <v>6</v>
      </c>
      <c r="D220" s="415">
        <f t="shared" si="89"/>
        <v>6</v>
      </c>
      <c r="E220" s="415">
        <f t="shared" si="89"/>
        <v>6</v>
      </c>
      <c r="F220" s="415">
        <f t="shared" si="89"/>
        <v>6</v>
      </c>
      <c r="G220" s="415">
        <f t="shared" si="89"/>
        <v>6</v>
      </c>
      <c r="H220" s="415">
        <f t="shared" si="89"/>
        <v>6</v>
      </c>
      <c r="I220" s="416">
        <f t="shared" si="89"/>
        <v>6</v>
      </c>
      <c r="J220" s="410">
        <f t="shared" si="89"/>
        <v>6.5</v>
      </c>
      <c r="K220" s="415">
        <f t="shared" si="89"/>
        <v>6.5</v>
      </c>
      <c r="L220" s="415">
        <f t="shared" si="89"/>
        <v>6.5</v>
      </c>
      <c r="M220" s="417">
        <f t="shared" si="89"/>
        <v>6</v>
      </c>
      <c r="N220" s="418">
        <f t="shared" si="89"/>
        <v>6.5</v>
      </c>
      <c r="O220" s="415">
        <f t="shared" si="89"/>
        <v>6.5</v>
      </c>
      <c r="P220" s="415">
        <f t="shared" si="89"/>
        <v>6.5</v>
      </c>
      <c r="Q220" s="415">
        <f t="shared" si="89"/>
        <v>6</v>
      </c>
      <c r="R220" s="415">
        <f t="shared" si="89"/>
        <v>6</v>
      </c>
      <c r="S220" s="415">
        <f t="shared" si="89"/>
        <v>6</v>
      </c>
      <c r="T220" s="415">
        <f t="shared" si="89"/>
        <v>6</v>
      </c>
      <c r="U220" s="415">
        <f t="shared" si="89"/>
        <v>6</v>
      </c>
      <c r="V220" s="415">
        <f t="shared" si="89"/>
        <v>6</v>
      </c>
      <c r="W220" s="415">
        <f t="shared" si="89"/>
        <v>6</v>
      </c>
      <c r="X220" s="417">
        <f t="shared" si="89"/>
        <v>6.5</v>
      </c>
      <c r="Y220" s="348"/>
      <c r="Z220" s="227" t="s">
        <v>26</v>
      </c>
      <c r="AA220" s="227">
        <f>AA219-AA205</f>
        <v>5.5500000000000043</v>
      </c>
    </row>
    <row r="221" spans="1:28" x14ac:dyDescent="0.2">
      <c r="B221" s="237">
        <v>72.5</v>
      </c>
      <c r="D221" s="237">
        <v>70</v>
      </c>
    </row>
    <row r="222" spans="1:28" ht="13.5" thickBot="1" x14ac:dyDescent="0.25"/>
    <row r="223" spans="1:28" s="429" customFormat="1" ht="13.5" thickBot="1" x14ac:dyDescent="0.25">
      <c r="A223" s="285" t="s">
        <v>99</v>
      </c>
      <c r="B223" s="624" t="s">
        <v>53</v>
      </c>
      <c r="C223" s="625"/>
      <c r="D223" s="625"/>
      <c r="E223" s="625"/>
      <c r="F223" s="625"/>
      <c r="G223" s="625"/>
      <c r="H223" s="625"/>
      <c r="I223" s="625"/>
      <c r="J223" s="627" t="s">
        <v>72</v>
      </c>
      <c r="K223" s="628"/>
      <c r="L223" s="628"/>
      <c r="M223" s="629"/>
      <c r="N223" s="624" t="s">
        <v>63</v>
      </c>
      <c r="O223" s="625"/>
      <c r="P223" s="625"/>
      <c r="Q223" s="625"/>
      <c r="R223" s="625"/>
      <c r="S223" s="625"/>
      <c r="T223" s="625"/>
      <c r="U223" s="625"/>
      <c r="V223" s="625"/>
      <c r="W223" s="625"/>
      <c r="X223" s="626"/>
      <c r="Y223" s="338" t="s">
        <v>55</v>
      </c>
    </row>
    <row r="224" spans="1:28" s="429" customFormat="1" x14ac:dyDescent="0.2">
      <c r="A224" s="226" t="s">
        <v>54</v>
      </c>
      <c r="B224" s="247">
        <v>1</v>
      </c>
      <c r="C224" s="248">
        <v>2</v>
      </c>
      <c r="D224" s="248">
        <v>3</v>
      </c>
      <c r="E224" s="248">
        <v>4</v>
      </c>
      <c r="F224" s="248">
        <v>5</v>
      </c>
      <c r="G224" s="248">
        <v>6</v>
      </c>
      <c r="H224" s="248">
        <v>7</v>
      </c>
      <c r="I224" s="403">
        <v>8</v>
      </c>
      <c r="J224" s="247">
        <v>1</v>
      </c>
      <c r="K224" s="248">
        <v>2</v>
      </c>
      <c r="L224" s="248">
        <v>3</v>
      </c>
      <c r="M224" s="249">
        <v>4</v>
      </c>
      <c r="N224" s="396">
        <v>1</v>
      </c>
      <c r="O224" s="248">
        <v>2</v>
      </c>
      <c r="P224" s="248">
        <v>3</v>
      </c>
      <c r="Q224" s="248">
        <v>4</v>
      </c>
      <c r="R224" s="248">
        <v>5</v>
      </c>
      <c r="S224" s="248">
        <v>6</v>
      </c>
      <c r="T224" s="248">
        <v>7</v>
      </c>
      <c r="U224" s="248">
        <v>8</v>
      </c>
      <c r="V224" s="248">
        <v>9</v>
      </c>
      <c r="W224" s="248">
        <v>10</v>
      </c>
      <c r="X224" s="249">
        <v>11</v>
      </c>
      <c r="Y224" s="339"/>
    </row>
    <row r="225" spans="1:28" s="429" customFormat="1" x14ac:dyDescent="0.2">
      <c r="A225" s="226" t="s">
        <v>2</v>
      </c>
      <c r="B225" s="383">
        <v>1</v>
      </c>
      <c r="C225" s="384">
        <v>2</v>
      </c>
      <c r="D225" s="385">
        <v>3</v>
      </c>
      <c r="E225" s="386">
        <v>4</v>
      </c>
      <c r="F225" s="387">
        <v>5</v>
      </c>
      <c r="G225" s="388">
        <v>6</v>
      </c>
      <c r="H225" s="389">
        <v>7</v>
      </c>
      <c r="I225" s="390">
        <v>8</v>
      </c>
      <c r="J225" s="383">
        <v>1</v>
      </c>
      <c r="K225" s="384">
        <v>2</v>
      </c>
      <c r="L225" s="385">
        <v>3</v>
      </c>
      <c r="M225" s="386">
        <v>4</v>
      </c>
      <c r="N225" s="383">
        <v>1</v>
      </c>
      <c r="O225" s="384">
        <v>2</v>
      </c>
      <c r="P225" s="385">
        <v>3</v>
      </c>
      <c r="Q225" s="386">
        <v>4</v>
      </c>
      <c r="R225" s="386">
        <v>4</v>
      </c>
      <c r="S225" s="387">
        <v>5</v>
      </c>
      <c r="T225" s="387">
        <v>5</v>
      </c>
      <c r="U225" s="388">
        <v>6</v>
      </c>
      <c r="V225" s="388">
        <v>6</v>
      </c>
      <c r="W225" s="389">
        <v>7</v>
      </c>
      <c r="X225" s="390">
        <v>8</v>
      </c>
      <c r="Y225" s="391" t="s">
        <v>0</v>
      </c>
    </row>
    <row r="226" spans="1:28" s="429" customFormat="1" x14ac:dyDescent="0.2">
      <c r="A226" s="292" t="s">
        <v>3</v>
      </c>
      <c r="B226" s="253">
        <v>1710</v>
      </c>
      <c r="C226" s="254">
        <v>1710</v>
      </c>
      <c r="D226" s="254">
        <v>1710</v>
      </c>
      <c r="E226" s="254">
        <v>1710</v>
      </c>
      <c r="F226" s="254">
        <v>1710</v>
      </c>
      <c r="G226" s="254">
        <v>1710</v>
      </c>
      <c r="H226" s="254">
        <v>1710</v>
      </c>
      <c r="I226" s="404">
        <v>1710</v>
      </c>
      <c r="J226" s="253">
        <v>1710</v>
      </c>
      <c r="K226" s="254">
        <v>1710</v>
      </c>
      <c r="L226" s="254">
        <v>1710</v>
      </c>
      <c r="M226" s="255">
        <v>1710</v>
      </c>
      <c r="N226" s="397">
        <v>1710</v>
      </c>
      <c r="O226" s="254">
        <v>1710</v>
      </c>
      <c r="P226" s="254">
        <v>1710</v>
      </c>
      <c r="Q226" s="254">
        <v>1710</v>
      </c>
      <c r="R226" s="254">
        <v>1710</v>
      </c>
      <c r="S226" s="254">
        <v>1710</v>
      </c>
      <c r="T226" s="254">
        <v>1710</v>
      </c>
      <c r="U226" s="254">
        <v>1710</v>
      </c>
      <c r="V226" s="254">
        <v>1710</v>
      </c>
      <c r="W226" s="254">
        <v>1710</v>
      </c>
      <c r="X226" s="255">
        <v>1710</v>
      </c>
      <c r="Y226" s="341">
        <v>1710</v>
      </c>
    </row>
    <row r="227" spans="1:28" s="429" customFormat="1" x14ac:dyDescent="0.2">
      <c r="A227" s="295" t="s">
        <v>6</v>
      </c>
      <c r="B227" s="256">
        <v>1642.6315789473683</v>
      </c>
      <c r="C227" s="257">
        <v>1671.3636363636363</v>
      </c>
      <c r="D227" s="257">
        <v>1728.8709677419354</v>
      </c>
      <c r="E227" s="257">
        <v>1724.0740740740741</v>
      </c>
      <c r="F227" s="257">
        <v>1745.9322033898304</v>
      </c>
      <c r="G227" s="257">
        <v>1744.1818181818182</v>
      </c>
      <c r="H227" s="257">
        <v>1782.1568627450981</v>
      </c>
      <c r="I227" s="296">
        <v>1831.4285714285713</v>
      </c>
      <c r="J227" s="256">
        <v>1688.2758620689656</v>
      </c>
      <c r="K227" s="257">
        <v>1737.1428571428571</v>
      </c>
      <c r="L227" s="257">
        <v>1733.2203389830509</v>
      </c>
      <c r="M227" s="258">
        <v>1770.2439024390244</v>
      </c>
      <c r="N227" s="398">
        <v>1676.6666666666667</v>
      </c>
      <c r="O227" s="257">
        <v>1739.375</v>
      </c>
      <c r="P227" s="257">
        <v>1720.3571428571429</v>
      </c>
      <c r="Q227" s="257">
        <v>1787.3333333333333</v>
      </c>
      <c r="R227" s="257">
        <v>1748.5294117647059</v>
      </c>
      <c r="S227" s="257">
        <v>1770.6060606060605</v>
      </c>
      <c r="T227" s="257">
        <v>1777.3529411764705</v>
      </c>
      <c r="U227" s="257">
        <v>1761.6129032258063</v>
      </c>
      <c r="V227" s="257">
        <v>1774.1935483870968</v>
      </c>
      <c r="W227" s="257">
        <v>1772.3529411764705</v>
      </c>
      <c r="X227" s="258">
        <v>1775</v>
      </c>
      <c r="Y227" s="342">
        <v>1745.7326203208556</v>
      </c>
    </row>
    <row r="228" spans="1:28" s="429" customFormat="1" x14ac:dyDescent="0.2">
      <c r="A228" s="226" t="s">
        <v>7</v>
      </c>
      <c r="B228" s="260">
        <v>84.21052631578948</v>
      </c>
      <c r="C228" s="261">
        <v>93.181818181818187</v>
      </c>
      <c r="D228" s="261">
        <v>98.387096774193552</v>
      </c>
      <c r="E228" s="261">
        <v>100</v>
      </c>
      <c r="F228" s="261">
        <v>96.610169491525426</v>
      </c>
      <c r="G228" s="261">
        <v>100</v>
      </c>
      <c r="H228" s="261">
        <v>100</v>
      </c>
      <c r="I228" s="299">
        <v>82.857142857142861</v>
      </c>
      <c r="J228" s="260">
        <v>86.206896551724142</v>
      </c>
      <c r="K228" s="261">
        <v>92.857142857142861</v>
      </c>
      <c r="L228" s="261">
        <v>96.610169491525426</v>
      </c>
      <c r="M228" s="262">
        <v>87.804878048780495</v>
      </c>
      <c r="N228" s="399">
        <v>100</v>
      </c>
      <c r="O228" s="261">
        <v>87.5</v>
      </c>
      <c r="P228" s="261">
        <v>98.214285714285708</v>
      </c>
      <c r="Q228" s="261">
        <v>96.666666666666671</v>
      </c>
      <c r="R228" s="261">
        <v>100</v>
      </c>
      <c r="S228" s="261">
        <v>100</v>
      </c>
      <c r="T228" s="261">
        <v>97.058823529411768</v>
      </c>
      <c r="U228" s="261">
        <v>93.548387096774192</v>
      </c>
      <c r="V228" s="261">
        <v>96.774193548387103</v>
      </c>
      <c r="W228" s="261">
        <v>94.117647058823536</v>
      </c>
      <c r="X228" s="262">
        <v>92.10526315789474</v>
      </c>
      <c r="Y228" s="343">
        <v>92.727272727272734</v>
      </c>
      <c r="AA228" s="227"/>
    </row>
    <row r="229" spans="1:28" s="429" customFormat="1" x14ac:dyDescent="0.2">
      <c r="A229" s="226" t="s">
        <v>8</v>
      </c>
      <c r="B229" s="263">
        <v>8.0976963788177578E-2</v>
      </c>
      <c r="C229" s="264">
        <v>5.158875588430057E-2</v>
      </c>
      <c r="D229" s="264">
        <v>4.1994897892848354E-2</v>
      </c>
      <c r="E229" s="264">
        <v>3.9928728871389353E-2</v>
      </c>
      <c r="F229" s="264">
        <v>3.9048030567833104E-2</v>
      </c>
      <c r="G229" s="264">
        <v>3.936952102623649E-2</v>
      </c>
      <c r="H229" s="264">
        <v>3.9259598632480686E-2</v>
      </c>
      <c r="I229" s="302">
        <v>6.9951013171436122E-2</v>
      </c>
      <c r="J229" s="263">
        <v>7.2894636554147338E-2</v>
      </c>
      <c r="K229" s="264">
        <v>5.1031036307983377E-2</v>
      </c>
      <c r="L229" s="264">
        <v>5.239095850484491E-2</v>
      </c>
      <c r="M229" s="265">
        <v>6.2150701502476396E-2</v>
      </c>
      <c r="N229" s="400">
        <v>5.0919477037239931E-2</v>
      </c>
      <c r="O229" s="264">
        <v>6.3158367134027824E-2</v>
      </c>
      <c r="P229" s="264">
        <v>4.9199871404018936E-2</v>
      </c>
      <c r="Q229" s="264">
        <v>4.0369725452888194E-2</v>
      </c>
      <c r="R229" s="264">
        <v>4.7811790554636746E-2</v>
      </c>
      <c r="S229" s="264">
        <v>4.2559040793537589E-2</v>
      </c>
      <c r="T229" s="264">
        <v>4.5978930882433391E-2</v>
      </c>
      <c r="U229" s="264">
        <v>4.6879291774546236E-2</v>
      </c>
      <c r="V229" s="264">
        <v>4.7520330577363067E-2</v>
      </c>
      <c r="W229" s="264">
        <v>5.3615188865073958E-2</v>
      </c>
      <c r="X229" s="265">
        <v>6.245181063327563E-2</v>
      </c>
      <c r="Y229" s="344">
        <v>5.5201158939387776E-2</v>
      </c>
      <c r="AA229" s="227"/>
    </row>
    <row r="230" spans="1:28" s="429" customFormat="1" x14ac:dyDescent="0.2">
      <c r="A230" s="295" t="s">
        <v>1</v>
      </c>
      <c r="B230" s="266">
        <f>B227/B226*100-100</f>
        <v>-3.9396737457679336</v>
      </c>
      <c r="C230" s="267">
        <f t="shared" ref="C230:E230" si="90">C227/C226*100-100</f>
        <v>-2.2594364699627931</v>
      </c>
      <c r="D230" s="267">
        <f t="shared" si="90"/>
        <v>1.103565365025446</v>
      </c>
      <c r="E230" s="267">
        <f t="shared" si="90"/>
        <v>0.82304526748970375</v>
      </c>
      <c r="F230" s="267">
        <f>F227/F226*100-100</f>
        <v>2.1012984438497426</v>
      </c>
      <c r="G230" s="267">
        <f t="shared" ref="G230:L230" si="91">G227/G226*100-100</f>
        <v>1.998936735778841</v>
      </c>
      <c r="H230" s="267">
        <f t="shared" si="91"/>
        <v>4.2196995757367404</v>
      </c>
      <c r="I230" s="405">
        <f t="shared" si="91"/>
        <v>7.1010860484544764</v>
      </c>
      <c r="J230" s="266">
        <f t="shared" si="91"/>
        <v>-1.27041742286751</v>
      </c>
      <c r="K230" s="267">
        <f t="shared" si="91"/>
        <v>1.5873015873015817</v>
      </c>
      <c r="L230" s="267">
        <f t="shared" si="91"/>
        <v>1.3579145604123255</v>
      </c>
      <c r="M230" s="268">
        <f>M227/M226*100-100</f>
        <v>3.5230352303523063</v>
      </c>
      <c r="N230" s="401">
        <f t="shared" ref="N230:Y230" si="92">N227/N226*100-100</f>
        <v>-1.9493177387914216</v>
      </c>
      <c r="O230" s="267">
        <f t="shared" si="92"/>
        <v>1.7178362573099406</v>
      </c>
      <c r="P230" s="267">
        <f t="shared" si="92"/>
        <v>0.60568086883876049</v>
      </c>
      <c r="Q230" s="267">
        <f t="shared" si="92"/>
        <v>4.522417153996102</v>
      </c>
      <c r="R230" s="267">
        <f t="shared" si="92"/>
        <v>2.253181974544205</v>
      </c>
      <c r="S230" s="267">
        <f t="shared" si="92"/>
        <v>3.544214070529847</v>
      </c>
      <c r="T230" s="267">
        <f t="shared" si="92"/>
        <v>3.9387684898520803</v>
      </c>
      <c r="U230" s="267">
        <f t="shared" si="92"/>
        <v>3.0182984342576731</v>
      </c>
      <c r="V230" s="267">
        <f t="shared" si="92"/>
        <v>3.7540086776079988</v>
      </c>
      <c r="W230" s="267">
        <f t="shared" si="92"/>
        <v>3.6463708290333585</v>
      </c>
      <c r="X230" s="268">
        <f t="shared" si="92"/>
        <v>3.8011695906432692</v>
      </c>
      <c r="Y230" s="345">
        <f t="shared" si="92"/>
        <v>2.0896269193482908</v>
      </c>
      <c r="AA230" s="227"/>
    </row>
    <row r="231" spans="1:28" s="429" customFormat="1" ht="13.5" thickBot="1" x14ac:dyDescent="0.25">
      <c r="A231" s="349" t="s">
        <v>27</v>
      </c>
      <c r="B231" s="270">
        <f>B227-B213</f>
        <v>134.63157894736833</v>
      </c>
      <c r="C231" s="271">
        <f t="shared" ref="C231:X231" si="93">C227-C213</f>
        <v>154.11363636363626</v>
      </c>
      <c r="D231" s="271">
        <f t="shared" si="93"/>
        <v>182.77721774193537</v>
      </c>
      <c r="E231" s="271">
        <f t="shared" si="93"/>
        <v>129.1390091390092</v>
      </c>
      <c r="F231" s="271">
        <f t="shared" si="93"/>
        <v>147.93220338983042</v>
      </c>
      <c r="G231" s="271">
        <f t="shared" si="93"/>
        <v>134</v>
      </c>
      <c r="H231" s="271">
        <f t="shared" si="93"/>
        <v>159.87616099071215</v>
      </c>
      <c r="I231" s="406">
        <f t="shared" si="93"/>
        <v>187.48917748917734</v>
      </c>
      <c r="J231" s="270">
        <f t="shared" si="93"/>
        <v>207.91871921182269</v>
      </c>
      <c r="K231" s="271">
        <f t="shared" si="93"/>
        <v>189.33797909407667</v>
      </c>
      <c r="L231" s="271">
        <f t="shared" si="93"/>
        <v>167.18260313399423</v>
      </c>
      <c r="M231" s="272">
        <f t="shared" si="93"/>
        <v>101.55969191270856</v>
      </c>
      <c r="N231" s="402">
        <f t="shared" si="93"/>
        <v>163.09523809523807</v>
      </c>
      <c r="O231" s="271">
        <f t="shared" si="93"/>
        <v>217.61029411764707</v>
      </c>
      <c r="P231" s="271">
        <f t="shared" si="93"/>
        <v>172.80997304582206</v>
      </c>
      <c r="Q231" s="271">
        <f t="shared" si="93"/>
        <v>212.49462365591398</v>
      </c>
      <c r="R231" s="271">
        <f t="shared" si="93"/>
        <v>171.43263757115756</v>
      </c>
      <c r="S231" s="271">
        <f t="shared" si="93"/>
        <v>187.05767350928636</v>
      </c>
      <c r="T231" s="271">
        <f t="shared" si="93"/>
        <v>195.74003795066415</v>
      </c>
      <c r="U231" s="271">
        <f t="shared" si="93"/>
        <v>154.1935483870966</v>
      </c>
      <c r="V231" s="271">
        <f t="shared" si="93"/>
        <v>146.12903225806463</v>
      </c>
      <c r="W231" s="271">
        <f t="shared" si="93"/>
        <v>152.35294117647049</v>
      </c>
      <c r="X231" s="272">
        <f t="shared" si="93"/>
        <v>138.51351351351354</v>
      </c>
      <c r="Y231" s="346">
        <f>Y227-Y213</f>
        <v>163.05176925702585</v>
      </c>
      <c r="AA231" s="227"/>
    </row>
    <row r="232" spans="1:28" s="429" customFormat="1" x14ac:dyDescent="0.2">
      <c r="A232" s="370" t="s">
        <v>51</v>
      </c>
      <c r="B232" s="274">
        <v>252</v>
      </c>
      <c r="C232" s="275">
        <v>555</v>
      </c>
      <c r="D232" s="275">
        <v>811</v>
      </c>
      <c r="E232" s="275">
        <v>786</v>
      </c>
      <c r="F232" s="275">
        <v>785</v>
      </c>
      <c r="G232" s="275">
        <v>695</v>
      </c>
      <c r="H232" s="275">
        <v>756</v>
      </c>
      <c r="I232" s="407">
        <v>470</v>
      </c>
      <c r="J232" s="274">
        <v>383</v>
      </c>
      <c r="K232" s="275">
        <v>566</v>
      </c>
      <c r="L232" s="275">
        <v>785</v>
      </c>
      <c r="M232" s="276">
        <v>525</v>
      </c>
      <c r="N232" s="373">
        <v>163</v>
      </c>
      <c r="O232" s="275">
        <v>421</v>
      </c>
      <c r="P232" s="275">
        <v>740</v>
      </c>
      <c r="Q232" s="275">
        <v>400</v>
      </c>
      <c r="R232" s="275">
        <v>399</v>
      </c>
      <c r="S232" s="275">
        <v>414</v>
      </c>
      <c r="T232" s="275">
        <v>414</v>
      </c>
      <c r="U232" s="275">
        <v>407</v>
      </c>
      <c r="V232" s="275">
        <v>407</v>
      </c>
      <c r="W232" s="275">
        <v>731</v>
      </c>
      <c r="X232" s="276">
        <v>515</v>
      </c>
      <c r="Y232" s="347">
        <f>SUM(B232:X232)</f>
        <v>12380</v>
      </c>
      <c r="Z232" s="227" t="s">
        <v>56</v>
      </c>
      <c r="AA232" s="278">
        <f>Y218-Y232</f>
        <v>3</v>
      </c>
      <c r="AB232" s="279">
        <f>AA232/Y218</f>
        <v>2.4226762496971655E-4</v>
      </c>
    </row>
    <row r="233" spans="1:28" s="429" customFormat="1" x14ac:dyDescent="0.2">
      <c r="A233" s="371" t="s">
        <v>28</v>
      </c>
      <c r="B233" s="323">
        <v>79.5</v>
      </c>
      <c r="C233" s="240">
        <v>78</v>
      </c>
      <c r="D233" s="240">
        <v>76.5</v>
      </c>
      <c r="E233" s="240">
        <v>77</v>
      </c>
      <c r="F233" s="240">
        <v>76.5</v>
      </c>
      <c r="G233" s="240">
        <v>75</v>
      </c>
      <c r="H233" s="240">
        <v>74.5</v>
      </c>
      <c r="I233" s="408">
        <v>74</v>
      </c>
      <c r="J233" s="242">
        <v>80</v>
      </c>
      <c r="K233" s="240">
        <v>78.5</v>
      </c>
      <c r="L233" s="240">
        <v>77.5</v>
      </c>
      <c r="M233" s="243">
        <v>76.5</v>
      </c>
      <c r="N233" s="374">
        <v>80</v>
      </c>
      <c r="O233" s="240">
        <v>79.5</v>
      </c>
      <c r="P233" s="240">
        <v>79</v>
      </c>
      <c r="Q233" s="240">
        <v>77.5</v>
      </c>
      <c r="R233" s="240">
        <v>77.5</v>
      </c>
      <c r="S233" s="240">
        <v>77</v>
      </c>
      <c r="T233" s="240">
        <v>77</v>
      </c>
      <c r="U233" s="240">
        <v>76.5</v>
      </c>
      <c r="V233" s="240">
        <v>76.5</v>
      </c>
      <c r="W233" s="240">
        <v>76</v>
      </c>
      <c r="X233" s="243">
        <v>76</v>
      </c>
      <c r="Y233" s="339"/>
      <c r="Z233" s="227" t="s">
        <v>57</v>
      </c>
      <c r="AA233" s="362">
        <v>70.319999999999993</v>
      </c>
    </row>
    <row r="234" spans="1:28" s="429" customFormat="1" ht="13.5" thickBot="1" x14ac:dyDescent="0.25">
      <c r="A234" s="372" t="s">
        <v>26</v>
      </c>
      <c r="B234" s="410">
        <f>B233-B219</f>
        <v>7</v>
      </c>
      <c r="C234" s="415">
        <f t="shared" ref="C234:X234" si="94">C233-C219</f>
        <v>7</v>
      </c>
      <c r="D234" s="415">
        <f t="shared" si="94"/>
        <v>6.5</v>
      </c>
      <c r="E234" s="415">
        <f t="shared" si="94"/>
        <v>7</v>
      </c>
      <c r="F234" s="415">
        <f t="shared" si="94"/>
        <v>6.5</v>
      </c>
      <c r="G234" s="415">
        <f t="shared" si="94"/>
        <v>6.5</v>
      </c>
      <c r="H234" s="415">
        <f t="shared" si="94"/>
        <v>6.5</v>
      </c>
      <c r="I234" s="416">
        <f t="shared" si="94"/>
        <v>6.5</v>
      </c>
      <c r="J234" s="410">
        <f t="shared" si="94"/>
        <v>6.5</v>
      </c>
      <c r="K234" s="415">
        <f t="shared" si="94"/>
        <v>6.5</v>
      </c>
      <c r="L234" s="415">
        <f t="shared" si="94"/>
        <v>6.5</v>
      </c>
      <c r="M234" s="417">
        <f t="shared" si="94"/>
        <v>7</v>
      </c>
      <c r="N234" s="418">
        <f t="shared" si="94"/>
        <v>6.5</v>
      </c>
      <c r="O234" s="415">
        <f t="shared" si="94"/>
        <v>6.5</v>
      </c>
      <c r="P234" s="415">
        <f t="shared" si="94"/>
        <v>7</v>
      </c>
      <c r="Q234" s="415">
        <f t="shared" si="94"/>
        <v>6.5</v>
      </c>
      <c r="R234" s="415">
        <f t="shared" si="94"/>
        <v>6.5</v>
      </c>
      <c r="S234" s="415">
        <f t="shared" si="94"/>
        <v>6.5</v>
      </c>
      <c r="T234" s="415">
        <f t="shared" si="94"/>
        <v>6.5</v>
      </c>
      <c r="U234" s="415">
        <f t="shared" si="94"/>
        <v>6.5</v>
      </c>
      <c r="V234" s="415">
        <f t="shared" si="94"/>
        <v>6.5</v>
      </c>
      <c r="W234" s="415">
        <f t="shared" si="94"/>
        <v>7</v>
      </c>
      <c r="X234" s="417">
        <f t="shared" si="94"/>
        <v>7</v>
      </c>
      <c r="Y234" s="348"/>
      <c r="Z234" s="227" t="s">
        <v>26</v>
      </c>
      <c r="AA234" s="227">
        <f>AA233-AA219</f>
        <v>6.1399999999999864</v>
      </c>
    </row>
    <row r="235" spans="1:28" x14ac:dyDescent="0.2">
      <c r="R235" s="237" t="s">
        <v>68</v>
      </c>
    </row>
    <row r="236" spans="1:28" ht="13.5" thickBot="1" x14ac:dyDescent="0.25"/>
    <row r="237" spans="1:28" ht="13.5" thickBot="1" x14ac:dyDescent="0.25">
      <c r="A237" s="285" t="s">
        <v>100</v>
      </c>
      <c r="B237" s="624" t="s">
        <v>53</v>
      </c>
      <c r="C237" s="625"/>
      <c r="D237" s="625"/>
      <c r="E237" s="625"/>
      <c r="F237" s="625"/>
      <c r="G237" s="625"/>
      <c r="H237" s="625"/>
      <c r="I237" s="625"/>
      <c r="J237" s="627" t="s">
        <v>72</v>
      </c>
      <c r="K237" s="628"/>
      <c r="L237" s="628"/>
      <c r="M237" s="629"/>
      <c r="N237" s="624" t="s">
        <v>63</v>
      </c>
      <c r="O237" s="625"/>
      <c r="P237" s="625"/>
      <c r="Q237" s="625"/>
      <c r="R237" s="625"/>
      <c r="S237" s="625"/>
      <c r="T237" s="625"/>
      <c r="U237" s="625"/>
      <c r="V237" s="625"/>
      <c r="W237" s="625"/>
      <c r="X237" s="626"/>
      <c r="Y237" s="338" t="s">
        <v>55</v>
      </c>
      <c r="Z237" s="430"/>
      <c r="AA237" s="430"/>
      <c r="AB237" s="430"/>
    </row>
    <row r="238" spans="1:28" x14ac:dyDescent="0.2">
      <c r="A238" s="226" t="s">
        <v>54</v>
      </c>
      <c r="B238" s="247">
        <v>1</v>
      </c>
      <c r="C238" s="248">
        <v>2</v>
      </c>
      <c r="D238" s="248">
        <v>3</v>
      </c>
      <c r="E238" s="248">
        <v>4</v>
      </c>
      <c r="F238" s="248">
        <v>5</v>
      </c>
      <c r="G238" s="248">
        <v>6</v>
      </c>
      <c r="H238" s="248">
        <v>7</v>
      </c>
      <c r="I238" s="403">
        <v>8</v>
      </c>
      <c r="J238" s="247">
        <v>1</v>
      </c>
      <c r="K238" s="248">
        <v>2</v>
      </c>
      <c r="L238" s="248">
        <v>3</v>
      </c>
      <c r="M238" s="249">
        <v>4</v>
      </c>
      <c r="N238" s="396">
        <v>1</v>
      </c>
      <c r="O238" s="248">
        <v>2</v>
      </c>
      <c r="P238" s="248">
        <v>3</v>
      </c>
      <c r="Q238" s="248">
        <v>4</v>
      </c>
      <c r="R238" s="248">
        <v>5</v>
      </c>
      <c r="S238" s="248">
        <v>6</v>
      </c>
      <c r="T238" s="248">
        <v>7</v>
      </c>
      <c r="U238" s="248">
        <v>8</v>
      </c>
      <c r="V238" s="248">
        <v>9</v>
      </c>
      <c r="W238" s="248">
        <v>10</v>
      </c>
      <c r="X238" s="249">
        <v>11</v>
      </c>
      <c r="Y238" s="339"/>
      <c r="Z238" s="430"/>
      <c r="AA238" s="430"/>
      <c r="AB238" s="430"/>
    </row>
    <row r="239" spans="1:28" x14ac:dyDescent="0.2">
      <c r="A239" s="226" t="s">
        <v>2</v>
      </c>
      <c r="B239" s="383">
        <v>1</v>
      </c>
      <c r="C239" s="384">
        <v>2</v>
      </c>
      <c r="D239" s="385">
        <v>3</v>
      </c>
      <c r="E239" s="386">
        <v>4</v>
      </c>
      <c r="F239" s="387">
        <v>5</v>
      </c>
      <c r="G239" s="388">
        <v>6</v>
      </c>
      <c r="H239" s="389">
        <v>7</v>
      </c>
      <c r="I239" s="390">
        <v>8</v>
      </c>
      <c r="J239" s="383">
        <v>1</v>
      </c>
      <c r="K239" s="384">
        <v>2</v>
      </c>
      <c r="L239" s="385">
        <v>3</v>
      </c>
      <c r="M239" s="386">
        <v>4</v>
      </c>
      <c r="N239" s="383">
        <v>1</v>
      </c>
      <c r="O239" s="384">
        <v>2</v>
      </c>
      <c r="P239" s="385">
        <v>3</v>
      </c>
      <c r="Q239" s="386">
        <v>4</v>
      </c>
      <c r="R239" s="386">
        <v>4</v>
      </c>
      <c r="S239" s="387">
        <v>5</v>
      </c>
      <c r="T239" s="387">
        <v>5</v>
      </c>
      <c r="U239" s="388">
        <v>6</v>
      </c>
      <c r="V239" s="388">
        <v>6</v>
      </c>
      <c r="W239" s="389">
        <v>7</v>
      </c>
      <c r="X239" s="390">
        <v>8</v>
      </c>
      <c r="Y239" s="391" t="s">
        <v>0</v>
      </c>
      <c r="Z239" s="430"/>
      <c r="AA239" s="430"/>
      <c r="AB239" s="430"/>
    </row>
    <row r="240" spans="1:28" x14ac:dyDescent="0.2">
      <c r="A240" s="292" t="s">
        <v>3</v>
      </c>
      <c r="B240" s="253">
        <v>1840</v>
      </c>
      <c r="C240" s="254">
        <v>1840</v>
      </c>
      <c r="D240" s="254">
        <v>1840</v>
      </c>
      <c r="E240" s="254">
        <v>1840</v>
      </c>
      <c r="F240" s="254">
        <v>1840</v>
      </c>
      <c r="G240" s="254">
        <v>1840</v>
      </c>
      <c r="H240" s="254">
        <v>1840</v>
      </c>
      <c r="I240" s="404">
        <v>1840</v>
      </c>
      <c r="J240" s="253">
        <v>1840</v>
      </c>
      <c r="K240" s="254">
        <v>1840</v>
      </c>
      <c r="L240" s="254">
        <v>1840</v>
      </c>
      <c r="M240" s="255">
        <v>1840</v>
      </c>
      <c r="N240" s="397">
        <v>1840</v>
      </c>
      <c r="O240" s="254">
        <v>1840</v>
      </c>
      <c r="P240" s="254">
        <v>1840</v>
      </c>
      <c r="Q240" s="254">
        <v>1840</v>
      </c>
      <c r="R240" s="254">
        <v>1840</v>
      </c>
      <c r="S240" s="254">
        <v>1840</v>
      </c>
      <c r="T240" s="254">
        <v>1840</v>
      </c>
      <c r="U240" s="254">
        <v>1840</v>
      </c>
      <c r="V240" s="254">
        <v>1840</v>
      </c>
      <c r="W240" s="254">
        <v>1840</v>
      </c>
      <c r="X240" s="255">
        <v>1840</v>
      </c>
      <c r="Y240" s="341">
        <v>1840</v>
      </c>
      <c r="Z240" s="430"/>
      <c r="AA240" s="430"/>
      <c r="AB240" s="430"/>
    </row>
    <row r="241" spans="1:28" x14ac:dyDescent="0.2">
      <c r="A241" s="295" t="s">
        <v>6</v>
      </c>
      <c r="B241" s="256">
        <v>1763.125</v>
      </c>
      <c r="C241" s="257">
        <v>1784.1860465116279</v>
      </c>
      <c r="D241" s="257">
        <v>1817.5</v>
      </c>
      <c r="E241" s="257">
        <v>1843.7288135593221</v>
      </c>
      <c r="F241" s="257">
        <v>1871.2068965517242</v>
      </c>
      <c r="G241" s="257">
        <v>1867.4545454545455</v>
      </c>
      <c r="H241" s="257">
        <v>1880.8928571428571</v>
      </c>
      <c r="I241" s="296">
        <v>1892.7027027027027</v>
      </c>
      <c r="J241" s="256">
        <v>1877.9310344827586</v>
      </c>
      <c r="K241" s="257">
        <v>1880</v>
      </c>
      <c r="L241" s="257">
        <v>1897.3333333333333</v>
      </c>
      <c r="M241" s="258">
        <v>1894.6153846153845</v>
      </c>
      <c r="N241" s="398">
        <v>1883.8461538461538</v>
      </c>
      <c r="O241" s="257">
        <v>1867.1875</v>
      </c>
      <c r="P241" s="257">
        <v>1856.6071428571429</v>
      </c>
      <c r="Q241" s="257">
        <v>1908.7096774193549</v>
      </c>
      <c r="R241" s="257">
        <v>1862.8125</v>
      </c>
      <c r="S241" s="257">
        <v>1872.8125</v>
      </c>
      <c r="T241" s="257">
        <v>1865.3333333333333</v>
      </c>
      <c r="U241" s="257">
        <v>1890.3125</v>
      </c>
      <c r="V241" s="257">
        <v>1930.6896551724137</v>
      </c>
      <c r="W241" s="257">
        <v>1925.4901960784314</v>
      </c>
      <c r="X241" s="258">
        <v>1931.8918918918919</v>
      </c>
      <c r="Y241" s="342">
        <v>1872.4648648648649</v>
      </c>
      <c r="Z241" s="430"/>
      <c r="AA241" s="430"/>
      <c r="AB241" s="430"/>
    </row>
    <row r="242" spans="1:28" x14ac:dyDescent="0.2">
      <c r="A242" s="226" t="s">
        <v>7</v>
      </c>
      <c r="B242" s="260">
        <v>81.25</v>
      </c>
      <c r="C242" s="261">
        <v>93.023255813953483</v>
      </c>
      <c r="D242" s="261">
        <v>96.666666666666671</v>
      </c>
      <c r="E242" s="261">
        <v>98.305084745762713</v>
      </c>
      <c r="F242" s="261">
        <v>93.103448275862064</v>
      </c>
      <c r="G242" s="261">
        <v>98.181818181818187</v>
      </c>
      <c r="H242" s="261">
        <v>92.857142857142861</v>
      </c>
      <c r="I242" s="299">
        <v>94.594594594594597</v>
      </c>
      <c r="J242" s="260">
        <v>89.65517241379311</v>
      </c>
      <c r="K242" s="261">
        <v>94.736842105263165</v>
      </c>
      <c r="L242" s="261">
        <v>96.666666666666671</v>
      </c>
      <c r="M242" s="262">
        <v>97.435897435897431</v>
      </c>
      <c r="N242" s="399">
        <v>84.615384615384613</v>
      </c>
      <c r="O242" s="261">
        <v>84.375</v>
      </c>
      <c r="P242" s="261">
        <v>96.428571428571431</v>
      </c>
      <c r="Q242" s="261">
        <v>93.548387096774192</v>
      </c>
      <c r="R242" s="261">
        <v>100</v>
      </c>
      <c r="S242" s="261">
        <v>90.625</v>
      </c>
      <c r="T242" s="261">
        <v>96.666666666666671</v>
      </c>
      <c r="U242" s="261">
        <v>93.75</v>
      </c>
      <c r="V242" s="261">
        <v>100</v>
      </c>
      <c r="W242" s="261">
        <v>96.078431372549019</v>
      </c>
      <c r="X242" s="262">
        <v>97.297297297297291</v>
      </c>
      <c r="Y242" s="343">
        <v>92.21621621621621</v>
      </c>
      <c r="Z242" s="430"/>
      <c r="AA242" s="227"/>
      <c r="AB242" s="430"/>
    </row>
    <row r="243" spans="1:28" x14ac:dyDescent="0.2">
      <c r="A243" s="226" t="s">
        <v>8</v>
      </c>
      <c r="B243" s="263">
        <v>6.9340412790561634E-2</v>
      </c>
      <c r="C243" s="264">
        <v>5.1499945292842679E-2</v>
      </c>
      <c r="D243" s="264">
        <v>4.287404328412954E-2</v>
      </c>
      <c r="E243" s="264">
        <v>4.8838611096819917E-2</v>
      </c>
      <c r="F243" s="264">
        <v>4.2279202673970985E-2</v>
      </c>
      <c r="G243" s="264">
        <v>3.8725407882366517E-2</v>
      </c>
      <c r="H243" s="264">
        <v>5.6554671585091615E-2</v>
      </c>
      <c r="I243" s="302">
        <v>5.693960313401919E-2</v>
      </c>
      <c r="J243" s="263">
        <v>5.8187871557787298E-2</v>
      </c>
      <c r="K243" s="264">
        <v>5.5332068437090466E-2</v>
      </c>
      <c r="L243" s="264">
        <v>4.9543841545502093E-2</v>
      </c>
      <c r="M243" s="265">
        <v>5.5881934337263447E-2</v>
      </c>
      <c r="N243" s="400">
        <v>6.4360880241352877E-2</v>
      </c>
      <c r="O243" s="264">
        <v>6.41733528721323E-2</v>
      </c>
      <c r="P243" s="264">
        <v>4.5158972567742019E-2</v>
      </c>
      <c r="Q243" s="264">
        <v>6.1729017898321796E-2</v>
      </c>
      <c r="R243" s="264">
        <v>4.0154963922839147E-2</v>
      </c>
      <c r="S243" s="264">
        <v>5.4194497399780404E-2</v>
      </c>
      <c r="T243" s="264">
        <v>5.4911523249810731E-2</v>
      </c>
      <c r="U243" s="264">
        <v>5.199226192206631E-2</v>
      </c>
      <c r="V243" s="264">
        <v>3.8782015986084856E-2</v>
      </c>
      <c r="W243" s="264">
        <v>4.8917585559738914E-2</v>
      </c>
      <c r="X243" s="265">
        <v>4.5665488434051202E-2</v>
      </c>
      <c r="Y243" s="344">
        <v>5.4617462460277176E-2</v>
      </c>
      <c r="Z243" s="430"/>
      <c r="AA243" s="227"/>
      <c r="AB243" s="430"/>
    </row>
    <row r="244" spans="1:28" x14ac:dyDescent="0.2">
      <c r="A244" s="295" t="s">
        <v>1</v>
      </c>
      <c r="B244" s="266">
        <f>B241/B240*100-100</f>
        <v>-4.1779891304347814</v>
      </c>
      <c r="C244" s="267">
        <f t="shared" ref="C244:E244" si="95">C241/C240*100-100</f>
        <v>-3.0333670374115229</v>
      </c>
      <c r="D244" s="267">
        <f t="shared" si="95"/>
        <v>-1.2228260869565162</v>
      </c>
      <c r="E244" s="267">
        <f t="shared" si="95"/>
        <v>0.2026529108327253</v>
      </c>
      <c r="F244" s="267">
        <f>F241/F240*100-100</f>
        <v>1.6960269865067517</v>
      </c>
      <c r="G244" s="267">
        <f t="shared" ref="G244:L244" si="96">G241/G240*100-100</f>
        <v>1.4920948616600924</v>
      </c>
      <c r="H244" s="267">
        <f t="shared" si="96"/>
        <v>2.2224378881987548</v>
      </c>
      <c r="I244" s="405">
        <f t="shared" si="96"/>
        <v>2.8642773207990615</v>
      </c>
      <c r="J244" s="266">
        <f t="shared" si="96"/>
        <v>2.0614692653673217</v>
      </c>
      <c r="K244" s="267">
        <f t="shared" si="96"/>
        <v>2.1739130434782652</v>
      </c>
      <c r="L244" s="267">
        <f t="shared" si="96"/>
        <v>3.1159420289855007</v>
      </c>
      <c r="M244" s="268">
        <f>M241/M240*100-100</f>
        <v>2.9682274247491591</v>
      </c>
      <c r="N244" s="401">
        <f t="shared" ref="N244:Y244" si="97">N241/N240*100-100</f>
        <v>2.3829431438127102</v>
      </c>
      <c r="O244" s="267">
        <f t="shared" si="97"/>
        <v>1.4775815217391397</v>
      </c>
      <c r="P244" s="267">
        <f t="shared" si="97"/>
        <v>0.90256211180124524</v>
      </c>
      <c r="Q244" s="267">
        <f t="shared" si="97"/>
        <v>3.7342215988779799</v>
      </c>
      <c r="R244" s="267">
        <f t="shared" si="97"/>
        <v>1.2398097826086882</v>
      </c>
      <c r="S244" s="267">
        <f t="shared" si="97"/>
        <v>1.7832880434782652</v>
      </c>
      <c r="T244" s="267">
        <f t="shared" si="97"/>
        <v>1.3768115942028913</v>
      </c>
      <c r="U244" s="267">
        <f t="shared" si="97"/>
        <v>2.734375</v>
      </c>
      <c r="V244" s="267">
        <f t="shared" si="97"/>
        <v>4.9287856071964029</v>
      </c>
      <c r="W244" s="267">
        <f t="shared" si="97"/>
        <v>4.6462063086104166</v>
      </c>
      <c r="X244" s="268">
        <f t="shared" si="97"/>
        <v>4.994124559341941</v>
      </c>
      <c r="Y244" s="345">
        <f t="shared" si="97"/>
        <v>1.7643948296122147</v>
      </c>
      <c r="Z244" s="430"/>
      <c r="AA244" s="227"/>
      <c r="AB244" s="430"/>
    </row>
    <row r="245" spans="1:28" ht="13.5" thickBot="1" x14ac:dyDescent="0.25">
      <c r="A245" s="349" t="s">
        <v>27</v>
      </c>
      <c r="B245" s="270">
        <f>B241-B227</f>
        <v>120.49342105263167</v>
      </c>
      <c r="C245" s="271">
        <f t="shared" ref="C245:X245" si="98">C241-C227</f>
        <v>112.8224101479916</v>
      </c>
      <c r="D245" s="271">
        <f t="shared" si="98"/>
        <v>88.629032258064626</v>
      </c>
      <c r="E245" s="271">
        <f t="shared" si="98"/>
        <v>119.654739485248</v>
      </c>
      <c r="F245" s="271">
        <f t="shared" si="98"/>
        <v>125.27469316189377</v>
      </c>
      <c r="G245" s="271">
        <f t="shared" si="98"/>
        <v>123.27272727272725</v>
      </c>
      <c r="H245" s="271">
        <f t="shared" si="98"/>
        <v>98.735994397758986</v>
      </c>
      <c r="I245" s="406">
        <f t="shared" si="98"/>
        <v>61.274131274131378</v>
      </c>
      <c r="J245" s="270">
        <f t="shared" si="98"/>
        <v>189.65517241379303</v>
      </c>
      <c r="K245" s="271">
        <f t="shared" si="98"/>
        <v>142.85714285714289</v>
      </c>
      <c r="L245" s="271">
        <f t="shared" si="98"/>
        <v>164.11299435028241</v>
      </c>
      <c r="M245" s="272">
        <f t="shared" si="98"/>
        <v>124.37148217636013</v>
      </c>
      <c r="N245" s="402">
        <f t="shared" si="98"/>
        <v>207.17948717948707</v>
      </c>
      <c r="O245" s="271">
        <f t="shared" si="98"/>
        <v>127.8125</v>
      </c>
      <c r="P245" s="271">
        <f t="shared" si="98"/>
        <v>136.25</v>
      </c>
      <c r="Q245" s="271">
        <f t="shared" si="98"/>
        <v>121.37634408602162</v>
      </c>
      <c r="R245" s="271">
        <f t="shared" si="98"/>
        <v>114.28308823529414</v>
      </c>
      <c r="S245" s="271">
        <f t="shared" si="98"/>
        <v>102.20643939393949</v>
      </c>
      <c r="T245" s="271">
        <f t="shared" si="98"/>
        <v>87.980392156862763</v>
      </c>
      <c r="U245" s="271">
        <f t="shared" si="98"/>
        <v>128.69959677419365</v>
      </c>
      <c r="V245" s="271">
        <f t="shared" si="98"/>
        <v>156.4961067853169</v>
      </c>
      <c r="W245" s="271">
        <f t="shared" si="98"/>
        <v>153.13725490196089</v>
      </c>
      <c r="X245" s="272">
        <f t="shared" si="98"/>
        <v>156.89189189189187</v>
      </c>
      <c r="Y245" s="346">
        <f>Y241-Y227</f>
        <v>126.73224454400929</v>
      </c>
      <c r="Z245" s="430"/>
      <c r="AA245" s="227"/>
      <c r="AB245" s="430"/>
    </row>
    <row r="246" spans="1:28" x14ac:dyDescent="0.2">
      <c r="A246" s="370" t="s">
        <v>51</v>
      </c>
      <c r="B246" s="274">
        <v>251</v>
      </c>
      <c r="C246" s="275">
        <v>555</v>
      </c>
      <c r="D246" s="275">
        <v>811</v>
      </c>
      <c r="E246" s="275">
        <v>786</v>
      </c>
      <c r="F246" s="275">
        <v>785</v>
      </c>
      <c r="G246" s="275">
        <v>695</v>
      </c>
      <c r="H246" s="275">
        <v>755</v>
      </c>
      <c r="I246" s="407">
        <v>470</v>
      </c>
      <c r="J246" s="274">
        <v>381</v>
      </c>
      <c r="K246" s="275">
        <v>566</v>
      </c>
      <c r="L246" s="275">
        <v>785</v>
      </c>
      <c r="M246" s="276">
        <v>525</v>
      </c>
      <c r="N246" s="373">
        <v>161</v>
      </c>
      <c r="O246" s="275">
        <v>421</v>
      </c>
      <c r="P246" s="275">
        <v>739</v>
      </c>
      <c r="Q246" s="275">
        <v>400</v>
      </c>
      <c r="R246" s="275">
        <v>399</v>
      </c>
      <c r="S246" s="275">
        <v>414</v>
      </c>
      <c r="T246" s="275">
        <v>414</v>
      </c>
      <c r="U246" s="275">
        <v>407</v>
      </c>
      <c r="V246" s="275">
        <v>407</v>
      </c>
      <c r="W246" s="275">
        <v>730</v>
      </c>
      <c r="X246" s="276">
        <v>515</v>
      </c>
      <c r="Y246" s="347">
        <f>SUM(B246:X246)</f>
        <v>12372</v>
      </c>
      <c r="Z246" s="227" t="s">
        <v>56</v>
      </c>
      <c r="AA246" s="278">
        <f>Y232-Y246</f>
        <v>8</v>
      </c>
      <c r="AB246" s="279">
        <f>AA246/Y232</f>
        <v>6.462035541195477E-4</v>
      </c>
    </row>
    <row r="247" spans="1:28" x14ac:dyDescent="0.2">
      <c r="A247" s="371" t="s">
        <v>28</v>
      </c>
      <c r="B247" s="323">
        <v>87.5</v>
      </c>
      <c r="C247" s="240">
        <v>86</v>
      </c>
      <c r="D247" s="240">
        <v>84.5</v>
      </c>
      <c r="E247" s="240">
        <v>84.5</v>
      </c>
      <c r="F247" s="240">
        <v>84</v>
      </c>
      <c r="G247" s="240">
        <v>82.5</v>
      </c>
      <c r="H247" s="240">
        <v>82</v>
      </c>
      <c r="I247" s="408">
        <v>82</v>
      </c>
      <c r="J247" s="242">
        <v>87.5</v>
      </c>
      <c r="K247" s="240">
        <v>86</v>
      </c>
      <c r="L247" s="240">
        <v>85</v>
      </c>
      <c r="M247" s="243">
        <v>84.5</v>
      </c>
      <c r="N247" s="374">
        <v>87.5</v>
      </c>
      <c r="O247" s="240">
        <v>87</v>
      </c>
      <c r="P247" s="240">
        <v>86.5</v>
      </c>
      <c r="Q247" s="240">
        <v>85</v>
      </c>
      <c r="R247" s="240">
        <v>85</v>
      </c>
      <c r="S247" s="240">
        <v>85</v>
      </c>
      <c r="T247" s="240">
        <v>85</v>
      </c>
      <c r="U247" s="240">
        <v>84</v>
      </c>
      <c r="V247" s="240">
        <v>84</v>
      </c>
      <c r="W247" s="240">
        <v>83.5</v>
      </c>
      <c r="X247" s="243">
        <v>83.5</v>
      </c>
      <c r="Y247" s="339"/>
      <c r="Z247" s="227" t="s">
        <v>57</v>
      </c>
      <c r="AA247" s="362">
        <v>77.010000000000005</v>
      </c>
      <c r="AB247" s="430"/>
    </row>
    <row r="248" spans="1:28" ht="13.5" thickBot="1" x14ac:dyDescent="0.25">
      <c r="A248" s="372" t="s">
        <v>26</v>
      </c>
      <c r="B248" s="410">
        <f>B247-B233</f>
        <v>8</v>
      </c>
      <c r="C248" s="415">
        <f t="shared" ref="C248:X248" si="99">C247-C233</f>
        <v>8</v>
      </c>
      <c r="D248" s="415">
        <f t="shared" si="99"/>
        <v>8</v>
      </c>
      <c r="E248" s="415">
        <f t="shared" si="99"/>
        <v>7.5</v>
      </c>
      <c r="F248" s="415">
        <f t="shared" si="99"/>
        <v>7.5</v>
      </c>
      <c r="G248" s="415">
        <f t="shared" si="99"/>
        <v>7.5</v>
      </c>
      <c r="H248" s="415">
        <f t="shared" si="99"/>
        <v>7.5</v>
      </c>
      <c r="I248" s="416">
        <f t="shared" si="99"/>
        <v>8</v>
      </c>
      <c r="J248" s="410">
        <f t="shared" si="99"/>
        <v>7.5</v>
      </c>
      <c r="K248" s="415">
        <f t="shared" si="99"/>
        <v>7.5</v>
      </c>
      <c r="L248" s="415">
        <f t="shared" si="99"/>
        <v>7.5</v>
      </c>
      <c r="M248" s="417">
        <f t="shared" si="99"/>
        <v>8</v>
      </c>
      <c r="N248" s="418">
        <f t="shared" si="99"/>
        <v>7.5</v>
      </c>
      <c r="O248" s="415">
        <f t="shared" si="99"/>
        <v>7.5</v>
      </c>
      <c r="P248" s="415">
        <f t="shared" si="99"/>
        <v>7.5</v>
      </c>
      <c r="Q248" s="415">
        <f t="shared" si="99"/>
        <v>7.5</v>
      </c>
      <c r="R248" s="415">
        <f t="shared" si="99"/>
        <v>7.5</v>
      </c>
      <c r="S248" s="415">
        <f t="shared" si="99"/>
        <v>8</v>
      </c>
      <c r="T248" s="415">
        <f t="shared" si="99"/>
        <v>8</v>
      </c>
      <c r="U248" s="415">
        <f t="shared" si="99"/>
        <v>7.5</v>
      </c>
      <c r="V248" s="415">
        <f t="shared" si="99"/>
        <v>7.5</v>
      </c>
      <c r="W248" s="415">
        <f t="shared" si="99"/>
        <v>7.5</v>
      </c>
      <c r="X248" s="417">
        <f t="shared" si="99"/>
        <v>7.5</v>
      </c>
      <c r="Y248" s="348"/>
      <c r="Z248" s="227" t="s">
        <v>26</v>
      </c>
      <c r="AA248" s="227">
        <f>AA247-AA233</f>
        <v>6.6900000000000119</v>
      </c>
      <c r="AB248" s="430"/>
    </row>
    <row r="249" spans="1:28" x14ac:dyDescent="0.2">
      <c r="M249" s="237">
        <v>84.5</v>
      </c>
    </row>
    <row r="250" spans="1:28" ht="13.5" thickBot="1" x14ac:dyDescent="0.25"/>
    <row r="251" spans="1:28" ht="13.5" thickBot="1" x14ac:dyDescent="0.25">
      <c r="A251" s="285" t="s">
        <v>106</v>
      </c>
      <c r="B251" s="624" t="s">
        <v>53</v>
      </c>
      <c r="C251" s="625"/>
      <c r="D251" s="625"/>
      <c r="E251" s="625"/>
      <c r="F251" s="625"/>
      <c r="G251" s="625"/>
      <c r="H251" s="625"/>
      <c r="I251" s="625"/>
      <c r="J251" s="627" t="s">
        <v>72</v>
      </c>
      <c r="K251" s="628"/>
      <c r="L251" s="628"/>
      <c r="M251" s="629"/>
      <c r="N251" s="624" t="s">
        <v>63</v>
      </c>
      <c r="O251" s="625"/>
      <c r="P251" s="625"/>
      <c r="Q251" s="625"/>
      <c r="R251" s="625"/>
      <c r="S251" s="625"/>
      <c r="T251" s="625"/>
      <c r="U251" s="625"/>
      <c r="V251" s="625"/>
      <c r="W251" s="625"/>
      <c r="X251" s="626"/>
      <c r="Y251" s="338" t="s">
        <v>55</v>
      </c>
      <c r="Z251" s="434"/>
      <c r="AA251" s="434"/>
      <c r="AB251" s="434"/>
    </row>
    <row r="252" spans="1:28" x14ac:dyDescent="0.2">
      <c r="A252" s="226" t="s">
        <v>54</v>
      </c>
      <c r="B252" s="444">
        <v>1</v>
      </c>
      <c r="C252" s="445">
        <v>2</v>
      </c>
      <c r="D252" s="248">
        <v>3</v>
      </c>
      <c r="E252" s="248">
        <v>4</v>
      </c>
      <c r="F252" s="248">
        <v>5</v>
      </c>
      <c r="G252" s="248">
        <v>6</v>
      </c>
      <c r="H252" s="442">
        <v>7</v>
      </c>
      <c r="I252" s="443">
        <v>8</v>
      </c>
      <c r="J252" s="247">
        <v>1</v>
      </c>
      <c r="K252" s="248">
        <v>2</v>
      </c>
      <c r="L252" s="248">
        <v>3</v>
      </c>
      <c r="M252" s="249">
        <v>4</v>
      </c>
      <c r="N252" s="396">
        <v>1</v>
      </c>
      <c r="O252" s="445">
        <v>2</v>
      </c>
      <c r="P252" s="445">
        <v>3</v>
      </c>
      <c r="Q252" s="248">
        <v>4</v>
      </c>
      <c r="R252" s="248">
        <v>5</v>
      </c>
      <c r="S252" s="248">
        <v>6</v>
      </c>
      <c r="T252" s="248">
        <v>7</v>
      </c>
      <c r="U252" s="248">
        <v>8</v>
      </c>
      <c r="V252" s="248">
        <v>9</v>
      </c>
      <c r="W252" s="442">
        <v>10</v>
      </c>
      <c r="X252" s="446">
        <v>11</v>
      </c>
      <c r="Y252" s="339"/>
      <c r="Z252" s="434"/>
      <c r="AA252" s="434"/>
      <c r="AB252" s="434"/>
    </row>
    <row r="253" spans="1:28" x14ac:dyDescent="0.2">
      <c r="A253" s="226" t="s">
        <v>2</v>
      </c>
      <c r="B253" s="383">
        <v>1</v>
      </c>
      <c r="C253" s="384">
        <v>2</v>
      </c>
      <c r="D253" s="385">
        <v>3</v>
      </c>
      <c r="E253" s="386">
        <v>4</v>
      </c>
      <c r="F253" s="387">
        <v>5</v>
      </c>
      <c r="G253" s="388">
        <v>6</v>
      </c>
      <c r="H253" s="389">
        <v>7</v>
      </c>
      <c r="I253" s="390">
        <v>8</v>
      </c>
      <c r="J253" s="383">
        <v>1</v>
      </c>
      <c r="K253" s="384">
        <v>2</v>
      </c>
      <c r="L253" s="385">
        <v>3</v>
      </c>
      <c r="M253" s="386">
        <v>4</v>
      </c>
      <c r="N253" s="383">
        <v>1</v>
      </c>
      <c r="O253" s="384">
        <v>2</v>
      </c>
      <c r="P253" s="385">
        <v>3</v>
      </c>
      <c r="Q253" s="386">
        <v>4</v>
      </c>
      <c r="R253" s="386">
        <v>4</v>
      </c>
      <c r="S253" s="387">
        <v>5</v>
      </c>
      <c r="T253" s="387">
        <v>5</v>
      </c>
      <c r="U253" s="388">
        <v>6</v>
      </c>
      <c r="V253" s="388">
        <v>6</v>
      </c>
      <c r="W253" s="389">
        <v>7</v>
      </c>
      <c r="X253" s="390">
        <v>8</v>
      </c>
      <c r="Y253" s="391" t="s">
        <v>0</v>
      </c>
      <c r="Z253" s="434"/>
      <c r="AA253" s="434"/>
      <c r="AB253" s="434"/>
    </row>
    <row r="254" spans="1:28" x14ac:dyDescent="0.2">
      <c r="A254" s="292" t="s">
        <v>3</v>
      </c>
      <c r="B254" s="441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254">
        <v>1980</v>
      </c>
      <c r="I254" s="404">
        <v>1980</v>
      </c>
      <c r="J254" s="253">
        <v>1980</v>
      </c>
      <c r="K254" s="254">
        <v>1980</v>
      </c>
      <c r="L254" s="254">
        <v>1980</v>
      </c>
      <c r="M254" s="255">
        <v>1980</v>
      </c>
      <c r="N254" s="397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4">
        <v>1980</v>
      </c>
      <c r="U254" s="254">
        <v>1980</v>
      </c>
      <c r="V254" s="254">
        <v>1980</v>
      </c>
      <c r="W254" s="254">
        <v>1980</v>
      </c>
      <c r="X254" s="255">
        <v>1980</v>
      </c>
      <c r="Y254" s="341">
        <v>1980</v>
      </c>
      <c r="Z254" s="434"/>
      <c r="AA254" s="434"/>
      <c r="AB254" s="434"/>
    </row>
    <row r="255" spans="1:28" x14ac:dyDescent="0.2">
      <c r="A255" s="295" t="s">
        <v>6</v>
      </c>
      <c r="B255" s="256">
        <v>1918.5</v>
      </c>
      <c r="C255" s="257">
        <v>1973</v>
      </c>
      <c r="D255" s="257">
        <v>2017.1428571428571</v>
      </c>
      <c r="E255" s="257">
        <v>2013.6666666666667</v>
      </c>
      <c r="F255" s="257">
        <v>2032.0338983050847</v>
      </c>
      <c r="G255" s="257">
        <v>2017.5</v>
      </c>
      <c r="H255" s="257">
        <v>2039.8275862068965</v>
      </c>
      <c r="I255" s="296">
        <v>2065.5882352941176</v>
      </c>
      <c r="J255" s="256">
        <v>2051.0344827586205</v>
      </c>
      <c r="K255" s="257">
        <v>2035.8695652173913</v>
      </c>
      <c r="L255" s="257">
        <v>2072.5757575757575</v>
      </c>
      <c r="M255" s="258">
        <v>2080.9523809523807</v>
      </c>
      <c r="N255" s="398">
        <v>1990.8333333333333</v>
      </c>
      <c r="O255" s="257">
        <v>2053.2258064516127</v>
      </c>
      <c r="P255" s="257">
        <v>2020.3773584905659</v>
      </c>
      <c r="Q255" s="257">
        <v>2069.6666666666665</v>
      </c>
      <c r="R255" s="257">
        <v>1994.1935483870968</v>
      </c>
      <c r="S255" s="257">
        <v>2053.75</v>
      </c>
      <c r="T255" s="257">
        <v>2019.6969696969697</v>
      </c>
      <c r="U255" s="257">
        <v>2059.375</v>
      </c>
      <c r="V255" s="257">
        <v>2080.9375</v>
      </c>
      <c r="W255" s="257">
        <v>2051.6981132075471</v>
      </c>
      <c r="X255" s="258">
        <v>2053.6585365853657</v>
      </c>
      <c r="Y255" s="342">
        <v>2036.0168598524763</v>
      </c>
      <c r="Z255" s="434"/>
      <c r="AA255" s="434"/>
      <c r="AB255" s="434"/>
    </row>
    <row r="256" spans="1:28" x14ac:dyDescent="0.2">
      <c r="A256" s="226" t="s">
        <v>7</v>
      </c>
      <c r="B256" s="260">
        <v>60</v>
      </c>
      <c r="C256" s="261">
        <v>90</v>
      </c>
      <c r="D256" s="261">
        <v>88.888888888888886</v>
      </c>
      <c r="E256" s="261">
        <v>91.666666666666671</v>
      </c>
      <c r="F256" s="261">
        <v>88.13559322033899</v>
      </c>
      <c r="G256" s="261">
        <v>94.230769230769226</v>
      </c>
      <c r="H256" s="261">
        <v>91.379310344827587</v>
      </c>
      <c r="I256" s="299">
        <v>97.058823529411768</v>
      </c>
      <c r="J256" s="260">
        <v>68.965517241379317</v>
      </c>
      <c r="K256" s="261">
        <v>84.782608695652172</v>
      </c>
      <c r="L256" s="261">
        <v>93.939393939393938</v>
      </c>
      <c r="M256" s="262">
        <v>78.571428571428569</v>
      </c>
      <c r="N256" s="399">
        <v>100</v>
      </c>
      <c r="O256" s="261">
        <v>87.096774193548384</v>
      </c>
      <c r="P256" s="261">
        <v>86.79245283018868</v>
      </c>
      <c r="Q256" s="261">
        <v>90</v>
      </c>
      <c r="R256" s="261">
        <v>100</v>
      </c>
      <c r="S256" s="261">
        <v>90.625</v>
      </c>
      <c r="T256" s="261">
        <v>93.939393939393938</v>
      </c>
      <c r="U256" s="261">
        <v>96.875</v>
      </c>
      <c r="V256" s="261">
        <v>93.75</v>
      </c>
      <c r="W256" s="261">
        <v>92.452830188679243</v>
      </c>
      <c r="X256" s="262">
        <v>82.926829268292678</v>
      </c>
      <c r="Y256" s="343">
        <v>87.144362486828243</v>
      </c>
      <c r="Z256" s="434"/>
      <c r="AA256" s="227"/>
      <c r="AB256" s="434"/>
    </row>
    <row r="257" spans="1:29" x14ac:dyDescent="0.2">
      <c r="A257" s="226" t="s">
        <v>8</v>
      </c>
      <c r="B257" s="263">
        <v>0.10470677053281993</v>
      </c>
      <c r="C257" s="264">
        <v>6.9385591524729881E-2</v>
      </c>
      <c r="D257" s="264">
        <v>6.3544976866713357E-2</v>
      </c>
      <c r="E257" s="264">
        <v>5.491164849152607E-2</v>
      </c>
      <c r="F257" s="264">
        <v>5.7281337068601806E-2</v>
      </c>
      <c r="G257" s="264">
        <v>5.4720787243350423E-2</v>
      </c>
      <c r="H257" s="264">
        <v>5.5624371470348002E-2</v>
      </c>
      <c r="I257" s="302">
        <v>5.0682788054178751E-2</v>
      </c>
      <c r="J257" s="263">
        <v>9.7000549875512654E-2</v>
      </c>
      <c r="K257" s="264">
        <v>6.2590264663663492E-2</v>
      </c>
      <c r="L257" s="264">
        <v>5.1470163515608923E-2</v>
      </c>
      <c r="M257" s="265">
        <v>7.5413564939299002E-2</v>
      </c>
      <c r="N257" s="400">
        <v>4.4948720769262887E-2</v>
      </c>
      <c r="O257" s="264">
        <v>6.4558305770005986E-2</v>
      </c>
      <c r="P257" s="264">
        <v>6.2496541892566343E-2</v>
      </c>
      <c r="Q257" s="264">
        <v>5.2299745189459297E-2</v>
      </c>
      <c r="R257" s="264">
        <v>4.4973920331471941E-2</v>
      </c>
      <c r="S257" s="264">
        <v>5.3418585694282421E-2</v>
      </c>
      <c r="T257" s="264">
        <v>5.4244733031190359E-2</v>
      </c>
      <c r="U257" s="264">
        <v>4.3667790908154265E-2</v>
      </c>
      <c r="V257" s="264">
        <v>5.6558914100238611E-2</v>
      </c>
      <c r="W257" s="264">
        <v>5.5368133645812591E-2</v>
      </c>
      <c r="X257" s="265">
        <v>7.2812440034431172E-2</v>
      </c>
      <c r="Y257" s="344">
        <v>6.3186723757909999E-2</v>
      </c>
      <c r="Z257" s="434"/>
      <c r="AA257" s="227"/>
      <c r="AB257" s="434"/>
    </row>
    <row r="258" spans="1:29" x14ac:dyDescent="0.2">
      <c r="A258" s="295" t="s">
        <v>1</v>
      </c>
      <c r="B258" s="266">
        <f>B255/H254*100-100</f>
        <v>-3.1060606060605949</v>
      </c>
      <c r="C258" s="267">
        <f t="shared" ref="C258:E258" si="100">C255/C254*100-100</f>
        <v>-0.35353535353534937</v>
      </c>
      <c r="D258" s="267">
        <f t="shared" si="100"/>
        <v>1.8759018759018744</v>
      </c>
      <c r="E258" s="267">
        <f t="shared" si="100"/>
        <v>1.7003367003367202</v>
      </c>
      <c r="F258" s="267">
        <f>F255/F254*100-100</f>
        <v>2.6279746618729689</v>
      </c>
      <c r="G258" s="267">
        <f t="shared" ref="G258:L258" si="101">G255/G254*100-100</f>
        <v>1.8939393939394051</v>
      </c>
      <c r="H258" s="267">
        <f t="shared" si="101"/>
        <v>3.0215952629745573</v>
      </c>
      <c r="I258" s="405">
        <f t="shared" si="101"/>
        <v>4.3226381461675629</v>
      </c>
      <c r="J258" s="266">
        <f t="shared" si="101"/>
        <v>3.587600139324266</v>
      </c>
      <c r="K258" s="267">
        <f t="shared" si="101"/>
        <v>2.8216952129995576</v>
      </c>
      <c r="L258" s="267">
        <f t="shared" si="101"/>
        <v>4.6755433119069352</v>
      </c>
      <c r="M258" s="268">
        <f>M255/M254*100-100</f>
        <v>5.0986050986050913</v>
      </c>
      <c r="N258" s="401">
        <f t="shared" ref="N258:Y258" si="102">N255/N254*100-100</f>
        <v>0.54713804713803427</v>
      </c>
      <c r="O258" s="267">
        <f t="shared" si="102"/>
        <v>3.6982730531117483</v>
      </c>
      <c r="P258" s="267">
        <f t="shared" si="102"/>
        <v>2.0392605298265636</v>
      </c>
      <c r="Q258" s="267">
        <f t="shared" si="102"/>
        <v>4.5286195286195152</v>
      </c>
      <c r="R258" s="267">
        <f t="shared" si="102"/>
        <v>0.71684587813621192</v>
      </c>
      <c r="S258" s="267">
        <f t="shared" si="102"/>
        <v>3.724747474747474</v>
      </c>
      <c r="T258" s="267">
        <f t="shared" si="102"/>
        <v>2.0048974594429296</v>
      </c>
      <c r="U258" s="267">
        <f t="shared" si="102"/>
        <v>4.0088383838383805</v>
      </c>
      <c r="V258" s="267">
        <f t="shared" si="102"/>
        <v>5.0978535353535221</v>
      </c>
      <c r="W258" s="267">
        <f t="shared" si="102"/>
        <v>3.6211168286640003</v>
      </c>
      <c r="X258" s="268">
        <f t="shared" si="102"/>
        <v>3.7201281103720163</v>
      </c>
      <c r="Y258" s="345">
        <f t="shared" si="102"/>
        <v>2.8291343359836389</v>
      </c>
      <c r="Z258" s="434"/>
      <c r="AA258" s="227"/>
      <c r="AB258" s="434"/>
    </row>
    <row r="259" spans="1:29" ht="13.5" thickBot="1" x14ac:dyDescent="0.25">
      <c r="A259" s="349" t="s">
        <v>27</v>
      </c>
      <c r="B259" s="270">
        <f>B255-B241</f>
        <v>155.375</v>
      </c>
      <c r="C259" s="271">
        <f t="shared" ref="C259:X259" si="103">C255-C241</f>
        <v>188.81395348837214</v>
      </c>
      <c r="D259" s="271">
        <f t="shared" si="103"/>
        <v>199.64285714285711</v>
      </c>
      <c r="E259" s="271">
        <f t="shared" si="103"/>
        <v>169.93785310734461</v>
      </c>
      <c r="F259" s="271">
        <f t="shared" si="103"/>
        <v>160.82700175336049</v>
      </c>
      <c r="G259" s="271">
        <f t="shared" si="103"/>
        <v>150.0454545454545</v>
      </c>
      <c r="H259" s="271">
        <f t="shared" si="103"/>
        <v>158.9347290640394</v>
      </c>
      <c r="I259" s="406">
        <f t="shared" si="103"/>
        <v>172.88553259141486</v>
      </c>
      <c r="J259" s="270">
        <f t="shared" si="103"/>
        <v>173.10344827586187</v>
      </c>
      <c r="K259" s="271">
        <f t="shared" si="103"/>
        <v>155.86956521739125</v>
      </c>
      <c r="L259" s="271">
        <f t="shared" si="103"/>
        <v>175.24242424242425</v>
      </c>
      <c r="M259" s="272">
        <f t="shared" si="103"/>
        <v>186.33699633699621</v>
      </c>
      <c r="N259" s="402">
        <f t="shared" si="103"/>
        <v>106.98717948717945</v>
      </c>
      <c r="O259" s="271">
        <f t="shared" si="103"/>
        <v>186.0383064516127</v>
      </c>
      <c r="P259" s="271">
        <f t="shared" si="103"/>
        <v>163.77021563342305</v>
      </c>
      <c r="Q259" s="271">
        <f t="shared" si="103"/>
        <v>160.95698924731164</v>
      </c>
      <c r="R259" s="271">
        <f t="shared" si="103"/>
        <v>131.38104838709683</v>
      </c>
      <c r="S259" s="271">
        <f t="shared" si="103"/>
        <v>180.9375</v>
      </c>
      <c r="T259" s="271">
        <f t="shared" si="103"/>
        <v>154.36363636363649</v>
      </c>
      <c r="U259" s="271">
        <f t="shared" si="103"/>
        <v>169.0625</v>
      </c>
      <c r="V259" s="271">
        <f t="shared" si="103"/>
        <v>150.24784482758628</v>
      </c>
      <c r="W259" s="271">
        <f t="shared" si="103"/>
        <v>126.20791712911569</v>
      </c>
      <c r="X259" s="272">
        <f t="shared" si="103"/>
        <v>121.76664469347384</v>
      </c>
      <c r="Y259" s="346">
        <f>Y255-Y241</f>
        <v>163.55199498761135</v>
      </c>
      <c r="Z259" s="434"/>
      <c r="AA259" s="227"/>
      <c r="AB259" s="434"/>
    </row>
    <row r="260" spans="1:29" x14ac:dyDescent="0.2">
      <c r="A260" s="370" t="s">
        <v>51</v>
      </c>
      <c r="B260" s="274">
        <v>249</v>
      </c>
      <c r="C260" s="275">
        <v>555</v>
      </c>
      <c r="D260" s="275">
        <v>811</v>
      </c>
      <c r="E260" s="275">
        <v>786</v>
      </c>
      <c r="F260" s="275">
        <v>785</v>
      </c>
      <c r="G260" s="275">
        <v>695</v>
      </c>
      <c r="H260" s="275">
        <v>755</v>
      </c>
      <c r="I260" s="407">
        <v>424</v>
      </c>
      <c r="J260" s="274">
        <v>379</v>
      </c>
      <c r="K260" s="275">
        <v>566</v>
      </c>
      <c r="L260" s="275">
        <v>785</v>
      </c>
      <c r="M260" s="276">
        <v>512</v>
      </c>
      <c r="N260" s="373">
        <v>161</v>
      </c>
      <c r="O260" s="275">
        <v>421</v>
      </c>
      <c r="P260" s="275">
        <v>739</v>
      </c>
      <c r="Q260" s="275">
        <v>400</v>
      </c>
      <c r="R260" s="275">
        <v>399</v>
      </c>
      <c r="S260" s="275">
        <v>414</v>
      </c>
      <c r="T260" s="275">
        <v>414</v>
      </c>
      <c r="U260" s="275">
        <v>407</v>
      </c>
      <c r="V260" s="275">
        <v>407</v>
      </c>
      <c r="W260" s="275">
        <v>730</v>
      </c>
      <c r="X260" s="276">
        <v>459</v>
      </c>
      <c r="Y260" s="347">
        <f>SUM(B260:X260)</f>
        <v>12253</v>
      </c>
      <c r="Z260" s="227" t="s">
        <v>56</v>
      </c>
      <c r="AA260" s="278">
        <f>Y246-Y260</f>
        <v>119</v>
      </c>
      <c r="AB260" s="279">
        <f>AA260/Y246</f>
        <v>9.6184933721306168E-3</v>
      </c>
      <c r="AC260" s="433" t="s">
        <v>109</v>
      </c>
    </row>
    <row r="261" spans="1:29" x14ac:dyDescent="0.2">
      <c r="A261" s="371" t="s">
        <v>28</v>
      </c>
      <c r="B261" s="323">
        <v>95</v>
      </c>
      <c r="C261" s="240">
        <v>93.5</v>
      </c>
      <c r="D261" s="240">
        <v>92</v>
      </c>
      <c r="E261" s="240">
        <v>92</v>
      </c>
      <c r="F261" s="240">
        <v>91.5</v>
      </c>
      <c r="G261" s="240">
        <v>90</v>
      </c>
      <c r="H261" s="240">
        <v>89.5</v>
      </c>
      <c r="I261" s="408">
        <v>89.5</v>
      </c>
      <c r="J261" s="242">
        <v>94.5</v>
      </c>
      <c r="K261" s="240">
        <v>93.5</v>
      </c>
      <c r="L261" s="240">
        <v>92.5</v>
      </c>
      <c r="M261" s="243">
        <v>92</v>
      </c>
      <c r="N261" s="374">
        <v>95</v>
      </c>
      <c r="O261" s="240">
        <v>94.5</v>
      </c>
      <c r="P261" s="240">
        <v>94</v>
      </c>
      <c r="Q261" s="240">
        <v>92</v>
      </c>
      <c r="R261" s="240">
        <v>93</v>
      </c>
      <c r="S261" s="240">
        <v>92.5</v>
      </c>
      <c r="T261" s="240">
        <v>92.5</v>
      </c>
      <c r="U261" s="240">
        <v>91.5</v>
      </c>
      <c r="V261" s="240">
        <v>91.5</v>
      </c>
      <c r="W261" s="240">
        <v>91.5</v>
      </c>
      <c r="X261" s="243">
        <v>91.5</v>
      </c>
      <c r="Y261" s="339"/>
      <c r="Z261" s="227" t="s">
        <v>57</v>
      </c>
      <c r="AA261" s="362">
        <v>84.63</v>
      </c>
      <c r="AB261" s="434"/>
      <c r="AC261" s="433" t="s">
        <v>113</v>
      </c>
    </row>
    <row r="262" spans="1:29" ht="13.5" thickBot="1" x14ac:dyDescent="0.25">
      <c r="A262" s="372" t="s">
        <v>26</v>
      </c>
      <c r="B262" s="410">
        <f>B261-B247</f>
        <v>7.5</v>
      </c>
      <c r="C262" s="415">
        <f t="shared" ref="C262:X262" si="104">C261-C247</f>
        <v>7.5</v>
      </c>
      <c r="D262" s="415">
        <f t="shared" si="104"/>
        <v>7.5</v>
      </c>
      <c r="E262" s="415">
        <f t="shared" si="104"/>
        <v>7.5</v>
      </c>
      <c r="F262" s="415">
        <f t="shared" si="104"/>
        <v>7.5</v>
      </c>
      <c r="G262" s="415">
        <f t="shared" si="104"/>
        <v>7.5</v>
      </c>
      <c r="H262" s="415">
        <f t="shared" si="104"/>
        <v>7.5</v>
      </c>
      <c r="I262" s="416">
        <f t="shared" si="104"/>
        <v>7.5</v>
      </c>
      <c r="J262" s="410">
        <f t="shared" si="104"/>
        <v>7</v>
      </c>
      <c r="K262" s="415">
        <f t="shared" si="104"/>
        <v>7.5</v>
      </c>
      <c r="L262" s="415">
        <f t="shared" si="104"/>
        <v>7.5</v>
      </c>
      <c r="M262" s="417">
        <f t="shared" si="104"/>
        <v>7.5</v>
      </c>
      <c r="N262" s="418">
        <f t="shared" si="104"/>
        <v>7.5</v>
      </c>
      <c r="O262" s="415">
        <f t="shared" si="104"/>
        <v>7.5</v>
      </c>
      <c r="P262" s="415">
        <f t="shared" si="104"/>
        <v>7.5</v>
      </c>
      <c r="Q262" s="415">
        <f t="shared" si="104"/>
        <v>7</v>
      </c>
      <c r="R262" s="415">
        <f t="shared" si="104"/>
        <v>8</v>
      </c>
      <c r="S262" s="415">
        <f t="shared" si="104"/>
        <v>7.5</v>
      </c>
      <c r="T262" s="415">
        <f t="shared" si="104"/>
        <v>7.5</v>
      </c>
      <c r="U262" s="415">
        <f t="shared" si="104"/>
        <v>7.5</v>
      </c>
      <c r="V262" s="415">
        <f t="shared" si="104"/>
        <v>7.5</v>
      </c>
      <c r="W262" s="415">
        <f t="shared" si="104"/>
        <v>8</v>
      </c>
      <c r="X262" s="417">
        <f t="shared" si="104"/>
        <v>8</v>
      </c>
      <c r="Y262" s="348"/>
      <c r="Z262" s="227" t="s">
        <v>26</v>
      </c>
      <c r="AA262" s="227">
        <f>AA261-AA247</f>
        <v>7.6199999999999903</v>
      </c>
      <c r="AB262" s="434"/>
    </row>
    <row r="263" spans="1:29" x14ac:dyDescent="0.2">
      <c r="P263" s="237" t="s">
        <v>68</v>
      </c>
      <c r="R263" s="237">
        <v>93</v>
      </c>
    </row>
    <row r="264" spans="1:29" s="440" customFormat="1" x14ac:dyDescent="0.2">
      <c r="N264" s="440">
        <v>95</v>
      </c>
      <c r="O264" s="440">
        <v>94</v>
      </c>
      <c r="P264" s="440">
        <v>94</v>
      </c>
      <c r="W264" s="440">
        <v>92</v>
      </c>
      <c r="X264" s="440">
        <v>91</v>
      </c>
    </row>
    <row r="265" spans="1:29" ht="13.5" thickBot="1" x14ac:dyDescent="0.25">
      <c r="B265" s="237">
        <v>1946</v>
      </c>
      <c r="C265" s="237">
        <v>1946</v>
      </c>
      <c r="H265" s="440">
        <v>2053</v>
      </c>
      <c r="I265" s="237">
        <v>2053</v>
      </c>
      <c r="J265" s="237">
        <v>2046</v>
      </c>
      <c r="K265" s="237">
        <v>2046</v>
      </c>
      <c r="L265" s="237">
        <v>2046</v>
      </c>
      <c r="M265" s="237">
        <v>2046</v>
      </c>
      <c r="N265" s="334">
        <v>2037</v>
      </c>
      <c r="O265" s="237">
        <v>2037</v>
      </c>
      <c r="P265" s="237">
        <v>2037</v>
      </c>
      <c r="W265" s="237">
        <v>2053</v>
      </c>
      <c r="X265" s="237">
        <v>2053</v>
      </c>
    </row>
    <row r="266" spans="1:29" s="440" customFormat="1" ht="13.5" thickBot="1" x14ac:dyDescent="0.25">
      <c r="A266" s="285" t="s">
        <v>108</v>
      </c>
      <c r="B266" s="624" t="s">
        <v>53</v>
      </c>
      <c r="C266" s="625"/>
      <c r="D266" s="625"/>
      <c r="E266" s="625"/>
      <c r="F266" s="625"/>
      <c r="G266" s="625"/>
      <c r="H266" s="625"/>
      <c r="I266" s="625"/>
      <c r="J266" s="627" t="s">
        <v>72</v>
      </c>
      <c r="K266" s="628"/>
      <c r="L266" s="628"/>
      <c r="M266" s="629"/>
      <c r="N266" s="624" t="s">
        <v>63</v>
      </c>
      <c r="O266" s="625"/>
      <c r="P266" s="625"/>
      <c r="Q266" s="625"/>
      <c r="R266" s="625"/>
      <c r="S266" s="625"/>
      <c r="T266" s="625"/>
      <c r="U266" s="625"/>
      <c r="V266" s="625"/>
      <c r="W266" s="625"/>
      <c r="X266" s="626"/>
      <c r="Y266" s="338" t="s">
        <v>55</v>
      </c>
    </row>
    <row r="267" spans="1:29" s="440" customFormat="1" x14ac:dyDescent="0.2">
      <c r="A267" s="226" t="s">
        <v>54</v>
      </c>
      <c r="B267" s="247">
        <v>1</v>
      </c>
      <c r="C267" s="248">
        <v>2</v>
      </c>
      <c r="D267" s="248">
        <v>3</v>
      </c>
      <c r="E267" s="248">
        <v>4</v>
      </c>
      <c r="F267" s="248">
        <v>5</v>
      </c>
      <c r="G267" s="248">
        <v>6</v>
      </c>
      <c r="H267" s="248">
        <v>7</v>
      </c>
      <c r="I267" s="403">
        <v>8</v>
      </c>
      <c r="J267" s="247">
        <v>1</v>
      </c>
      <c r="K267" s="248">
        <v>2</v>
      </c>
      <c r="L267" s="248">
        <v>3</v>
      </c>
      <c r="M267" s="249">
        <v>4</v>
      </c>
      <c r="N267" s="396">
        <v>1</v>
      </c>
      <c r="O267" s="248">
        <v>2</v>
      </c>
      <c r="P267" s="248">
        <v>3</v>
      </c>
      <c r="Q267" s="248">
        <v>4</v>
      </c>
      <c r="R267" s="248">
        <v>5</v>
      </c>
      <c r="S267" s="248">
        <v>6</v>
      </c>
      <c r="T267" s="248">
        <v>7</v>
      </c>
      <c r="U267" s="248">
        <v>8</v>
      </c>
      <c r="V267" s="248">
        <v>9</v>
      </c>
      <c r="W267" s="248">
        <v>10</v>
      </c>
      <c r="X267" s="249">
        <v>11</v>
      </c>
      <c r="Y267" s="339"/>
    </row>
    <row r="268" spans="1:29" s="440" customFormat="1" x14ac:dyDescent="0.2">
      <c r="A268" s="226" t="s">
        <v>2</v>
      </c>
      <c r="B268" s="383">
        <v>1</v>
      </c>
      <c r="C268" s="384">
        <v>2</v>
      </c>
      <c r="D268" s="385">
        <v>3</v>
      </c>
      <c r="E268" s="386">
        <v>4</v>
      </c>
      <c r="F268" s="387">
        <v>5</v>
      </c>
      <c r="G268" s="388">
        <v>6</v>
      </c>
      <c r="H268" s="389">
        <v>7</v>
      </c>
      <c r="I268" s="390">
        <v>8</v>
      </c>
      <c r="J268" s="383">
        <v>1</v>
      </c>
      <c r="K268" s="384">
        <v>2</v>
      </c>
      <c r="L268" s="385">
        <v>3</v>
      </c>
      <c r="M268" s="386">
        <v>4</v>
      </c>
      <c r="N268" s="383">
        <v>1</v>
      </c>
      <c r="O268" s="384">
        <v>2</v>
      </c>
      <c r="P268" s="385">
        <v>3</v>
      </c>
      <c r="Q268" s="386">
        <v>4</v>
      </c>
      <c r="R268" s="386">
        <v>4</v>
      </c>
      <c r="S268" s="387">
        <v>5</v>
      </c>
      <c r="T268" s="387">
        <v>5</v>
      </c>
      <c r="U268" s="388">
        <v>6</v>
      </c>
      <c r="V268" s="388">
        <v>6</v>
      </c>
      <c r="W268" s="389">
        <v>7</v>
      </c>
      <c r="X268" s="390">
        <v>8</v>
      </c>
      <c r="Y268" s="391" t="s">
        <v>0</v>
      </c>
    </row>
    <row r="269" spans="1:29" s="440" customFormat="1" x14ac:dyDescent="0.2">
      <c r="A269" s="292" t="s">
        <v>3</v>
      </c>
      <c r="B269" s="253">
        <v>2130</v>
      </c>
      <c r="C269" s="254">
        <v>2130</v>
      </c>
      <c r="D269" s="254">
        <v>2130</v>
      </c>
      <c r="E269" s="254">
        <v>2130</v>
      </c>
      <c r="F269" s="254">
        <v>2130</v>
      </c>
      <c r="G269" s="254">
        <v>2130</v>
      </c>
      <c r="H269" s="254">
        <v>2130</v>
      </c>
      <c r="I269" s="404">
        <v>2130</v>
      </c>
      <c r="J269" s="253">
        <v>2130</v>
      </c>
      <c r="K269" s="254">
        <v>2130</v>
      </c>
      <c r="L269" s="254">
        <v>2130</v>
      </c>
      <c r="M269" s="255">
        <v>2130</v>
      </c>
      <c r="N269" s="397">
        <v>2130</v>
      </c>
      <c r="O269" s="254">
        <v>2130</v>
      </c>
      <c r="P269" s="254">
        <v>2130</v>
      </c>
      <c r="Q269" s="254">
        <v>2130</v>
      </c>
      <c r="R269" s="254">
        <v>2130</v>
      </c>
      <c r="S269" s="254">
        <v>2130</v>
      </c>
      <c r="T269" s="254">
        <v>2130</v>
      </c>
      <c r="U269" s="254">
        <v>2130</v>
      </c>
      <c r="V269" s="254">
        <v>2130</v>
      </c>
      <c r="W269" s="254">
        <v>2130</v>
      </c>
      <c r="X269" s="255">
        <v>2130</v>
      </c>
      <c r="Y269" s="341">
        <v>2130</v>
      </c>
    </row>
    <row r="270" spans="1:29" s="440" customFormat="1" x14ac:dyDescent="0.2">
      <c r="A270" s="295" t="s">
        <v>6</v>
      </c>
      <c r="B270" s="256">
        <v>2034.4444444444443</v>
      </c>
      <c r="C270" s="257">
        <v>2258.5714285714284</v>
      </c>
      <c r="D270" s="257">
        <v>2216.2711864406779</v>
      </c>
      <c r="E270" s="257">
        <v>2284.9180327868853</v>
      </c>
      <c r="F270" s="257">
        <v>2246.5</v>
      </c>
      <c r="G270" s="257">
        <v>2250.4</v>
      </c>
      <c r="H270" s="257">
        <v>2117.2413793103447</v>
      </c>
      <c r="I270" s="296">
        <v>2310.7272727272725</v>
      </c>
      <c r="J270" s="256">
        <v>2044.2857142857142</v>
      </c>
      <c r="K270" s="257">
        <v>2205.5813953488373</v>
      </c>
      <c r="L270" s="257">
        <v>2323.8775510204082</v>
      </c>
      <c r="M270" s="258">
        <v>2428.3333333333335</v>
      </c>
      <c r="N270" s="398">
        <v>2061.5384615384614</v>
      </c>
      <c r="O270" s="257">
        <v>2212.25</v>
      </c>
      <c r="P270" s="257">
        <v>2342.3529411764707</v>
      </c>
      <c r="Q270" s="257">
        <v>2200.3333333333335</v>
      </c>
      <c r="R270" s="257">
        <v>2232.6666666666665</v>
      </c>
      <c r="S270" s="257">
        <v>2275.3333333333335</v>
      </c>
      <c r="T270" s="257">
        <v>2256.1111111111113</v>
      </c>
      <c r="U270" s="257">
        <v>2260</v>
      </c>
      <c r="V270" s="257">
        <v>2205.3125</v>
      </c>
      <c r="W270" s="257">
        <v>2114.2857142857142</v>
      </c>
      <c r="X270" s="258">
        <v>2284.8888888888887</v>
      </c>
      <c r="Y270" s="342">
        <v>2242.7917121046894</v>
      </c>
    </row>
    <row r="271" spans="1:29" s="440" customFormat="1" x14ac:dyDescent="0.2">
      <c r="A271" s="226" t="s">
        <v>7</v>
      </c>
      <c r="B271" s="260">
        <v>94.444444444444443</v>
      </c>
      <c r="C271" s="261">
        <v>97.61904761904762</v>
      </c>
      <c r="D271" s="261">
        <v>86.440677966101688</v>
      </c>
      <c r="E271" s="261">
        <v>91.803278688524586</v>
      </c>
      <c r="F271" s="261">
        <v>91.666666666666671</v>
      </c>
      <c r="G271" s="261">
        <v>98</v>
      </c>
      <c r="H271" s="261">
        <v>89.65517241379311</v>
      </c>
      <c r="I271" s="299">
        <v>100</v>
      </c>
      <c r="J271" s="260">
        <v>85.714285714285708</v>
      </c>
      <c r="K271" s="261">
        <v>100</v>
      </c>
      <c r="L271" s="261">
        <v>97.959183673469383</v>
      </c>
      <c r="M271" s="262">
        <v>92.592592592592595</v>
      </c>
      <c r="N271" s="399">
        <v>100</v>
      </c>
      <c r="O271" s="261">
        <v>100</v>
      </c>
      <c r="P271" s="261">
        <v>97.058823529411768</v>
      </c>
      <c r="Q271" s="261">
        <v>86.666666666666671</v>
      </c>
      <c r="R271" s="261">
        <v>90</v>
      </c>
      <c r="S271" s="261">
        <v>93.333333333333329</v>
      </c>
      <c r="T271" s="261">
        <v>88.888888888888886</v>
      </c>
      <c r="U271" s="261">
        <v>90.322580645161295</v>
      </c>
      <c r="V271" s="261">
        <v>84.375</v>
      </c>
      <c r="W271" s="261">
        <v>92.857142857142861</v>
      </c>
      <c r="X271" s="262">
        <v>95.555555555555557</v>
      </c>
      <c r="Y271" s="343">
        <v>87.350054525627044</v>
      </c>
      <c r="AA271" s="227"/>
    </row>
    <row r="272" spans="1:29" s="440" customFormat="1" x14ac:dyDescent="0.2">
      <c r="A272" s="226" t="s">
        <v>8</v>
      </c>
      <c r="B272" s="263">
        <v>4.6406653820312879E-2</v>
      </c>
      <c r="C272" s="264">
        <v>4.7897141706444678E-2</v>
      </c>
      <c r="D272" s="264">
        <v>6.7356200724214055E-2</v>
      </c>
      <c r="E272" s="264">
        <v>5.7739151214932907E-2</v>
      </c>
      <c r="F272" s="264">
        <v>5.8185508911826153E-2</v>
      </c>
      <c r="G272" s="264">
        <v>4.8302830594654865E-2</v>
      </c>
      <c r="H272" s="264">
        <v>4.7764039990537854E-2</v>
      </c>
      <c r="I272" s="302">
        <v>4.4653932500807902E-2</v>
      </c>
      <c r="J272" s="263">
        <v>6.3718475472004668E-2</v>
      </c>
      <c r="K272" s="264">
        <v>3.0677639236559768E-2</v>
      </c>
      <c r="L272" s="264">
        <v>3.4794457948097657E-2</v>
      </c>
      <c r="M272" s="265">
        <v>5.9103819612362135E-2</v>
      </c>
      <c r="N272" s="400">
        <v>4.5795303758037836E-2</v>
      </c>
      <c r="O272" s="264">
        <v>3.3240040975538551E-2</v>
      </c>
      <c r="P272" s="264">
        <v>4.6364626345897129E-2</v>
      </c>
      <c r="Q272" s="264">
        <v>6.4853702098021757E-2</v>
      </c>
      <c r="R272" s="264">
        <v>5.9677501034836697E-2</v>
      </c>
      <c r="S272" s="264">
        <v>6.2234184882573915E-2</v>
      </c>
      <c r="T272" s="264">
        <v>6.6216953247256738E-2</v>
      </c>
      <c r="U272" s="264">
        <v>5.904460924441185E-2</v>
      </c>
      <c r="V272" s="264">
        <v>7.7593250044141013E-2</v>
      </c>
      <c r="W272" s="264">
        <v>5.4566824620459163E-2</v>
      </c>
      <c r="X272" s="265">
        <v>5.1937242390917751E-2</v>
      </c>
      <c r="Y272" s="344">
        <v>6.6612892587064432E-2</v>
      </c>
      <c r="AA272" s="227"/>
    </row>
    <row r="273" spans="1:29" s="440" customFormat="1" x14ac:dyDescent="0.2">
      <c r="A273" s="295" t="s">
        <v>1</v>
      </c>
      <c r="B273" s="266">
        <f>B270/H269*100-100</f>
        <v>-4.4861763171622329</v>
      </c>
      <c r="C273" s="267">
        <f t="shared" ref="C273:E273" si="105">C270/C269*100-100</f>
        <v>6.0362173038229372</v>
      </c>
      <c r="D273" s="267">
        <f t="shared" si="105"/>
        <v>4.0502904432243128</v>
      </c>
      <c r="E273" s="267">
        <f t="shared" si="105"/>
        <v>7.2731470791964909</v>
      </c>
      <c r="F273" s="267">
        <f>F270/F269*100-100</f>
        <v>5.4694835680751055</v>
      </c>
      <c r="G273" s="267">
        <f t="shared" ref="G273:L273" si="106">G270/G269*100-100</f>
        <v>5.6525821596244157</v>
      </c>
      <c r="H273" s="267">
        <f t="shared" si="106"/>
        <v>-0.59899627650963794</v>
      </c>
      <c r="I273" s="405">
        <f t="shared" si="106"/>
        <v>8.4848484848484702</v>
      </c>
      <c r="J273" s="266">
        <f t="shared" si="106"/>
        <v>-4.0241448692152915</v>
      </c>
      <c r="K273" s="267">
        <f t="shared" si="106"/>
        <v>3.5484223168468247</v>
      </c>
      <c r="L273" s="267">
        <f t="shared" si="106"/>
        <v>9.1022324422726797</v>
      </c>
      <c r="M273" s="268">
        <f>M270/M269*100-100</f>
        <v>14.006259780907683</v>
      </c>
      <c r="N273" s="401">
        <f t="shared" ref="N273:Y273" si="107">N270/N269*100-100</f>
        <v>-3.2141567352834954</v>
      </c>
      <c r="O273" s="267">
        <f t="shared" si="107"/>
        <v>3.86150234741784</v>
      </c>
      <c r="P273" s="267">
        <f t="shared" si="107"/>
        <v>9.969621651477496</v>
      </c>
      <c r="Q273" s="267">
        <f t="shared" si="107"/>
        <v>3.3020344287949968</v>
      </c>
      <c r="R273" s="267">
        <f t="shared" si="107"/>
        <v>4.8200312989045386</v>
      </c>
      <c r="S273" s="267">
        <f t="shared" si="107"/>
        <v>6.8231611893583732</v>
      </c>
      <c r="T273" s="267">
        <f t="shared" si="107"/>
        <v>5.920709441836209</v>
      </c>
      <c r="U273" s="267">
        <f t="shared" si="107"/>
        <v>6.1032863849765278</v>
      </c>
      <c r="V273" s="267">
        <f t="shared" si="107"/>
        <v>3.535798122065728</v>
      </c>
      <c r="W273" s="267">
        <f t="shared" si="107"/>
        <v>-0.73775989268946773</v>
      </c>
      <c r="X273" s="268">
        <f t="shared" si="107"/>
        <v>7.2717788210745908</v>
      </c>
      <c r="Y273" s="345">
        <f t="shared" si="107"/>
        <v>5.2953855448211016</v>
      </c>
      <c r="AA273" s="227"/>
    </row>
    <row r="274" spans="1:29" s="440" customFormat="1" ht="13.5" thickBot="1" x14ac:dyDescent="0.25">
      <c r="A274" s="349" t="s">
        <v>27</v>
      </c>
      <c r="B274" s="270">
        <f>B270-B265</f>
        <v>88.444444444444343</v>
      </c>
      <c r="C274" s="271">
        <f>C270-C265</f>
        <v>312.57142857142844</v>
      </c>
      <c r="D274" s="271">
        <f>D270-D255</f>
        <v>199.12832929782076</v>
      </c>
      <c r="E274" s="271">
        <f>E270-E255</f>
        <v>271.25136612021856</v>
      </c>
      <c r="F274" s="271">
        <f>F270-F255</f>
        <v>214.46610169491532</v>
      </c>
      <c r="G274" s="271">
        <f>G270-G255</f>
        <v>232.90000000000009</v>
      </c>
      <c r="H274" s="271">
        <f t="shared" ref="H274:P274" si="108">H270-H265</f>
        <v>64.241379310344655</v>
      </c>
      <c r="I274" s="406">
        <f t="shared" si="108"/>
        <v>257.72727272727252</v>
      </c>
      <c r="J274" s="270">
        <f t="shared" si="108"/>
        <v>-1.7142857142857792</v>
      </c>
      <c r="K274" s="271">
        <f t="shared" si="108"/>
        <v>159.5813953488373</v>
      </c>
      <c r="L274" s="271">
        <f t="shared" si="108"/>
        <v>277.87755102040819</v>
      </c>
      <c r="M274" s="272">
        <f t="shared" si="108"/>
        <v>382.33333333333348</v>
      </c>
      <c r="N274" s="402">
        <f t="shared" si="108"/>
        <v>24.538461538461434</v>
      </c>
      <c r="O274" s="271">
        <f t="shared" si="108"/>
        <v>175.25</v>
      </c>
      <c r="P274" s="271">
        <f t="shared" si="108"/>
        <v>305.35294117647072</v>
      </c>
      <c r="Q274" s="271">
        <f t="shared" ref="Q274:V274" si="109">Q270-Q255</f>
        <v>130.66666666666697</v>
      </c>
      <c r="R274" s="271">
        <f t="shared" si="109"/>
        <v>238.47311827956969</v>
      </c>
      <c r="S274" s="271">
        <f t="shared" si="109"/>
        <v>221.58333333333348</v>
      </c>
      <c r="T274" s="271">
        <f t="shared" si="109"/>
        <v>236.41414141414157</v>
      </c>
      <c r="U274" s="271">
        <f t="shared" si="109"/>
        <v>200.625</v>
      </c>
      <c r="V274" s="271">
        <f t="shared" si="109"/>
        <v>124.375</v>
      </c>
      <c r="W274" s="271">
        <f t="shared" ref="W274:X274" si="110">W270-W265</f>
        <v>61.285714285714221</v>
      </c>
      <c r="X274" s="272">
        <f t="shared" si="110"/>
        <v>231.88888888888869</v>
      </c>
      <c r="Y274" s="346">
        <f>Y270-Y255</f>
        <v>206.77485225221312</v>
      </c>
      <c r="AA274" s="227"/>
      <c r="AC274" s="433" t="s">
        <v>112</v>
      </c>
    </row>
    <row r="275" spans="1:29" s="440" customFormat="1" x14ac:dyDescent="0.2">
      <c r="A275" s="370" t="s">
        <v>51</v>
      </c>
      <c r="B275" s="274">
        <v>232</v>
      </c>
      <c r="C275" s="275">
        <v>550</v>
      </c>
      <c r="D275" s="275">
        <v>811</v>
      </c>
      <c r="E275" s="275">
        <v>785</v>
      </c>
      <c r="F275" s="275">
        <v>785</v>
      </c>
      <c r="G275" s="275">
        <v>695</v>
      </c>
      <c r="H275" s="275">
        <v>417</v>
      </c>
      <c r="I275" s="407">
        <v>760</v>
      </c>
      <c r="J275" s="274">
        <v>323</v>
      </c>
      <c r="K275" s="275">
        <v>629</v>
      </c>
      <c r="L275" s="275">
        <v>699</v>
      </c>
      <c r="M275" s="276">
        <v>723</v>
      </c>
      <c r="N275" s="373">
        <v>217</v>
      </c>
      <c r="O275" s="275">
        <v>488</v>
      </c>
      <c r="P275" s="275">
        <v>452</v>
      </c>
      <c r="Q275" s="275">
        <v>400</v>
      </c>
      <c r="R275" s="275">
        <v>399</v>
      </c>
      <c r="S275" s="275">
        <v>414</v>
      </c>
      <c r="T275" s="275">
        <v>414</v>
      </c>
      <c r="U275" s="275">
        <v>407</v>
      </c>
      <c r="V275" s="275">
        <v>407</v>
      </c>
      <c r="W275" s="275">
        <v>536</v>
      </c>
      <c r="X275" s="276">
        <v>648</v>
      </c>
      <c r="Y275" s="347">
        <f>SUM(B275:X275)</f>
        <v>12191</v>
      </c>
      <c r="Z275" s="227" t="s">
        <v>56</v>
      </c>
      <c r="AA275" s="278">
        <f>Y260-Y275</f>
        <v>62</v>
      </c>
      <c r="AB275" s="279">
        <f>AA275/Y260</f>
        <v>5.0599853097200685E-3</v>
      </c>
      <c r="AC275" s="433" t="s">
        <v>110</v>
      </c>
    </row>
    <row r="276" spans="1:29" s="440" customFormat="1" x14ac:dyDescent="0.2">
      <c r="A276" s="371" t="s">
        <v>28</v>
      </c>
      <c r="B276" s="323">
        <v>102.5</v>
      </c>
      <c r="C276" s="240">
        <v>99.5</v>
      </c>
      <c r="D276" s="240">
        <v>98.5</v>
      </c>
      <c r="E276" s="240">
        <v>98</v>
      </c>
      <c r="F276" s="240">
        <v>98</v>
      </c>
      <c r="G276" s="240">
        <v>96.5</v>
      </c>
      <c r="H276" s="240">
        <v>97</v>
      </c>
      <c r="I276" s="408">
        <v>96</v>
      </c>
      <c r="J276" s="242">
        <v>102</v>
      </c>
      <c r="K276" s="240">
        <v>100</v>
      </c>
      <c r="L276" s="240">
        <v>99</v>
      </c>
      <c r="M276" s="243">
        <v>98</v>
      </c>
      <c r="N276" s="374">
        <v>102.5</v>
      </c>
      <c r="O276" s="240">
        <v>100.5</v>
      </c>
      <c r="P276" s="240">
        <v>100</v>
      </c>
      <c r="Q276" s="240">
        <v>99</v>
      </c>
      <c r="R276" s="240">
        <v>99.5</v>
      </c>
      <c r="S276" s="240">
        <v>99</v>
      </c>
      <c r="T276" s="240">
        <v>99</v>
      </c>
      <c r="U276" s="240">
        <v>98</v>
      </c>
      <c r="V276" s="240">
        <v>98.5</v>
      </c>
      <c r="W276" s="240">
        <v>99.5</v>
      </c>
      <c r="X276" s="243">
        <v>97.5</v>
      </c>
      <c r="Y276" s="339"/>
      <c r="Z276" s="227" t="s">
        <v>57</v>
      </c>
      <c r="AA276" s="362">
        <v>92.39</v>
      </c>
      <c r="AC276" s="433" t="s">
        <v>111</v>
      </c>
    </row>
    <row r="277" spans="1:29" s="440" customFormat="1" ht="13.5" thickBot="1" x14ac:dyDescent="0.25">
      <c r="A277" s="372" t="s">
        <v>26</v>
      </c>
      <c r="B277" s="410">
        <f t="shared" ref="B277:M277" si="111">B276-B261</f>
        <v>7.5</v>
      </c>
      <c r="C277" s="415">
        <f t="shared" si="111"/>
        <v>6</v>
      </c>
      <c r="D277" s="415">
        <f t="shared" si="111"/>
        <v>6.5</v>
      </c>
      <c r="E277" s="415">
        <f t="shared" si="111"/>
        <v>6</v>
      </c>
      <c r="F277" s="415">
        <f t="shared" si="111"/>
        <v>6.5</v>
      </c>
      <c r="G277" s="415">
        <f t="shared" si="111"/>
        <v>6.5</v>
      </c>
      <c r="H277" s="415">
        <f t="shared" si="111"/>
        <v>7.5</v>
      </c>
      <c r="I277" s="416">
        <f t="shared" si="111"/>
        <v>6.5</v>
      </c>
      <c r="J277" s="410">
        <f t="shared" si="111"/>
        <v>7.5</v>
      </c>
      <c r="K277" s="415">
        <f t="shared" si="111"/>
        <v>6.5</v>
      </c>
      <c r="L277" s="415">
        <f t="shared" si="111"/>
        <v>6.5</v>
      </c>
      <c r="M277" s="417">
        <f t="shared" si="111"/>
        <v>6</v>
      </c>
      <c r="N277" s="418">
        <f>N276-N264</f>
        <v>7.5</v>
      </c>
      <c r="O277" s="415">
        <f t="shared" ref="O277:P277" si="112">O276-O264</f>
        <v>6.5</v>
      </c>
      <c r="P277" s="415">
        <f t="shared" si="112"/>
        <v>6</v>
      </c>
      <c r="Q277" s="415">
        <f t="shared" ref="Q277:V277" si="113">Q276-Q261</f>
        <v>7</v>
      </c>
      <c r="R277" s="415">
        <f t="shared" si="113"/>
        <v>6.5</v>
      </c>
      <c r="S277" s="415">
        <f t="shared" si="113"/>
        <v>6.5</v>
      </c>
      <c r="T277" s="415">
        <f t="shared" si="113"/>
        <v>6.5</v>
      </c>
      <c r="U277" s="415">
        <f t="shared" si="113"/>
        <v>6.5</v>
      </c>
      <c r="V277" s="415">
        <f t="shared" si="113"/>
        <v>7</v>
      </c>
      <c r="W277" s="415">
        <f t="shared" ref="W277" si="114">W276-W264</f>
        <v>7.5</v>
      </c>
      <c r="X277" s="417">
        <f t="shared" ref="X277" si="115">X276-X264</f>
        <v>6.5</v>
      </c>
      <c r="Y277" s="348"/>
      <c r="Z277" s="227" t="s">
        <v>26</v>
      </c>
      <c r="AA277" s="227">
        <f>AA276-AA261</f>
        <v>7.7600000000000051</v>
      </c>
    </row>
    <row r="278" spans="1:29" x14ac:dyDescent="0.2">
      <c r="Q278" s="237">
        <v>99</v>
      </c>
    </row>
    <row r="279" spans="1:29" s="447" customFormat="1" ht="13.5" thickBot="1" x14ac:dyDescent="0.25"/>
    <row r="280" spans="1:29" s="447" customFormat="1" ht="13.5" thickBot="1" x14ac:dyDescent="0.25">
      <c r="A280" s="285" t="s">
        <v>114</v>
      </c>
      <c r="B280" s="624" t="s">
        <v>53</v>
      </c>
      <c r="C280" s="625"/>
      <c r="D280" s="625"/>
      <c r="E280" s="625"/>
      <c r="F280" s="625"/>
      <c r="G280" s="625"/>
      <c r="H280" s="625"/>
      <c r="I280" s="625"/>
      <c r="J280" s="627" t="s">
        <v>72</v>
      </c>
      <c r="K280" s="628"/>
      <c r="L280" s="628"/>
      <c r="M280" s="629"/>
      <c r="N280" s="624" t="s">
        <v>63</v>
      </c>
      <c r="O280" s="625"/>
      <c r="P280" s="625"/>
      <c r="Q280" s="625"/>
      <c r="R280" s="625"/>
      <c r="S280" s="625"/>
      <c r="T280" s="625"/>
      <c r="U280" s="625"/>
      <c r="V280" s="625"/>
      <c r="W280" s="625"/>
      <c r="X280" s="626"/>
      <c r="Y280" s="338" t="s">
        <v>55</v>
      </c>
    </row>
    <row r="281" spans="1:29" s="447" customFormat="1" x14ac:dyDescent="0.2">
      <c r="A281" s="226" t="s">
        <v>54</v>
      </c>
      <c r="B281" s="448">
        <v>1</v>
      </c>
      <c r="C281" s="449">
        <v>2</v>
      </c>
      <c r="D281" s="449">
        <v>3</v>
      </c>
      <c r="E281" s="449">
        <v>4</v>
      </c>
      <c r="F281" s="449">
        <v>5</v>
      </c>
      <c r="G281" s="449">
        <v>6</v>
      </c>
      <c r="H281" s="449">
        <v>7</v>
      </c>
      <c r="I281" s="450">
        <v>8</v>
      </c>
      <c r="J281" s="448">
        <v>1</v>
      </c>
      <c r="K281" s="449">
        <v>2</v>
      </c>
      <c r="L281" s="449">
        <v>3</v>
      </c>
      <c r="M281" s="451">
        <v>4</v>
      </c>
      <c r="N281" s="452">
        <v>1</v>
      </c>
      <c r="O281" s="449">
        <v>2</v>
      </c>
      <c r="P281" s="449">
        <v>3</v>
      </c>
      <c r="Q281" s="449">
        <v>4</v>
      </c>
      <c r="R281" s="449">
        <v>5</v>
      </c>
      <c r="S281" s="449">
        <v>6</v>
      </c>
      <c r="T281" s="449">
        <v>7</v>
      </c>
      <c r="U281" s="449">
        <v>8</v>
      </c>
      <c r="V281" s="449">
        <v>9</v>
      </c>
      <c r="W281" s="449">
        <v>10</v>
      </c>
      <c r="X281" s="451">
        <v>11</v>
      </c>
      <c r="Y281" s="339">
        <v>925</v>
      </c>
    </row>
    <row r="282" spans="1:29" s="447" customFormat="1" x14ac:dyDescent="0.2">
      <c r="A282" s="226" t="s">
        <v>2</v>
      </c>
      <c r="B282" s="383">
        <v>1</v>
      </c>
      <c r="C282" s="384">
        <v>2</v>
      </c>
      <c r="D282" s="385">
        <v>3</v>
      </c>
      <c r="E282" s="386">
        <v>4</v>
      </c>
      <c r="F282" s="387">
        <v>5</v>
      </c>
      <c r="G282" s="388">
        <v>6</v>
      </c>
      <c r="H282" s="389">
        <v>7</v>
      </c>
      <c r="I282" s="390">
        <v>8</v>
      </c>
      <c r="J282" s="383">
        <v>1</v>
      </c>
      <c r="K282" s="384">
        <v>2</v>
      </c>
      <c r="L282" s="385">
        <v>3</v>
      </c>
      <c r="M282" s="386">
        <v>4</v>
      </c>
      <c r="N282" s="383">
        <v>1</v>
      </c>
      <c r="O282" s="384">
        <v>2</v>
      </c>
      <c r="P282" s="385">
        <v>3</v>
      </c>
      <c r="Q282" s="386">
        <v>4</v>
      </c>
      <c r="R282" s="386">
        <v>4</v>
      </c>
      <c r="S282" s="387">
        <v>5</v>
      </c>
      <c r="T282" s="387">
        <v>5</v>
      </c>
      <c r="U282" s="388">
        <v>6</v>
      </c>
      <c r="V282" s="388">
        <v>6</v>
      </c>
      <c r="W282" s="389">
        <v>7</v>
      </c>
      <c r="X282" s="390">
        <v>8</v>
      </c>
      <c r="Y282" s="391" t="s">
        <v>0</v>
      </c>
    </row>
    <row r="283" spans="1:29" s="447" customFormat="1" x14ac:dyDescent="0.2">
      <c r="A283" s="292" t="s">
        <v>3</v>
      </c>
      <c r="B283" s="441">
        <v>2290</v>
      </c>
      <c r="C283" s="254">
        <v>2290</v>
      </c>
      <c r="D283" s="254">
        <v>2290</v>
      </c>
      <c r="E283" s="254">
        <v>2290</v>
      </c>
      <c r="F283" s="254">
        <v>2290</v>
      </c>
      <c r="G283" s="254">
        <v>2290</v>
      </c>
      <c r="H283" s="254">
        <v>2290</v>
      </c>
      <c r="I283" s="404">
        <v>2290</v>
      </c>
      <c r="J283" s="253">
        <v>2290</v>
      </c>
      <c r="K283" s="254">
        <v>2290</v>
      </c>
      <c r="L283" s="254">
        <v>2290</v>
      </c>
      <c r="M283" s="255">
        <v>2290</v>
      </c>
      <c r="N283" s="397">
        <v>2290</v>
      </c>
      <c r="O283" s="254">
        <v>2290</v>
      </c>
      <c r="P283" s="254">
        <v>2290</v>
      </c>
      <c r="Q283" s="254">
        <v>2290</v>
      </c>
      <c r="R283" s="254">
        <v>2290</v>
      </c>
      <c r="S283" s="254">
        <v>2290</v>
      </c>
      <c r="T283" s="254">
        <v>2290</v>
      </c>
      <c r="U283" s="254">
        <v>2290</v>
      </c>
      <c r="V283" s="254">
        <v>2290</v>
      </c>
      <c r="W283" s="254">
        <v>2290</v>
      </c>
      <c r="X283" s="255">
        <v>2290</v>
      </c>
      <c r="Y283" s="341">
        <v>2290</v>
      </c>
    </row>
    <row r="284" spans="1:29" s="447" customFormat="1" x14ac:dyDescent="0.2">
      <c r="A284" s="295" t="s">
        <v>6</v>
      </c>
      <c r="B284" s="256">
        <v>2212.9411764705883</v>
      </c>
      <c r="C284" s="257">
        <v>2355.6097560975609</v>
      </c>
      <c r="D284" s="257">
        <v>2377.1428571428573</v>
      </c>
      <c r="E284" s="257">
        <v>2383.4920634920636</v>
      </c>
      <c r="F284" s="257">
        <v>2413.8709677419356</v>
      </c>
      <c r="G284" s="257">
        <v>2432.2641509433961</v>
      </c>
      <c r="H284" s="257">
        <v>2281.5384615384614</v>
      </c>
      <c r="I284" s="296">
        <v>2459.1379310344828</v>
      </c>
      <c r="J284" s="256">
        <v>2284.4117647058824</v>
      </c>
      <c r="K284" s="257">
        <v>2354.2857142857142</v>
      </c>
      <c r="L284" s="257">
        <v>2425</v>
      </c>
      <c r="M284" s="258">
        <v>2519.433962264151</v>
      </c>
      <c r="N284" s="398">
        <v>2262.5</v>
      </c>
      <c r="O284" s="257">
        <v>2388.3783783783783</v>
      </c>
      <c r="P284" s="257">
        <v>2505.757575757576</v>
      </c>
      <c r="Q284" s="257">
        <v>2419.6428571428573</v>
      </c>
      <c r="R284" s="257">
        <v>2443</v>
      </c>
      <c r="S284" s="257">
        <v>2475.9375</v>
      </c>
      <c r="T284" s="257">
        <v>2442.1428571428573</v>
      </c>
      <c r="U284" s="257">
        <v>2418.9285714285716</v>
      </c>
      <c r="V284" s="257">
        <v>2467.5757575757575</v>
      </c>
      <c r="W284" s="257">
        <v>2397.75</v>
      </c>
      <c r="X284" s="258">
        <v>2521.8367346938776</v>
      </c>
      <c r="Y284" s="342">
        <v>2412.8108108108108</v>
      </c>
    </row>
    <row r="285" spans="1:29" s="447" customFormat="1" x14ac:dyDescent="0.2">
      <c r="A285" s="226" t="s">
        <v>7</v>
      </c>
      <c r="B285" s="260">
        <v>88.235294117647058</v>
      </c>
      <c r="C285" s="261">
        <v>100</v>
      </c>
      <c r="D285" s="261">
        <v>85.714285714285708</v>
      </c>
      <c r="E285" s="261">
        <v>85.714285714285708</v>
      </c>
      <c r="F285" s="261">
        <v>87.096774193548384</v>
      </c>
      <c r="G285" s="261">
        <v>94.339622641509436</v>
      </c>
      <c r="H285" s="261">
        <v>96.15384615384616</v>
      </c>
      <c r="I285" s="299">
        <v>96.551724137931032</v>
      </c>
      <c r="J285" s="260">
        <v>97.058823529411768</v>
      </c>
      <c r="K285" s="261">
        <v>95.91836734693878</v>
      </c>
      <c r="L285" s="261">
        <v>100</v>
      </c>
      <c r="M285" s="262">
        <v>90.566037735849051</v>
      </c>
      <c r="N285" s="399">
        <v>93.75</v>
      </c>
      <c r="O285" s="261">
        <v>100</v>
      </c>
      <c r="P285" s="261">
        <v>100</v>
      </c>
      <c r="Q285" s="261">
        <v>92.857142857142861</v>
      </c>
      <c r="R285" s="261">
        <v>100</v>
      </c>
      <c r="S285" s="261">
        <v>93.75</v>
      </c>
      <c r="T285" s="261">
        <v>85.714285714285708</v>
      </c>
      <c r="U285" s="261">
        <v>92.857142857142861</v>
      </c>
      <c r="V285" s="261">
        <v>93.939393939393938</v>
      </c>
      <c r="W285" s="261">
        <v>97.5</v>
      </c>
      <c r="X285" s="262">
        <v>91.836734693877546</v>
      </c>
      <c r="Y285" s="343">
        <v>90.702702702702709</v>
      </c>
      <c r="AA285" s="227"/>
    </row>
    <row r="286" spans="1:29" s="447" customFormat="1" x14ac:dyDescent="0.2">
      <c r="A286" s="226" t="s">
        <v>8</v>
      </c>
      <c r="B286" s="263">
        <v>5.5815042298323389E-2</v>
      </c>
      <c r="C286" s="264">
        <v>3.8327835070403313E-2</v>
      </c>
      <c r="D286" s="264">
        <v>6.6406174464319068E-2</v>
      </c>
      <c r="E286" s="264">
        <v>7.2746087744345919E-2</v>
      </c>
      <c r="F286" s="264">
        <v>6.4777058283578479E-2</v>
      </c>
      <c r="G286" s="264">
        <v>4.6519529107469385E-2</v>
      </c>
      <c r="H286" s="264">
        <v>5.0367078421057865E-2</v>
      </c>
      <c r="I286" s="302">
        <v>4.2678083451317635E-2</v>
      </c>
      <c r="J286" s="263">
        <v>5.6031036514282713E-2</v>
      </c>
      <c r="K286" s="264">
        <v>4.6616793244341787E-2</v>
      </c>
      <c r="L286" s="264">
        <v>4.235209529989175E-2</v>
      </c>
      <c r="M286" s="265">
        <v>5.6092013945094436E-2</v>
      </c>
      <c r="N286" s="400">
        <v>6.472346804688385E-2</v>
      </c>
      <c r="O286" s="264">
        <v>3.1983430702674211E-2</v>
      </c>
      <c r="P286" s="264">
        <v>4.8010794466543334E-2</v>
      </c>
      <c r="Q286" s="264">
        <v>5.505574626649657E-2</v>
      </c>
      <c r="R286" s="264">
        <v>4.6336640298385134E-2</v>
      </c>
      <c r="S286" s="264">
        <v>5.8423010854908509E-2</v>
      </c>
      <c r="T286" s="264">
        <v>6.8652600551744478E-2</v>
      </c>
      <c r="U286" s="264">
        <v>6.4862241554665828E-2</v>
      </c>
      <c r="V286" s="264">
        <v>4.9038674354454574E-2</v>
      </c>
      <c r="W286" s="264">
        <v>4.5279935740005786E-2</v>
      </c>
      <c r="X286" s="265">
        <v>6.473102218865609E-2</v>
      </c>
      <c r="Y286" s="344">
        <v>6.2047649095777174E-2</v>
      </c>
      <c r="AA286" s="227"/>
    </row>
    <row r="287" spans="1:29" s="447" customFormat="1" x14ac:dyDescent="0.2">
      <c r="A287" s="295" t="s">
        <v>1</v>
      </c>
      <c r="B287" s="266">
        <f>B284/H283*100-100</f>
        <v>-3.3650141279219099</v>
      </c>
      <c r="C287" s="267">
        <f t="shared" ref="C287:E287" si="116">C284/C283*100-100</f>
        <v>2.8650548514218741</v>
      </c>
      <c r="D287" s="267">
        <f t="shared" si="116"/>
        <v>3.8053649407361263</v>
      </c>
      <c r="E287" s="267">
        <f t="shared" si="116"/>
        <v>4.0826228599154462</v>
      </c>
      <c r="F287" s="267">
        <f>F284/F283*100-100</f>
        <v>5.4092125651500282</v>
      </c>
      <c r="G287" s="267">
        <f t="shared" ref="G287:L287" si="117">G284/G283*100-100</f>
        <v>6.2124083381395678</v>
      </c>
      <c r="H287" s="267">
        <f t="shared" si="117"/>
        <v>-0.36949949613706679</v>
      </c>
      <c r="I287" s="405">
        <f t="shared" si="117"/>
        <v>7.3859358530341694</v>
      </c>
      <c r="J287" s="266">
        <f t="shared" si="117"/>
        <v>-0.24402774210120981</v>
      </c>
      <c r="K287" s="267">
        <f t="shared" si="117"/>
        <v>2.8072364316905833</v>
      </c>
      <c r="L287" s="267">
        <f t="shared" si="117"/>
        <v>5.8951965065502208</v>
      </c>
      <c r="M287" s="268">
        <f>M284/M283*100-100</f>
        <v>10.018950317211832</v>
      </c>
      <c r="N287" s="401">
        <f t="shared" ref="N287:Y287" si="118">N284/N283*100-100</f>
        <v>-1.2008733624454067</v>
      </c>
      <c r="O287" s="267">
        <f t="shared" si="118"/>
        <v>4.2959990558243817</v>
      </c>
      <c r="P287" s="267">
        <f t="shared" si="118"/>
        <v>9.4217281990207908</v>
      </c>
      <c r="Q287" s="267">
        <f t="shared" si="118"/>
        <v>5.6612601372426923</v>
      </c>
      <c r="R287" s="267">
        <f t="shared" si="118"/>
        <v>6.6812227074235722</v>
      </c>
      <c r="S287" s="267">
        <f t="shared" si="118"/>
        <v>8.1195414847161658</v>
      </c>
      <c r="T287" s="267">
        <f t="shared" si="118"/>
        <v>6.6437928883343886</v>
      </c>
      <c r="U287" s="267">
        <f t="shared" si="118"/>
        <v>5.6300686213349991</v>
      </c>
      <c r="V287" s="267">
        <f t="shared" si="118"/>
        <v>7.7543998941378902</v>
      </c>
      <c r="W287" s="267">
        <f t="shared" si="118"/>
        <v>4.7052401746724826</v>
      </c>
      <c r="X287" s="268">
        <f t="shared" si="118"/>
        <v>10.123874877461915</v>
      </c>
      <c r="Y287" s="345">
        <f t="shared" si="118"/>
        <v>5.3629175026554918</v>
      </c>
      <c r="AA287" s="227"/>
    </row>
    <row r="288" spans="1:29" s="447" customFormat="1" ht="13.5" thickBot="1" x14ac:dyDescent="0.25">
      <c r="A288" s="349" t="s">
        <v>27</v>
      </c>
      <c r="B288" s="270">
        <f t="shared" ref="B288:Y288" si="119">B284-B270</f>
        <v>178.49673202614395</v>
      </c>
      <c r="C288" s="271">
        <f t="shared" si="119"/>
        <v>97.038327526132434</v>
      </c>
      <c r="D288" s="271">
        <f t="shared" si="119"/>
        <v>160.87167070217947</v>
      </c>
      <c r="E288" s="271">
        <f t="shared" si="119"/>
        <v>98.574030705178302</v>
      </c>
      <c r="F288" s="271">
        <f t="shared" si="119"/>
        <v>167.3709677419356</v>
      </c>
      <c r="G288" s="271">
        <f t="shared" si="119"/>
        <v>181.864150943396</v>
      </c>
      <c r="H288" s="271">
        <f t="shared" si="119"/>
        <v>164.29708222811678</v>
      </c>
      <c r="I288" s="406">
        <f t="shared" si="119"/>
        <v>148.41065830721027</v>
      </c>
      <c r="J288" s="270">
        <f t="shared" si="119"/>
        <v>240.12605042016821</v>
      </c>
      <c r="K288" s="271">
        <f t="shared" si="119"/>
        <v>148.70431893687692</v>
      </c>
      <c r="L288" s="271">
        <f t="shared" si="119"/>
        <v>101.12244897959181</v>
      </c>
      <c r="M288" s="272">
        <f t="shared" si="119"/>
        <v>91.100628930817493</v>
      </c>
      <c r="N288" s="402">
        <f t="shared" si="119"/>
        <v>200.96153846153857</v>
      </c>
      <c r="O288" s="271">
        <f t="shared" si="119"/>
        <v>176.12837837837833</v>
      </c>
      <c r="P288" s="271">
        <f t="shared" si="119"/>
        <v>163.40463458110526</v>
      </c>
      <c r="Q288" s="271">
        <f t="shared" si="119"/>
        <v>219.30952380952385</v>
      </c>
      <c r="R288" s="271">
        <f t="shared" si="119"/>
        <v>210.33333333333348</v>
      </c>
      <c r="S288" s="271">
        <f t="shared" si="119"/>
        <v>200.60416666666652</v>
      </c>
      <c r="T288" s="271">
        <f t="shared" si="119"/>
        <v>186.03174603174602</v>
      </c>
      <c r="U288" s="271">
        <f t="shared" si="119"/>
        <v>158.92857142857156</v>
      </c>
      <c r="V288" s="271">
        <f t="shared" si="119"/>
        <v>262.26325757575751</v>
      </c>
      <c r="W288" s="271">
        <f t="shared" si="119"/>
        <v>283.46428571428578</v>
      </c>
      <c r="X288" s="272">
        <f t="shared" si="119"/>
        <v>236.9478458049889</v>
      </c>
      <c r="Y288" s="346">
        <f t="shared" si="119"/>
        <v>170.01909870612144</v>
      </c>
      <c r="AA288" s="227"/>
    </row>
    <row r="289" spans="1:29" s="447" customFormat="1" x14ac:dyDescent="0.2">
      <c r="A289" s="370" t="s">
        <v>51</v>
      </c>
      <c r="B289" s="274">
        <v>232</v>
      </c>
      <c r="C289" s="275">
        <v>550</v>
      </c>
      <c r="D289" s="275">
        <v>811</v>
      </c>
      <c r="E289" s="275">
        <v>785</v>
      </c>
      <c r="F289" s="275">
        <v>785</v>
      </c>
      <c r="G289" s="275">
        <v>694</v>
      </c>
      <c r="H289" s="275">
        <v>417</v>
      </c>
      <c r="I289" s="407">
        <v>760</v>
      </c>
      <c r="J289" s="274">
        <v>323</v>
      </c>
      <c r="K289" s="275">
        <v>629</v>
      </c>
      <c r="L289" s="275">
        <v>699</v>
      </c>
      <c r="M289" s="276">
        <v>723</v>
      </c>
      <c r="N289" s="373">
        <v>216</v>
      </c>
      <c r="O289" s="275">
        <v>488</v>
      </c>
      <c r="P289" s="275">
        <v>452</v>
      </c>
      <c r="Q289" s="275">
        <v>400</v>
      </c>
      <c r="R289" s="275">
        <v>399</v>
      </c>
      <c r="S289" s="275">
        <v>414</v>
      </c>
      <c r="T289" s="275">
        <v>414</v>
      </c>
      <c r="U289" s="275">
        <v>407</v>
      </c>
      <c r="V289" s="275">
        <v>407</v>
      </c>
      <c r="W289" s="275">
        <v>536</v>
      </c>
      <c r="X289" s="276">
        <v>648</v>
      </c>
      <c r="Y289" s="347">
        <f>SUM(B289:X289)</f>
        <v>12189</v>
      </c>
      <c r="Z289" s="227" t="s">
        <v>56</v>
      </c>
      <c r="AA289" s="278">
        <f>Y275-Y289</f>
        <v>2</v>
      </c>
      <c r="AB289" s="279">
        <f>AA289/Y275</f>
        <v>1.6405545074235091E-4</v>
      </c>
      <c r="AC289" s="433"/>
    </row>
    <row r="290" spans="1:29" s="447" customFormat="1" x14ac:dyDescent="0.2">
      <c r="A290" s="371" t="s">
        <v>28</v>
      </c>
      <c r="B290" s="323">
        <v>108</v>
      </c>
      <c r="C290" s="240">
        <v>105</v>
      </c>
      <c r="D290" s="240">
        <v>104</v>
      </c>
      <c r="E290" s="240">
        <v>103.5</v>
      </c>
      <c r="F290" s="240">
        <f>F276+5</f>
        <v>103</v>
      </c>
      <c r="G290" s="240">
        <f>G276+5</f>
        <v>101.5</v>
      </c>
      <c r="H290" s="240">
        <v>102.5</v>
      </c>
      <c r="I290" s="408">
        <f>I276+5</f>
        <v>101</v>
      </c>
      <c r="J290" s="242">
        <f>J276+5</f>
        <v>107</v>
      </c>
      <c r="K290" s="240">
        <v>105.5</v>
      </c>
      <c r="L290" s="240">
        <v>104.5</v>
      </c>
      <c r="M290" s="243">
        <f>M276+5</f>
        <v>103</v>
      </c>
      <c r="N290" s="374">
        <v>108</v>
      </c>
      <c r="O290" s="240">
        <v>105.5</v>
      </c>
      <c r="P290" s="240">
        <f t="shared" ref="P290:V290" si="120">P276+5</f>
        <v>105</v>
      </c>
      <c r="Q290" s="240">
        <f t="shared" si="120"/>
        <v>104</v>
      </c>
      <c r="R290" s="240">
        <v>104</v>
      </c>
      <c r="S290" s="240">
        <v>103.5</v>
      </c>
      <c r="T290" s="240">
        <v>103.5</v>
      </c>
      <c r="U290" s="240">
        <f t="shared" si="120"/>
        <v>103</v>
      </c>
      <c r="V290" s="240">
        <f t="shared" si="120"/>
        <v>103.5</v>
      </c>
      <c r="W290" s="240">
        <v>104</v>
      </c>
      <c r="X290" s="243">
        <v>102</v>
      </c>
      <c r="Y290" s="339"/>
      <c r="Z290" s="227" t="s">
        <v>57</v>
      </c>
      <c r="AA290" s="362">
        <v>98.68</v>
      </c>
      <c r="AC290" s="433"/>
    </row>
    <row r="291" spans="1:29" s="447" customFormat="1" ht="13.5" thickBot="1" x14ac:dyDescent="0.25">
      <c r="A291" s="372" t="s">
        <v>26</v>
      </c>
      <c r="B291" s="410">
        <f t="shared" ref="B291:X291" si="121">B290-B276</f>
        <v>5.5</v>
      </c>
      <c r="C291" s="415">
        <f t="shared" si="121"/>
        <v>5.5</v>
      </c>
      <c r="D291" s="415">
        <f t="shared" si="121"/>
        <v>5.5</v>
      </c>
      <c r="E291" s="415">
        <f t="shared" si="121"/>
        <v>5.5</v>
      </c>
      <c r="F291" s="415">
        <f t="shared" si="121"/>
        <v>5</v>
      </c>
      <c r="G291" s="415">
        <f t="shared" si="121"/>
        <v>5</v>
      </c>
      <c r="H291" s="415">
        <f t="shared" si="121"/>
        <v>5.5</v>
      </c>
      <c r="I291" s="416">
        <f t="shared" si="121"/>
        <v>5</v>
      </c>
      <c r="J291" s="410">
        <f t="shared" si="121"/>
        <v>5</v>
      </c>
      <c r="K291" s="415">
        <f t="shared" si="121"/>
        <v>5.5</v>
      </c>
      <c r="L291" s="415">
        <f t="shared" si="121"/>
        <v>5.5</v>
      </c>
      <c r="M291" s="417">
        <f t="shared" si="121"/>
        <v>5</v>
      </c>
      <c r="N291" s="418">
        <f t="shared" si="121"/>
        <v>5.5</v>
      </c>
      <c r="O291" s="415">
        <f t="shared" si="121"/>
        <v>5</v>
      </c>
      <c r="P291" s="415">
        <f t="shared" si="121"/>
        <v>5</v>
      </c>
      <c r="Q291" s="415">
        <f t="shared" si="121"/>
        <v>5</v>
      </c>
      <c r="R291" s="415">
        <f t="shared" si="121"/>
        <v>4.5</v>
      </c>
      <c r="S291" s="415">
        <f t="shared" si="121"/>
        <v>4.5</v>
      </c>
      <c r="T291" s="415">
        <f t="shared" si="121"/>
        <v>4.5</v>
      </c>
      <c r="U291" s="415">
        <f t="shared" si="121"/>
        <v>5</v>
      </c>
      <c r="V291" s="415">
        <f t="shared" si="121"/>
        <v>5</v>
      </c>
      <c r="W291" s="415">
        <f t="shared" si="121"/>
        <v>4.5</v>
      </c>
      <c r="X291" s="417">
        <f t="shared" si="121"/>
        <v>4.5</v>
      </c>
      <c r="Y291" s="348"/>
      <c r="Z291" s="227" t="s">
        <v>26</v>
      </c>
      <c r="AA291" s="227">
        <f>AA290-AA276</f>
        <v>6.2900000000000063</v>
      </c>
    </row>
    <row r="292" spans="1:29" x14ac:dyDescent="0.2">
      <c r="D292" s="237">
        <v>104</v>
      </c>
      <c r="L292" s="237">
        <v>104.5</v>
      </c>
      <c r="R292" s="237">
        <v>104</v>
      </c>
      <c r="S292" s="237">
        <v>103.5</v>
      </c>
      <c r="T292" s="237">
        <v>103.5</v>
      </c>
      <c r="W292" s="237">
        <v>104</v>
      </c>
      <c r="X292" s="237">
        <v>102</v>
      </c>
    </row>
    <row r="293" spans="1:29" ht="13.5" thickBot="1" x14ac:dyDescent="0.25"/>
    <row r="294" spans="1:29" ht="13.5" thickBot="1" x14ac:dyDescent="0.25">
      <c r="A294" s="285" t="s">
        <v>115</v>
      </c>
      <c r="B294" s="624" t="s">
        <v>53</v>
      </c>
      <c r="C294" s="625"/>
      <c r="D294" s="625"/>
      <c r="E294" s="625"/>
      <c r="F294" s="625"/>
      <c r="G294" s="625"/>
      <c r="H294" s="625"/>
      <c r="I294" s="625"/>
      <c r="J294" s="627" t="s">
        <v>72</v>
      </c>
      <c r="K294" s="628"/>
      <c r="L294" s="628"/>
      <c r="M294" s="629"/>
      <c r="N294" s="624" t="s">
        <v>63</v>
      </c>
      <c r="O294" s="625"/>
      <c r="P294" s="625"/>
      <c r="Q294" s="625"/>
      <c r="R294" s="625"/>
      <c r="S294" s="625"/>
      <c r="T294" s="625"/>
      <c r="U294" s="625"/>
      <c r="V294" s="625"/>
      <c r="W294" s="625"/>
      <c r="X294" s="626"/>
      <c r="Y294" s="338" t="s">
        <v>55</v>
      </c>
      <c r="Z294" s="457"/>
      <c r="AA294" s="457"/>
      <c r="AB294" s="457"/>
    </row>
    <row r="295" spans="1:29" x14ac:dyDescent="0.2">
      <c r="A295" s="226" t="s">
        <v>54</v>
      </c>
      <c r="B295" s="448">
        <v>1</v>
      </c>
      <c r="C295" s="449">
        <v>2</v>
      </c>
      <c r="D295" s="449">
        <v>3</v>
      </c>
      <c r="E295" s="449">
        <v>4</v>
      </c>
      <c r="F295" s="449">
        <v>5</v>
      </c>
      <c r="G295" s="449">
        <v>6</v>
      </c>
      <c r="H295" s="449">
        <v>7</v>
      </c>
      <c r="I295" s="450">
        <v>8</v>
      </c>
      <c r="J295" s="448">
        <v>1</v>
      </c>
      <c r="K295" s="449">
        <v>2</v>
      </c>
      <c r="L295" s="449">
        <v>3</v>
      </c>
      <c r="M295" s="451">
        <v>4</v>
      </c>
      <c r="N295" s="452">
        <v>1</v>
      </c>
      <c r="O295" s="449">
        <v>2</v>
      </c>
      <c r="P295" s="449">
        <v>3</v>
      </c>
      <c r="Q295" s="449">
        <v>4</v>
      </c>
      <c r="R295" s="449">
        <v>5</v>
      </c>
      <c r="S295" s="449">
        <v>6</v>
      </c>
      <c r="T295" s="449">
        <v>7</v>
      </c>
      <c r="U295" s="449">
        <v>8</v>
      </c>
      <c r="V295" s="449">
        <v>9</v>
      </c>
      <c r="W295" s="449">
        <v>10</v>
      </c>
      <c r="X295" s="451">
        <v>11</v>
      </c>
      <c r="Y295" s="459">
        <v>917</v>
      </c>
      <c r="Z295" s="457"/>
      <c r="AA295" s="457"/>
      <c r="AB295" s="457"/>
    </row>
    <row r="296" spans="1:29" x14ac:dyDescent="0.2">
      <c r="A296" s="226" t="s">
        <v>2</v>
      </c>
      <c r="B296" s="383">
        <v>1</v>
      </c>
      <c r="C296" s="384">
        <v>2</v>
      </c>
      <c r="D296" s="385">
        <v>3</v>
      </c>
      <c r="E296" s="386">
        <v>4</v>
      </c>
      <c r="F296" s="387">
        <v>5</v>
      </c>
      <c r="G296" s="388">
        <v>6</v>
      </c>
      <c r="H296" s="389">
        <v>7</v>
      </c>
      <c r="I296" s="390">
        <v>8</v>
      </c>
      <c r="J296" s="383">
        <v>1</v>
      </c>
      <c r="K296" s="384">
        <v>2</v>
      </c>
      <c r="L296" s="385">
        <v>3</v>
      </c>
      <c r="M296" s="386">
        <v>4</v>
      </c>
      <c r="N296" s="383">
        <v>1</v>
      </c>
      <c r="O296" s="384">
        <v>2</v>
      </c>
      <c r="P296" s="385">
        <v>3</v>
      </c>
      <c r="Q296" s="386">
        <v>4</v>
      </c>
      <c r="R296" s="386">
        <v>4</v>
      </c>
      <c r="S296" s="387">
        <v>5</v>
      </c>
      <c r="T296" s="387">
        <v>5</v>
      </c>
      <c r="U296" s="388">
        <v>6</v>
      </c>
      <c r="V296" s="388">
        <v>6</v>
      </c>
      <c r="W296" s="389">
        <v>7</v>
      </c>
      <c r="X296" s="390">
        <v>8</v>
      </c>
      <c r="Y296" s="391" t="s">
        <v>0</v>
      </c>
      <c r="Z296" s="457"/>
      <c r="AA296" s="457"/>
      <c r="AB296" s="457"/>
    </row>
    <row r="297" spans="1:29" x14ac:dyDescent="0.2">
      <c r="A297" s="292" t="s">
        <v>3</v>
      </c>
      <c r="B297" s="441">
        <v>2470</v>
      </c>
      <c r="C297" s="254">
        <v>2470</v>
      </c>
      <c r="D297" s="254">
        <v>2470</v>
      </c>
      <c r="E297" s="254">
        <v>2470</v>
      </c>
      <c r="F297" s="254">
        <v>2470</v>
      </c>
      <c r="G297" s="254">
        <v>2470</v>
      </c>
      <c r="H297" s="254">
        <v>2470</v>
      </c>
      <c r="I297" s="404">
        <v>2470</v>
      </c>
      <c r="J297" s="253">
        <v>2470</v>
      </c>
      <c r="K297" s="254">
        <v>2470</v>
      </c>
      <c r="L297" s="254">
        <v>2470</v>
      </c>
      <c r="M297" s="255">
        <v>2470</v>
      </c>
      <c r="N297" s="397">
        <v>2470</v>
      </c>
      <c r="O297" s="254">
        <v>2470</v>
      </c>
      <c r="P297" s="254">
        <v>2470</v>
      </c>
      <c r="Q297" s="254">
        <v>2470</v>
      </c>
      <c r="R297" s="254">
        <v>2470</v>
      </c>
      <c r="S297" s="254">
        <v>2470</v>
      </c>
      <c r="T297" s="254">
        <v>2470</v>
      </c>
      <c r="U297" s="254">
        <v>2470</v>
      </c>
      <c r="V297" s="254">
        <v>2470</v>
      </c>
      <c r="W297" s="254">
        <v>2470</v>
      </c>
      <c r="X297" s="255">
        <v>2470</v>
      </c>
      <c r="Y297" s="341">
        <v>2470</v>
      </c>
      <c r="Z297" s="457"/>
      <c r="AA297" s="457"/>
      <c r="AB297" s="457"/>
    </row>
    <row r="298" spans="1:29" x14ac:dyDescent="0.2">
      <c r="A298" s="295" t="s">
        <v>6</v>
      </c>
      <c r="B298" s="256">
        <v>2470</v>
      </c>
      <c r="C298" s="257">
        <v>2630.5555555555557</v>
      </c>
      <c r="D298" s="257">
        <v>2501.6949152542375</v>
      </c>
      <c r="E298" s="257">
        <v>2542.5454545454545</v>
      </c>
      <c r="F298" s="257">
        <v>2517.037037037037</v>
      </c>
      <c r="G298" s="257">
        <v>2498.4905660377358</v>
      </c>
      <c r="H298" s="257">
        <v>2428.7692307692309</v>
      </c>
      <c r="I298" s="296">
        <v>2637.8571428571427</v>
      </c>
      <c r="J298" s="256">
        <v>2455.1999999999998</v>
      </c>
      <c r="K298" s="257">
        <v>2539.7674418604652</v>
      </c>
      <c r="L298" s="257">
        <v>2588.125</v>
      </c>
      <c r="M298" s="258">
        <v>2694.1509433962265</v>
      </c>
      <c r="N298" s="398">
        <v>2460</v>
      </c>
      <c r="O298" s="257">
        <v>2556.5714285714284</v>
      </c>
      <c r="P298" s="257">
        <v>2686.2857142857142</v>
      </c>
      <c r="Q298" s="257">
        <v>2596.4516129032259</v>
      </c>
      <c r="R298" s="257">
        <v>2571.9354838709678</v>
      </c>
      <c r="S298" s="257">
        <v>2530</v>
      </c>
      <c r="T298" s="257">
        <v>2579.3548387096776</v>
      </c>
      <c r="U298" s="257">
        <v>2600.9375</v>
      </c>
      <c r="V298" s="257">
        <v>2639</v>
      </c>
      <c r="W298" s="257">
        <v>2501.0526315789475</v>
      </c>
      <c r="X298" s="258">
        <v>2681.6666666666665</v>
      </c>
      <c r="Y298" s="342">
        <v>2562.2573609596511</v>
      </c>
      <c r="Z298" s="457"/>
      <c r="AA298" s="457"/>
      <c r="AB298" s="457"/>
    </row>
    <row r="299" spans="1:29" x14ac:dyDescent="0.2">
      <c r="A299" s="226" t="s">
        <v>7</v>
      </c>
      <c r="B299" s="260">
        <v>100</v>
      </c>
      <c r="C299" s="261">
        <v>97.222222222222229</v>
      </c>
      <c r="D299" s="261">
        <v>83.050847457627114</v>
      </c>
      <c r="E299" s="261">
        <v>90.909090909090907</v>
      </c>
      <c r="F299" s="261">
        <v>88.888888888888886</v>
      </c>
      <c r="G299" s="261">
        <v>83.018867924528308</v>
      </c>
      <c r="H299" s="261">
        <v>95.384615384615387</v>
      </c>
      <c r="I299" s="299">
        <v>96.428571428571431</v>
      </c>
      <c r="J299" s="260">
        <v>92</v>
      </c>
      <c r="K299" s="261">
        <v>93.023255813953483</v>
      </c>
      <c r="L299" s="261">
        <v>95.833333333333329</v>
      </c>
      <c r="M299" s="262">
        <v>84.905660377358487</v>
      </c>
      <c r="N299" s="399">
        <v>100</v>
      </c>
      <c r="O299" s="261">
        <v>100</v>
      </c>
      <c r="P299" s="261">
        <v>97.142857142857139</v>
      </c>
      <c r="Q299" s="261">
        <v>87.096774193548384</v>
      </c>
      <c r="R299" s="261">
        <v>80.645161290322577</v>
      </c>
      <c r="S299" s="261">
        <v>80</v>
      </c>
      <c r="T299" s="261">
        <v>93.548387096774192</v>
      </c>
      <c r="U299" s="261">
        <v>81.25</v>
      </c>
      <c r="V299" s="261">
        <v>86.666666666666671</v>
      </c>
      <c r="W299" s="261">
        <v>92.10526315789474</v>
      </c>
      <c r="X299" s="262">
        <v>95.238095238095241</v>
      </c>
      <c r="Y299" s="343">
        <v>88.331515812431846</v>
      </c>
      <c r="Z299" s="457"/>
      <c r="AA299" s="227"/>
      <c r="AB299" s="457"/>
    </row>
    <row r="300" spans="1:29" x14ac:dyDescent="0.2">
      <c r="A300" s="226" t="s">
        <v>8</v>
      </c>
      <c r="B300" s="263">
        <v>4.5759735042337303E-2</v>
      </c>
      <c r="C300" s="264">
        <v>5.2955626246452336E-2</v>
      </c>
      <c r="D300" s="264">
        <v>7.4801104994656864E-2</v>
      </c>
      <c r="E300" s="264">
        <v>6.2526503918535467E-2</v>
      </c>
      <c r="F300" s="264">
        <v>6.4419265779428234E-2</v>
      </c>
      <c r="G300" s="264">
        <v>6.7688775025911765E-2</v>
      </c>
      <c r="H300" s="264">
        <v>4.1397423412883425E-2</v>
      </c>
      <c r="I300" s="302">
        <v>5.3197575696771547E-2</v>
      </c>
      <c r="J300" s="263">
        <v>5.9861783364706121E-2</v>
      </c>
      <c r="K300" s="264">
        <v>5.5113269562622871E-2</v>
      </c>
      <c r="L300" s="264">
        <v>5.3344342206663536E-2</v>
      </c>
      <c r="M300" s="265">
        <v>6.800466553760097E-2</v>
      </c>
      <c r="N300" s="400">
        <v>2.925402590524127E-2</v>
      </c>
      <c r="O300" s="264">
        <v>3.1151097702609175E-2</v>
      </c>
      <c r="P300" s="264">
        <v>4.524454727996035E-2</v>
      </c>
      <c r="Q300" s="264">
        <v>7.0458760306814583E-2</v>
      </c>
      <c r="R300" s="264">
        <v>7.5195428535126452E-2</v>
      </c>
      <c r="S300" s="264">
        <v>6.5315134165289765E-2</v>
      </c>
      <c r="T300" s="264">
        <v>6.1543981954366236E-2</v>
      </c>
      <c r="U300" s="264">
        <v>7.3355752130774415E-2</v>
      </c>
      <c r="V300" s="264">
        <v>6.2742239373697037E-2</v>
      </c>
      <c r="W300" s="264">
        <v>6.0169363487460957E-2</v>
      </c>
      <c r="X300" s="265">
        <v>4.7954872444265488E-2</v>
      </c>
      <c r="Y300" s="344">
        <v>6.6596293964643907E-2</v>
      </c>
      <c r="Z300" s="457"/>
      <c r="AA300" s="227"/>
      <c r="AB300" s="457"/>
    </row>
    <row r="301" spans="1:29" x14ac:dyDescent="0.2">
      <c r="A301" s="295" t="s">
        <v>1</v>
      </c>
      <c r="B301" s="266">
        <f>B298/H297*100-100</f>
        <v>0</v>
      </c>
      <c r="C301" s="267">
        <f t="shared" ref="C301:E301" si="122">C298/C297*100-100</f>
        <v>6.5002249212775496</v>
      </c>
      <c r="D301" s="267">
        <f t="shared" si="122"/>
        <v>1.2831949495642618</v>
      </c>
      <c r="E301" s="267">
        <f t="shared" si="122"/>
        <v>2.9370629370629331</v>
      </c>
      <c r="F301" s="267">
        <f>F298/F297*100-100</f>
        <v>1.9043334832808512</v>
      </c>
      <c r="G301" s="267">
        <f t="shared" ref="G301:L301" si="123">G298/G297*100-100</f>
        <v>1.1534642120540894</v>
      </c>
      <c r="H301" s="267">
        <f t="shared" si="123"/>
        <v>-1.6692619121768928</v>
      </c>
      <c r="I301" s="405">
        <f t="shared" si="123"/>
        <v>6.795835743204151</v>
      </c>
      <c r="J301" s="266">
        <f t="shared" si="123"/>
        <v>-0.59919028340081582</v>
      </c>
      <c r="K301" s="267">
        <f t="shared" si="123"/>
        <v>2.8245927878730868</v>
      </c>
      <c r="L301" s="267">
        <f t="shared" si="123"/>
        <v>4.782388663967609</v>
      </c>
      <c r="M301" s="268">
        <f>M298/M297*100-100</f>
        <v>9.0749369796043027</v>
      </c>
      <c r="N301" s="401">
        <f t="shared" ref="N301:Y301" si="124">N298/N297*100-100</f>
        <v>-0.40485829959514774</v>
      </c>
      <c r="O301" s="267">
        <f t="shared" si="124"/>
        <v>3.5049161364950834</v>
      </c>
      <c r="P301" s="267">
        <f t="shared" si="124"/>
        <v>8.7565066512434981</v>
      </c>
      <c r="Q301" s="267">
        <f t="shared" si="124"/>
        <v>5.1194984981063101</v>
      </c>
      <c r="R301" s="267">
        <f t="shared" si="124"/>
        <v>4.1269426668407903</v>
      </c>
      <c r="S301" s="267">
        <f t="shared" si="124"/>
        <v>2.429149797570858</v>
      </c>
      <c r="T301" s="267">
        <f t="shared" si="124"/>
        <v>4.4273214052501118</v>
      </c>
      <c r="U301" s="267">
        <f t="shared" si="124"/>
        <v>5.3011133603238818</v>
      </c>
      <c r="V301" s="267">
        <f t="shared" si="124"/>
        <v>6.8421052631578902</v>
      </c>
      <c r="W301" s="267">
        <f t="shared" si="124"/>
        <v>1.2571915619007115</v>
      </c>
      <c r="X301" s="268">
        <f t="shared" si="124"/>
        <v>8.5695006747638303</v>
      </c>
      <c r="Y301" s="345">
        <f t="shared" si="124"/>
        <v>3.7351158283259451</v>
      </c>
      <c r="Z301" s="457"/>
      <c r="AA301" s="227"/>
      <c r="AB301" s="457"/>
    </row>
    <row r="302" spans="1:29" ht="13.5" thickBot="1" x14ac:dyDescent="0.25">
      <c r="A302" s="349" t="s">
        <v>27</v>
      </c>
      <c r="B302" s="270">
        <f t="shared" ref="B302:Y302" si="125">B298-B284</f>
        <v>257.05882352941171</v>
      </c>
      <c r="C302" s="271">
        <f t="shared" si="125"/>
        <v>274.94579945799478</v>
      </c>
      <c r="D302" s="271">
        <f t="shared" si="125"/>
        <v>124.55205811138012</v>
      </c>
      <c r="E302" s="271">
        <f t="shared" si="125"/>
        <v>159.0533910533909</v>
      </c>
      <c r="F302" s="271">
        <f t="shared" si="125"/>
        <v>103.16606929510135</v>
      </c>
      <c r="G302" s="271">
        <f t="shared" si="125"/>
        <v>66.2264150943397</v>
      </c>
      <c r="H302" s="271">
        <f t="shared" si="125"/>
        <v>147.23076923076951</v>
      </c>
      <c r="I302" s="406">
        <f t="shared" si="125"/>
        <v>178.71921182265987</v>
      </c>
      <c r="J302" s="270">
        <f t="shared" si="125"/>
        <v>170.78823529411738</v>
      </c>
      <c r="K302" s="271">
        <f t="shared" si="125"/>
        <v>185.48172757475095</v>
      </c>
      <c r="L302" s="271">
        <f t="shared" si="125"/>
        <v>163.125</v>
      </c>
      <c r="M302" s="272">
        <f t="shared" si="125"/>
        <v>174.71698113207549</v>
      </c>
      <c r="N302" s="402">
        <f t="shared" si="125"/>
        <v>197.5</v>
      </c>
      <c r="O302" s="271">
        <f t="shared" si="125"/>
        <v>168.19305019305011</v>
      </c>
      <c r="P302" s="271">
        <f t="shared" si="125"/>
        <v>180.52813852813824</v>
      </c>
      <c r="Q302" s="271">
        <f t="shared" si="125"/>
        <v>176.80875576036851</v>
      </c>
      <c r="R302" s="271">
        <f t="shared" si="125"/>
        <v>128.9354838709678</v>
      </c>
      <c r="S302" s="271">
        <f t="shared" si="125"/>
        <v>54.0625</v>
      </c>
      <c r="T302" s="271">
        <f t="shared" si="125"/>
        <v>137.21198156682021</v>
      </c>
      <c r="U302" s="271">
        <f t="shared" si="125"/>
        <v>182.00892857142844</v>
      </c>
      <c r="V302" s="271">
        <f t="shared" si="125"/>
        <v>171.42424242424249</v>
      </c>
      <c r="W302" s="271">
        <f t="shared" si="125"/>
        <v>103.30263157894751</v>
      </c>
      <c r="X302" s="272">
        <f t="shared" si="125"/>
        <v>159.82993197278893</v>
      </c>
      <c r="Y302" s="346">
        <f t="shared" si="125"/>
        <v>149.44655014884029</v>
      </c>
      <c r="Z302" s="457"/>
      <c r="AA302" s="227"/>
      <c r="AB302" s="457"/>
    </row>
    <row r="303" spans="1:29" x14ac:dyDescent="0.2">
      <c r="A303" s="370" t="s">
        <v>51</v>
      </c>
      <c r="B303" s="274">
        <v>231</v>
      </c>
      <c r="C303" s="275">
        <v>550</v>
      </c>
      <c r="D303" s="275">
        <v>811</v>
      </c>
      <c r="E303" s="275">
        <v>785</v>
      </c>
      <c r="F303" s="275">
        <v>785</v>
      </c>
      <c r="G303" s="275">
        <v>694</v>
      </c>
      <c r="H303" s="275">
        <v>417</v>
      </c>
      <c r="I303" s="407">
        <v>760</v>
      </c>
      <c r="J303" s="274">
        <v>323</v>
      </c>
      <c r="K303" s="275">
        <v>629</v>
      </c>
      <c r="L303" s="275">
        <v>699</v>
      </c>
      <c r="M303" s="276">
        <v>723</v>
      </c>
      <c r="N303" s="373">
        <v>216</v>
      </c>
      <c r="O303" s="275">
        <v>488</v>
      </c>
      <c r="P303" s="275">
        <v>452</v>
      </c>
      <c r="Q303" s="275">
        <v>400</v>
      </c>
      <c r="R303" s="275">
        <v>399</v>
      </c>
      <c r="S303" s="275">
        <v>414</v>
      </c>
      <c r="T303" s="275">
        <v>414</v>
      </c>
      <c r="U303" s="275">
        <v>407</v>
      </c>
      <c r="V303" s="275">
        <v>407</v>
      </c>
      <c r="W303" s="275">
        <v>536</v>
      </c>
      <c r="X303" s="276">
        <v>648</v>
      </c>
      <c r="Y303" s="347">
        <f>SUM(B303:X303)</f>
        <v>12188</v>
      </c>
      <c r="Z303" s="227" t="s">
        <v>56</v>
      </c>
      <c r="AA303" s="278">
        <f>Y289-Y303</f>
        <v>1</v>
      </c>
      <c r="AB303" s="279">
        <f>AA303/Y289</f>
        <v>8.2041184674706702E-5</v>
      </c>
    </row>
    <row r="304" spans="1:29" x14ac:dyDescent="0.2">
      <c r="A304" s="371" t="s">
        <v>28</v>
      </c>
      <c r="B304" s="323">
        <v>112</v>
      </c>
      <c r="C304" s="240">
        <v>109</v>
      </c>
      <c r="D304" s="240">
        <v>108.5</v>
      </c>
      <c r="E304" s="240">
        <v>108</v>
      </c>
      <c r="F304" s="240">
        <v>108</v>
      </c>
      <c r="G304" s="240">
        <v>106.5</v>
      </c>
      <c r="H304" s="240">
        <v>107.5</v>
      </c>
      <c r="I304" s="408">
        <v>105.5</v>
      </c>
      <c r="J304" s="242">
        <v>111.5</v>
      </c>
      <c r="K304" s="240">
        <v>109.5</v>
      </c>
      <c r="L304" s="240">
        <v>109</v>
      </c>
      <c r="M304" s="243">
        <v>107</v>
      </c>
      <c r="N304" s="374">
        <v>112.5</v>
      </c>
      <c r="O304" s="240">
        <v>110</v>
      </c>
      <c r="P304" s="240">
        <v>109</v>
      </c>
      <c r="Q304" s="240">
        <v>108</v>
      </c>
      <c r="R304" s="240">
        <v>108.5</v>
      </c>
      <c r="S304" s="240">
        <v>108.5</v>
      </c>
      <c r="T304" s="240">
        <v>108</v>
      </c>
      <c r="U304" s="240">
        <v>107</v>
      </c>
      <c r="V304" s="240">
        <v>107.5</v>
      </c>
      <c r="W304" s="240">
        <v>108.5</v>
      </c>
      <c r="X304" s="243">
        <v>106</v>
      </c>
      <c r="Y304" s="339"/>
      <c r="Z304" s="227" t="s">
        <v>57</v>
      </c>
      <c r="AA304" s="362">
        <v>103.76</v>
      </c>
      <c r="AB304" s="457"/>
    </row>
    <row r="305" spans="1:28" ht="13.5" thickBot="1" x14ac:dyDescent="0.25">
      <c r="A305" s="372" t="s">
        <v>26</v>
      </c>
      <c r="B305" s="410">
        <f t="shared" ref="B305:X305" si="126">B304-B290</f>
        <v>4</v>
      </c>
      <c r="C305" s="415">
        <f t="shared" si="126"/>
        <v>4</v>
      </c>
      <c r="D305" s="415">
        <f t="shared" si="126"/>
        <v>4.5</v>
      </c>
      <c r="E305" s="415">
        <f t="shared" si="126"/>
        <v>4.5</v>
      </c>
      <c r="F305" s="415">
        <f t="shared" si="126"/>
        <v>5</v>
      </c>
      <c r="G305" s="415">
        <f t="shared" si="126"/>
        <v>5</v>
      </c>
      <c r="H305" s="415">
        <f t="shared" si="126"/>
        <v>5</v>
      </c>
      <c r="I305" s="416">
        <f t="shared" si="126"/>
        <v>4.5</v>
      </c>
      <c r="J305" s="410">
        <f t="shared" si="126"/>
        <v>4.5</v>
      </c>
      <c r="K305" s="415">
        <f t="shared" si="126"/>
        <v>4</v>
      </c>
      <c r="L305" s="415">
        <f t="shared" si="126"/>
        <v>4.5</v>
      </c>
      <c r="M305" s="417">
        <f t="shared" si="126"/>
        <v>4</v>
      </c>
      <c r="N305" s="418">
        <f t="shared" si="126"/>
        <v>4.5</v>
      </c>
      <c r="O305" s="415">
        <f t="shared" si="126"/>
        <v>4.5</v>
      </c>
      <c r="P305" s="415">
        <f t="shared" si="126"/>
        <v>4</v>
      </c>
      <c r="Q305" s="415">
        <f t="shared" si="126"/>
        <v>4</v>
      </c>
      <c r="R305" s="415">
        <f t="shared" si="126"/>
        <v>4.5</v>
      </c>
      <c r="S305" s="415">
        <f t="shared" si="126"/>
        <v>5</v>
      </c>
      <c r="T305" s="415">
        <f t="shared" si="126"/>
        <v>4.5</v>
      </c>
      <c r="U305" s="415">
        <f t="shared" si="126"/>
        <v>4</v>
      </c>
      <c r="V305" s="415">
        <f t="shared" si="126"/>
        <v>4</v>
      </c>
      <c r="W305" s="415">
        <f t="shared" si="126"/>
        <v>4.5</v>
      </c>
      <c r="X305" s="417">
        <f t="shared" si="126"/>
        <v>4</v>
      </c>
      <c r="Y305" s="348"/>
      <c r="Z305" s="227" t="s">
        <v>26</v>
      </c>
      <c r="AA305" s="227">
        <f>AA304-AA290</f>
        <v>5.0799999999999983</v>
      </c>
      <c r="AB305" s="457"/>
    </row>
    <row r="306" spans="1:28" x14ac:dyDescent="0.2">
      <c r="R306" s="237" t="s">
        <v>68</v>
      </c>
      <c r="S306" s="237" t="s">
        <v>68</v>
      </c>
      <c r="U306" s="237" t="s">
        <v>68</v>
      </c>
    </row>
    <row r="307" spans="1:28" ht="13.5" thickBot="1" x14ac:dyDescent="0.25"/>
    <row r="308" spans="1:28" ht="13.5" thickBot="1" x14ac:dyDescent="0.25">
      <c r="A308" s="285" t="s">
        <v>118</v>
      </c>
      <c r="B308" s="624" t="s">
        <v>53</v>
      </c>
      <c r="C308" s="625"/>
      <c r="D308" s="625"/>
      <c r="E308" s="625"/>
      <c r="F308" s="625"/>
      <c r="G308" s="625"/>
      <c r="H308" s="625"/>
      <c r="I308" s="625"/>
      <c r="J308" s="627" t="s">
        <v>72</v>
      </c>
      <c r="K308" s="628"/>
      <c r="L308" s="628"/>
      <c r="M308" s="629"/>
      <c r="N308" s="624" t="s">
        <v>63</v>
      </c>
      <c r="O308" s="625"/>
      <c r="P308" s="625"/>
      <c r="Q308" s="625"/>
      <c r="R308" s="625"/>
      <c r="S308" s="625"/>
      <c r="T308" s="625"/>
      <c r="U308" s="625"/>
      <c r="V308" s="625"/>
      <c r="W308" s="625"/>
      <c r="X308" s="626"/>
      <c r="Y308" s="338" t="s">
        <v>55</v>
      </c>
      <c r="Z308" s="461"/>
      <c r="AA308" s="461"/>
      <c r="AB308" s="461"/>
    </row>
    <row r="309" spans="1:28" x14ac:dyDescent="0.2">
      <c r="A309" s="226" t="s">
        <v>54</v>
      </c>
      <c r="B309" s="448">
        <v>1</v>
      </c>
      <c r="C309" s="449">
        <v>2</v>
      </c>
      <c r="D309" s="449">
        <v>3</v>
      </c>
      <c r="E309" s="449">
        <v>4</v>
      </c>
      <c r="F309" s="449">
        <v>5</v>
      </c>
      <c r="G309" s="449">
        <v>6</v>
      </c>
      <c r="H309" s="449">
        <v>7</v>
      </c>
      <c r="I309" s="450">
        <v>8</v>
      </c>
      <c r="J309" s="448">
        <v>1</v>
      </c>
      <c r="K309" s="449">
        <v>2</v>
      </c>
      <c r="L309" s="449">
        <v>3</v>
      </c>
      <c r="M309" s="451">
        <v>4</v>
      </c>
      <c r="N309" s="452">
        <v>1</v>
      </c>
      <c r="O309" s="449">
        <v>2</v>
      </c>
      <c r="P309" s="449">
        <v>3</v>
      </c>
      <c r="Q309" s="449">
        <v>4</v>
      </c>
      <c r="R309" s="449">
        <v>5</v>
      </c>
      <c r="S309" s="449">
        <v>6</v>
      </c>
      <c r="T309" s="449">
        <v>7</v>
      </c>
      <c r="U309" s="449">
        <v>8</v>
      </c>
      <c r="V309" s="449">
        <v>9</v>
      </c>
      <c r="W309" s="449">
        <v>10</v>
      </c>
      <c r="X309" s="451">
        <v>11</v>
      </c>
      <c r="Y309" s="459">
        <v>917</v>
      </c>
      <c r="Z309" s="461"/>
      <c r="AA309" s="461"/>
      <c r="AB309" s="461"/>
    </row>
    <row r="310" spans="1:28" x14ac:dyDescent="0.2">
      <c r="A310" s="226" t="s">
        <v>2</v>
      </c>
      <c r="B310" s="383">
        <v>1</v>
      </c>
      <c r="C310" s="384">
        <v>2</v>
      </c>
      <c r="D310" s="385">
        <v>3</v>
      </c>
      <c r="E310" s="386">
        <v>4</v>
      </c>
      <c r="F310" s="387">
        <v>5</v>
      </c>
      <c r="G310" s="388">
        <v>6</v>
      </c>
      <c r="H310" s="389">
        <v>7</v>
      </c>
      <c r="I310" s="390">
        <v>8</v>
      </c>
      <c r="J310" s="383">
        <v>1</v>
      </c>
      <c r="K310" s="384">
        <v>2</v>
      </c>
      <c r="L310" s="385">
        <v>3</v>
      </c>
      <c r="M310" s="386">
        <v>4</v>
      </c>
      <c r="N310" s="383">
        <v>1</v>
      </c>
      <c r="O310" s="384">
        <v>2</v>
      </c>
      <c r="P310" s="385">
        <v>3</v>
      </c>
      <c r="Q310" s="386">
        <v>4</v>
      </c>
      <c r="R310" s="386">
        <v>4</v>
      </c>
      <c r="S310" s="387">
        <v>5</v>
      </c>
      <c r="T310" s="387">
        <v>5</v>
      </c>
      <c r="U310" s="388">
        <v>6</v>
      </c>
      <c r="V310" s="388">
        <v>6</v>
      </c>
      <c r="W310" s="389">
        <v>7</v>
      </c>
      <c r="X310" s="390">
        <v>8</v>
      </c>
      <c r="Y310" s="391" t="s">
        <v>0</v>
      </c>
      <c r="Z310" s="461"/>
      <c r="AA310" s="461"/>
      <c r="AB310" s="461"/>
    </row>
    <row r="311" spans="1:28" x14ac:dyDescent="0.2">
      <c r="A311" s="292" t="s">
        <v>3</v>
      </c>
      <c r="B311" s="441">
        <v>2670</v>
      </c>
      <c r="C311" s="254">
        <v>2670</v>
      </c>
      <c r="D311" s="254">
        <v>2670</v>
      </c>
      <c r="E311" s="254">
        <v>2670</v>
      </c>
      <c r="F311" s="254">
        <v>2670</v>
      </c>
      <c r="G311" s="254">
        <v>2670</v>
      </c>
      <c r="H311" s="254">
        <v>2670</v>
      </c>
      <c r="I311" s="404">
        <v>2670</v>
      </c>
      <c r="J311" s="253">
        <v>2670</v>
      </c>
      <c r="K311" s="254">
        <v>2670</v>
      </c>
      <c r="L311" s="254">
        <v>2670</v>
      </c>
      <c r="M311" s="255">
        <v>2670</v>
      </c>
      <c r="N311" s="397">
        <v>2670</v>
      </c>
      <c r="O311" s="254">
        <v>2670</v>
      </c>
      <c r="P311" s="254">
        <v>2670</v>
      </c>
      <c r="Q311" s="254">
        <v>2670</v>
      </c>
      <c r="R311" s="254">
        <v>2670</v>
      </c>
      <c r="S311" s="254">
        <v>2670</v>
      </c>
      <c r="T311" s="254">
        <v>2670</v>
      </c>
      <c r="U311" s="254">
        <v>2670</v>
      </c>
      <c r="V311" s="254">
        <v>2670</v>
      </c>
      <c r="W311" s="254">
        <v>2670</v>
      </c>
      <c r="X311" s="255">
        <v>2670</v>
      </c>
      <c r="Y311" s="341">
        <v>2670</v>
      </c>
      <c r="Z311" s="461"/>
      <c r="AA311" s="461"/>
      <c r="AB311" s="461"/>
    </row>
    <row r="312" spans="1:28" x14ac:dyDescent="0.2">
      <c r="A312" s="295" t="s">
        <v>6</v>
      </c>
      <c r="B312" s="256">
        <v>2638.6666666666665</v>
      </c>
      <c r="C312" s="257">
        <v>2771.5384615384614</v>
      </c>
      <c r="D312" s="257">
        <v>2720.8771929824561</v>
      </c>
      <c r="E312" s="257">
        <v>2726.9642857142858</v>
      </c>
      <c r="F312" s="257">
        <v>2772.4137931034484</v>
      </c>
      <c r="G312" s="257">
        <v>2714.1176470588234</v>
      </c>
      <c r="H312" s="257">
        <v>2690.6666666666665</v>
      </c>
      <c r="I312" s="296">
        <v>2828.7719298245615</v>
      </c>
      <c r="J312" s="256">
        <v>2495</v>
      </c>
      <c r="K312" s="257">
        <v>2674.4444444444443</v>
      </c>
      <c r="L312" s="257">
        <v>2735.5769230769229</v>
      </c>
      <c r="M312" s="258">
        <v>2797.962962962963</v>
      </c>
      <c r="N312" s="398">
        <v>2608.75</v>
      </c>
      <c r="O312" s="257">
        <v>2735.2777777777778</v>
      </c>
      <c r="P312" s="257">
        <v>2802.7272727272725</v>
      </c>
      <c r="Q312" s="257">
        <v>2764.2857142857142</v>
      </c>
      <c r="R312" s="257">
        <v>2757.4193548387098</v>
      </c>
      <c r="S312" s="257">
        <v>2780</v>
      </c>
      <c r="T312" s="257">
        <v>2729.6666666666665</v>
      </c>
      <c r="U312" s="257">
        <v>2750</v>
      </c>
      <c r="V312" s="257">
        <v>2760.6451612903224</v>
      </c>
      <c r="W312" s="257">
        <v>2681.5789473684213</v>
      </c>
      <c r="X312" s="258">
        <v>2785.2083333333335</v>
      </c>
      <c r="Y312" s="342">
        <v>2738.8677130044844</v>
      </c>
      <c r="Z312" s="461"/>
      <c r="AA312" s="461"/>
      <c r="AB312" s="461"/>
    </row>
    <row r="313" spans="1:28" x14ac:dyDescent="0.2">
      <c r="A313" s="226" t="s">
        <v>7</v>
      </c>
      <c r="B313" s="260">
        <v>93.333333333333329</v>
      </c>
      <c r="C313" s="261">
        <v>94.871794871794876</v>
      </c>
      <c r="D313" s="261">
        <v>91.228070175438603</v>
      </c>
      <c r="E313" s="261">
        <v>89.285714285714292</v>
      </c>
      <c r="F313" s="261">
        <v>91.379310344827587</v>
      </c>
      <c r="G313" s="261">
        <v>94.117647058823536</v>
      </c>
      <c r="H313" s="261">
        <v>96.666666666666671</v>
      </c>
      <c r="I313" s="299">
        <v>91.228070175438603</v>
      </c>
      <c r="J313" s="260">
        <v>91.666666666666671</v>
      </c>
      <c r="K313" s="261">
        <v>97.777777777777771</v>
      </c>
      <c r="L313" s="261">
        <v>94.230769230769226</v>
      </c>
      <c r="M313" s="262">
        <v>87.037037037037038</v>
      </c>
      <c r="N313" s="399">
        <v>93.75</v>
      </c>
      <c r="O313" s="261">
        <v>100</v>
      </c>
      <c r="P313" s="261">
        <v>100</v>
      </c>
      <c r="Q313" s="261">
        <v>85.714285714285708</v>
      </c>
      <c r="R313" s="261">
        <v>93.548387096774192</v>
      </c>
      <c r="S313" s="261">
        <v>90.625</v>
      </c>
      <c r="T313" s="261">
        <v>83.333333333333329</v>
      </c>
      <c r="U313" s="261">
        <v>87.096774193548384</v>
      </c>
      <c r="V313" s="261">
        <v>90.322580645161295</v>
      </c>
      <c r="W313" s="261">
        <v>97.368421052631575</v>
      </c>
      <c r="X313" s="262">
        <v>97.916666666666671</v>
      </c>
      <c r="Y313" s="343">
        <v>89.79820627802691</v>
      </c>
      <c r="Z313" s="461"/>
      <c r="AA313" s="227"/>
      <c r="AB313" s="461"/>
    </row>
    <row r="314" spans="1:28" x14ac:dyDescent="0.2">
      <c r="A314" s="226" t="s">
        <v>8</v>
      </c>
      <c r="B314" s="263">
        <v>5.1087131992605964E-2</v>
      </c>
      <c r="C314" s="264">
        <v>5.695273792633769E-2</v>
      </c>
      <c r="D314" s="264">
        <v>6.2913691780841052E-2</v>
      </c>
      <c r="E314" s="264">
        <v>6.3488938605913148E-2</v>
      </c>
      <c r="F314" s="264">
        <v>6.7667064280393985E-2</v>
      </c>
      <c r="G314" s="264">
        <v>5.8734686825350629E-2</v>
      </c>
      <c r="H314" s="264">
        <v>4.6379353866001477E-2</v>
      </c>
      <c r="I314" s="302">
        <v>4.9703933804878322E-2</v>
      </c>
      <c r="J314" s="263">
        <v>5.4906406380853749E-2</v>
      </c>
      <c r="K314" s="264">
        <v>5.3888843691355395E-2</v>
      </c>
      <c r="L314" s="264">
        <v>5.2630215220701479E-2</v>
      </c>
      <c r="M314" s="265">
        <v>6.2638583686899507E-2</v>
      </c>
      <c r="N314" s="400">
        <v>5.5761569625964333E-2</v>
      </c>
      <c r="O314" s="264">
        <v>3.6340219759168423E-2</v>
      </c>
      <c r="P314" s="264">
        <v>3.9791904464434306E-2</v>
      </c>
      <c r="Q314" s="264">
        <v>6.4179513413372427E-2</v>
      </c>
      <c r="R314" s="264">
        <v>5.5643743923733738E-2</v>
      </c>
      <c r="S314" s="264">
        <v>5.3300868750854116E-2</v>
      </c>
      <c r="T314" s="264">
        <v>6.1034187752479506E-2</v>
      </c>
      <c r="U314" s="264">
        <v>6.3010749655230278E-2</v>
      </c>
      <c r="V314" s="264">
        <v>5.3538093517219311E-2</v>
      </c>
      <c r="W314" s="264">
        <v>4.5532300020633777E-2</v>
      </c>
      <c r="X314" s="265">
        <v>5.3880810986988402E-2</v>
      </c>
      <c r="Y314" s="344">
        <v>6.0558670291498862E-2</v>
      </c>
      <c r="Z314" s="461"/>
      <c r="AA314" s="227"/>
      <c r="AB314" s="461"/>
    </row>
    <row r="315" spans="1:28" x14ac:dyDescent="0.2">
      <c r="A315" s="295" t="s">
        <v>1</v>
      </c>
      <c r="B315" s="266">
        <f>B312/H311*100-100</f>
        <v>-1.1735330836454523</v>
      </c>
      <c r="C315" s="267">
        <f t="shared" ref="C315:E315" si="127">C312/C311*100-100</f>
        <v>3.802938634399311</v>
      </c>
      <c r="D315" s="267">
        <f t="shared" si="127"/>
        <v>1.9055128457848696</v>
      </c>
      <c r="E315" s="267">
        <f t="shared" si="127"/>
        <v>2.1334938469769895</v>
      </c>
      <c r="F315" s="267">
        <f>F312/F311*100-100</f>
        <v>3.8357225881441366</v>
      </c>
      <c r="G315" s="267">
        <f t="shared" ref="G315:L315" si="128">G312/G311*100-100</f>
        <v>1.6523463317911364</v>
      </c>
      <c r="H315" s="267">
        <f t="shared" si="128"/>
        <v>0.77403245942571175</v>
      </c>
      <c r="I315" s="405">
        <f t="shared" si="128"/>
        <v>5.9465142256390067</v>
      </c>
      <c r="J315" s="266">
        <f t="shared" si="128"/>
        <v>-6.55430711610488</v>
      </c>
      <c r="K315" s="267">
        <f t="shared" si="128"/>
        <v>0.16645859342487768</v>
      </c>
      <c r="L315" s="267">
        <f t="shared" si="128"/>
        <v>2.4560645347162051</v>
      </c>
      <c r="M315" s="268">
        <f>M312/M311*100-100</f>
        <v>4.7926203356914954</v>
      </c>
      <c r="N315" s="401">
        <f t="shared" ref="N315:Y315" si="129">N312/N311*100-100</f>
        <v>-2.2940074906367016</v>
      </c>
      <c r="O315" s="267">
        <f t="shared" si="129"/>
        <v>2.4448605909280161</v>
      </c>
      <c r="P315" s="267">
        <f t="shared" si="129"/>
        <v>4.9710589036431543</v>
      </c>
      <c r="Q315" s="267">
        <f t="shared" si="129"/>
        <v>3.5313001605136378</v>
      </c>
      <c r="R315" s="267">
        <f t="shared" si="129"/>
        <v>3.2741331400265778</v>
      </c>
      <c r="S315" s="267">
        <f t="shared" si="129"/>
        <v>4.119850187265925</v>
      </c>
      <c r="T315" s="267">
        <f t="shared" si="129"/>
        <v>2.2347066167290848</v>
      </c>
      <c r="U315" s="267">
        <f t="shared" si="129"/>
        <v>2.9962546816479403</v>
      </c>
      <c r="V315" s="267">
        <f t="shared" si="129"/>
        <v>3.3949498610607662</v>
      </c>
      <c r="W315" s="267">
        <f t="shared" si="129"/>
        <v>0.43366844076484767</v>
      </c>
      <c r="X315" s="268">
        <f t="shared" si="129"/>
        <v>4.3149188514357064</v>
      </c>
      <c r="Y315" s="345">
        <f t="shared" si="129"/>
        <v>2.5793150938009148</v>
      </c>
      <c r="Z315" s="461"/>
      <c r="AA315" s="227"/>
      <c r="AB315" s="461"/>
    </row>
    <row r="316" spans="1:28" ht="13.5" thickBot="1" x14ac:dyDescent="0.25">
      <c r="A316" s="349" t="s">
        <v>27</v>
      </c>
      <c r="B316" s="270">
        <f t="shared" ref="B316:Y316" si="130">B312-B298</f>
        <v>168.66666666666652</v>
      </c>
      <c r="C316" s="271">
        <f t="shared" si="130"/>
        <v>140.98290598290578</v>
      </c>
      <c r="D316" s="271">
        <f t="shared" si="130"/>
        <v>219.18227772821865</v>
      </c>
      <c r="E316" s="271">
        <f t="shared" si="130"/>
        <v>184.41883116883128</v>
      </c>
      <c r="F316" s="271">
        <f t="shared" si="130"/>
        <v>255.37675606641142</v>
      </c>
      <c r="G316" s="271">
        <f t="shared" si="130"/>
        <v>215.62708102108763</v>
      </c>
      <c r="H316" s="271">
        <f t="shared" si="130"/>
        <v>261.89743589743557</v>
      </c>
      <c r="I316" s="406">
        <f t="shared" si="130"/>
        <v>190.91478696741888</v>
      </c>
      <c r="J316" s="270">
        <f t="shared" si="130"/>
        <v>39.800000000000182</v>
      </c>
      <c r="K316" s="271">
        <f t="shared" si="130"/>
        <v>134.67700258397917</v>
      </c>
      <c r="L316" s="271">
        <f t="shared" si="130"/>
        <v>147.45192307692287</v>
      </c>
      <c r="M316" s="272">
        <f t="shared" si="130"/>
        <v>103.81201956673658</v>
      </c>
      <c r="N316" s="402">
        <f t="shared" si="130"/>
        <v>148.75</v>
      </c>
      <c r="O316" s="271">
        <f t="shared" si="130"/>
        <v>178.70634920634939</v>
      </c>
      <c r="P316" s="271">
        <f t="shared" si="130"/>
        <v>116.4415584415583</v>
      </c>
      <c r="Q316" s="271">
        <f t="shared" si="130"/>
        <v>167.83410138248837</v>
      </c>
      <c r="R316" s="271">
        <f t="shared" si="130"/>
        <v>185.48387096774195</v>
      </c>
      <c r="S316" s="271">
        <f t="shared" si="130"/>
        <v>250</v>
      </c>
      <c r="T316" s="271">
        <f t="shared" si="130"/>
        <v>150.31182795698896</v>
      </c>
      <c r="U316" s="271">
        <f t="shared" si="130"/>
        <v>149.0625</v>
      </c>
      <c r="V316" s="271">
        <f t="shared" si="130"/>
        <v>121.64516129032245</v>
      </c>
      <c r="W316" s="271">
        <f t="shared" si="130"/>
        <v>180.52631578947376</v>
      </c>
      <c r="X316" s="272">
        <f t="shared" si="130"/>
        <v>103.54166666666697</v>
      </c>
      <c r="Y316" s="346">
        <f t="shared" si="130"/>
        <v>176.61035204483323</v>
      </c>
      <c r="Z316" s="461"/>
      <c r="AA316" s="227"/>
      <c r="AB316" s="461"/>
    </row>
    <row r="317" spans="1:28" x14ac:dyDescent="0.2">
      <c r="A317" s="370" t="s">
        <v>51</v>
      </c>
      <c r="B317" s="274">
        <v>231</v>
      </c>
      <c r="C317" s="275">
        <v>550</v>
      </c>
      <c r="D317" s="275">
        <v>811</v>
      </c>
      <c r="E317" s="275">
        <v>785</v>
      </c>
      <c r="F317" s="275">
        <v>785</v>
      </c>
      <c r="G317" s="275">
        <v>694</v>
      </c>
      <c r="H317" s="275">
        <v>417</v>
      </c>
      <c r="I317" s="407">
        <v>760</v>
      </c>
      <c r="J317" s="274">
        <v>323</v>
      </c>
      <c r="K317" s="275">
        <v>629</v>
      </c>
      <c r="L317" s="275">
        <v>699</v>
      </c>
      <c r="M317" s="276">
        <v>723</v>
      </c>
      <c r="N317" s="373">
        <v>214</v>
      </c>
      <c r="O317" s="275">
        <v>488</v>
      </c>
      <c r="P317" s="275">
        <v>452</v>
      </c>
      <c r="Q317" s="275">
        <v>400</v>
      </c>
      <c r="R317" s="275">
        <v>399</v>
      </c>
      <c r="S317" s="275">
        <v>414</v>
      </c>
      <c r="T317" s="275">
        <v>414</v>
      </c>
      <c r="U317" s="275">
        <v>407</v>
      </c>
      <c r="V317" s="275">
        <v>407</v>
      </c>
      <c r="W317" s="275">
        <v>536</v>
      </c>
      <c r="X317" s="276">
        <v>648</v>
      </c>
      <c r="Y317" s="347">
        <f>SUM(B317:X317)</f>
        <v>12186</v>
      </c>
      <c r="Z317" s="227" t="s">
        <v>56</v>
      </c>
      <c r="AA317" s="278">
        <f>Y303-Y317</f>
        <v>2</v>
      </c>
      <c r="AB317" s="279">
        <f>AA317/Y303</f>
        <v>1.6409583196586806E-4</v>
      </c>
    </row>
    <row r="318" spans="1:28" x14ac:dyDescent="0.2">
      <c r="A318" s="371" t="s">
        <v>28</v>
      </c>
      <c r="B318" s="323">
        <v>116.5</v>
      </c>
      <c r="C318" s="240">
        <v>113.5</v>
      </c>
      <c r="D318" s="240">
        <v>113</v>
      </c>
      <c r="E318" s="240">
        <v>112.5</v>
      </c>
      <c r="F318" s="240">
        <v>112</v>
      </c>
      <c r="G318" s="240">
        <v>111</v>
      </c>
      <c r="H318" s="240">
        <v>112</v>
      </c>
      <c r="I318" s="408">
        <v>110</v>
      </c>
      <c r="J318" s="242">
        <v>116.5</v>
      </c>
      <c r="K318" s="240">
        <v>114</v>
      </c>
      <c r="L318" s="240">
        <v>113.5</v>
      </c>
      <c r="M318" s="243">
        <v>112</v>
      </c>
      <c r="N318" s="374">
        <v>117</v>
      </c>
      <c r="O318" s="240">
        <v>114.5</v>
      </c>
      <c r="P318" s="240">
        <v>113.5</v>
      </c>
      <c r="Q318" s="240">
        <v>112.5</v>
      </c>
      <c r="R318" s="240">
        <v>113</v>
      </c>
      <c r="S318" s="240">
        <v>112.5</v>
      </c>
      <c r="T318" s="240">
        <v>112.5</v>
      </c>
      <c r="U318" s="240">
        <v>111.5</v>
      </c>
      <c r="V318" s="240">
        <v>112</v>
      </c>
      <c r="W318" s="240">
        <v>113.5</v>
      </c>
      <c r="X318" s="243">
        <v>111</v>
      </c>
      <c r="Y318" s="339"/>
      <c r="Z318" s="227" t="s">
        <v>57</v>
      </c>
      <c r="AA318" s="362">
        <v>108.74</v>
      </c>
      <c r="AB318" s="461"/>
    </row>
    <row r="319" spans="1:28" ht="13.5" thickBot="1" x14ac:dyDescent="0.25">
      <c r="A319" s="372" t="s">
        <v>26</v>
      </c>
      <c r="B319" s="410">
        <f t="shared" ref="B319:X319" si="131">B318-B304</f>
        <v>4.5</v>
      </c>
      <c r="C319" s="415">
        <f t="shared" si="131"/>
        <v>4.5</v>
      </c>
      <c r="D319" s="415">
        <f t="shared" si="131"/>
        <v>4.5</v>
      </c>
      <c r="E319" s="415">
        <f t="shared" si="131"/>
        <v>4.5</v>
      </c>
      <c r="F319" s="415">
        <f t="shared" si="131"/>
        <v>4</v>
      </c>
      <c r="G319" s="415">
        <f t="shared" si="131"/>
        <v>4.5</v>
      </c>
      <c r="H319" s="415">
        <f t="shared" si="131"/>
        <v>4.5</v>
      </c>
      <c r="I319" s="416">
        <f t="shared" si="131"/>
        <v>4.5</v>
      </c>
      <c r="J319" s="410">
        <f t="shared" si="131"/>
        <v>5</v>
      </c>
      <c r="K319" s="415">
        <f t="shared" si="131"/>
        <v>4.5</v>
      </c>
      <c r="L319" s="415">
        <f t="shared" si="131"/>
        <v>4.5</v>
      </c>
      <c r="M319" s="417">
        <f t="shared" si="131"/>
        <v>5</v>
      </c>
      <c r="N319" s="418">
        <f t="shared" si="131"/>
        <v>4.5</v>
      </c>
      <c r="O319" s="415">
        <f t="shared" si="131"/>
        <v>4.5</v>
      </c>
      <c r="P319" s="415">
        <f t="shared" si="131"/>
        <v>4.5</v>
      </c>
      <c r="Q319" s="415">
        <f t="shared" si="131"/>
        <v>4.5</v>
      </c>
      <c r="R319" s="415">
        <f t="shared" si="131"/>
        <v>4.5</v>
      </c>
      <c r="S319" s="415">
        <f t="shared" si="131"/>
        <v>4</v>
      </c>
      <c r="T319" s="415">
        <f t="shared" si="131"/>
        <v>4.5</v>
      </c>
      <c r="U319" s="415">
        <f t="shared" si="131"/>
        <v>4.5</v>
      </c>
      <c r="V319" s="415">
        <f t="shared" si="131"/>
        <v>4.5</v>
      </c>
      <c r="W319" s="415">
        <f t="shared" si="131"/>
        <v>5</v>
      </c>
      <c r="X319" s="417">
        <f t="shared" si="131"/>
        <v>5</v>
      </c>
      <c r="Y319" s="348"/>
      <c r="Z319" s="227" t="s">
        <v>26</v>
      </c>
      <c r="AA319" s="227">
        <f>AA318-AA304</f>
        <v>4.9799999999999898</v>
      </c>
      <c r="AB319" s="461"/>
    </row>
    <row r="320" spans="1:28" x14ac:dyDescent="0.2">
      <c r="J320" s="237" t="s">
        <v>79</v>
      </c>
      <c r="W320" s="237">
        <v>113.5</v>
      </c>
    </row>
    <row r="321" spans="1:24" s="466" customFormat="1" x14ac:dyDescent="0.2"/>
    <row r="322" spans="1:24" x14ac:dyDescent="0.2">
      <c r="B322" s="237">
        <v>113</v>
      </c>
      <c r="C322" s="237">
        <v>112.5</v>
      </c>
      <c r="D322" s="237">
        <v>112</v>
      </c>
      <c r="E322" s="237">
        <v>112</v>
      </c>
      <c r="F322" s="237">
        <v>111</v>
      </c>
      <c r="G322" s="237">
        <v>110</v>
      </c>
      <c r="H322" s="237">
        <v>116</v>
      </c>
      <c r="I322" s="334">
        <v>113</v>
      </c>
      <c r="J322" s="237">
        <v>114.5</v>
      </c>
      <c r="K322" s="237">
        <v>116.5</v>
      </c>
      <c r="L322" s="237">
        <v>113.5</v>
      </c>
      <c r="M322" s="237">
        <v>112</v>
      </c>
      <c r="N322" s="237">
        <v>113</v>
      </c>
      <c r="O322" s="237">
        <v>113.5</v>
      </c>
      <c r="P322" s="237">
        <v>112.5</v>
      </c>
      <c r="Q322" s="237">
        <v>113.5</v>
      </c>
      <c r="R322" s="237">
        <v>112</v>
      </c>
      <c r="S322" s="237">
        <v>111.5</v>
      </c>
    </row>
    <row r="323" spans="1:24" s="466" customFormat="1" ht="13.5" thickBot="1" x14ac:dyDescent="0.25">
      <c r="B323" s="239">
        <v>2738.8677130044844</v>
      </c>
      <c r="C323" s="239">
        <v>2738.8677130044844</v>
      </c>
      <c r="D323" s="239">
        <v>2738.8677130044844</v>
      </c>
      <c r="E323" s="239">
        <v>2738.8677130044844</v>
      </c>
      <c r="F323" s="239">
        <v>2738.8677130044844</v>
      </c>
      <c r="G323" s="239">
        <v>2738.8677130044844</v>
      </c>
      <c r="H323" s="239">
        <v>2738.8677130044844</v>
      </c>
      <c r="I323" s="239">
        <v>2738.8677130044844</v>
      </c>
      <c r="J323" s="239">
        <v>2738.8677130044844</v>
      </c>
      <c r="K323" s="239">
        <v>2738.8677130044844</v>
      </c>
      <c r="L323" s="239">
        <v>2738.8677130044844</v>
      </c>
      <c r="M323" s="239">
        <v>2738.8677130044844</v>
      </c>
      <c r="N323" s="239">
        <v>2738.8677130044844</v>
      </c>
      <c r="O323" s="239">
        <v>2738.8677130044844</v>
      </c>
      <c r="P323" s="239">
        <v>2738.8677130044844</v>
      </c>
      <c r="Q323" s="239">
        <v>2738.8677130044844</v>
      </c>
      <c r="R323" s="239">
        <v>2738.8677130044844</v>
      </c>
      <c r="S323" s="239">
        <v>2738.8677130044844</v>
      </c>
      <c r="T323" s="239">
        <v>2738.8677130044844</v>
      </c>
    </row>
    <row r="324" spans="1:24" s="466" customFormat="1" ht="13.5" thickBot="1" x14ac:dyDescent="0.25">
      <c r="A324" s="468" t="s">
        <v>120</v>
      </c>
      <c r="B324" s="624" t="s">
        <v>53</v>
      </c>
      <c r="C324" s="625"/>
      <c r="D324" s="625"/>
      <c r="E324" s="625"/>
      <c r="F324" s="625"/>
      <c r="G324" s="626"/>
      <c r="H324" s="624" t="s">
        <v>72</v>
      </c>
      <c r="I324" s="625"/>
      <c r="J324" s="625"/>
      <c r="K324" s="625"/>
      <c r="L324" s="625"/>
      <c r="M324" s="626"/>
      <c r="N324" s="624" t="s">
        <v>63</v>
      </c>
      <c r="O324" s="625"/>
      <c r="P324" s="625"/>
      <c r="Q324" s="625"/>
      <c r="R324" s="625"/>
      <c r="S324" s="626"/>
      <c r="T324" s="338" t="s">
        <v>55</v>
      </c>
    </row>
    <row r="325" spans="1:24" s="466" customFormat="1" x14ac:dyDescent="0.2">
      <c r="A325" s="469" t="s">
        <v>54</v>
      </c>
      <c r="B325" s="448">
        <v>1</v>
      </c>
      <c r="C325" s="449">
        <v>2</v>
      </c>
      <c r="D325" s="449">
        <v>3</v>
      </c>
      <c r="E325" s="449">
        <v>4</v>
      </c>
      <c r="F325" s="449">
        <v>5</v>
      </c>
      <c r="G325" s="450">
        <v>6</v>
      </c>
      <c r="H325" s="448">
        <v>7</v>
      </c>
      <c r="I325" s="449">
        <v>8</v>
      </c>
      <c r="J325" s="449">
        <v>9</v>
      </c>
      <c r="K325" s="449">
        <v>10</v>
      </c>
      <c r="L325" s="449">
        <v>11</v>
      </c>
      <c r="M325" s="451">
        <v>12</v>
      </c>
      <c r="N325" s="448">
        <v>13</v>
      </c>
      <c r="O325" s="449">
        <v>14</v>
      </c>
      <c r="P325" s="449">
        <v>15</v>
      </c>
      <c r="Q325" s="449">
        <v>16</v>
      </c>
      <c r="R325" s="449">
        <v>17</v>
      </c>
      <c r="S325" s="451">
        <v>18</v>
      </c>
      <c r="T325" s="459">
        <v>917</v>
      </c>
    </row>
    <row r="326" spans="1:24" s="466" customFormat="1" x14ac:dyDescent="0.2">
      <c r="A326" s="470" t="s">
        <v>3</v>
      </c>
      <c r="B326" s="473">
        <v>2870</v>
      </c>
      <c r="C326" s="254">
        <v>2870</v>
      </c>
      <c r="D326" s="254">
        <v>2870</v>
      </c>
      <c r="E326" s="254">
        <v>2870</v>
      </c>
      <c r="F326" s="254">
        <v>2870</v>
      </c>
      <c r="G326" s="404">
        <v>2870</v>
      </c>
      <c r="H326" s="253">
        <v>2870</v>
      </c>
      <c r="I326" s="254">
        <v>2870</v>
      </c>
      <c r="J326" s="254">
        <v>2870</v>
      </c>
      <c r="K326" s="254">
        <v>2870</v>
      </c>
      <c r="L326" s="254">
        <v>2870</v>
      </c>
      <c r="M326" s="255">
        <v>2870</v>
      </c>
      <c r="N326" s="253">
        <v>2870</v>
      </c>
      <c r="O326" s="254">
        <v>2870</v>
      </c>
      <c r="P326" s="254">
        <v>2870</v>
      </c>
      <c r="Q326" s="254">
        <v>2870</v>
      </c>
      <c r="R326" s="254">
        <v>2870</v>
      </c>
      <c r="S326" s="255">
        <v>2870</v>
      </c>
      <c r="T326" s="341">
        <v>2870</v>
      </c>
    </row>
    <row r="327" spans="1:24" s="466" customFormat="1" x14ac:dyDescent="0.2">
      <c r="A327" s="471" t="s">
        <v>6</v>
      </c>
      <c r="B327" s="256">
        <v>2881.40625</v>
      </c>
      <c r="C327" s="257">
        <v>2888.0952380952381</v>
      </c>
      <c r="D327" s="257">
        <v>2952.7419354838707</v>
      </c>
      <c r="E327" s="257">
        <v>2769.4444444444443</v>
      </c>
      <c r="F327" s="257">
        <v>2970.3225806451615</v>
      </c>
      <c r="G327" s="296">
        <v>2964.5901639344261</v>
      </c>
      <c r="H327" s="256">
        <v>2773.4482758620688</v>
      </c>
      <c r="I327" s="257">
        <v>2881.7857142857142</v>
      </c>
      <c r="J327" s="257">
        <v>2827.4576271186443</v>
      </c>
      <c r="K327" s="257">
        <v>2719.3333333333335</v>
      </c>
      <c r="L327" s="257">
        <v>2906.5517241379312</v>
      </c>
      <c r="M327" s="258">
        <v>3034.1379310344828</v>
      </c>
      <c r="N327" s="256">
        <v>2911.2068965517242</v>
      </c>
      <c r="O327" s="257">
        <v>2929.4736842105262</v>
      </c>
      <c r="P327" s="257">
        <v>2916.0344827586205</v>
      </c>
      <c r="Q327" s="257">
        <v>2787.3333333333335</v>
      </c>
      <c r="R327" s="257">
        <v>2963.3333333333335</v>
      </c>
      <c r="S327" s="258">
        <v>2991.5517241379312</v>
      </c>
      <c r="T327" s="342">
        <v>2911.1241970021415</v>
      </c>
    </row>
    <row r="328" spans="1:24" s="466" customFormat="1" x14ac:dyDescent="0.2">
      <c r="A328" s="469" t="s">
        <v>7</v>
      </c>
      <c r="B328" s="260">
        <v>89.0625</v>
      </c>
      <c r="C328" s="261">
        <v>82.539682539682545</v>
      </c>
      <c r="D328" s="261">
        <v>82.258064516129039</v>
      </c>
      <c r="E328" s="261">
        <v>83.333333333333329</v>
      </c>
      <c r="F328" s="261">
        <v>85.483870967741936</v>
      </c>
      <c r="G328" s="299">
        <v>95.081967213114751</v>
      </c>
      <c r="H328" s="260">
        <v>93.103448275862064</v>
      </c>
      <c r="I328" s="261">
        <v>91.071428571428569</v>
      </c>
      <c r="J328" s="261">
        <v>98.305084745762713</v>
      </c>
      <c r="K328" s="261">
        <v>86.666666666666671</v>
      </c>
      <c r="L328" s="261">
        <v>89.65517241379311</v>
      </c>
      <c r="M328" s="262">
        <v>81.034482758620683</v>
      </c>
      <c r="N328" s="260">
        <v>91.379310344827587</v>
      </c>
      <c r="O328" s="261">
        <v>84.21052631578948</v>
      </c>
      <c r="P328" s="261">
        <v>86.206896551724142</v>
      </c>
      <c r="Q328" s="261">
        <v>93.333333333333329</v>
      </c>
      <c r="R328" s="261">
        <v>81.481481481481481</v>
      </c>
      <c r="S328" s="262">
        <v>93.103448275862064</v>
      </c>
      <c r="T328" s="343">
        <v>84.368308351177731</v>
      </c>
      <c r="V328" s="227"/>
    </row>
    <row r="329" spans="1:24" s="466" customFormat="1" x14ac:dyDescent="0.2">
      <c r="A329" s="469" t="s">
        <v>8</v>
      </c>
      <c r="B329" s="263">
        <v>6.231526365607034E-2</v>
      </c>
      <c r="C329" s="264">
        <v>8.0932293028541491E-2</v>
      </c>
      <c r="D329" s="264">
        <v>7.9427472887323311E-2</v>
      </c>
      <c r="E329" s="264">
        <v>7.5237444749919405E-2</v>
      </c>
      <c r="F329" s="264">
        <v>6.4379090498603506E-2</v>
      </c>
      <c r="G329" s="302">
        <v>5.4795498400771588E-2</v>
      </c>
      <c r="H329" s="263">
        <v>5.9723242086602089E-2</v>
      </c>
      <c r="I329" s="264">
        <v>6.4882987898544145E-2</v>
      </c>
      <c r="J329" s="264">
        <v>5.3919651836276609E-2</v>
      </c>
      <c r="K329" s="264">
        <v>7.273970113701142E-2</v>
      </c>
      <c r="L329" s="264">
        <v>5.7929508240091743E-2</v>
      </c>
      <c r="M329" s="265">
        <v>7.6593121481706661E-2</v>
      </c>
      <c r="N329" s="263">
        <v>5.755665521490827E-2</v>
      </c>
      <c r="O329" s="264">
        <v>7.2340770802164112E-2</v>
      </c>
      <c r="P329" s="264">
        <v>7.4940503594101801E-2</v>
      </c>
      <c r="Q329" s="264">
        <v>6.4530885504851754E-2</v>
      </c>
      <c r="R329" s="264">
        <v>8.9629485317711421E-2</v>
      </c>
      <c r="S329" s="265">
        <v>5.8129872728262602E-2</v>
      </c>
      <c r="T329" s="344">
        <v>7.2477544691620155E-2</v>
      </c>
      <c r="V329" s="227"/>
    </row>
    <row r="330" spans="1:24" s="466" customFormat="1" x14ac:dyDescent="0.2">
      <c r="A330" s="471" t="s">
        <v>1</v>
      </c>
      <c r="B330" s="266">
        <f>B327/H326*100-100</f>
        <v>0.39743031358885617</v>
      </c>
      <c r="C330" s="267">
        <f t="shared" ref="C330:E330" si="132">C327/C326*100-100</f>
        <v>0.63049610087936969</v>
      </c>
      <c r="D330" s="267">
        <f t="shared" si="132"/>
        <v>2.8829942677306803</v>
      </c>
      <c r="E330" s="267">
        <f t="shared" si="132"/>
        <v>-3.5036778939218038</v>
      </c>
      <c r="F330" s="267">
        <f>F327/F326*100-100</f>
        <v>3.495560301225126</v>
      </c>
      <c r="G330" s="405">
        <f t="shared" ref="G330:L330" si="133">G327/G326*100-100</f>
        <v>3.2958245273319307</v>
      </c>
      <c r="H330" s="266">
        <f t="shared" si="133"/>
        <v>-3.364171572750223</v>
      </c>
      <c r="I330" s="267">
        <f t="shared" si="133"/>
        <v>0.41065206570432622</v>
      </c>
      <c r="J330" s="267">
        <f t="shared" si="133"/>
        <v>-1.4823126439496832</v>
      </c>
      <c r="K330" s="267">
        <f t="shared" si="133"/>
        <v>-5.2497096399535366</v>
      </c>
      <c r="L330" s="267">
        <f t="shared" si="133"/>
        <v>1.2735792382554365</v>
      </c>
      <c r="M330" s="268">
        <f>M327/M326*100-100</f>
        <v>5.719091673675365</v>
      </c>
      <c r="N330" s="266">
        <f t="shared" ref="N330:T330" si="134">N327/N326*100-100</f>
        <v>1.4357803676559087</v>
      </c>
      <c r="O330" s="267">
        <f t="shared" si="134"/>
        <v>2.0722538052447987</v>
      </c>
      <c r="P330" s="267">
        <f t="shared" si="134"/>
        <v>1.6039889462933843</v>
      </c>
      <c r="Q330" s="267">
        <f t="shared" si="134"/>
        <v>-2.8803716608594527</v>
      </c>
      <c r="R330" s="267">
        <f t="shared" si="134"/>
        <v>3.2520325203252014</v>
      </c>
      <c r="S330" s="268">
        <f t="shared" si="134"/>
        <v>4.2352517121230449</v>
      </c>
      <c r="T330" s="345">
        <f t="shared" si="134"/>
        <v>1.4328988502488471</v>
      </c>
      <c r="V330" s="227"/>
    </row>
    <row r="331" spans="1:24" s="466" customFormat="1" ht="13.5" thickBot="1" x14ac:dyDescent="0.25">
      <c r="A331" s="472" t="s">
        <v>27</v>
      </c>
      <c r="B331" s="474">
        <f>B327-B323</f>
        <v>142.53853699551564</v>
      </c>
      <c r="C331" s="475">
        <f t="shared" ref="C331:T331" si="135">C327-C323</f>
        <v>149.22752509075372</v>
      </c>
      <c r="D331" s="475">
        <f t="shared" si="135"/>
        <v>213.87422247938639</v>
      </c>
      <c r="E331" s="475">
        <f t="shared" si="135"/>
        <v>30.576731439959985</v>
      </c>
      <c r="F331" s="475">
        <f t="shared" si="135"/>
        <v>231.45486764067709</v>
      </c>
      <c r="G331" s="476">
        <f t="shared" si="135"/>
        <v>225.72245092994172</v>
      </c>
      <c r="H331" s="474">
        <f t="shared" si="135"/>
        <v>34.580562857584482</v>
      </c>
      <c r="I331" s="475">
        <f t="shared" si="135"/>
        <v>142.91800128122986</v>
      </c>
      <c r="J331" s="475">
        <f t="shared" si="135"/>
        <v>88.58991411415991</v>
      </c>
      <c r="K331" s="475">
        <f t="shared" si="135"/>
        <v>-19.534379671150873</v>
      </c>
      <c r="L331" s="475">
        <f t="shared" si="135"/>
        <v>167.6840111334468</v>
      </c>
      <c r="M331" s="477">
        <f t="shared" si="135"/>
        <v>295.27021802999843</v>
      </c>
      <c r="N331" s="474">
        <f t="shared" si="135"/>
        <v>172.33918354723983</v>
      </c>
      <c r="O331" s="475">
        <f t="shared" si="135"/>
        <v>190.60597120604189</v>
      </c>
      <c r="P331" s="475">
        <f t="shared" si="135"/>
        <v>177.16676975413611</v>
      </c>
      <c r="Q331" s="475">
        <f t="shared" si="135"/>
        <v>48.465620328849127</v>
      </c>
      <c r="R331" s="475">
        <f t="shared" si="135"/>
        <v>224.46562032884913</v>
      </c>
      <c r="S331" s="477">
        <f t="shared" si="135"/>
        <v>252.6840111334468</v>
      </c>
      <c r="T331" s="478">
        <f t="shared" si="135"/>
        <v>172.25648399765714</v>
      </c>
      <c r="V331" s="227"/>
    </row>
    <row r="332" spans="1:24" s="466" customFormat="1" x14ac:dyDescent="0.2">
      <c r="A332" s="370" t="s">
        <v>51</v>
      </c>
      <c r="B332" s="274">
        <v>770</v>
      </c>
      <c r="C332" s="275">
        <v>772</v>
      </c>
      <c r="D332" s="275">
        <v>772</v>
      </c>
      <c r="E332" s="275">
        <v>200</v>
      </c>
      <c r="F332" s="275">
        <v>772</v>
      </c>
      <c r="G332" s="407">
        <v>772</v>
      </c>
      <c r="H332" s="274">
        <v>771</v>
      </c>
      <c r="I332" s="275">
        <v>772</v>
      </c>
      <c r="J332" s="275">
        <v>772</v>
      </c>
      <c r="K332" s="275">
        <v>200</v>
      </c>
      <c r="L332" s="275">
        <v>772</v>
      </c>
      <c r="M332" s="276">
        <v>772</v>
      </c>
      <c r="N332" s="274">
        <v>771</v>
      </c>
      <c r="O332" s="275">
        <v>772</v>
      </c>
      <c r="P332" s="275">
        <v>772</v>
      </c>
      <c r="Q332" s="275">
        <v>200</v>
      </c>
      <c r="R332" s="275">
        <v>772</v>
      </c>
      <c r="S332" s="276">
        <v>772</v>
      </c>
      <c r="T332" s="347">
        <f>SUM(B332:S332)</f>
        <v>12176</v>
      </c>
      <c r="U332" s="227" t="s">
        <v>56</v>
      </c>
      <c r="V332" s="278">
        <f>Y317-T332</f>
        <v>10</v>
      </c>
      <c r="W332" s="279">
        <f>V332/Y317</f>
        <v>8.2061381913671428E-4</v>
      </c>
      <c r="X332" s="353" t="s">
        <v>121</v>
      </c>
    </row>
    <row r="333" spans="1:24" s="466" customFormat="1" x14ac:dyDescent="0.2">
      <c r="A333" s="371" t="s">
        <v>28</v>
      </c>
      <c r="B333" s="323">
        <v>118</v>
      </c>
      <c r="C333" s="240">
        <v>117.5</v>
      </c>
      <c r="D333" s="240">
        <v>116.5</v>
      </c>
      <c r="E333" s="240">
        <v>117</v>
      </c>
      <c r="F333" s="240">
        <v>115.5</v>
      </c>
      <c r="G333" s="408">
        <v>114.5</v>
      </c>
      <c r="H333" s="242">
        <v>121</v>
      </c>
      <c r="I333" s="240">
        <v>118</v>
      </c>
      <c r="J333" s="240">
        <v>119.5</v>
      </c>
      <c r="K333" s="240">
        <v>121.5</v>
      </c>
      <c r="L333" s="240">
        <v>118</v>
      </c>
      <c r="M333" s="243">
        <v>116.5</v>
      </c>
      <c r="N333" s="242">
        <v>118</v>
      </c>
      <c r="O333" s="240">
        <v>118.5</v>
      </c>
      <c r="P333" s="240">
        <v>117.5</v>
      </c>
      <c r="Q333" s="240">
        <v>118.5</v>
      </c>
      <c r="R333" s="240">
        <v>116.5</v>
      </c>
      <c r="S333" s="243">
        <v>116</v>
      </c>
      <c r="T333" s="339"/>
      <c r="U333" s="227" t="s">
        <v>57</v>
      </c>
      <c r="V333" s="362">
        <v>112.79</v>
      </c>
    </row>
    <row r="334" spans="1:24" s="466" customFormat="1" ht="13.5" thickBot="1" x14ac:dyDescent="0.25">
      <c r="A334" s="372" t="s">
        <v>26</v>
      </c>
      <c r="B334" s="410">
        <f>B333-B322</f>
        <v>5</v>
      </c>
      <c r="C334" s="415">
        <f t="shared" ref="C334:S334" si="136">C333-C322</f>
        <v>5</v>
      </c>
      <c r="D334" s="415">
        <f t="shared" si="136"/>
        <v>4.5</v>
      </c>
      <c r="E334" s="415">
        <f t="shared" si="136"/>
        <v>5</v>
      </c>
      <c r="F334" s="415">
        <f t="shared" si="136"/>
        <v>4.5</v>
      </c>
      <c r="G334" s="416">
        <f t="shared" si="136"/>
        <v>4.5</v>
      </c>
      <c r="H334" s="410">
        <f t="shared" si="136"/>
        <v>5</v>
      </c>
      <c r="I334" s="415">
        <f t="shared" si="136"/>
        <v>5</v>
      </c>
      <c r="J334" s="415">
        <f t="shared" si="136"/>
        <v>5</v>
      </c>
      <c r="K334" s="415">
        <f t="shared" si="136"/>
        <v>5</v>
      </c>
      <c r="L334" s="415">
        <f t="shared" si="136"/>
        <v>4.5</v>
      </c>
      <c r="M334" s="417">
        <f t="shared" si="136"/>
        <v>4.5</v>
      </c>
      <c r="N334" s="410">
        <f t="shared" si="136"/>
        <v>5</v>
      </c>
      <c r="O334" s="415">
        <f t="shared" si="136"/>
        <v>5</v>
      </c>
      <c r="P334" s="415">
        <f t="shared" si="136"/>
        <v>5</v>
      </c>
      <c r="Q334" s="415">
        <f t="shared" si="136"/>
        <v>5</v>
      </c>
      <c r="R334" s="415">
        <f t="shared" si="136"/>
        <v>4.5</v>
      </c>
      <c r="S334" s="417">
        <f t="shared" si="136"/>
        <v>4.5</v>
      </c>
      <c r="T334" s="348"/>
      <c r="U334" s="227" t="s">
        <v>26</v>
      </c>
      <c r="V334" s="227">
        <f>V333-AA318</f>
        <v>4.0500000000000114</v>
      </c>
    </row>
    <row r="335" spans="1:24" x14ac:dyDescent="0.2">
      <c r="B335" s="237">
        <v>118</v>
      </c>
      <c r="C335" s="237">
        <v>117.5</v>
      </c>
      <c r="I335" s="237">
        <v>118</v>
      </c>
      <c r="N335" s="334">
        <v>118</v>
      </c>
      <c r="O335" s="237">
        <v>118.5</v>
      </c>
    </row>
    <row r="336" spans="1:24" s="479" customFormat="1" x14ac:dyDescent="0.2"/>
    <row r="337" spans="1:23" ht="13.5" thickBot="1" x14ac:dyDescent="0.25">
      <c r="C337" s="467"/>
      <c r="D337" s="467"/>
      <c r="E337" s="467"/>
      <c r="F337" s="467"/>
      <c r="G337" s="467"/>
      <c r="H337" s="467"/>
      <c r="I337" s="467"/>
      <c r="J337" s="467"/>
      <c r="K337" s="467"/>
      <c r="L337" s="467"/>
      <c r="M337" s="467"/>
      <c r="N337" s="467"/>
      <c r="O337" s="467"/>
      <c r="P337" s="467"/>
      <c r="Q337" s="467"/>
      <c r="R337" s="467"/>
      <c r="S337" s="467"/>
    </row>
    <row r="338" spans="1:23" ht="13.5" thickBot="1" x14ac:dyDescent="0.25">
      <c r="A338" s="468" t="s">
        <v>126</v>
      </c>
      <c r="B338" s="624" t="s">
        <v>53</v>
      </c>
      <c r="C338" s="625"/>
      <c r="D338" s="625"/>
      <c r="E338" s="625"/>
      <c r="F338" s="625"/>
      <c r="G338" s="626"/>
      <c r="H338" s="624" t="s">
        <v>72</v>
      </c>
      <c r="I338" s="625"/>
      <c r="J338" s="625"/>
      <c r="K338" s="625"/>
      <c r="L338" s="625"/>
      <c r="M338" s="626"/>
      <c r="N338" s="624" t="s">
        <v>63</v>
      </c>
      <c r="O338" s="625"/>
      <c r="P338" s="625"/>
      <c r="Q338" s="625"/>
      <c r="R338" s="625"/>
      <c r="S338" s="626"/>
      <c r="T338" s="338" t="s">
        <v>55</v>
      </c>
      <c r="U338" s="479"/>
      <c r="V338" s="479"/>
      <c r="W338" s="479"/>
    </row>
    <row r="339" spans="1:23" x14ac:dyDescent="0.2">
      <c r="A339" s="469" t="s">
        <v>54</v>
      </c>
      <c r="B339" s="448">
        <v>1</v>
      </c>
      <c r="C339" s="449">
        <v>2</v>
      </c>
      <c r="D339" s="449">
        <v>3</v>
      </c>
      <c r="E339" s="449">
        <v>4</v>
      </c>
      <c r="F339" s="449">
        <v>5</v>
      </c>
      <c r="G339" s="450">
        <v>6</v>
      </c>
      <c r="H339" s="448">
        <v>7</v>
      </c>
      <c r="I339" s="449">
        <v>8</v>
      </c>
      <c r="J339" s="449">
        <v>9</v>
      </c>
      <c r="K339" s="449">
        <v>10</v>
      </c>
      <c r="L339" s="449">
        <v>11</v>
      </c>
      <c r="M339" s="451">
        <v>12</v>
      </c>
      <c r="N339" s="448">
        <v>13</v>
      </c>
      <c r="O339" s="449">
        <v>14</v>
      </c>
      <c r="P339" s="449">
        <v>15</v>
      </c>
      <c r="Q339" s="449">
        <v>16</v>
      </c>
      <c r="R339" s="449">
        <v>17</v>
      </c>
      <c r="S339" s="451">
        <v>18</v>
      </c>
      <c r="T339" s="459">
        <v>882</v>
      </c>
      <c r="U339" s="479"/>
      <c r="V339" s="479"/>
      <c r="W339" s="479"/>
    </row>
    <row r="340" spans="1:23" x14ac:dyDescent="0.2">
      <c r="A340" s="470" t="s">
        <v>3</v>
      </c>
      <c r="B340" s="473">
        <v>3060</v>
      </c>
      <c r="C340" s="254">
        <v>3060</v>
      </c>
      <c r="D340" s="254">
        <v>3060</v>
      </c>
      <c r="E340" s="254">
        <v>3060</v>
      </c>
      <c r="F340" s="254">
        <v>3060</v>
      </c>
      <c r="G340" s="404">
        <v>3060</v>
      </c>
      <c r="H340" s="253">
        <v>3060</v>
      </c>
      <c r="I340" s="254">
        <v>3060</v>
      </c>
      <c r="J340" s="254">
        <v>3060</v>
      </c>
      <c r="K340" s="254">
        <v>3060</v>
      </c>
      <c r="L340" s="254">
        <v>3060</v>
      </c>
      <c r="M340" s="255">
        <v>3060</v>
      </c>
      <c r="N340" s="253">
        <v>3060</v>
      </c>
      <c r="O340" s="254">
        <v>3060</v>
      </c>
      <c r="P340" s="254">
        <v>3060</v>
      </c>
      <c r="Q340" s="254">
        <v>3060</v>
      </c>
      <c r="R340" s="254">
        <v>3060</v>
      </c>
      <c r="S340" s="255">
        <v>3060</v>
      </c>
      <c r="T340" s="341">
        <v>3060</v>
      </c>
      <c r="U340" s="479"/>
      <c r="V340" s="479"/>
      <c r="W340" s="479"/>
    </row>
    <row r="341" spans="1:23" x14ac:dyDescent="0.2">
      <c r="A341" s="471" t="s">
        <v>6</v>
      </c>
      <c r="B341" s="256">
        <v>3114.1269841269841</v>
      </c>
      <c r="C341" s="257">
        <v>3111.6666666666665</v>
      </c>
      <c r="D341" s="257">
        <v>3137.96875</v>
      </c>
      <c r="E341" s="257">
        <v>2986.4285714285716</v>
      </c>
      <c r="F341" s="257">
        <v>3145.7627118644068</v>
      </c>
      <c r="G341" s="296">
        <v>3084.4262295081967</v>
      </c>
      <c r="H341" s="256">
        <v>2996.0344827586205</v>
      </c>
      <c r="I341" s="257">
        <v>3130.566037735849</v>
      </c>
      <c r="J341" s="257">
        <v>3101.9565217391305</v>
      </c>
      <c r="K341" s="257">
        <v>2872.6923076923076</v>
      </c>
      <c r="L341" s="257">
        <v>3203.1372549019607</v>
      </c>
      <c r="M341" s="258">
        <v>3143.2</v>
      </c>
      <c r="N341" s="256">
        <v>3083.9285714285716</v>
      </c>
      <c r="O341" s="257">
        <v>3180.7142857142858</v>
      </c>
      <c r="P341" s="257">
        <v>3107.872340425532</v>
      </c>
      <c r="Q341" s="257">
        <v>3060</v>
      </c>
      <c r="R341" s="257">
        <v>3200</v>
      </c>
      <c r="S341" s="258">
        <v>3241.1363636363635</v>
      </c>
      <c r="T341" s="342">
        <v>3118.3333333333335</v>
      </c>
      <c r="U341" s="479"/>
      <c r="V341" s="479"/>
      <c r="W341" s="479"/>
    </row>
    <row r="342" spans="1:23" x14ac:dyDescent="0.2">
      <c r="A342" s="469" t="s">
        <v>7</v>
      </c>
      <c r="B342" s="260">
        <v>88.888888888888886</v>
      </c>
      <c r="C342" s="261">
        <v>83.333333333333329</v>
      </c>
      <c r="D342" s="261">
        <v>82.8125</v>
      </c>
      <c r="E342" s="261">
        <v>92.857142857142861</v>
      </c>
      <c r="F342" s="261">
        <v>84.745762711864401</v>
      </c>
      <c r="G342" s="299">
        <v>90.163934426229503</v>
      </c>
      <c r="H342" s="260">
        <v>70.689655172413794</v>
      </c>
      <c r="I342" s="261">
        <v>73.584905660377359</v>
      </c>
      <c r="J342" s="261">
        <v>91.304347826086953</v>
      </c>
      <c r="K342" s="261">
        <v>92.307692307692307</v>
      </c>
      <c r="L342" s="261">
        <v>86.274509803921575</v>
      </c>
      <c r="M342" s="262">
        <v>84</v>
      </c>
      <c r="N342" s="260">
        <v>85.714285714285708</v>
      </c>
      <c r="O342" s="261">
        <v>80.357142857142861</v>
      </c>
      <c r="P342" s="261">
        <v>82.978723404255319</v>
      </c>
      <c r="Q342" s="261">
        <v>70</v>
      </c>
      <c r="R342" s="261">
        <v>75.925925925925924</v>
      </c>
      <c r="S342" s="262">
        <v>79.545454545454547</v>
      </c>
      <c r="T342" s="343">
        <v>81.859410430839006</v>
      </c>
      <c r="U342" s="479"/>
      <c r="V342" s="227"/>
      <c r="W342" s="479"/>
    </row>
    <row r="343" spans="1:23" x14ac:dyDescent="0.2">
      <c r="A343" s="469" t="s">
        <v>8</v>
      </c>
      <c r="B343" s="263">
        <v>5.8869096941173947E-2</v>
      </c>
      <c r="C343" s="264">
        <v>7.6490767576997007E-2</v>
      </c>
      <c r="D343" s="264">
        <v>6.7806030391495548E-2</v>
      </c>
      <c r="E343" s="264">
        <v>5.8923581302018066E-2</v>
      </c>
      <c r="F343" s="264">
        <v>6.6830068695884037E-2</v>
      </c>
      <c r="G343" s="302">
        <v>5.550199734297287E-2</v>
      </c>
      <c r="H343" s="263">
        <v>9.2444179230482523E-2</v>
      </c>
      <c r="I343" s="264">
        <v>8.9643692467248792E-2</v>
      </c>
      <c r="J343" s="264">
        <v>6.514342998634412E-2</v>
      </c>
      <c r="K343" s="264">
        <v>6.5078455277904262E-2</v>
      </c>
      <c r="L343" s="264">
        <v>6.1843669167051252E-2</v>
      </c>
      <c r="M343" s="265">
        <v>6.775096426935473E-2</v>
      </c>
      <c r="N343" s="263">
        <v>7.1075685429214455E-2</v>
      </c>
      <c r="O343" s="264">
        <v>7.6934680917429776E-2</v>
      </c>
      <c r="P343" s="264">
        <v>7.809388089147995E-2</v>
      </c>
      <c r="Q343" s="264">
        <v>9.5170446122729097E-2</v>
      </c>
      <c r="R343" s="264">
        <v>9.2628320653226973E-2</v>
      </c>
      <c r="S343" s="265">
        <v>7.3902504839845007E-2</v>
      </c>
      <c r="T343" s="344">
        <v>7.7355604296765176E-2</v>
      </c>
      <c r="U343" s="479"/>
      <c r="V343" s="227"/>
      <c r="W343" s="479"/>
    </row>
    <row r="344" spans="1:23" x14ac:dyDescent="0.2">
      <c r="A344" s="471" t="s">
        <v>1</v>
      </c>
      <c r="B344" s="266">
        <f>B341/H340*100-100</f>
        <v>1.7688556904243029</v>
      </c>
      <c r="C344" s="267">
        <f t="shared" ref="C344:E344" si="137">C341/C340*100-100</f>
        <v>1.6884531590413872</v>
      </c>
      <c r="D344" s="267">
        <f t="shared" si="137"/>
        <v>2.5479983660130756</v>
      </c>
      <c r="E344" s="267">
        <f t="shared" si="137"/>
        <v>-2.4042950513538699</v>
      </c>
      <c r="F344" s="267">
        <f>F341/F340*100-100</f>
        <v>2.8027030021047921</v>
      </c>
      <c r="G344" s="405">
        <f t="shared" ref="G344:L344" si="138">G341/G340*100-100</f>
        <v>0.79824279438551571</v>
      </c>
      <c r="H344" s="266">
        <f t="shared" si="138"/>
        <v>-2.0903763804372488</v>
      </c>
      <c r="I344" s="267">
        <f t="shared" si="138"/>
        <v>2.3060796645702339</v>
      </c>
      <c r="J344" s="267">
        <f t="shared" si="138"/>
        <v>1.3711281614095014</v>
      </c>
      <c r="K344" s="267">
        <f t="shared" si="138"/>
        <v>-6.1211664152840655</v>
      </c>
      <c r="L344" s="267">
        <f t="shared" si="138"/>
        <v>4.6776880686915376</v>
      </c>
      <c r="M344" s="268">
        <f>M341/M340*100-100</f>
        <v>2.7189542483660176</v>
      </c>
      <c r="N344" s="266">
        <f t="shared" ref="N344:T344" si="139">N341/N340*100-100</f>
        <v>0.78197945845003858</v>
      </c>
      <c r="O344" s="267">
        <f t="shared" si="139"/>
        <v>3.9449112978524852</v>
      </c>
      <c r="P344" s="267">
        <f t="shared" si="139"/>
        <v>1.5644555694618276</v>
      </c>
      <c r="Q344" s="267">
        <f t="shared" si="139"/>
        <v>0</v>
      </c>
      <c r="R344" s="267">
        <f t="shared" si="139"/>
        <v>4.5751633986928226</v>
      </c>
      <c r="S344" s="268">
        <f t="shared" si="139"/>
        <v>5.9194890077242945</v>
      </c>
      <c r="T344" s="345">
        <f t="shared" si="139"/>
        <v>1.9063180827886725</v>
      </c>
      <c r="U344" s="479"/>
      <c r="V344" s="227"/>
      <c r="W344" s="479"/>
    </row>
    <row r="345" spans="1:23" ht="13.5" thickBot="1" x14ac:dyDescent="0.25">
      <c r="A345" s="472" t="s">
        <v>27</v>
      </c>
      <c r="B345" s="474">
        <f>B341-B327</f>
        <v>232.7207341269841</v>
      </c>
      <c r="C345" s="475">
        <f t="shared" ref="C345:T345" si="140">C341-C327</f>
        <v>223.57142857142844</v>
      </c>
      <c r="D345" s="475">
        <f t="shared" si="140"/>
        <v>185.22681451612925</v>
      </c>
      <c r="E345" s="475">
        <f t="shared" si="140"/>
        <v>216.98412698412722</v>
      </c>
      <c r="F345" s="475">
        <f t="shared" si="140"/>
        <v>175.44013121924536</v>
      </c>
      <c r="G345" s="476">
        <f t="shared" si="140"/>
        <v>119.83606557377061</v>
      </c>
      <c r="H345" s="474">
        <f t="shared" si="140"/>
        <v>222.58620689655163</v>
      </c>
      <c r="I345" s="475">
        <f t="shared" si="140"/>
        <v>248.7803234501348</v>
      </c>
      <c r="J345" s="475">
        <f t="shared" si="140"/>
        <v>274.49889462048623</v>
      </c>
      <c r="K345" s="475">
        <f t="shared" si="140"/>
        <v>153.35897435897414</v>
      </c>
      <c r="L345" s="475">
        <f t="shared" si="140"/>
        <v>296.5855307640295</v>
      </c>
      <c r="M345" s="477">
        <f t="shared" si="140"/>
        <v>109.06206896551703</v>
      </c>
      <c r="N345" s="474">
        <f t="shared" si="140"/>
        <v>172.72167487684737</v>
      </c>
      <c r="O345" s="475">
        <f t="shared" si="140"/>
        <v>251.24060150375954</v>
      </c>
      <c r="P345" s="475">
        <f t="shared" si="140"/>
        <v>191.83785766691153</v>
      </c>
      <c r="Q345" s="475">
        <f t="shared" si="140"/>
        <v>272.66666666666652</v>
      </c>
      <c r="R345" s="475">
        <f t="shared" si="140"/>
        <v>236.66666666666652</v>
      </c>
      <c r="S345" s="477">
        <f t="shared" si="140"/>
        <v>249.58463949843235</v>
      </c>
      <c r="T345" s="478">
        <f t="shared" si="140"/>
        <v>207.20913633119198</v>
      </c>
      <c r="U345" s="479"/>
      <c r="V345" s="227"/>
      <c r="W345" s="479"/>
    </row>
    <row r="346" spans="1:23" x14ac:dyDescent="0.2">
      <c r="A346" s="370" t="s">
        <v>51</v>
      </c>
      <c r="B346" s="274">
        <v>769</v>
      </c>
      <c r="C346" s="275">
        <v>769</v>
      </c>
      <c r="D346" s="275">
        <v>769</v>
      </c>
      <c r="E346" s="275">
        <v>200</v>
      </c>
      <c r="F346" s="275">
        <v>770</v>
      </c>
      <c r="G346" s="407">
        <v>769</v>
      </c>
      <c r="H346" s="274">
        <v>768</v>
      </c>
      <c r="I346" s="275">
        <v>768</v>
      </c>
      <c r="J346" s="275">
        <v>768</v>
      </c>
      <c r="K346" s="275">
        <v>200</v>
      </c>
      <c r="L346" s="275">
        <v>768</v>
      </c>
      <c r="M346" s="276">
        <v>769</v>
      </c>
      <c r="N346" s="274">
        <v>771</v>
      </c>
      <c r="O346" s="275">
        <v>772</v>
      </c>
      <c r="P346" s="275">
        <v>772</v>
      </c>
      <c r="Q346" s="275">
        <v>200</v>
      </c>
      <c r="R346" s="275">
        <v>772</v>
      </c>
      <c r="S346" s="276">
        <v>772</v>
      </c>
      <c r="T346" s="347">
        <f>SUM(B346:S346)</f>
        <v>12146</v>
      </c>
      <c r="U346" s="227" t="s">
        <v>56</v>
      </c>
      <c r="V346" s="278">
        <f>T332-T346</f>
        <v>30</v>
      </c>
      <c r="W346" s="279">
        <f>V346/T332</f>
        <v>2.4638633377135348E-3</v>
      </c>
    </row>
    <row r="347" spans="1:23" x14ac:dyDescent="0.2">
      <c r="A347" s="371" t="s">
        <v>28</v>
      </c>
      <c r="B347" s="323">
        <v>121.5</v>
      </c>
      <c r="C347" s="240">
        <v>121</v>
      </c>
      <c r="D347" s="240">
        <v>120</v>
      </c>
      <c r="E347" s="240">
        <v>121.5</v>
      </c>
      <c r="F347" s="240">
        <v>119.5</v>
      </c>
      <c r="G347" s="408">
        <v>119</v>
      </c>
      <c r="H347" s="242">
        <v>125</v>
      </c>
      <c r="I347" s="240">
        <v>121.5</v>
      </c>
      <c r="J347" s="240">
        <v>123</v>
      </c>
      <c r="K347" s="240">
        <v>126</v>
      </c>
      <c r="L347" s="240">
        <v>121.5</v>
      </c>
      <c r="M347" s="243">
        <v>121</v>
      </c>
      <c r="N347" s="242">
        <v>122</v>
      </c>
      <c r="O347" s="240">
        <v>122</v>
      </c>
      <c r="P347" s="240">
        <v>121</v>
      </c>
      <c r="Q347" s="240">
        <v>122.5</v>
      </c>
      <c r="R347" s="240">
        <v>120</v>
      </c>
      <c r="S347" s="243">
        <v>119.5</v>
      </c>
      <c r="T347" s="339"/>
      <c r="U347" s="227" t="s">
        <v>57</v>
      </c>
      <c r="V347" s="362">
        <v>117.55</v>
      </c>
      <c r="W347" s="479"/>
    </row>
    <row r="348" spans="1:23" ht="13.5" thickBot="1" x14ac:dyDescent="0.25">
      <c r="A348" s="372" t="s">
        <v>26</v>
      </c>
      <c r="B348" s="410">
        <f>B347-B333</f>
        <v>3.5</v>
      </c>
      <c r="C348" s="415">
        <f t="shared" ref="C348:S348" si="141">C347-C333</f>
        <v>3.5</v>
      </c>
      <c r="D348" s="415">
        <f t="shared" si="141"/>
        <v>3.5</v>
      </c>
      <c r="E348" s="415">
        <f t="shared" si="141"/>
        <v>4.5</v>
      </c>
      <c r="F348" s="415">
        <f t="shared" si="141"/>
        <v>4</v>
      </c>
      <c r="G348" s="416">
        <f t="shared" si="141"/>
        <v>4.5</v>
      </c>
      <c r="H348" s="410">
        <f t="shared" si="141"/>
        <v>4</v>
      </c>
      <c r="I348" s="415">
        <f t="shared" si="141"/>
        <v>3.5</v>
      </c>
      <c r="J348" s="415">
        <f t="shared" si="141"/>
        <v>3.5</v>
      </c>
      <c r="K348" s="415">
        <f t="shared" si="141"/>
        <v>4.5</v>
      </c>
      <c r="L348" s="415">
        <f t="shared" si="141"/>
        <v>3.5</v>
      </c>
      <c r="M348" s="417">
        <f t="shared" si="141"/>
        <v>4.5</v>
      </c>
      <c r="N348" s="410">
        <f t="shared" si="141"/>
        <v>4</v>
      </c>
      <c r="O348" s="415">
        <f t="shared" si="141"/>
        <v>3.5</v>
      </c>
      <c r="P348" s="415">
        <f t="shared" si="141"/>
        <v>3.5</v>
      </c>
      <c r="Q348" s="415">
        <f t="shared" si="141"/>
        <v>4</v>
      </c>
      <c r="R348" s="415">
        <f t="shared" si="141"/>
        <v>3.5</v>
      </c>
      <c r="S348" s="417">
        <f t="shared" si="141"/>
        <v>3.5</v>
      </c>
      <c r="T348" s="348"/>
      <c r="U348" s="227" t="s">
        <v>26</v>
      </c>
      <c r="V348" s="227">
        <f>V347-V333</f>
        <v>4.7599999999999909</v>
      </c>
      <c r="W348" s="479"/>
    </row>
    <row r="351" spans="1:23" s="485" customFormat="1" ht="13.5" thickBot="1" x14ac:dyDescent="0.25">
      <c r="A351" s="485" t="s">
        <v>128</v>
      </c>
      <c r="B351" s="332">
        <v>6.4999999999999997E-3</v>
      </c>
      <c r="C351" s="332">
        <v>7.7999999999999996E-3</v>
      </c>
      <c r="D351" s="332">
        <v>1.5599999999999999E-2</v>
      </c>
      <c r="E351" s="332">
        <v>5.0000000000000001E-3</v>
      </c>
      <c r="F351" s="332">
        <v>2.47E-2</v>
      </c>
      <c r="G351" s="332">
        <v>1.6899999999999998E-2</v>
      </c>
      <c r="H351" s="332">
        <v>2.0899999999999998E-2</v>
      </c>
      <c r="I351" s="332">
        <v>1.2999999999999999E-2</v>
      </c>
      <c r="J351" s="332">
        <v>1.6899999999999998E-2</v>
      </c>
      <c r="K351" s="332">
        <v>5.1000000000000004E-3</v>
      </c>
      <c r="L351" s="332">
        <v>2.4799999999999999E-2</v>
      </c>
      <c r="M351" s="332">
        <v>1.04E-2</v>
      </c>
      <c r="N351" s="332">
        <v>9.1000000000000004E-3</v>
      </c>
      <c r="O351" s="332">
        <v>3.1099999999999999E-2</v>
      </c>
      <c r="P351" s="332">
        <v>2.07E-2</v>
      </c>
      <c r="Q351" s="332">
        <v>0</v>
      </c>
      <c r="R351" s="332">
        <v>2.46E-2</v>
      </c>
      <c r="S351" s="332">
        <v>1.2999999999999999E-2</v>
      </c>
    </row>
    <row r="352" spans="1:23" ht="13.5" thickBot="1" x14ac:dyDescent="0.25">
      <c r="A352" s="468" t="s">
        <v>127</v>
      </c>
      <c r="B352" s="621" t="s">
        <v>53</v>
      </c>
      <c r="C352" s="622"/>
      <c r="D352" s="622"/>
      <c r="E352" s="622"/>
      <c r="F352" s="622"/>
      <c r="G352" s="623"/>
      <c r="H352" s="621" t="s">
        <v>72</v>
      </c>
      <c r="I352" s="622"/>
      <c r="J352" s="622"/>
      <c r="K352" s="622"/>
      <c r="L352" s="622"/>
      <c r="M352" s="623"/>
      <c r="N352" s="621" t="s">
        <v>63</v>
      </c>
      <c r="O352" s="622"/>
      <c r="P352" s="622"/>
      <c r="Q352" s="622"/>
      <c r="R352" s="622"/>
      <c r="S352" s="623"/>
      <c r="T352" s="338" t="s">
        <v>55</v>
      </c>
      <c r="U352" s="481"/>
      <c r="V352" s="481"/>
      <c r="W352" s="481"/>
    </row>
    <row r="353" spans="1:23" x14ac:dyDescent="0.2">
      <c r="A353" s="469" t="s">
        <v>54</v>
      </c>
      <c r="B353" s="490">
        <v>1</v>
      </c>
      <c r="C353" s="329">
        <v>2</v>
      </c>
      <c r="D353" s="329">
        <v>3</v>
      </c>
      <c r="E353" s="329">
        <v>4</v>
      </c>
      <c r="F353" s="329">
        <v>5</v>
      </c>
      <c r="G353" s="483">
        <v>6</v>
      </c>
      <c r="H353" s="490">
        <v>7</v>
      </c>
      <c r="I353" s="329">
        <v>8</v>
      </c>
      <c r="J353" s="329">
        <v>9</v>
      </c>
      <c r="K353" s="329">
        <v>10</v>
      </c>
      <c r="L353" s="329">
        <v>11</v>
      </c>
      <c r="M353" s="483">
        <v>12</v>
      </c>
      <c r="N353" s="490">
        <v>13</v>
      </c>
      <c r="O353" s="329">
        <v>14</v>
      </c>
      <c r="P353" s="329">
        <v>15</v>
      </c>
      <c r="Q353" s="329">
        <v>16</v>
      </c>
      <c r="R353" s="329">
        <v>17</v>
      </c>
      <c r="S353" s="483">
        <v>18</v>
      </c>
      <c r="T353" s="459">
        <v>853</v>
      </c>
      <c r="U353" s="481"/>
      <c r="V353" s="481"/>
      <c r="W353" s="481"/>
    </row>
    <row r="354" spans="1:23" x14ac:dyDescent="0.2">
      <c r="A354" s="470" t="s">
        <v>3</v>
      </c>
      <c r="B354" s="473">
        <v>3250</v>
      </c>
      <c r="C354" s="254">
        <v>3250</v>
      </c>
      <c r="D354" s="254">
        <v>3250</v>
      </c>
      <c r="E354" s="254">
        <v>3250</v>
      </c>
      <c r="F354" s="254">
        <v>3250</v>
      </c>
      <c r="G354" s="255">
        <v>3250</v>
      </c>
      <c r="H354" s="253">
        <v>3250</v>
      </c>
      <c r="I354" s="254">
        <v>3250</v>
      </c>
      <c r="J354" s="254">
        <v>3250</v>
      </c>
      <c r="K354" s="254">
        <v>3250</v>
      </c>
      <c r="L354" s="254">
        <v>3250</v>
      </c>
      <c r="M354" s="255">
        <v>3250</v>
      </c>
      <c r="N354" s="253">
        <v>3250</v>
      </c>
      <c r="O354" s="254">
        <v>3250</v>
      </c>
      <c r="P354" s="254">
        <v>3250</v>
      </c>
      <c r="Q354" s="254">
        <v>3250</v>
      </c>
      <c r="R354" s="254">
        <v>3250</v>
      </c>
      <c r="S354" s="255">
        <v>3250</v>
      </c>
      <c r="T354" s="341">
        <v>3250</v>
      </c>
      <c r="U354" s="481"/>
      <c r="V354" s="481"/>
      <c r="W354" s="481"/>
    </row>
    <row r="355" spans="1:23" x14ac:dyDescent="0.2">
      <c r="A355" s="471" t="s">
        <v>6</v>
      </c>
      <c r="B355" s="256">
        <v>3407.6785714285716</v>
      </c>
      <c r="C355" s="257">
        <v>3303.3333333333335</v>
      </c>
      <c r="D355" s="257">
        <v>3327.3214285714284</v>
      </c>
      <c r="E355" s="257">
        <v>3296.9230769230771</v>
      </c>
      <c r="F355" s="257">
        <v>3309.4642857142858</v>
      </c>
      <c r="G355" s="258">
        <v>3365.9649122807018</v>
      </c>
      <c r="H355" s="256">
        <v>3289.4736842105262</v>
      </c>
      <c r="I355" s="257">
        <v>3292.6923076923076</v>
      </c>
      <c r="J355" s="257">
        <v>3317.4358974358975</v>
      </c>
      <c r="K355" s="257">
        <v>3357.7777777777778</v>
      </c>
      <c r="L355" s="257">
        <v>3303.8775510204082</v>
      </c>
      <c r="M355" s="258">
        <v>3369.5652173913045</v>
      </c>
      <c r="N355" s="256">
        <v>3278.2352941176468</v>
      </c>
      <c r="O355" s="257">
        <v>3373.9215686274511</v>
      </c>
      <c r="P355" s="257">
        <v>3320.1923076923076</v>
      </c>
      <c r="Q355" s="257">
        <v>3041.7647058823532</v>
      </c>
      <c r="R355" s="257">
        <v>3375.9649122807018</v>
      </c>
      <c r="S355" s="258">
        <v>3311.0714285714284</v>
      </c>
      <c r="T355" s="342">
        <v>3323.8686987104338</v>
      </c>
      <c r="U355" s="481"/>
      <c r="V355" s="481"/>
      <c r="W355" s="481"/>
    </row>
    <row r="356" spans="1:23" x14ac:dyDescent="0.2">
      <c r="A356" s="469" t="s">
        <v>7</v>
      </c>
      <c r="B356" s="260">
        <v>89.285714285714292</v>
      </c>
      <c r="C356" s="261">
        <v>77.192982456140356</v>
      </c>
      <c r="D356" s="261">
        <v>62.5</v>
      </c>
      <c r="E356" s="261">
        <v>80.769230769230774</v>
      </c>
      <c r="F356" s="261">
        <v>62.5</v>
      </c>
      <c r="G356" s="262">
        <v>75.438596491228068</v>
      </c>
      <c r="H356" s="260">
        <v>89.473684210526315</v>
      </c>
      <c r="I356" s="261">
        <v>88.461538461538467</v>
      </c>
      <c r="J356" s="261">
        <v>87.179487179487182</v>
      </c>
      <c r="K356" s="261">
        <v>83.333333333333329</v>
      </c>
      <c r="L356" s="261">
        <v>91.836734693877546</v>
      </c>
      <c r="M356" s="262">
        <v>76.086956521739125</v>
      </c>
      <c r="N356" s="260">
        <v>84.313725490196077</v>
      </c>
      <c r="O356" s="261">
        <v>74.509803921568633</v>
      </c>
      <c r="P356" s="261">
        <v>73.07692307692308</v>
      </c>
      <c r="Q356" s="261">
        <v>88.235294117647058</v>
      </c>
      <c r="R356" s="261">
        <v>78.94736842105263</v>
      </c>
      <c r="S356" s="262">
        <v>76.785714285714292</v>
      </c>
      <c r="T356" s="343">
        <v>76.787807737397415</v>
      </c>
      <c r="U356" s="481"/>
      <c r="V356" s="227"/>
      <c r="W356" s="481"/>
    </row>
    <row r="357" spans="1:23" x14ac:dyDescent="0.2">
      <c r="A357" s="469" t="s">
        <v>8</v>
      </c>
      <c r="B357" s="263">
        <v>7.7555638879925393E-2</v>
      </c>
      <c r="C357" s="264">
        <v>8.5038082922722413E-2</v>
      </c>
      <c r="D357" s="264">
        <v>9.2321932969850126E-2</v>
      </c>
      <c r="E357" s="264">
        <v>6.9333470553989376E-2</v>
      </c>
      <c r="F357" s="264">
        <v>9.1148500583084949E-2</v>
      </c>
      <c r="G357" s="265">
        <v>8.567600284606347E-2</v>
      </c>
      <c r="H357" s="263">
        <v>6.138761655795668E-2</v>
      </c>
      <c r="I357" s="264">
        <v>6.6692701259685905E-2</v>
      </c>
      <c r="J357" s="264">
        <v>6.556268072031618E-2</v>
      </c>
      <c r="K357" s="264">
        <v>8.0180540098110667E-2</v>
      </c>
      <c r="L357" s="264">
        <v>5.9675837180308361E-2</v>
      </c>
      <c r="M357" s="265">
        <v>8.709056130767874E-2</v>
      </c>
      <c r="N357" s="263">
        <v>7.2304106005381369E-2</v>
      </c>
      <c r="O357" s="264">
        <v>7.8362927464367085E-2</v>
      </c>
      <c r="P357" s="264">
        <v>8.4145028526120463E-2</v>
      </c>
      <c r="Q357" s="264">
        <v>9.0696680961914231E-2</v>
      </c>
      <c r="R357" s="264">
        <v>7.8332621547624909E-2</v>
      </c>
      <c r="S357" s="265">
        <v>7.4698927158885722E-2</v>
      </c>
      <c r="T357" s="344">
        <v>8.0115199922798142E-2</v>
      </c>
      <c r="U357" s="481"/>
      <c r="V357" s="227"/>
      <c r="W357" s="481"/>
    </row>
    <row r="358" spans="1:23" x14ac:dyDescent="0.2">
      <c r="A358" s="471" t="s">
        <v>1</v>
      </c>
      <c r="B358" s="266">
        <f>B355/H354*100-100</f>
        <v>4.8516483516483504</v>
      </c>
      <c r="C358" s="267">
        <f t="shared" ref="C358:E358" si="142">C355/C354*100-100</f>
        <v>1.6410256410256352</v>
      </c>
      <c r="D358" s="267">
        <f t="shared" si="142"/>
        <v>2.3791208791208618</v>
      </c>
      <c r="E358" s="267">
        <f t="shared" si="142"/>
        <v>1.4437869822485254</v>
      </c>
      <c r="F358" s="267">
        <f>F355/F354*100-100</f>
        <v>1.8296703296703356</v>
      </c>
      <c r="G358" s="268">
        <f t="shared" ref="G358:L358" si="143">G355/G354*100-100</f>
        <v>3.5681511470985185</v>
      </c>
      <c r="H358" s="266">
        <f t="shared" si="143"/>
        <v>1.214574898785429</v>
      </c>
      <c r="I358" s="267">
        <f t="shared" si="143"/>
        <v>1.3136094674556205</v>
      </c>
      <c r="J358" s="267">
        <f t="shared" si="143"/>
        <v>2.0749506903352994</v>
      </c>
      <c r="K358" s="267">
        <f t="shared" si="143"/>
        <v>3.3162393162393187</v>
      </c>
      <c r="L358" s="267">
        <f t="shared" si="143"/>
        <v>1.6577708006279437</v>
      </c>
      <c r="M358" s="268">
        <f>M355/M354*100-100</f>
        <v>3.6789297658862807</v>
      </c>
      <c r="N358" s="266">
        <f t="shared" ref="N358:T358" si="144">N355/N354*100-100</f>
        <v>0.86877828054296913</v>
      </c>
      <c r="O358" s="267">
        <f t="shared" si="144"/>
        <v>3.812971342383122</v>
      </c>
      <c r="P358" s="267">
        <f t="shared" si="144"/>
        <v>2.1597633136094743</v>
      </c>
      <c r="Q358" s="267">
        <f t="shared" si="144"/>
        <v>-6.4072398190045163</v>
      </c>
      <c r="R358" s="267">
        <f t="shared" si="144"/>
        <v>3.8758434547908109</v>
      </c>
      <c r="S358" s="268">
        <f t="shared" si="144"/>
        <v>1.879120879120876</v>
      </c>
      <c r="T358" s="345">
        <f t="shared" si="144"/>
        <v>2.2728830372441138</v>
      </c>
      <c r="U358" s="481"/>
      <c r="V358" s="227"/>
      <c r="W358" s="481"/>
    </row>
    <row r="359" spans="1:23" ht="13.5" thickBot="1" x14ac:dyDescent="0.25">
      <c r="A359" s="472" t="s">
        <v>27</v>
      </c>
      <c r="B359" s="410">
        <f>B355-B341</f>
        <v>293.55158730158746</v>
      </c>
      <c r="C359" s="415">
        <f t="shared" ref="C359:S359" si="145">C355-C341</f>
        <v>191.66666666666697</v>
      </c>
      <c r="D359" s="415">
        <f t="shared" si="145"/>
        <v>189.35267857142844</v>
      </c>
      <c r="E359" s="415">
        <f t="shared" si="145"/>
        <v>310.49450549450557</v>
      </c>
      <c r="F359" s="415">
        <f t="shared" si="145"/>
        <v>163.70157384987897</v>
      </c>
      <c r="G359" s="417">
        <f t="shared" si="145"/>
        <v>281.53868277250513</v>
      </c>
      <c r="H359" s="410">
        <f t="shared" si="145"/>
        <v>293.43920145190577</v>
      </c>
      <c r="I359" s="415">
        <f t="shared" si="145"/>
        <v>162.1262699564586</v>
      </c>
      <c r="J359" s="415">
        <f t="shared" si="145"/>
        <v>215.47937569676697</v>
      </c>
      <c r="K359" s="415">
        <f t="shared" si="145"/>
        <v>485.08547008547021</v>
      </c>
      <c r="L359" s="415">
        <f t="shared" si="145"/>
        <v>100.74029611844753</v>
      </c>
      <c r="M359" s="417">
        <f t="shared" si="145"/>
        <v>226.36521739130467</v>
      </c>
      <c r="N359" s="410">
        <f t="shared" si="145"/>
        <v>194.30672268907529</v>
      </c>
      <c r="O359" s="415">
        <f t="shared" si="145"/>
        <v>193.20728291316527</v>
      </c>
      <c r="P359" s="415">
        <f t="shared" si="145"/>
        <v>212.31996726677562</v>
      </c>
      <c r="Q359" s="415">
        <f t="shared" si="145"/>
        <v>-18.235294117646845</v>
      </c>
      <c r="R359" s="415">
        <f t="shared" si="145"/>
        <v>175.96491228070181</v>
      </c>
      <c r="S359" s="417">
        <f t="shared" si="145"/>
        <v>69.935064935064929</v>
      </c>
      <c r="T359" s="478">
        <f t="shared" ref="T359" si="146">T355-T340</f>
        <v>263.86869871043382</v>
      </c>
      <c r="U359" s="481"/>
      <c r="V359" s="227"/>
      <c r="W359" s="481"/>
    </row>
    <row r="360" spans="1:23" x14ac:dyDescent="0.2">
      <c r="A360" s="370" t="s">
        <v>51</v>
      </c>
      <c r="B360" s="486">
        <v>769</v>
      </c>
      <c r="C360" s="487">
        <v>767</v>
      </c>
      <c r="D360" s="487">
        <v>768</v>
      </c>
      <c r="E360" s="487">
        <v>199</v>
      </c>
      <c r="F360" s="487">
        <v>768</v>
      </c>
      <c r="G360" s="488">
        <v>768</v>
      </c>
      <c r="H360" s="486">
        <v>765</v>
      </c>
      <c r="I360" s="487">
        <v>768</v>
      </c>
      <c r="J360" s="487">
        <v>768</v>
      </c>
      <c r="K360" s="487">
        <v>199</v>
      </c>
      <c r="L360" s="487">
        <v>767</v>
      </c>
      <c r="M360" s="489">
        <v>769</v>
      </c>
      <c r="N360" s="486">
        <v>771</v>
      </c>
      <c r="O360" s="487">
        <v>772</v>
      </c>
      <c r="P360" s="487">
        <v>772</v>
      </c>
      <c r="Q360" s="487">
        <v>200</v>
      </c>
      <c r="R360" s="487">
        <v>771</v>
      </c>
      <c r="S360" s="489">
        <v>772</v>
      </c>
      <c r="T360" s="347">
        <f>SUM(B360:S360)</f>
        <v>12133</v>
      </c>
      <c r="U360" s="227" t="s">
        <v>56</v>
      </c>
      <c r="V360" s="278">
        <f>T346-T360</f>
        <v>13</v>
      </c>
      <c r="W360" s="279">
        <f>V360/T346</f>
        <v>1.0703112135682529E-3</v>
      </c>
    </row>
    <row r="361" spans="1:23" x14ac:dyDescent="0.2">
      <c r="A361" s="371" t="s">
        <v>28</v>
      </c>
      <c r="B361" s="323">
        <v>124.5</v>
      </c>
      <c r="C361" s="240">
        <v>124</v>
      </c>
      <c r="D361" s="240">
        <v>123</v>
      </c>
      <c r="E361" s="240">
        <v>123.5</v>
      </c>
      <c r="F361" s="240">
        <v>122.5</v>
      </c>
      <c r="G361" s="408">
        <v>122</v>
      </c>
      <c r="H361" s="242">
        <v>127.5</v>
      </c>
      <c r="I361" s="240">
        <v>124.5</v>
      </c>
      <c r="J361" s="240">
        <v>125.5</v>
      </c>
      <c r="K361" s="240">
        <v>128.5</v>
      </c>
      <c r="L361" s="240">
        <v>124</v>
      </c>
      <c r="M361" s="243">
        <v>123</v>
      </c>
      <c r="N361" s="242">
        <v>125</v>
      </c>
      <c r="O361" s="240">
        <v>124.5</v>
      </c>
      <c r="P361" s="240">
        <v>124.5</v>
      </c>
      <c r="Q361" s="240">
        <v>125.5</v>
      </c>
      <c r="R361" s="240">
        <v>122</v>
      </c>
      <c r="S361" s="243">
        <v>122.5</v>
      </c>
      <c r="T361" s="339"/>
      <c r="U361" s="227" t="s">
        <v>57</v>
      </c>
      <c r="V361" s="362">
        <v>121.43</v>
      </c>
      <c r="W361" s="481"/>
    </row>
    <row r="362" spans="1:23" ht="13.5" thickBot="1" x14ac:dyDescent="0.25">
      <c r="A362" s="372" t="s">
        <v>26</v>
      </c>
      <c r="B362" s="410">
        <f>B361-B347</f>
        <v>3</v>
      </c>
      <c r="C362" s="415">
        <f t="shared" ref="C362:S362" si="147">C361-C347</f>
        <v>3</v>
      </c>
      <c r="D362" s="415">
        <f t="shared" si="147"/>
        <v>3</v>
      </c>
      <c r="E362" s="415">
        <f t="shared" si="147"/>
        <v>2</v>
      </c>
      <c r="F362" s="415">
        <f t="shared" si="147"/>
        <v>3</v>
      </c>
      <c r="G362" s="416">
        <f t="shared" si="147"/>
        <v>3</v>
      </c>
      <c r="H362" s="410">
        <f t="shared" si="147"/>
        <v>2.5</v>
      </c>
      <c r="I362" s="415">
        <f t="shared" si="147"/>
        <v>3</v>
      </c>
      <c r="J362" s="415">
        <f t="shared" si="147"/>
        <v>2.5</v>
      </c>
      <c r="K362" s="415">
        <f t="shared" si="147"/>
        <v>2.5</v>
      </c>
      <c r="L362" s="415">
        <f t="shared" si="147"/>
        <v>2.5</v>
      </c>
      <c r="M362" s="417">
        <f t="shared" si="147"/>
        <v>2</v>
      </c>
      <c r="N362" s="410">
        <f t="shared" si="147"/>
        <v>3</v>
      </c>
      <c r="O362" s="415">
        <f t="shared" si="147"/>
        <v>2.5</v>
      </c>
      <c r="P362" s="415">
        <f t="shared" si="147"/>
        <v>3.5</v>
      </c>
      <c r="Q362" s="415">
        <f t="shared" si="147"/>
        <v>3</v>
      </c>
      <c r="R362" s="415">
        <f t="shared" si="147"/>
        <v>2</v>
      </c>
      <c r="S362" s="417">
        <f t="shared" si="147"/>
        <v>3</v>
      </c>
      <c r="T362" s="348"/>
      <c r="U362" s="227" t="s">
        <v>26</v>
      </c>
      <c r="V362" s="227">
        <f>V361-V347</f>
        <v>3.8800000000000097</v>
      </c>
      <c r="W362" s="481"/>
    </row>
    <row r="363" spans="1:23" x14ac:dyDescent="0.2">
      <c r="F363" s="237">
        <v>122.5</v>
      </c>
      <c r="G363" s="237">
        <v>122</v>
      </c>
      <c r="H363" s="237">
        <v>127.5</v>
      </c>
      <c r="K363" s="237">
        <v>128.5</v>
      </c>
      <c r="N363" s="334">
        <v>125</v>
      </c>
      <c r="S363" s="237">
        <v>122.5</v>
      </c>
    </row>
    <row r="364" spans="1:23" ht="13.5" thickBot="1" x14ac:dyDescent="0.25"/>
    <row r="365" spans="1:23" ht="13.5" thickBot="1" x14ac:dyDescent="0.25">
      <c r="A365" s="468" t="s">
        <v>129</v>
      </c>
      <c r="B365" s="624" t="s">
        <v>53</v>
      </c>
      <c r="C365" s="625"/>
      <c r="D365" s="625"/>
      <c r="E365" s="625"/>
      <c r="F365" s="625"/>
      <c r="G365" s="626"/>
      <c r="H365" s="624" t="s">
        <v>72</v>
      </c>
      <c r="I365" s="625"/>
      <c r="J365" s="625"/>
      <c r="K365" s="625"/>
      <c r="L365" s="625"/>
      <c r="M365" s="626"/>
      <c r="N365" s="624" t="s">
        <v>63</v>
      </c>
      <c r="O365" s="625"/>
      <c r="P365" s="625"/>
      <c r="Q365" s="625"/>
      <c r="R365" s="625"/>
      <c r="S365" s="626"/>
      <c r="T365" s="338" t="s">
        <v>55</v>
      </c>
      <c r="U365" s="503"/>
      <c r="V365" s="503"/>
      <c r="W365" s="503"/>
    </row>
    <row r="366" spans="1:23" x14ac:dyDescent="0.2">
      <c r="A366" s="469" t="s">
        <v>54</v>
      </c>
      <c r="B366" s="448">
        <v>1</v>
      </c>
      <c r="C366" s="449">
        <v>2</v>
      </c>
      <c r="D366" s="449">
        <v>3</v>
      </c>
      <c r="E366" s="449">
        <v>4</v>
      </c>
      <c r="F366" s="449">
        <v>5</v>
      </c>
      <c r="G366" s="450">
        <v>6</v>
      </c>
      <c r="H366" s="448">
        <v>7</v>
      </c>
      <c r="I366" s="449">
        <v>8</v>
      </c>
      <c r="J366" s="449">
        <v>9</v>
      </c>
      <c r="K366" s="449">
        <v>10</v>
      </c>
      <c r="L366" s="449">
        <v>11</v>
      </c>
      <c r="M366" s="451">
        <v>12</v>
      </c>
      <c r="N366" s="448">
        <v>13</v>
      </c>
      <c r="O366" s="449">
        <v>14</v>
      </c>
      <c r="P366" s="449">
        <v>15</v>
      </c>
      <c r="Q366" s="449">
        <v>16</v>
      </c>
      <c r="R366" s="449">
        <v>17</v>
      </c>
      <c r="S366" s="451">
        <v>18</v>
      </c>
      <c r="T366" s="459">
        <v>831</v>
      </c>
      <c r="U366" s="503"/>
      <c r="V366" s="503"/>
      <c r="W366" s="503"/>
    </row>
    <row r="367" spans="1:23" x14ac:dyDescent="0.2">
      <c r="A367" s="470" t="s">
        <v>3</v>
      </c>
      <c r="B367" s="473">
        <v>3415</v>
      </c>
      <c r="C367" s="254">
        <v>3415</v>
      </c>
      <c r="D367" s="254">
        <v>3415</v>
      </c>
      <c r="E367" s="254">
        <v>3415</v>
      </c>
      <c r="F367" s="254">
        <v>3415</v>
      </c>
      <c r="G367" s="404">
        <v>3415</v>
      </c>
      <c r="H367" s="253">
        <v>3415</v>
      </c>
      <c r="I367" s="254">
        <v>3415</v>
      </c>
      <c r="J367" s="254">
        <v>3415</v>
      </c>
      <c r="K367" s="254">
        <v>3415</v>
      </c>
      <c r="L367" s="254">
        <v>3415</v>
      </c>
      <c r="M367" s="255">
        <v>3415</v>
      </c>
      <c r="N367" s="253">
        <v>3415</v>
      </c>
      <c r="O367" s="254">
        <v>3415</v>
      </c>
      <c r="P367" s="254">
        <v>3415</v>
      </c>
      <c r="Q367" s="254">
        <v>3415</v>
      </c>
      <c r="R367" s="254">
        <v>3415</v>
      </c>
      <c r="S367" s="255">
        <v>3415</v>
      </c>
      <c r="T367" s="341">
        <v>3415</v>
      </c>
      <c r="U367" s="503"/>
      <c r="V367" s="503"/>
      <c r="W367" s="503"/>
    </row>
    <row r="368" spans="1:23" x14ac:dyDescent="0.2">
      <c r="A368" s="471" t="s">
        <v>6</v>
      </c>
      <c r="B368" s="256">
        <v>3456.0784313725489</v>
      </c>
      <c r="C368" s="257">
        <v>3515.217391304348</v>
      </c>
      <c r="D368" s="257">
        <v>3518.3673469387754</v>
      </c>
      <c r="E368" s="257">
        <v>3392.1428571428573</v>
      </c>
      <c r="F368" s="257">
        <v>3571</v>
      </c>
      <c r="G368" s="296">
        <v>3486.6</v>
      </c>
      <c r="H368" s="256">
        <v>3403.2692307692309</v>
      </c>
      <c r="I368" s="257">
        <v>3453.8888888888887</v>
      </c>
      <c r="J368" s="257">
        <v>3462.8333333333335</v>
      </c>
      <c r="K368" s="257">
        <v>3590.6666666666665</v>
      </c>
      <c r="L368" s="257">
        <v>3545.090909090909</v>
      </c>
      <c r="M368" s="258">
        <v>3613.8</v>
      </c>
      <c r="N368" s="256">
        <v>3615.9701492537315</v>
      </c>
      <c r="O368" s="257">
        <v>3533.75</v>
      </c>
      <c r="P368" s="257">
        <v>3564.4897959183672</v>
      </c>
      <c r="Q368" s="257">
        <v>3464.375</v>
      </c>
      <c r="R368" s="257">
        <v>3469.2</v>
      </c>
      <c r="S368" s="258">
        <v>3550.8510638297871</v>
      </c>
      <c r="T368" s="342">
        <v>3516.3778580024068</v>
      </c>
      <c r="U368" s="503"/>
      <c r="V368" s="503"/>
      <c r="W368" s="503"/>
    </row>
    <row r="369" spans="1:23" x14ac:dyDescent="0.2">
      <c r="A369" s="469" t="s">
        <v>7</v>
      </c>
      <c r="B369" s="260">
        <v>74.509803921568633</v>
      </c>
      <c r="C369" s="261">
        <v>69.565217391304344</v>
      </c>
      <c r="D369" s="261">
        <v>75.510204081632651</v>
      </c>
      <c r="E369" s="261">
        <v>71.428571428571431</v>
      </c>
      <c r="F369" s="261">
        <v>82</v>
      </c>
      <c r="G369" s="299">
        <v>72</v>
      </c>
      <c r="H369" s="260">
        <v>76.92307692307692</v>
      </c>
      <c r="I369" s="261">
        <v>85.18518518518519</v>
      </c>
      <c r="J369" s="261">
        <v>73.333333333333329</v>
      </c>
      <c r="K369" s="261">
        <v>73.333333333333329</v>
      </c>
      <c r="L369" s="261">
        <v>83.63636363636364</v>
      </c>
      <c r="M369" s="262">
        <v>78</v>
      </c>
      <c r="N369" s="260">
        <v>89.552238805970148</v>
      </c>
      <c r="O369" s="261">
        <v>89.285714285714292</v>
      </c>
      <c r="P369" s="261">
        <v>77.551020408163268</v>
      </c>
      <c r="Q369" s="261">
        <v>87.5</v>
      </c>
      <c r="R369" s="261">
        <v>66</v>
      </c>
      <c r="S369" s="262">
        <v>82.978723404255319</v>
      </c>
      <c r="T369" s="343">
        <v>78.219013237063777</v>
      </c>
      <c r="U369" s="503"/>
      <c r="V369" s="227"/>
      <c r="W369" s="503"/>
    </row>
    <row r="370" spans="1:23" x14ac:dyDescent="0.2">
      <c r="A370" s="469" t="s">
        <v>8</v>
      </c>
      <c r="B370" s="263">
        <v>8.9630357075722769E-2</v>
      </c>
      <c r="C370" s="264">
        <v>0.10034809718063455</v>
      </c>
      <c r="D370" s="264">
        <v>8.2173886535835253E-2</v>
      </c>
      <c r="E370" s="264">
        <v>8.8826126744061748E-2</v>
      </c>
      <c r="F370" s="264">
        <v>6.5439844956476839E-2</v>
      </c>
      <c r="G370" s="302">
        <v>8.407391739304812E-2</v>
      </c>
      <c r="H370" s="263">
        <v>7.4750958820961694E-2</v>
      </c>
      <c r="I370" s="264">
        <v>7.4068431978972268E-2</v>
      </c>
      <c r="J370" s="264">
        <v>8.7663095157942045E-2</v>
      </c>
      <c r="K370" s="264">
        <v>7.4545521597031025E-2</v>
      </c>
      <c r="L370" s="264">
        <v>7.0193876350163956E-2</v>
      </c>
      <c r="M370" s="265">
        <v>8.4058034572015161E-2</v>
      </c>
      <c r="N370" s="263">
        <v>5.6433994693808963E-2</v>
      </c>
      <c r="O370" s="264">
        <v>6.5311614860809719E-2</v>
      </c>
      <c r="P370" s="264">
        <v>7.8783463664985842E-2</v>
      </c>
      <c r="Q370" s="264">
        <v>7.3194638693455022E-2</v>
      </c>
      <c r="R370" s="264">
        <v>8.9160134468253202E-2</v>
      </c>
      <c r="S370" s="265">
        <v>6.5553529371496028E-2</v>
      </c>
      <c r="T370" s="344">
        <v>8.0012190252403845E-2</v>
      </c>
      <c r="U370" s="503"/>
      <c r="V370" s="227"/>
      <c r="W370" s="503"/>
    </row>
    <row r="371" spans="1:23" x14ac:dyDescent="0.2">
      <c r="A371" s="471" t="s">
        <v>1</v>
      </c>
      <c r="B371" s="266">
        <f>B368/H367*100-100</f>
        <v>1.2028823242327604</v>
      </c>
      <c r="C371" s="267">
        <f t="shared" ref="C371:E371" si="148">C368/C367*100-100</f>
        <v>2.9346234642561626</v>
      </c>
      <c r="D371" s="267">
        <f t="shared" si="148"/>
        <v>3.0268622822481746</v>
      </c>
      <c r="E371" s="267">
        <f t="shared" si="148"/>
        <v>-0.66931604266888201</v>
      </c>
      <c r="F371" s="267">
        <f>F368/F367*100-100</f>
        <v>4.5680819912152373</v>
      </c>
      <c r="G371" s="405">
        <f t="shared" ref="G371:L371" si="149">G368/G367*100-100</f>
        <v>2.0966325036603166</v>
      </c>
      <c r="H371" s="266">
        <f t="shared" si="149"/>
        <v>-0.34350715170626245</v>
      </c>
      <c r="I371" s="267">
        <f t="shared" si="149"/>
        <v>1.1387668781519267</v>
      </c>
      <c r="J371" s="267">
        <f t="shared" si="149"/>
        <v>1.4006832601268968</v>
      </c>
      <c r="K371" s="267">
        <f t="shared" si="149"/>
        <v>5.1439726695949162</v>
      </c>
      <c r="L371" s="267">
        <f t="shared" si="149"/>
        <v>3.80939704512177</v>
      </c>
      <c r="M371" s="268">
        <f>M368/M367*100-100</f>
        <v>5.8213762811127481</v>
      </c>
      <c r="N371" s="266">
        <f t="shared" ref="N371:T371" si="150">N368/N367*100-100</f>
        <v>5.8849238434474813</v>
      </c>
      <c r="O371" s="267">
        <f t="shared" si="150"/>
        <v>3.477306002928259</v>
      </c>
      <c r="P371" s="267">
        <f t="shared" si="150"/>
        <v>4.3774464397764916</v>
      </c>
      <c r="Q371" s="267">
        <f t="shared" si="150"/>
        <v>1.4458272327964892</v>
      </c>
      <c r="R371" s="267">
        <f t="shared" si="150"/>
        <v>1.5871156661786188</v>
      </c>
      <c r="S371" s="268">
        <f t="shared" si="150"/>
        <v>3.9780692190274323</v>
      </c>
      <c r="T371" s="345">
        <f t="shared" si="150"/>
        <v>2.968604919543381</v>
      </c>
      <c r="U371" s="503"/>
      <c r="V371" s="227"/>
      <c r="W371" s="503"/>
    </row>
    <row r="372" spans="1:23" ht="13.5" thickBot="1" x14ac:dyDescent="0.25">
      <c r="A372" s="472" t="s">
        <v>27</v>
      </c>
      <c r="B372" s="474">
        <f t="shared" ref="B372:T372" si="151">B368-B355</f>
        <v>48.39985994397739</v>
      </c>
      <c r="C372" s="475">
        <f t="shared" si="151"/>
        <v>211.8840579710145</v>
      </c>
      <c r="D372" s="475">
        <f t="shared" si="151"/>
        <v>191.04591836734699</v>
      </c>
      <c r="E372" s="475">
        <f t="shared" si="151"/>
        <v>95.219780219780205</v>
      </c>
      <c r="F372" s="475">
        <f t="shared" si="151"/>
        <v>261.53571428571422</v>
      </c>
      <c r="G372" s="476">
        <f t="shared" si="151"/>
        <v>120.6350877192981</v>
      </c>
      <c r="H372" s="474">
        <f t="shared" si="151"/>
        <v>113.7955465587047</v>
      </c>
      <c r="I372" s="475">
        <f t="shared" si="151"/>
        <v>161.19658119658106</v>
      </c>
      <c r="J372" s="475">
        <f t="shared" si="151"/>
        <v>145.39743589743603</v>
      </c>
      <c r="K372" s="475">
        <f t="shared" si="151"/>
        <v>232.88888888888869</v>
      </c>
      <c r="L372" s="475">
        <f t="shared" si="151"/>
        <v>241.21335807050082</v>
      </c>
      <c r="M372" s="477">
        <f t="shared" si="151"/>
        <v>244.2347826086957</v>
      </c>
      <c r="N372" s="474">
        <f t="shared" si="151"/>
        <v>337.73485513608466</v>
      </c>
      <c r="O372" s="475">
        <f t="shared" si="151"/>
        <v>159.82843137254895</v>
      </c>
      <c r="P372" s="475">
        <f t="shared" si="151"/>
        <v>244.29748822605961</v>
      </c>
      <c r="Q372" s="475">
        <f t="shared" si="151"/>
        <v>422.61029411764684</v>
      </c>
      <c r="R372" s="475">
        <f t="shared" si="151"/>
        <v>93.235087719298008</v>
      </c>
      <c r="S372" s="477">
        <f t="shared" si="151"/>
        <v>239.77963525835867</v>
      </c>
      <c r="T372" s="478">
        <f t="shared" si="151"/>
        <v>192.50915929197299</v>
      </c>
      <c r="U372" s="503"/>
      <c r="V372" s="227"/>
      <c r="W372" s="503"/>
    </row>
    <row r="373" spans="1:23" x14ac:dyDescent="0.2">
      <c r="A373" s="370" t="s">
        <v>51</v>
      </c>
      <c r="B373" s="274">
        <v>769</v>
      </c>
      <c r="C373" s="275">
        <v>767</v>
      </c>
      <c r="D373" s="275">
        <v>766</v>
      </c>
      <c r="E373" s="275">
        <v>196</v>
      </c>
      <c r="F373" s="275">
        <v>767</v>
      </c>
      <c r="G373" s="407">
        <v>768</v>
      </c>
      <c r="H373" s="274">
        <v>765</v>
      </c>
      <c r="I373" s="275">
        <v>767</v>
      </c>
      <c r="J373" s="275">
        <v>764</v>
      </c>
      <c r="K373" s="275">
        <v>198</v>
      </c>
      <c r="L373" s="275">
        <v>767</v>
      </c>
      <c r="M373" s="276">
        <v>769</v>
      </c>
      <c r="N373" s="274">
        <v>771</v>
      </c>
      <c r="O373" s="275">
        <v>772</v>
      </c>
      <c r="P373" s="275">
        <v>771</v>
      </c>
      <c r="Q373" s="275">
        <v>197</v>
      </c>
      <c r="R373" s="275">
        <v>771</v>
      </c>
      <c r="S373" s="276">
        <v>772</v>
      </c>
      <c r="T373" s="347">
        <f>SUM(B373:S373)</f>
        <v>12117</v>
      </c>
      <c r="U373" s="227" t="s">
        <v>56</v>
      </c>
      <c r="V373" s="278">
        <f>T360-T373</f>
        <v>16</v>
      </c>
      <c r="W373" s="279">
        <f>V373/T360</f>
        <v>1.3187175471853622E-3</v>
      </c>
    </row>
    <row r="374" spans="1:23" x14ac:dyDescent="0.2">
      <c r="A374" s="371" t="s">
        <v>28</v>
      </c>
      <c r="B374" s="323"/>
      <c r="C374" s="240"/>
      <c r="D374" s="240"/>
      <c r="E374" s="240"/>
      <c r="F374" s="240"/>
      <c r="G374" s="408"/>
      <c r="H374" s="242"/>
      <c r="I374" s="240"/>
      <c r="J374" s="240"/>
      <c r="K374" s="240"/>
      <c r="L374" s="240"/>
      <c r="M374" s="243"/>
      <c r="N374" s="242"/>
      <c r="O374" s="240"/>
      <c r="P374" s="240"/>
      <c r="Q374" s="240"/>
      <c r="R374" s="240"/>
      <c r="S374" s="243"/>
      <c r="T374" s="339"/>
      <c r="U374" s="227" t="s">
        <v>57</v>
      </c>
      <c r="V374" s="362">
        <v>125.13</v>
      </c>
      <c r="W374" s="503"/>
    </row>
    <row r="375" spans="1:23" ht="13.5" thickBot="1" x14ac:dyDescent="0.25">
      <c r="A375" s="372" t="s">
        <v>26</v>
      </c>
      <c r="B375" s="410">
        <f t="shared" ref="B375:S375" si="152">B374-B361</f>
        <v>-124.5</v>
      </c>
      <c r="C375" s="415">
        <f t="shared" si="152"/>
        <v>-124</v>
      </c>
      <c r="D375" s="415">
        <f t="shared" si="152"/>
        <v>-123</v>
      </c>
      <c r="E375" s="415">
        <f t="shared" si="152"/>
        <v>-123.5</v>
      </c>
      <c r="F375" s="415">
        <f t="shared" si="152"/>
        <v>-122.5</v>
      </c>
      <c r="G375" s="416">
        <f t="shared" si="152"/>
        <v>-122</v>
      </c>
      <c r="H375" s="410">
        <f t="shared" si="152"/>
        <v>-127.5</v>
      </c>
      <c r="I375" s="415">
        <f t="shared" si="152"/>
        <v>-124.5</v>
      </c>
      <c r="J375" s="415">
        <f t="shared" si="152"/>
        <v>-125.5</v>
      </c>
      <c r="K375" s="415">
        <f t="shared" si="152"/>
        <v>-128.5</v>
      </c>
      <c r="L375" s="415">
        <f t="shared" si="152"/>
        <v>-124</v>
      </c>
      <c r="M375" s="417">
        <f t="shared" si="152"/>
        <v>-123</v>
      </c>
      <c r="N375" s="410">
        <f t="shared" si="152"/>
        <v>-125</v>
      </c>
      <c r="O375" s="415">
        <f t="shared" si="152"/>
        <v>-124.5</v>
      </c>
      <c r="P375" s="415">
        <f t="shared" si="152"/>
        <v>-124.5</v>
      </c>
      <c r="Q375" s="415">
        <f t="shared" si="152"/>
        <v>-125.5</v>
      </c>
      <c r="R375" s="415">
        <f t="shared" si="152"/>
        <v>-122</v>
      </c>
      <c r="S375" s="417">
        <f t="shared" si="152"/>
        <v>-122.5</v>
      </c>
      <c r="T375" s="348"/>
      <c r="U375" s="227" t="s">
        <v>26</v>
      </c>
      <c r="V375" s="227">
        <f>V374-V361</f>
        <v>3.6999999999999886</v>
      </c>
      <c r="W375" s="503"/>
    </row>
    <row r="377" spans="1:23" ht="13.5" thickBot="1" x14ac:dyDescent="0.25"/>
    <row r="378" spans="1:23" s="504" customFormat="1" ht="13.5" thickBot="1" x14ac:dyDescent="0.25">
      <c r="A378" s="468" t="s">
        <v>131</v>
      </c>
      <c r="B378" s="624" t="s">
        <v>53</v>
      </c>
      <c r="C378" s="625"/>
      <c r="D378" s="625"/>
      <c r="E378" s="625"/>
      <c r="F378" s="625"/>
      <c r="G378" s="626"/>
      <c r="H378" s="624" t="s">
        <v>72</v>
      </c>
      <c r="I378" s="625"/>
      <c r="J378" s="625"/>
      <c r="K378" s="625"/>
      <c r="L378" s="625"/>
      <c r="M378" s="626"/>
      <c r="N378" s="624" t="s">
        <v>63</v>
      </c>
      <c r="O378" s="625"/>
      <c r="P378" s="625"/>
      <c r="Q378" s="625"/>
      <c r="R378" s="625"/>
      <c r="S378" s="626"/>
      <c r="T378" s="338" t="s">
        <v>55</v>
      </c>
    </row>
    <row r="379" spans="1:23" s="504" customFormat="1" x14ac:dyDescent="0.2">
      <c r="A379" s="469" t="s">
        <v>54</v>
      </c>
      <c r="B379" s="448">
        <v>1</v>
      </c>
      <c r="C379" s="449">
        <v>2</v>
      </c>
      <c r="D379" s="449">
        <v>3</v>
      </c>
      <c r="E379" s="449">
        <v>4</v>
      </c>
      <c r="F379" s="449">
        <v>5</v>
      </c>
      <c r="G379" s="450">
        <v>6</v>
      </c>
      <c r="H379" s="448">
        <v>7</v>
      </c>
      <c r="I379" s="449">
        <v>8</v>
      </c>
      <c r="J379" s="449">
        <v>9</v>
      </c>
      <c r="K379" s="449">
        <v>10</v>
      </c>
      <c r="L379" s="449">
        <v>11</v>
      </c>
      <c r="M379" s="451">
        <v>12</v>
      </c>
      <c r="N379" s="448">
        <v>13</v>
      </c>
      <c r="O379" s="449">
        <v>14</v>
      </c>
      <c r="P379" s="449">
        <v>15</v>
      </c>
      <c r="Q379" s="449">
        <v>16</v>
      </c>
      <c r="R379" s="449">
        <v>17</v>
      </c>
      <c r="S379" s="451">
        <v>18</v>
      </c>
      <c r="T379" s="459">
        <v>980</v>
      </c>
    </row>
    <row r="380" spans="1:23" s="504" customFormat="1" x14ac:dyDescent="0.2">
      <c r="A380" s="470" t="s">
        <v>3</v>
      </c>
      <c r="B380" s="473">
        <v>3550</v>
      </c>
      <c r="C380" s="254">
        <v>3550</v>
      </c>
      <c r="D380" s="254">
        <v>3550</v>
      </c>
      <c r="E380" s="254">
        <v>3550</v>
      </c>
      <c r="F380" s="254">
        <v>3550</v>
      </c>
      <c r="G380" s="404">
        <v>3550</v>
      </c>
      <c r="H380" s="253">
        <v>3550</v>
      </c>
      <c r="I380" s="254">
        <v>3550</v>
      </c>
      <c r="J380" s="254">
        <v>3550</v>
      </c>
      <c r="K380" s="254">
        <v>3550</v>
      </c>
      <c r="L380" s="254">
        <v>3550</v>
      </c>
      <c r="M380" s="255">
        <v>3550</v>
      </c>
      <c r="N380" s="253">
        <v>3550</v>
      </c>
      <c r="O380" s="254">
        <v>3550</v>
      </c>
      <c r="P380" s="254">
        <v>3550</v>
      </c>
      <c r="Q380" s="254">
        <v>3550</v>
      </c>
      <c r="R380" s="254">
        <v>3550</v>
      </c>
      <c r="S380" s="255">
        <v>3550</v>
      </c>
      <c r="T380" s="341">
        <v>3550</v>
      </c>
    </row>
    <row r="381" spans="1:23" s="504" customFormat="1" x14ac:dyDescent="0.2">
      <c r="A381" s="471" t="s">
        <v>6</v>
      </c>
      <c r="B381" s="256">
        <v>3617.3333333333335</v>
      </c>
      <c r="C381" s="257">
        <v>3568.032786885246</v>
      </c>
      <c r="D381" s="257">
        <v>3544.8333333333335</v>
      </c>
      <c r="E381" s="257">
        <v>3424</v>
      </c>
      <c r="F381" s="257">
        <v>3576.1290322580644</v>
      </c>
      <c r="G381" s="296">
        <v>3654.1935483870966</v>
      </c>
      <c r="H381" s="256">
        <v>3533.7096774193546</v>
      </c>
      <c r="I381" s="257">
        <v>3581.25</v>
      </c>
      <c r="J381" s="257">
        <v>3441.1764705882351</v>
      </c>
      <c r="K381" s="257">
        <v>3570</v>
      </c>
      <c r="L381" s="257">
        <v>3654.3103448275861</v>
      </c>
      <c r="M381" s="258">
        <v>3680</v>
      </c>
      <c r="N381" s="256">
        <v>3566.5079365079364</v>
      </c>
      <c r="O381" s="257">
        <v>3598.8135593220341</v>
      </c>
      <c r="P381" s="257">
        <v>3619.5</v>
      </c>
      <c r="Q381" s="257">
        <v>3413.5294117647059</v>
      </c>
      <c r="R381" s="257">
        <v>3504.2857142857142</v>
      </c>
      <c r="S381" s="258">
        <v>3659.344262295082</v>
      </c>
      <c r="T381" s="342">
        <v>3578.3571428571427</v>
      </c>
    </row>
    <row r="382" spans="1:23" s="504" customFormat="1" x14ac:dyDescent="0.2">
      <c r="A382" s="469" t="s">
        <v>7</v>
      </c>
      <c r="B382" s="260">
        <v>91.666666666666671</v>
      </c>
      <c r="C382" s="261">
        <v>78.688524590163937</v>
      </c>
      <c r="D382" s="261">
        <v>76.666666666666671</v>
      </c>
      <c r="E382" s="261">
        <v>95</v>
      </c>
      <c r="F382" s="261">
        <v>79.032258064516128</v>
      </c>
      <c r="G382" s="299">
        <v>80.645161290322577</v>
      </c>
      <c r="H382" s="260">
        <v>80.645161290322577</v>
      </c>
      <c r="I382" s="261">
        <v>87.5</v>
      </c>
      <c r="J382" s="261">
        <v>79.411764705882348</v>
      </c>
      <c r="K382" s="261">
        <v>80</v>
      </c>
      <c r="L382" s="261">
        <v>74.137931034482762</v>
      </c>
      <c r="M382" s="262">
        <v>75</v>
      </c>
      <c r="N382" s="260">
        <v>82.539682539682545</v>
      </c>
      <c r="O382" s="261">
        <v>79.66101694915254</v>
      </c>
      <c r="P382" s="261">
        <v>88.333333333333329</v>
      </c>
      <c r="Q382" s="261">
        <v>82.352941176470594</v>
      </c>
      <c r="R382" s="261">
        <v>76.19047619047619</v>
      </c>
      <c r="S382" s="262">
        <v>72.131147540983605</v>
      </c>
      <c r="T382" s="343">
        <v>80.714285714285708</v>
      </c>
      <c r="V382" s="227"/>
    </row>
    <row r="383" spans="1:23" s="504" customFormat="1" x14ac:dyDescent="0.2">
      <c r="A383" s="469" t="s">
        <v>8</v>
      </c>
      <c r="B383" s="263">
        <v>6.0757237958869517E-2</v>
      </c>
      <c r="C383" s="264">
        <v>7.2865432530149238E-2</v>
      </c>
      <c r="D383" s="264">
        <v>8.2967495248758058E-2</v>
      </c>
      <c r="E383" s="264">
        <v>6.873811325789006E-2</v>
      </c>
      <c r="F383" s="264">
        <v>8.5038371075973548E-2</v>
      </c>
      <c r="G383" s="302">
        <v>7.0351377054831438E-2</v>
      </c>
      <c r="H383" s="263">
        <v>6.9496887273699015E-2</v>
      </c>
      <c r="I383" s="264">
        <v>6.7292368137552738E-2</v>
      </c>
      <c r="J383" s="264">
        <v>7.7569364799951163E-2</v>
      </c>
      <c r="K383" s="264">
        <v>7.6260472049235334E-2</v>
      </c>
      <c r="L383" s="264">
        <v>9.0338784116229642E-2</v>
      </c>
      <c r="M383" s="265">
        <v>9.4722299986232328E-2</v>
      </c>
      <c r="N383" s="263">
        <v>7.4421994236390357E-2</v>
      </c>
      <c r="O383" s="264">
        <v>7.5723704144018564E-2</v>
      </c>
      <c r="P383" s="264">
        <v>7.222773544588286E-2</v>
      </c>
      <c r="Q383" s="264">
        <v>7.0279311957337345E-2</v>
      </c>
      <c r="R383" s="264">
        <v>7.8336590233201941E-2</v>
      </c>
      <c r="S383" s="265">
        <v>8.1353607207923048E-2</v>
      </c>
      <c r="T383" s="344">
        <v>7.9494637269317395E-2</v>
      </c>
      <c r="V383" s="227"/>
    </row>
    <row r="384" spans="1:23" s="504" customFormat="1" x14ac:dyDescent="0.2">
      <c r="A384" s="471" t="s">
        <v>1</v>
      </c>
      <c r="B384" s="266">
        <f>B381/H380*100-100</f>
        <v>1.8967136150234865</v>
      </c>
      <c r="C384" s="267">
        <f t="shared" ref="C384:E384" si="153">C381/C380*100-100</f>
        <v>0.50796582775340937</v>
      </c>
      <c r="D384" s="267">
        <f t="shared" si="153"/>
        <v>-0.14553990610328071</v>
      </c>
      <c r="E384" s="267">
        <f t="shared" si="153"/>
        <v>-3.5492957746478879</v>
      </c>
      <c r="F384" s="267">
        <f>F381/F380*100-100</f>
        <v>0.73602907769195269</v>
      </c>
      <c r="G384" s="405">
        <f t="shared" ref="G384:L384" si="154">G381/G380*100-100</f>
        <v>2.9350295320308817</v>
      </c>
      <c r="H384" s="266">
        <f t="shared" si="154"/>
        <v>-0.45888232621535963</v>
      </c>
      <c r="I384" s="267">
        <f t="shared" si="154"/>
        <v>0.88028169014084767</v>
      </c>
      <c r="J384" s="267">
        <f t="shared" si="154"/>
        <v>-3.0654515327257741</v>
      </c>
      <c r="K384" s="267">
        <f t="shared" si="154"/>
        <v>0.56338028169014365</v>
      </c>
      <c r="L384" s="267">
        <f t="shared" si="154"/>
        <v>2.9383195726080658</v>
      </c>
      <c r="M384" s="268">
        <f>M381/M380*100-100</f>
        <v>3.6619718309859053</v>
      </c>
      <c r="N384" s="266">
        <f t="shared" ref="N384:T384" si="155">N381/N380*100-100</f>
        <v>0.46501229599820704</v>
      </c>
      <c r="O384" s="267">
        <f t="shared" si="155"/>
        <v>1.3750298400573087</v>
      </c>
      <c r="P384" s="267">
        <f t="shared" si="155"/>
        <v>1.9577464788732328</v>
      </c>
      <c r="Q384" s="267">
        <f t="shared" si="155"/>
        <v>-3.8442419221209576</v>
      </c>
      <c r="R384" s="267">
        <f t="shared" si="155"/>
        <v>-1.2877263581489018</v>
      </c>
      <c r="S384" s="268">
        <f t="shared" si="155"/>
        <v>3.0801200646501883</v>
      </c>
      <c r="T384" s="345">
        <f t="shared" si="155"/>
        <v>0.79879275653922832</v>
      </c>
      <c r="V384" s="227"/>
    </row>
    <row r="385" spans="1:23" s="504" customFormat="1" ht="13.5" thickBot="1" x14ac:dyDescent="0.25">
      <c r="A385" s="472" t="s">
        <v>27</v>
      </c>
      <c r="B385" s="474">
        <f t="shared" ref="B385:T385" si="156">B381-B368</f>
        <v>161.25490196078454</v>
      </c>
      <c r="C385" s="475">
        <f t="shared" si="156"/>
        <v>52.815395580897984</v>
      </c>
      <c r="D385" s="475">
        <f t="shared" si="156"/>
        <v>26.465986394558058</v>
      </c>
      <c r="E385" s="475">
        <f t="shared" si="156"/>
        <v>31.857142857142662</v>
      </c>
      <c r="F385" s="475">
        <f t="shared" si="156"/>
        <v>5.1290322580643988</v>
      </c>
      <c r="G385" s="476">
        <f t="shared" si="156"/>
        <v>167.59354838709669</v>
      </c>
      <c r="H385" s="474">
        <f t="shared" si="156"/>
        <v>130.4404466501237</v>
      </c>
      <c r="I385" s="475">
        <f t="shared" si="156"/>
        <v>127.36111111111131</v>
      </c>
      <c r="J385" s="475">
        <f t="shared" si="156"/>
        <v>-21.656862745098351</v>
      </c>
      <c r="K385" s="475">
        <f t="shared" si="156"/>
        <v>-20.666666666666515</v>
      </c>
      <c r="L385" s="475">
        <f t="shared" si="156"/>
        <v>109.21943573667704</v>
      </c>
      <c r="M385" s="477">
        <f t="shared" si="156"/>
        <v>66.199999999999818</v>
      </c>
      <c r="N385" s="474">
        <f t="shared" si="156"/>
        <v>-49.462212745795114</v>
      </c>
      <c r="O385" s="475">
        <f t="shared" si="156"/>
        <v>65.063559322034052</v>
      </c>
      <c r="P385" s="475">
        <f t="shared" si="156"/>
        <v>55.010204081632764</v>
      </c>
      <c r="Q385" s="475">
        <f t="shared" si="156"/>
        <v>-50.845588235294144</v>
      </c>
      <c r="R385" s="475">
        <f t="shared" si="156"/>
        <v>35.085714285714403</v>
      </c>
      <c r="S385" s="477">
        <f t="shared" si="156"/>
        <v>108.49319846529488</v>
      </c>
      <c r="T385" s="478">
        <f t="shared" si="156"/>
        <v>61.979284854735852</v>
      </c>
      <c r="V385" s="227"/>
    </row>
    <row r="386" spans="1:23" s="504" customFormat="1" x14ac:dyDescent="0.2">
      <c r="A386" s="370" t="s">
        <v>51</v>
      </c>
      <c r="B386" s="274">
        <v>765</v>
      </c>
      <c r="C386" s="275">
        <v>762</v>
      </c>
      <c r="D386" s="275">
        <v>756</v>
      </c>
      <c r="E386" s="275">
        <v>194</v>
      </c>
      <c r="F386" s="275">
        <v>763</v>
      </c>
      <c r="G386" s="407">
        <v>763</v>
      </c>
      <c r="H386" s="274">
        <v>762</v>
      </c>
      <c r="I386" s="275">
        <v>759</v>
      </c>
      <c r="J386" s="275">
        <v>745</v>
      </c>
      <c r="K386" s="275">
        <v>194</v>
      </c>
      <c r="L386" s="275">
        <v>762</v>
      </c>
      <c r="M386" s="276">
        <v>759</v>
      </c>
      <c r="N386" s="274">
        <v>762</v>
      </c>
      <c r="O386" s="275">
        <v>769</v>
      </c>
      <c r="P386" s="275">
        <v>768</v>
      </c>
      <c r="Q386" s="275">
        <v>191</v>
      </c>
      <c r="R386" s="275">
        <v>764</v>
      </c>
      <c r="S386" s="276">
        <v>758</v>
      </c>
      <c r="T386" s="347">
        <f>SUM(B386:S386)</f>
        <v>11996</v>
      </c>
      <c r="U386" s="227" t="s">
        <v>56</v>
      </c>
      <c r="V386" s="278">
        <f>T373-T386</f>
        <v>121</v>
      </c>
      <c r="W386" s="279">
        <f>V386/T373</f>
        <v>9.9859701246183055E-3</v>
      </c>
    </row>
    <row r="387" spans="1:23" s="504" customFormat="1" x14ac:dyDescent="0.2">
      <c r="A387" s="371" t="s">
        <v>28</v>
      </c>
      <c r="B387" s="323"/>
      <c r="C387" s="240"/>
      <c r="D387" s="240"/>
      <c r="E387" s="240"/>
      <c r="F387" s="240"/>
      <c r="G387" s="408"/>
      <c r="H387" s="242"/>
      <c r="I387" s="240"/>
      <c r="J387" s="240"/>
      <c r="K387" s="240"/>
      <c r="L387" s="240"/>
      <c r="M387" s="243"/>
      <c r="N387" s="242"/>
      <c r="O387" s="240"/>
      <c r="P387" s="240"/>
      <c r="Q387" s="240"/>
      <c r="R387" s="240"/>
      <c r="S387" s="243"/>
      <c r="T387" s="339"/>
      <c r="U387" s="227" t="s">
        <v>57</v>
      </c>
      <c r="V387" s="362">
        <v>135.25</v>
      </c>
    </row>
    <row r="388" spans="1:23" s="504" customFormat="1" ht="13.5" thickBot="1" x14ac:dyDescent="0.25">
      <c r="A388" s="372" t="s">
        <v>26</v>
      </c>
      <c r="B388" s="410">
        <f t="shared" ref="B388:S388" si="157">B387-B374</f>
        <v>0</v>
      </c>
      <c r="C388" s="415">
        <f t="shared" si="157"/>
        <v>0</v>
      </c>
      <c r="D388" s="415">
        <f t="shared" si="157"/>
        <v>0</v>
      </c>
      <c r="E388" s="415">
        <f t="shared" si="157"/>
        <v>0</v>
      </c>
      <c r="F388" s="415">
        <f t="shared" si="157"/>
        <v>0</v>
      </c>
      <c r="G388" s="416">
        <f t="shared" si="157"/>
        <v>0</v>
      </c>
      <c r="H388" s="410">
        <f t="shared" si="157"/>
        <v>0</v>
      </c>
      <c r="I388" s="415">
        <f t="shared" si="157"/>
        <v>0</v>
      </c>
      <c r="J388" s="415">
        <f t="shared" si="157"/>
        <v>0</v>
      </c>
      <c r="K388" s="415">
        <f t="shared" si="157"/>
        <v>0</v>
      </c>
      <c r="L388" s="415">
        <f t="shared" si="157"/>
        <v>0</v>
      </c>
      <c r="M388" s="417">
        <f t="shared" si="157"/>
        <v>0</v>
      </c>
      <c r="N388" s="410">
        <f t="shared" si="157"/>
        <v>0</v>
      </c>
      <c r="O388" s="415">
        <f t="shared" si="157"/>
        <v>0</v>
      </c>
      <c r="P388" s="415">
        <f t="shared" si="157"/>
        <v>0</v>
      </c>
      <c r="Q388" s="415">
        <f t="shared" si="157"/>
        <v>0</v>
      </c>
      <c r="R388" s="415">
        <f t="shared" si="157"/>
        <v>0</v>
      </c>
      <c r="S388" s="417">
        <f t="shared" si="157"/>
        <v>0</v>
      </c>
      <c r="T388" s="348"/>
      <c r="U388" s="227" t="s">
        <v>26</v>
      </c>
      <c r="V388" s="227">
        <f>V387-V374</f>
        <v>10.120000000000005</v>
      </c>
    </row>
    <row r="390" spans="1:23" ht="13.5" thickBot="1" x14ac:dyDescent="0.25"/>
    <row r="391" spans="1:23" ht="13.5" thickBot="1" x14ac:dyDescent="0.25">
      <c r="A391" s="468" t="s">
        <v>132</v>
      </c>
      <c r="B391" s="624" t="s">
        <v>53</v>
      </c>
      <c r="C391" s="625"/>
      <c r="D391" s="625"/>
      <c r="E391" s="625"/>
      <c r="F391" s="625"/>
      <c r="G391" s="626"/>
      <c r="H391" s="624" t="s">
        <v>72</v>
      </c>
      <c r="I391" s="625"/>
      <c r="J391" s="625"/>
      <c r="K391" s="625"/>
      <c r="L391" s="625"/>
      <c r="M391" s="626"/>
      <c r="N391" s="624" t="s">
        <v>63</v>
      </c>
      <c r="O391" s="625"/>
      <c r="P391" s="625"/>
      <c r="Q391" s="625"/>
      <c r="R391" s="625"/>
      <c r="S391" s="626"/>
      <c r="T391" s="338" t="s">
        <v>55</v>
      </c>
      <c r="U391" s="505"/>
      <c r="V391" s="505"/>
      <c r="W391" s="505"/>
    </row>
    <row r="392" spans="1:23" x14ac:dyDescent="0.2">
      <c r="A392" s="469" t="s">
        <v>54</v>
      </c>
      <c r="B392" s="448">
        <v>1</v>
      </c>
      <c r="C392" s="449">
        <v>2</v>
      </c>
      <c r="D392" s="449">
        <v>3</v>
      </c>
      <c r="E392" s="449">
        <v>4</v>
      </c>
      <c r="F392" s="449">
        <v>5</v>
      </c>
      <c r="G392" s="450">
        <v>6</v>
      </c>
      <c r="H392" s="448">
        <v>7</v>
      </c>
      <c r="I392" s="449">
        <v>8</v>
      </c>
      <c r="J392" s="449">
        <v>9</v>
      </c>
      <c r="K392" s="449">
        <v>10</v>
      </c>
      <c r="L392" s="449">
        <v>11</v>
      </c>
      <c r="M392" s="451">
        <v>12</v>
      </c>
      <c r="N392" s="448">
        <v>13</v>
      </c>
      <c r="O392" s="449">
        <v>14</v>
      </c>
      <c r="P392" s="449">
        <v>15</v>
      </c>
      <c r="Q392" s="449">
        <v>16</v>
      </c>
      <c r="R392" s="449">
        <v>17</v>
      </c>
      <c r="S392" s="451">
        <v>18</v>
      </c>
      <c r="T392" s="459">
        <v>831</v>
      </c>
      <c r="U392" s="505"/>
      <c r="V392" s="505"/>
      <c r="W392" s="505"/>
    </row>
    <row r="393" spans="1:23" x14ac:dyDescent="0.2">
      <c r="A393" s="470" t="s">
        <v>3</v>
      </c>
      <c r="B393" s="473">
        <v>3665</v>
      </c>
      <c r="C393" s="254">
        <v>3665</v>
      </c>
      <c r="D393" s="254">
        <v>3665</v>
      </c>
      <c r="E393" s="254">
        <v>3665</v>
      </c>
      <c r="F393" s="254">
        <v>3665</v>
      </c>
      <c r="G393" s="404">
        <v>3665</v>
      </c>
      <c r="H393" s="253">
        <v>3665</v>
      </c>
      <c r="I393" s="254">
        <v>3665</v>
      </c>
      <c r="J393" s="254">
        <v>3665</v>
      </c>
      <c r="K393" s="254">
        <v>3665</v>
      </c>
      <c r="L393" s="254">
        <v>3665</v>
      </c>
      <c r="M393" s="255">
        <v>3665</v>
      </c>
      <c r="N393" s="253">
        <v>3665</v>
      </c>
      <c r="O393" s="254">
        <v>3665</v>
      </c>
      <c r="P393" s="254">
        <v>3665</v>
      </c>
      <c r="Q393" s="254">
        <v>3665</v>
      </c>
      <c r="R393" s="254">
        <v>3665</v>
      </c>
      <c r="S393" s="255">
        <v>3665</v>
      </c>
      <c r="T393" s="341">
        <v>3665</v>
      </c>
      <c r="U393" s="505"/>
      <c r="V393" s="505"/>
      <c r="W393" s="505"/>
    </row>
    <row r="394" spans="1:23" x14ac:dyDescent="0.2">
      <c r="A394" s="471" t="s">
        <v>6</v>
      </c>
      <c r="B394" s="256">
        <v>3824.909090909091</v>
      </c>
      <c r="C394" s="257">
        <v>3681.5384615384614</v>
      </c>
      <c r="D394" s="257">
        <v>3651.9298245614036</v>
      </c>
      <c r="E394" s="257">
        <v>3750</v>
      </c>
      <c r="F394" s="257">
        <v>3699.0384615384614</v>
      </c>
      <c r="G394" s="296">
        <v>3730.181818181818</v>
      </c>
      <c r="H394" s="256">
        <v>3717.5471698113206</v>
      </c>
      <c r="I394" s="257">
        <v>3773.2692307692309</v>
      </c>
      <c r="J394" s="257">
        <v>3758.867924528302</v>
      </c>
      <c r="K394" s="257">
        <v>3897.3333333333335</v>
      </c>
      <c r="L394" s="257">
        <v>3885.75</v>
      </c>
      <c r="M394" s="258">
        <v>3817.8947368421054</v>
      </c>
      <c r="N394" s="256">
        <v>3744.1666666666665</v>
      </c>
      <c r="O394" s="257">
        <v>3701.8367346938776</v>
      </c>
      <c r="P394" s="257">
        <v>3724.1509433962265</v>
      </c>
      <c r="Q394" s="257">
        <v>3767.8947368421054</v>
      </c>
      <c r="R394" s="257">
        <v>3587.5510204081634</v>
      </c>
      <c r="S394" s="258">
        <v>3698.9285714285716</v>
      </c>
      <c r="T394" s="342">
        <v>3735.8122743682311</v>
      </c>
      <c r="U394" s="505"/>
      <c r="V394" s="505"/>
      <c r="W394" s="505"/>
    </row>
    <row r="395" spans="1:23" x14ac:dyDescent="0.2">
      <c r="A395" s="469" t="s">
        <v>7</v>
      </c>
      <c r="B395" s="260">
        <v>76.36363636363636</v>
      </c>
      <c r="C395" s="261">
        <v>80.769230769230774</v>
      </c>
      <c r="D395" s="261">
        <v>89.473684210526315</v>
      </c>
      <c r="E395" s="261">
        <v>87.5</v>
      </c>
      <c r="F395" s="261">
        <v>82.692307692307693</v>
      </c>
      <c r="G395" s="299">
        <v>80</v>
      </c>
      <c r="H395" s="260">
        <v>90.566037735849051</v>
      </c>
      <c r="I395" s="261">
        <v>82.692307692307693</v>
      </c>
      <c r="J395" s="261">
        <v>88.679245283018872</v>
      </c>
      <c r="K395" s="261">
        <v>53.333333333333336</v>
      </c>
      <c r="L395" s="261">
        <v>90</v>
      </c>
      <c r="M395" s="262">
        <v>80.701754385964918</v>
      </c>
      <c r="N395" s="260">
        <v>81.25</v>
      </c>
      <c r="O395" s="261">
        <v>73.469387755102048</v>
      </c>
      <c r="P395" s="261">
        <v>77.35849056603773</v>
      </c>
      <c r="Q395" s="261">
        <v>84.21052631578948</v>
      </c>
      <c r="R395" s="261">
        <v>61.224489795918366</v>
      </c>
      <c r="S395" s="262">
        <v>78.571428571428569</v>
      </c>
      <c r="T395" s="343">
        <v>80.866425992779781</v>
      </c>
      <c r="U395" s="505"/>
      <c r="V395" s="227"/>
      <c r="W395" s="505"/>
    </row>
    <row r="396" spans="1:23" x14ac:dyDescent="0.2">
      <c r="A396" s="469" t="s">
        <v>8</v>
      </c>
      <c r="B396" s="263">
        <v>8.063008977569526E-2</v>
      </c>
      <c r="C396" s="264">
        <v>7.1769325335656789E-2</v>
      </c>
      <c r="D396" s="264">
        <v>6.4619455329226957E-2</v>
      </c>
      <c r="E396" s="264">
        <v>7.2455350235698796E-2</v>
      </c>
      <c r="F396" s="264">
        <v>7.095574159096027E-2</v>
      </c>
      <c r="G396" s="302">
        <v>7.3886922889675272E-2</v>
      </c>
      <c r="H396" s="263">
        <v>6.0060213394658023E-2</v>
      </c>
      <c r="I396" s="264">
        <v>7.3809655540321734E-2</v>
      </c>
      <c r="J396" s="264">
        <v>6.3936084040118482E-2</v>
      </c>
      <c r="K396" s="264">
        <v>0.11249838667589432</v>
      </c>
      <c r="L396" s="264">
        <v>6.4291014434765328E-2</v>
      </c>
      <c r="M396" s="265">
        <v>7.5492771885851809E-2</v>
      </c>
      <c r="N396" s="263">
        <v>7.573837552249027E-2</v>
      </c>
      <c r="O396" s="264">
        <v>7.5129763427930041E-2</v>
      </c>
      <c r="P396" s="264">
        <v>7.5746340495192535E-2</v>
      </c>
      <c r="Q396" s="264">
        <v>6.7100540846181764E-2</v>
      </c>
      <c r="R396" s="264">
        <v>9.8969969346730607E-2</v>
      </c>
      <c r="S396" s="265">
        <v>7.5772867325527307E-2</v>
      </c>
      <c r="T396" s="344">
        <v>7.6901497768691734E-2</v>
      </c>
      <c r="U396" s="505"/>
      <c r="V396" s="227"/>
      <c r="W396" s="505"/>
    </row>
    <row r="397" spans="1:23" x14ac:dyDescent="0.2">
      <c r="A397" s="471" t="s">
        <v>1</v>
      </c>
      <c r="B397" s="266">
        <f>B394/H393*100-100</f>
        <v>4.3631402703708346</v>
      </c>
      <c r="C397" s="267">
        <f t="shared" ref="C397:E397" si="158">C394/C393*100-100</f>
        <v>0.45125406653374966</v>
      </c>
      <c r="D397" s="267">
        <f t="shared" si="158"/>
        <v>-0.35662143079390773</v>
      </c>
      <c r="E397" s="267">
        <f t="shared" si="158"/>
        <v>2.3192360163710788</v>
      </c>
      <c r="F397" s="267">
        <f>F394/F393*100-100</f>
        <v>0.92874383461011689</v>
      </c>
      <c r="G397" s="405">
        <f t="shared" ref="G397:L397" si="159">G394/G393*100-100</f>
        <v>1.7784943569391061</v>
      </c>
      <c r="H397" s="266">
        <f t="shared" si="159"/>
        <v>1.4337563386444856</v>
      </c>
      <c r="I397" s="267">
        <f t="shared" si="159"/>
        <v>2.9541399937034356</v>
      </c>
      <c r="J397" s="267">
        <f t="shared" si="159"/>
        <v>2.5611984864475374</v>
      </c>
      <c r="K397" s="267">
        <f t="shared" si="159"/>
        <v>6.3392451114142858</v>
      </c>
      <c r="L397" s="267">
        <f t="shared" si="159"/>
        <v>6.023192360163705</v>
      </c>
      <c r="M397" s="268">
        <f>M394/M393*100-100</f>
        <v>4.171752710562231</v>
      </c>
      <c r="N397" s="266">
        <f t="shared" ref="N397:T397" si="160">N394/N393*100-100</f>
        <v>2.1600727603455994</v>
      </c>
      <c r="O397" s="267">
        <f t="shared" si="160"/>
        <v>1.0050950803240966</v>
      </c>
      <c r="P397" s="267">
        <f t="shared" si="160"/>
        <v>1.6139411567865238</v>
      </c>
      <c r="Q397" s="267">
        <f t="shared" si="160"/>
        <v>2.8074962303439293</v>
      </c>
      <c r="R397" s="267">
        <f t="shared" si="160"/>
        <v>-2.1132054458891361</v>
      </c>
      <c r="S397" s="268">
        <f t="shared" si="160"/>
        <v>0.92574546871955476</v>
      </c>
      <c r="T397" s="345">
        <f t="shared" si="160"/>
        <v>1.9321220837170898</v>
      </c>
      <c r="U397" s="505"/>
      <c r="V397" s="227"/>
      <c r="W397" s="505"/>
    </row>
    <row r="398" spans="1:23" ht="13.5" thickBot="1" x14ac:dyDescent="0.25">
      <c r="A398" s="472" t="s">
        <v>27</v>
      </c>
      <c r="B398" s="474">
        <f t="shared" ref="B398:T398" si="161">B394-B381</f>
        <v>207.57575757575751</v>
      </c>
      <c r="C398" s="475">
        <f t="shared" si="161"/>
        <v>113.50567465321546</v>
      </c>
      <c r="D398" s="475">
        <f t="shared" si="161"/>
        <v>107.09649122807014</v>
      </c>
      <c r="E398" s="475">
        <f t="shared" si="161"/>
        <v>326</v>
      </c>
      <c r="F398" s="475">
        <f t="shared" si="161"/>
        <v>122.90942928039703</v>
      </c>
      <c r="G398" s="476">
        <f t="shared" si="161"/>
        <v>75.988269794721418</v>
      </c>
      <c r="H398" s="474">
        <f t="shared" si="161"/>
        <v>183.83749239196595</v>
      </c>
      <c r="I398" s="475">
        <f t="shared" si="161"/>
        <v>192.01923076923094</v>
      </c>
      <c r="J398" s="475">
        <f t="shared" si="161"/>
        <v>317.69145394006682</v>
      </c>
      <c r="K398" s="475">
        <f t="shared" si="161"/>
        <v>327.33333333333348</v>
      </c>
      <c r="L398" s="475">
        <f t="shared" si="161"/>
        <v>231.43965517241395</v>
      </c>
      <c r="M398" s="477">
        <f t="shared" si="161"/>
        <v>137.89473684210543</v>
      </c>
      <c r="N398" s="474">
        <f t="shared" si="161"/>
        <v>177.65873015873012</v>
      </c>
      <c r="O398" s="475">
        <f t="shared" si="161"/>
        <v>103.02317537184354</v>
      </c>
      <c r="P398" s="475">
        <f t="shared" si="161"/>
        <v>104.65094339622647</v>
      </c>
      <c r="Q398" s="475">
        <f t="shared" si="161"/>
        <v>354.36532507739958</v>
      </c>
      <c r="R398" s="475">
        <f t="shared" si="161"/>
        <v>83.265306122449147</v>
      </c>
      <c r="S398" s="477">
        <f t="shared" si="161"/>
        <v>39.584309133489569</v>
      </c>
      <c r="T398" s="478">
        <f t="shared" si="161"/>
        <v>157.45513151108844</v>
      </c>
      <c r="U398" s="505"/>
      <c r="V398" s="227"/>
      <c r="W398" s="505"/>
    </row>
    <row r="399" spans="1:23" x14ac:dyDescent="0.2">
      <c r="A399" s="370" t="s">
        <v>51</v>
      </c>
      <c r="B399" s="274">
        <v>763</v>
      </c>
      <c r="C399" s="275">
        <v>760</v>
      </c>
      <c r="D399" s="275">
        <v>755</v>
      </c>
      <c r="E399" s="275">
        <v>190</v>
      </c>
      <c r="F399" s="275">
        <v>763</v>
      </c>
      <c r="G399" s="407">
        <v>762</v>
      </c>
      <c r="H399" s="274">
        <v>758</v>
      </c>
      <c r="I399" s="275">
        <v>759</v>
      </c>
      <c r="J399" s="275">
        <v>742</v>
      </c>
      <c r="K399" s="275">
        <v>191</v>
      </c>
      <c r="L399" s="275">
        <v>757</v>
      </c>
      <c r="M399" s="276">
        <v>758</v>
      </c>
      <c r="N399" s="274">
        <v>761</v>
      </c>
      <c r="O399" s="275">
        <v>769</v>
      </c>
      <c r="P399" s="275">
        <v>765</v>
      </c>
      <c r="Q399" s="275">
        <v>182</v>
      </c>
      <c r="R399" s="275">
        <v>763</v>
      </c>
      <c r="S399" s="276">
        <v>757</v>
      </c>
      <c r="T399" s="347">
        <f>SUM(B399:S399)</f>
        <v>11955</v>
      </c>
      <c r="U399" s="227" t="s">
        <v>56</v>
      </c>
      <c r="V399" s="278">
        <f>T386-T399</f>
        <v>41</v>
      </c>
      <c r="W399" s="279">
        <f>V399/T386</f>
        <v>3.4178059353117706E-3</v>
      </c>
    </row>
    <row r="400" spans="1:23" x14ac:dyDescent="0.2">
      <c r="A400" s="371" t="s">
        <v>28</v>
      </c>
      <c r="B400" s="323"/>
      <c r="C400" s="240"/>
      <c r="D400" s="240"/>
      <c r="E400" s="240"/>
      <c r="F400" s="240"/>
      <c r="G400" s="408"/>
      <c r="H400" s="242"/>
      <c r="I400" s="240"/>
      <c r="J400" s="240"/>
      <c r="K400" s="240"/>
      <c r="L400" s="240"/>
      <c r="M400" s="243"/>
      <c r="N400" s="242"/>
      <c r="O400" s="240"/>
      <c r="P400" s="240"/>
      <c r="Q400" s="240"/>
      <c r="R400" s="240"/>
      <c r="S400" s="243"/>
      <c r="T400" s="339"/>
      <c r="U400" s="227" t="s">
        <v>57</v>
      </c>
      <c r="V400" s="362">
        <v>144.97999999999999</v>
      </c>
      <c r="W400" s="505"/>
    </row>
    <row r="401" spans="1:23" ht="13.5" thickBot="1" x14ac:dyDescent="0.25">
      <c r="A401" s="372" t="s">
        <v>26</v>
      </c>
      <c r="B401" s="410">
        <f t="shared" ref="B401:S401" si="162">B400-B387</f>
        <v>0</v>
      </c>
      <c r="C401" s="415">
        <f t="shared" si="162"/>
        <v>0</v>
      </c>
      <c r="D401" s="415">
        <f t="shared" si="162"/>
        <v>0</v>
      </c>
      <c r="E401" s="415">
        <f t="shared" si="162"/>
        <v>0</v>
      </c>
      <c r="F401" s="415">
        <f t="shared" si="162"/>
        <v>0</v>
      </c>
      <c r="G401" s="416">
        <f t="shared" si="162"/>
        <v>0</v>
      </c>
      <c r="H401" s="410">
        <f t="shared" si="162"/>
        <v>0</v>
      </c>
      <c r="I401" s="415">
        <f t="shared" si="162"/>
        <v>0</v>
      </c>
      <c r="J401" s="415">
        <f t="shared" si="162"/>
        <v>0</v>
      </c>
      <c r="K401" s="415">
        <f t="shared" si="162"/>
        <v>0</v>
      </c>
      <c r="L401" s="415">
        <f t="shared" si="162"/>
        <v>0</v>
      </c>
      <c r="M401" s="417">
        <f t="shared" si="162"/>
        <v>0</v>
      </c>
      <c r="N401" s="410">
        <f t="shared" si="162"/>
        <v>0</v>
      </c>
      <c r="O401" s="415">
        <f t="shared" si="162"/>
        <v>0</v>
      </c>
      <c r="P401" s="415">
        <f t="shared" si="162"/>
        <v>0</v>
      </c>
      <c r="Q401" s="415">
        <f t="shared" si="162"/>
        <v>0</v>
      </c>
      <c r="R401" s="415">
        <f t="shared" si="162"/>
        <v>0</v>
      </c>
      <c r="S401" s="417">
        <f t="shared" si="162"/>
        <v>0</v>
      </c>
      <c r="T401" s="348"/>
      <c r="U401" s="227" t="s">
        <v>26</v>
      </c>
      <c r="V401" s="227">
        <f>V400-V387</f>
        <v>9.7299999999999898</v>
      </c>
      <c r="W401" s="505"/>
    </row>
    <row r="403" spans="1:23" ht="13.5" thickBot="1" x14ac:dyDescent="0.25"/>
    <row r="404" spans="1:23" ht="13.5" thickBot="1" x14ac:dyDescent="0.25">
      <c r="A404" s="468" t="s">
        <v>134</v>
      </c>
      <c r="B404" s="624" t="s">
        <v>53</v>
      </c>
      <c r="C404" s="625"/>
      <c r="D404" s="625"/>
      <c r="E404" s="625"/>
      <c r="F404" s="625"/>
      <c r="G404" s="626"/>
      <c r="H404" s="624" t="s">
        <v>72</v>
      </c>
      <c r="I404" s="625"/>
      <c r="J404" s="625"/>
      <c r="K404" s="625"/>
      <c r="L404" s="625"/>
      <c r="M404" s="626"/>
      <c r="N404" s="624" t="s">
        <v>63</v>
      </c>
      <c r="O404" s="625"/>
      <c r="P404" s="625"/>
      <c r="Q404" s="625"/>
      <c r="R404" s="625"/>
      <c r="S404" s="626"/>
      <c r="T404" s="338" t="s">
        <v>55</v>
      </c>
      <c r="U404" s="513"/>
      <c r="V404" s="513"/>
      <c r="W404" s="513"/>
    </row>
    <row r="405" spans="1:23" x14ac:dyDescent="0.2">
      <c r="A405" s="469" t="s">
        <v>54</v>
      </c>
      <c r="B405" s="448">
        <v>1</v>
      </c>
      <c r="C405" s="449">
        <v>2</v>
      </c>
      <c r="D405" s="449">
        <v>3</v>
      </c>
      <c r="E405" s="449">
        <v>4</v>
      </c>
      <c r="F405" s="449">
        <v>5</v>
      </c>
      <c r="G405" s="450">
        <v>6</v>
      </c>
      <c r="H405" s="448">
        <v>7</v>
      </c>
      <c r="I405" s="449">
        <v>8</v>
      </c>
      <c r="J405" s="449">
        <v>9</v>
      </c>
      <c r="K405" s="449">
        <v>10</v>
      </c>
      <c r="L405" s="449">
        <v>11</v>
      </c>
      <c r="M405" s="451">
        <v>12</v>
      </c>
      <c r="N405" s="448">
        <v>13</v>
      </c>
      <c r="O405" s="449">
        <v>14</v>
      </c>
      <c r="P405" s="449">
        <v>15</v>
      </c>
      <c r="Q405" s="449">
        <v>16</v>
      </c>
      <c r="R405" s="449">
        <v>17</v>
      </c>
      <c r="S405" s="451">
        <v>18</v>
      </c>
      <c r="T405" s="459">
        <v>854</v>
      </c>
      <c r="U405" s="513"/>
      <c r="V405" s="513"/>
      <c r="W405" s="513"/>
    </row>
    <row r="406" spans="1:23" x14ac:dyDescent="0.2">
      <c r="A406" s="470" t="s">
        <v>3</v>
      </c>
      <c r="B406" s="473">
        <v>3750</v>
      </c>
      <c r="C406" s="254">
        <v>3750</v>
      </c>
      <c r="D406" s="254">
        <v>3750</v>
      </c>
      <c r="E406" s="254">
        <v>3750</v>
      </c>
      <c r="F406" s="254">
        <v>3750</v>
      </c>
      <c r="G406" s="404">
        <v>3750</v>
      </c>
      <c r="H406" s="253">
        <v>3750</v>
      </c>
      <c r="I406" s="254">
        <v>3750</v>
      </c>
      <c r="J406" s="254">
        <v>3750</v>
      </c>
      <c r="K406" s="254">
        <v>3750</v>
      </c>
      <c r="L406" s="254">
        <v>3750</v>
      </c>
      <c r="M406" s="255">
        <v>3750</v>
      </c>
      <c r="N406" s="253">
        <v>3750</v>
      </c>
      <c r="O406" s="254">
        <v>3750</v>
      </c>
      <c r="P406" s="254">
        <v>3750</v>
      </c>
      <c r="Q406" s="254">
        <v>3750</v>
      </c>
      <c r="R406" s="254">
        <v>3750</v>
      </c>
      <c r="S406" s="255">
        <v>3750</v>
      </c>
      <c r="T406" s="341">
        <v>3750</v>
      </c>
      <c r="U406" s="513"/>
      <c r="V406" s="513"/>
      <c r="W406" s="513"/>
    </row>
    <row r="407" spans="1:23" x14ac:dyDescent="0.2">
      <c r="A407" s="471" t="s">
        <v>6</v>
      </c>
      <c r="B407" s="256">
        <v>3810.1851851851852</v>
      </c>
      <c r="C407" s="257">
        <v>3860.3921568627452</v>
      </c>
      <c r="D407" s="257">
        <v>3937.7083333333335</v>
      </c>
      <c r="E407" s="257">
        <v>3477.6470588235293</v>
      </c>
      <c r="F407" s="257">
        <v>3701.0204081632655</v>
      </c>
      <c r="G407" s="296">
        <v>3730</v>
      </c>
      <c r="H407" s="256">
        <v>3860.5882352941176</v>
      </c>
      <c r="I407" s="257">
        <v>3766.2264150943397</v>
      </c>
      <c r="J407" s="257">
        <v>3781.4285714285716</v>
      </c>
      <c r="K407" s="257">
        <v>3840.6666666666665</v>
      </c>
      <c r="L407" s="257">
        <v>3915.7407407407409</v>
      </c>
      <c r="M407" s="258">
        <v>3980.408163265306</v>
      </c>
      <c r="N407" s="256">
        <v>3733.2758620689656</v>
      </c>
      <c r="O407" s="257">
        <v>3861.6129032258063</v>
      </c>
      <c r="P407" s="257">
        <v>3730.5</v>
      </c>
      <c r="Q407" s="257">
        <v>3591.4285714285716</v>
      </c>
      <c r="R407" s="257">
        <v>3734.9152542372881</v>
      </c>
      <c r="S407" s="258">
        <v>3724.6666666666665</v>
      </c>
      <c r="T407" s="342">
        <v>3796.8266978922716</v>
      </c>
      <c r="U407" s="513"/>
      <c r="V407" s="513"/>
      <c r="W407" s="513"/>
    </row>
    <row r="408" spans="1:23" x14ac:dyDescent="0.2">
      <c r="A408" s="469" t="s">
        <v>7</v>
      </c>
      <c r="B408" s="260">
        <v>83.333333333333329</v>
      </c>
      <c r="C408" s="261">
        <v>64.705882352941174</v>
      </c>
      <c r="D408" s="261">
        <v>85.416666666666671</v>
      </c>
      <c r="E408" s="261">
        <v>82.352941176470594</v>
      </c>
      <c r="F408" s="261">
        <v>73.469387755102048</v>
      </c>
      <c r="G408" s="509">
        <v>68.181818181818187</v>
      </c>
      <c r="H408" s="260">
        <v>68.627450980392155</v>
      </c>
      <c r="I408" s="261">
        <v>83.018867924528308</v>
      </c>
      <c r="J408" s="261">
        <v>76.785714285714292</v>
      </c>
      <c r="K408" s="261">
        <v>66.666666666666671</v>
      </c>
      <c r="L408" s="261">
        <v>96.296296296296291</v>
      </c>
      <c r="M408" s="262">
        <v>79.591836734693871</v>
      </c>
      <c r="N408" s="260">
        <v>79.310344827586206</v>
      </c>
      <c r="O408" s="261">
        <v>88.709677419354833</v>
      </c>
      <c r="P408" s="261">
        <v>90</v>
      </c>
      <c r="Q408" s="261">
        <v>42.857142857142854</v>
      </c>
      <c r="R408" s="261">
        <v>81.355932203389827</v>
      </c>
      <c r="S408" s="262">
        <v>81.666666666666671</v>
      </c>
      <c r="T408" s="343">
        <v>78.220140515222482</v>
      </c>
      <c r="U408" s="513"/>
      <c r="V408" s="227"/>
      <c r="W408" s="513"/>
    </row>
    <row r="409" spans="1:23" x14ac:dyDescent="0.2">
      <c r="A409" s="469" t="s">
        <v>8</v>
      </c>
      <c r="B409" s="263">
        <v>7.7529003144588909E-2</v>
      </c>
      <c r="C409" s="264">
        <v>8.7723627403902465E-2</v>
      </c>
      <c r="D409" s="264">
        <v>6.8826440003015951E-2</v>
      </c>
      <c r="E409" s="264">
        <v>8.3395719837545998E-2</v>
      </c>
      <c r="F409" s="264">
        <v>8.573974909466682E-2</v>
      </c>
      <c r="G409" s="302">
        <v>8.6948382069686803E-2</v>
      </c>
      <c r="H409" s="263">
        <v>8.711938447260141E-2</v>
      </c>
      <c r="I409" s="264">
        <v>8.778727960716233E-2</v>
      </c>
      <c r="J409" s="264">
        <v>8.3407367422012282E-2</v>
      </c>
      <c r="K409" s="264">
        <v>8.9316478480895634E-2</v>
      </c>
      <c r="L409" s="264">
        <v>5.7137585358264117E-2</v>
      </c>
      <c r="M409" s="265">
        <v>7.9635470878789485E-2</v>
      </c>
      <c r="N409" s="263">
        <v>7.5194524018329822E-2</v>
      </c>
      <c r="O409" s="264">
        <v>6.3571776761279106E-2</v>
      </c>
      <c r="P409" s="264">
        <v>7.1394125265365982E-2</v>
      </c>
      <c r="Q409" s="264">
        <v>0.10518731888533149</v>
      </c>
      <c r="R409" s="264">
        <v>7.3500684137660879E-2</v>
      </c>
      <c r="S409" s="265">
        <v>8.0322268694673155E-2</v>
      </c>
      <c r="T409" s="344">
        <v>8.2665528148048908E-2</v>
      </c>
      <c r="U409" s="513"/>
      <c r="V409" s="227"/>
      <c r="W409" s="513"/>
    </row>
    <row r="410" spans="1:23" x14ac:dyDescent="0.2">
      <c r="A410" s="471" t="s">
        <v>1</v>
      </c>
      <c r="B410" s="266">
        <f>B407/H406*100-100</f>
        <v>1.6049382716049507</v>
      </c>
      <c r="C410" s="267">
        <f t="shared" ref="C410:E410" si="163">C407/C406*100-100</f>
        <v>2.9437908496732064</v>
      </c>
      <c r="D410" s="267">
        <f t="shared" si="163"/>
        <v>5.0055555555555458</v>
      </c>
      <c r="E410" s="267">
        <f t="shared" si="163"/>
        <v>-7.2627450980392183</v>
      </c>
      <c r="F410" s="267">
        <f>F407/F406*100-100</f>
        <v>-1.3061224489795791</v>
      </c>
      <c r="G410" s="405">
        <f t="shared" ref="G410:L410" si="164">G407/G406*100-100</f>
        <v>-0.53333333333333144</v>
      </c>
      <c r="H410" s="266">
        <f t="shared" si="164"/>
        <v>2.9490196078431268</v>
      </c>
      <c r="I410" s="267">
        <f t="shared" si="164"/>
        <v>0.43270440251572495</v>
      </c>
      <c r="J410" s="267">
        <f t="shared" si="164"/>
        <v>0.83809523809523512</v>
      </c>
      <c r="K410" s="267">
        <f t="shared" si="164"/>
        <v>2.4177777777777578</v>
      </c>
      <c r="L410" s="267">
        <f t="shared" si="164"/>
        <v>4.4197530864197461</v>
      </c>
      <c r="M410" s="268">
        <f>M407/M406*100-100</f>
        <v>6.1442176870748284</v>
      </c>
      <c r="N410" s="266">
        <f t="shared" ref="N410:T410" si="165">N407/N406*100-100</f>
        <v>-0.44597701149425006</v>
      </c>
      <c r="O410" s="267">
        <f t="shared" si="165"/>
        <v>2.9763440860214985</v>
      </c>
      <c r="P410" s="267">
        <f t="shared" si="165"/>
        <v>-0.51999999999999602</v>
      </c>
      <c r="Q410" s="267">
        <f t="shared" si="165"/>
        <v>-4.2285714285714278</v>
      </c>
      <c r="R410" s="267">
        <f t="shared" si="165"/>
        <v>-0.40225988700565551</v>
      </c>
      <c r="S410" s="268">
        <f t="shared" si="165"/>
        <v>-0.67555555555556168</v>
      </c>
      <c r="T410" s="345">
        <f t="shared" si="165"/>
        <v>1.2487119437939072</v>
      </c>
      <c r="U410" s="513"/>
      <c r="V410" s="227"/>
      <c r="W410" s="513"/>
    </row>
    <row r="411" spans="1:23" ht="13.5" thickBot="1" x14ac:dyDescent="0.25">
      <c r="A411" s="472" t="s">
        <v>27</v>
      </c>
      <c r="B411" s="474">
        <f t="shared" ref="B411:T411" si="166">B407-B394</f>
        <v>-14.723905723905773</v>
      </c>
      <c r="C411" s="475">
        <f t="shared" si="166"/>
        <v>178.85369532428376</v>
      </c>
      <c r="D411" s="475">
        <f t="shared" si="166"/>
        <v>285.77850877192986</v>
      </c>
      <c r="E411" s="475">
        <f t="shared" si="166"/>
        <v>-272.35294117647072</v>
      </c>
      <c r="F411" s="475">
        <f t="shared" si="166"/>
        <v>1.9819466248040953</v>
      </c>
      <c r="G411" s="476">
        <f t="shared" si="166"/>
        <v>-0.18181818181801646</v>
      </c>
      <c r="H411" s="474">
        <f t="shared" si="166"/>
        <v>143.04106548279697</v>
      </c>
      <c r="I411" s="475">
        <f t="shared" si="166"/>
        <v>-7.0428156748912443</v>
      </c>
      <c r="J411" s="475">
        <f t="shared" si="166"/>
        <v>22.560646900269603</v>
      </c>
      <c r="K411" s="475">
        <f t="shared" si="166"/>
        <v>-56.66666666666697</v>
      </c>
      <c r="L411" s="475">
        <f t="shared" si="166"/>
        <v>29.990740740740875</v>
      </c>
      <c r="M411" s="477">
        <f t="shared" si="166"/>
        <v>162.5134264232006</v>
      </c>
      <c r="N411" s="474">
        <f t="shared" si="166"/>
        <v>-10.890804597700935</v>
      </c>
      <c r="O411" s="475">
        <f t="shared" si="166"/>
        <v>159.77616853192876</v>
      </c>
      <c r="P411" s="475">
        <f t="shared" si="166"/>
        <v>6.3490566037735334</v>
      </c>
      <c r="Q411" s="475">
        <f t="shared" si="166"/>
        <v>-176.46616541353387</v>
      </c>
      <c r="R411" s="475">
        <f t="shared" si="166"/>
        <v>147.36423382912471</v>
      </c>
      <c r="S411" s="477">
        <f t="shared" si="166"/>
        <v>25.738095238094957</v>
      </c>
      <c r="T411" s="478">
        <f t="shared" si="166"/>
        <v>61.014423524040467</v>
      </c>
      <c r="U411" s="513"/>
      <c r="V411" s="227"/>
      <c r="W411" s="513"/>
    </row>
    <row r="412" spans="1:23" x14ac:dyDescent="0.2">
      <c r="A412" s="370" t="s">
        <v>51</v>
      </c>
      <c r="B412" s="274">
        <v>762</v>
      </c>
      <c r="C412" s="275">
        <v>757</v>
      </c>
      <c r="D412" s="275">
        <v>755</v>
      </c>
      <c r="E412" s="275">
        <v>187</v>
      </c>
      <c r="F412" s="275">
        <v>762</v>
      </c>
      <c r="G412" s="407">
        <v>758</v>
      </c>
      <c r="H412" s="274">
        <v>756</v>
      </c>
      <c r="I412" s="275">
        <v>755</v>
      </c>
      <c r="J412" s="275">
        <v>742</v>
      </c>
      <c r="K412" s="275">
        <v>182</v>
      </c>
      <c r="L412" s="275">
        <v>757</v>
      </c>
      <c r="M412" s="276">
        <v>758</v>
      </c>
      <c r="N412" s="274">
        <v>760</v>
      </c>
      <c r="O412" s="275">
        <v>768</v>
      </c>
      <c r="P412" s="275">
        <v>762</v>
      </c>
      <c r="Q412" s="275">
        <v>178</v>
      </c>
      <c r="R412" s="275">
        <v>762</v>
      </c>
      <c r="S412" s="276">
        <v>755</v>
      </c>
      <c r="T412" s="347">
        <f>SUM(B412:S412)</f>
        <v>11916</v>
      </c>
      <c r="U412" s="227" t="s">
        <v>56</v>
      </c>
      <c r="V412" s="278">
        <f>T399-T412</f>
        <v>39</v>
      </c>
      <c r="W412" s="279">
        <f>V412/T399</f>
        <v>3.2622333751568381E-3</v>
      </c>
    </row>
    <row r="413" spans="1:23" x14ac:dyDescent="0.2">
      <c r="A413" s="371" t="s">
        <v>28</v>
      </c>
      <c r="B413" s="323"/>
      <c r="C413" s="240"/>
      <c r="D413" s="240"/>
      <c r="E413" s="240"/>
      <c r="F413" s="240"/>
      <c r="G413" s="408"/>
      <c r="H413" s="242"/>
      <c r="I413" s="240"/>
      <c r="J413" s="240"/>
      <c r="K413" s="240"/>
      <c r="L413" s="240"/>
      <c r="M413" s="243"/>
      <c r="N413" s="242"/>
      <c r="O413" s="240"/>
      <c r="P413" s="240"/>
      <c r="Q413" s="240"/>
      <c r="R413" s="240"/>
      <c r="S413" s="243"/>
      <c r="T413" s="339"/>
      <c r="U413" s="227" t="s">
        <v>57</v>
      </c>
      <c r="V413" s="362">
        <v>157.37</v>
      </c>
      <c r="W413" s="513"/>
    </row>
    <row r="414" spans="1:23" ht="13.5" thickBot="1" x14ac:dyDescent="0.25">
      <c r="A414" s="372" t="s">
        <v>26</v>
      </c>
      <c r="B414" s="410">
        <f t="shared" ref="B414:S414" si="167">B413-B400</f>
        <v>0</v>
      </c>
      <c r="C414" s="415">
        <f t="shared" si="167"/>
        <v>0</v>
      </c>
      <c r="D414" s="415">
        <f t="shared" si="167"/>
        <v>0</v>
      </c>
      <c r="E414" s="415">
        <f t="shared" si="167"/>
        <v>0</v>
      </c>
      <c r="F414" s="415">
        <f t="shared" si="167"/>
        <v>0</v>
      </c>
      <c r="G414" s="416">
        <f t="shared" si="167"/>
        <v>0</v>
      </c>
      <c r="H414" s="410">
        <f t="shared" si="167"/>
        <v>0</v>
      </c>
      <c r="I414" s="415">
        <f t="shared" si="167"/>
        <v>0</v>
      </c>
      <c r="J414" s="415">
        <f t="shared" si="167"/>
        <v>0</v>
      </c>
      <c r="K414" s="415">
        <f t="shared" si="167"/>
        <v>0</v>
      </c>
      <c r="L414" s="415">
        <f t="shared" si="167"/>
        <v>0</v>
      </c>
      <c r="M414" s="417">
        <f t="shared" si="167"/>
        <v>0</v>
      </c>
      <c r="N414" s="410">
        <f t="shared" si="167"/>
        <v>0</v>
      </c>
      <c r="O414" s="415">
        <f t="shared" si="167"/>
        <v>0</v>
      </c>
      <c r="P414" s="415">
        <f t="shared" si="167"/>
        <v>0</v>
      </c>
      <c r="Q414" s="415">
        <f t="shared" si="167"/>
        <v>0</v>
      </c>
      <c r="R414" s="415">
        <f t="shared" si="167"/>
        <v>0</v>
      </c>
      <c r="S414" s="417">
        <f t="shared" si="167"/>
        <v>0</v>
      </c>
      <c r="T414" s="348"/>
      <c r="U414" s="227" t="s">
        <v>26</v>
      </c>
      <c r="V414" s="227">
        <f>V413-V400</f>
        <v>12.390000000000015</v>
      </c>
      <c r="W414" s="513"/>
    </row>
    <row r="416" spans="1:23" ht="13.5" thickBot="1" x14ac:dyDescent="0.25"/>
    <row r="417" spans="1:23" ht="13.5" thickBot="1" x14ac:dyDescent="0.25">
      <c r="A417" s="468" t="s">
        <v>136</v>
      </c>
      <c r="B417" s="624" t="s">
        <v>53</v>
      </c>
      <c r="C417" s="625"/>
      <c r="D417" s="625"/>
      <c r="E417" s="625"/>
      <c r="F417" s="625"/>
      <c r="G417" s="626"/>
      <c r="H417" s="624" t="s">
        <v>72</v>
      </c>
      <c r="I417" s="625"/>
      <c r="J417" s="625"/>
      <c r="K417" s="625"/>
      <c r="L417" s="625"/>
      <c r="M417" s="626"/>
      <c r="N417" s="624" t="s">
        <v>63</v>
      </c>
      <c r="O417" s="625"/>
      <c r="P417" s="625"/>
      <c r="Q417" s="625"/>
      <c r="R417" s="625"/>
      <c r="S417" s="626"/>
      <c r="T417" s="338" t="s">
        <v>55</v>
      </c>
      <c r="U417" s="515"/>
      <c r="V417" s="515"/>
      <c r="W417" s="515"/>
    </row>
    <row r="418" spans="1:23" x14ac:dyDescent="0.2">
      <c r="A418" s="469" t="s">
        <v>54</v>
      </c>
      <c r="B418" s="448">
        <v>1</v>
      </c>
      <c r="C418" s="449">
        <v>2</v>
      </c>
      <c r="D418" s="449">
        <v>3</v>
      </c>
      <c r="E418" s="449">
        <v>4</v>
      </c>
      <c r="F418" s="449">
        <v>5</v>
      </c>
      <c r="G418" s="450">
        <v>6</v>
      </c>
      <c r="H418" s="448">
        <v>7</v>
      </c>
      <c r="I418" s="449">
        <v>8</v>
      </c>
      <c r="J418" s="449">
        <v>9</v>
      </c>
      <c r="K418" s="449">
        <v>10</v>
      </c>
      <c r="L418" s="449">
        <v>11</v>
      </c>
      <c r="M418" s="451">
        <v>12</v>
      </c>
      <c r="N418" s="448">
        <v>13</v>
      </c>
      <c r="O418" s="449">
        <v>14</v>
      </c>
      <c r="P418" s="449">
        <v>15</v>
      </c>
      <c r="Q418" s="449">
        <v>16</v>
      </c>
      <c r="R418" s="449">
        <v>17</v>
      </c>
      <c r="S418" s="451">
        <v>18</v>
      </c>
      <c r="T418" s="459">
        <v>854</v>
      </c>
      <c r="U418" s="515"/>
      <c r="V418" s="515"/>
      <c r="W418" s="515"/>
    </row>
    <row r="419" spans="1:23" x14ac:dyDescent="0.2">
      <c r="A419" s="470" t="s">
        <v>3</v>
      </c>
      <c r="B419" s="473">
        <v>3820</v>
      </c>
      <c r="C419" s="254">
        <v>3820</v>
      </c>
      <c r="D419" s="254">
        <v>3820</v>
      </c>
      <c r="E419" s="254">
        <v>3820</v>
      </c>
      <c r="F419" s="254">
        <v>3820</v>
      </c>
      <c r="G419" s="404">
        <v>3820</v>
      </c>
      <c r="H419" s="253">
        <v>3820</v>
      </c>
      <c r="I419" s="254">
        <v>3820</v>
      </c>
      <c r="J419" s="254">
        <v>3820</v>
      </c>
      <c r="K419" s="254">
        <v>3820</v>
      </c>
      <c r="L419" s="254">
        <v>3820</v>
      </c>
      <c r="M419" s="255">
        <v>3820</v>
      </c>
      <c r="N419" s="253">
        <v>3820</v>
      </c>
      <c r="O419" s="254">
        <v>3820</v>
      </c>
      <c r="P419" s="254">
        <v>3820</v>
      </c>
      <c r="Q419" s="254">
        <v>3820</v>
      </c>
      <c r="R419" s="254">
        <v>3820</v>
      </c>
      <c r="S419" s="255">
        <v>3820</v>
      </c>
      <c r="T419" s="341">
        <v>3820</v>
      </c>
      <c r="U419" s="515"/>
      <c r="V419" s="515"/>
      <c r="W419" s="515"/>
    </row>
    <row r="420" spans="1:23" x14ac:dyDescent="0.2">
      <c r="A420" s="471" t="s">
        <v>6</v>
      </c>
      <c r="B420" s="256">
        <v>3859.8</v>
      </c>
      <c r="C420" s="257">
        <v>3934.6153846153848</v>
      </c>
      <c r="D420" s="257">
        <v>3922.5490196078431</v>
      </c>
      <c r="E420" s="257">
        <v>3866.4705882352941</v>
      </c>
      <c r="F420" s="257">
        <v>3915</v>
      </c>
      <c r="G420" s="296">
        <v>3843</v>
      </c>
      <c r="H420" s="256">
        <v>3962.9411764705883</v>
      </c>
      <c r="I420" s="257">
        <v>3876.0784313725489</v>
      </c>
      <c r="J420" s="257">
        <v>3931.2727272727275</v>
      </c>
      <c r="K420" s="257">
        <v>4099.0476190476193</v>
      </c>
      <c r="L420" s="257">
        <v>4077.2916666666665</v>
      </c>
      <c r="M420" s="258">
        <v>4041.8</v>
      </c>
      <c r="N420" s="256">
        <v>3915.0943396226417</v>
      </c>
      <c r="O420" s="257">
        <v>3925.4166666666665</v>
      </c>
      <c r="P420" s="257">
        <v>4015.2830188679245</v>
      </c>
      <c r="Q420" s="257">
        <v>3862.5</v>
      </c>
      <c r="R420" s="257">
        <v>4007.9166666666665</v>
      </c>
      <c r="S420" s="258">
        <v>3901.818181818182</v>
      </c>
      <c r="T420" s="342">
        <v>3941.6284680337758</v>
      </c>
      <c r="U420" s="515"/>
      <c r="V420" s="515"/>
      <c r="W420" s="515"/>
    </row>
    <row r="421" spans="1:23" x14ac:dyDescent="0.2">
      <c r="A421" s="469" t="s">
        <v>7</v>
      </c>
      <c r="B421" s="260">
        <v>82</v>
      </c>
      <c r="C421" s="261">
        <v>76.92307692307692</v>
      </c>
      <c r="D421" s="261">
        <v>78.431372549019613</v>
      </c>
      <c r="E421" s="261">
        <v>70.588235294117652</v>
      </c>
      <c r="F421" s="261">
        <v>80.357142857142861</v>
      </c>
      <c r="G421" s="509">
        <v>82</v>
      </c>
      <c r="H421" s="260">
        <v>78.431372549019613</v>
      </c>
      <c r="I421" s="261">
        <v>86.274509803921575</v>
      </c>
      <c r="J421" s="261">
        <v>89.090909090909093</v>
      </c>
      <c r="K421" s="261">
        <v>80.952380952380949</v>
      </c>
      <c r="L421" s="261">
        <v>81.25</v>
      </c>
      <c r="M421" s="262">
        <v>84</v>
      </c>
      <c r="N421" s="260">
        <v>75.471698113207552</v>
      </c>
      <c r="O421" s="261">
        <v>81.25</v>
      </c>
      <c r="P421" s="261">
        <v>81.132075471698116</v>
      </c>
      <c r="Q421" s="261">
        <v>65</v>
      </c>
      <c r="R421" s="261">
        <v>79.166666666666671</v>
      </c>
      <c r="S421" s="262">
        <v>81.818181818181813</v>
      </c>
      <c r="T421" s="343">
        <v>78.890229191797346</v>
      </c>
      <c r="U421" s="515"/>
      <c r="V421" s="227"/>
      <c r="W421" s="515"/>
    </row>
    <row r="422" spans="1:23" x14ac:dyDescent="0.2">
      <c r="A422" s="469" t="s">
        <v>8</v>
      </c>
      <c r="B422" s="263">
        <v>7.467189947552838E-2</v>
      </c>
      <c r="C422" s="264">
        <v>8.539662398221716E-2</v>
      </c>
      <c r="D422" s="264">
        <v>8.2040442845003031E-2</v>
      </c>
      <c r="E422" s="264">
        <v>9.7807041215000501E-2</v>
      </c>
      <c r="F422" s="264">
        <v>8.6347672362234534E-2</v>
      </c>
      <c r="G422" s="302">
        <v>7.9744680293308695E-2</v>
      </c>
      <c r="H422" s="263">
        <v>7.4078045150338834E-2</v>
      </c>
      <c r="I422" s="264">
        <v>7.1904906677870736E-2</v>
      </c>
      <c r="J422" s="264">
        <v>7.0713273205943006E-2</v>
      </c>
      <c r="K422" s="264">
        <v>8.385309636962919E-2</v>
      </c>
      <c r="L422" s="264">
        <v>7.5191783981363669E-2</v>
      </c>
      <c r="M422" s="265">
        <v>8.4152497477590099E-2</v>
      </c>
      <c r="N422" s="263">
        <v>8.8842507536111587E-2</v>
      </c>
      <c r="O422" s="264">
        <v>7.6368302094213858E-2</v>
      </c>
      <c r="P422" s="264">
        <v>8.1059187988693548E-2</v>
      </c>
      <c r="Q422" s="264">
        <v>0.11044089398493107</v>
      </c>
      <c r="R422" s="264">
        <v>8.3635696541150106E-2</v>
      </c>
      <c r="S422" s="265">
        <v>7.5672433235252204E-2</v>
      </c>
      <c r="T422" s="344">
        <v>8.278860972609281E-2</v>
      </c>
      <c r="U422" s="515"/>
      <c r="V422" s="227"/>
      <c r="W422" s="515"/>
    </row>
    <row r="423" spans="1:23" x14ac:dyDescent="0.2">
      <c r="A423" s="471" t="s">
        <v>1</v>
      </c>
      <c r="B423" s="266">
        <f>B420/H419*100-100</f>
        <v>1.0418848167539352</v>
      </c>
      <c r="C423" s="267">
        <f t="shared" ref="C423:E423" si="168">C420/C419*100-100</f>
        <v>3.0004027386226255</v>
      </c>
      <c r="D423" s="267">
        <f t="shared" si="168"/>
        <v>2.6845293091058267</v>
      </c>
      <c r="E423" s="267">
        <f t="shared" si="168"/>
        <v>1.2165075454265519</v>
      </c>
      <c r="F423" s="267">
        <f>F420/F419*100-100</f>
        <v>2.4869109947643864</v>
      </c>
      <c r="G423" s="405">
        <f t="shared" ref="G423:L423" si="169">G420/G419*100-100</f>
        <v>0.60209424083770102</v>
      </c>
      <c r="H423" s="266">
        <f t="shared" si="169"/>
        <v>3.7419156144133012</v>
      </c>
      <c r="I423" s="267">
        <f t="shared" si="169"/>
        <v>1.4680217636792889</v>
      </c>
      <c r="J423" s="267">
        <f t="shared" si="169"/>
        <v>2.9128986197049187</v>
      </c>
      <c r="K423" s="267">
        <f t="shared" si="169"/>
        <v>7.3049114933931776</v>
      </c>
      <c r="L423" s="267">
        <f t="shared" si="169"/>
        <v>6.7353839441535825</v>
      </c>
      <c r="M423" s="268">
        <f>M420/M419*100-100</f>
        <v>5.8062827225130889</v>
      </c>
      <c r="N423" s="266">
        <f t="shared" ref="N423:T423" si="170">N420/N419*100-100</f>
        <v>2.489380618393767</v>
      </c>
      <c r="O423" s="267">
        <f t="shared" si="170"/>
        <v>2.7595986038394358</v>
      </c>
      <c r="P423" s="267">
        <f t="shared" si="170"/>
        <v>5.1121209127728946</v>
      </c>
      <c r="Q423" s="267">
        <f t="shared" si="170"/>
        <v>1.1125654450261777</v>
      </c>
      <c r="R423" s="267">
        <f t="shared" si="170"/>
        <v>4.9192844677137941</v>
      </c>
      <c r="S423" s="268">
        <f t="shared" si="170"/>
        <v>2.1418372203712437</v>
      </c>
      <c r="T423" s="345">
        <f t="shared" si="170"/>
        <v>3.1839913097847017</v>
      </c>
      <c r="U423" s="515"/>
      <c r="V423" s="227"/>
      <c r="W423" s="515"/>
    </row>
    <row r="424" spans="1:23" ht="13.5" thickBot="1" x14ac:dyDescent="0.25">
      <c r="A424" s="472" t="s">
        <v>27</v>
      </c>
      <c r="B424" s="474">
        <f t="shared" ref="B424:T424" si="171">B420-B407</f>
        <v>49.614814814814963</v>
      </c>
      <c r="C424" s="475">
        <f t="shared" si="171"/>
        <v>74.223227752639559</v>
      </c>
      <c r="D424" s="475">
        <f t="shared" si="171"/>
        <v>-15.159313725490392</v>
      </c>
      <c r="E424" s="475">
        <f t="shared" si="171"/>
        <v>388.82352941176487</v>
      </c>
      <c r="F424" s="475">
        <f t="shared" si="171"/>
        <v>213.97959183673447</v>
      </c>
      <c r="G424" s="476">
        <f t="shared" si="171"/>
        <v>113</v>
      </c>
      <c r="H424" s="474">
        <f t="shared" si="171"/>
        <v>102.35294117647072</v>
      </c>
      <c r="I424" s="475">
        <f t="shared" si="171"/>
        <v>109.85201627820925</v>
      </c>
      <c r="J424" s="475">
        <f t="shared" si="171"/>
        <v>149.84415584415592</v>
      </c>
      <c r="K424" s="475">
        <f t="shared" si="171"/>
        <v>258.38095238095275</v>
      </c>
      <c r="L424" s="475">
        <f t="shared" si="171"/>
        <v>161.55092592592564</v>
      </c>
      <c r="M424" s="477">
        <f t="shared" si="171"/>
        <v>61.391836734694152</v>
      </c>
      <c r="N424" s="474">
        <f t="shared" si="171"/>
        <v>181.81847755367608</v>
      </c>
      <c r="O424" s="475">
        <f t="shared" si="171"/>
        <v>63.803763440860166</v>
      </c>
      <c r="P424" s="475">
        <f t="shared" si="171"/>
        <v>284.78301886792451</v>
      </c>
      <c r="Q424" s="475">
        <f t="shared" si="171"/>
        <v>271.07142857142844</v>
      </c>
      <c r="R424" s="475">
        <f t="shared" si="171"/>
        <v>273.00141242937843</v>
      </c>
      <c r="S424" s="477">
        <f t="shared" si="171"/>
        <v>177.15151515151547</v>
      </c>
      <c r="T424" s="478">
        <f t="shared" si="171"/>
        <v>144.80177014150422</v>
      </c>
      <c r="U424" s="515"/>
      <c r="V424" s="227"/>
      <c r="W424" s="515"/>
    </row>
    <row r="425" spans="1:23" x14ac:dyDescent="0.2">
      <c r="A425" s="370" t="s">
        <v>51</v>
      </c>
      <c r="B425" s="274">
        <v>760</v>
      </c>
      <c r="C425" s="275">
        <v>755</v>
      </c>
      <c r="D425" s="275">
        <v>754</v>
      </c>
      <c r="E425" s="275">
        <v>185</v>
      </c>
      <c r="F425" s="275">
        <v>762</v>
      </c>
      <c r="G425" s="407">
        <v>757</v>
      </c>
      <c r="H425" s="274">
        <v>755</v>
      </c>
      <c r="I425" s="275">
        <v>753</v>
      </c>
      <c r="J425" s="275">
        <v>742</v>
      </c>
      <c r="K425" s="275">
        <v>179</v>
      </c>
      <c r="L425" s="275">
        <v>757</v>
      </c>
      <c r="M425" s="276">
        <v>758</v>
      </c>
      <c r="N425" s="274">
        <v>759</v>
      </c>
      <c r="O425" s="275">
        <v>767</v>
      </c>
      <c r="P425" s="275">
        <v>761</v>
      </c>
      <c r="Q425" s="275">
        <v>177</v>
      </c>
      <c r="R425" s="275">
        <v>759</v>
      </c>
      <c r="S425" s="276">
        <v>753</v>
      </c>
      <c r="T425" s="347">
        <f>SUM(B425:S425)</f>
        <v>11893</v>
      </c>
      <c r="U425" s="227" t="s">
        <v>56</v>
      </c>
      <c r="V425" s="278">
        <f>T412-T425</f>
        <v>23</v>
      </c>
      <c r="W425" s="279">
        <f>V425/T412</f>
        <v>1.9301779120510238E-3</v>
      </c>
    </row>
    <row r="426" spans="1:23" x14ac:dyDescent="0.2">
      <c r="A426" s="371" t="s">
        <v>28</v>
      </c>
      <c r="B426" s="323"/>
      <c r="C426" s="240"/>
      <c r="D426" s="240"/>
      <c r="E426" s="240"/>
      <c r="F426" s="240"/>
      <c r="G426" s="408"/>
      <c r="H426" s="242"/>
      <c r="I426" s="240"/>
      <c r="J426" s="240"/>
      <c r="K426" s="240"/>
      <c r="L426" s="240"/>
      <c r="M426" s="243"/>
      <c r="N426" s="242"/>
      <c r="O426" s="240"/>
      <c r="P426" s="240"/>
      <c r="Q426" s="240"/>
      <c r="R426" s="240"/>
      <c r="S426" s="243"/>
      <c r="T426" s="339"/>
      <c r="U426" s="227" t="s">
        <v>57</v>
      </c>
      <c r="V426" s="362">
        <v>162.19</v>
      </c>
      <c r="W426" s="515"/>
    </row>
    <row r="427" spans="1:23" ht="13.5" thickBot="1" x14ac:dyDescent="0.25">
      <c r="A427" s="372" t="s">
        <v>26</v>
      </c>
      <c r="B427" s="410">
        <f t="shared" ref="B427:S427" si="172">B426-B413</f>
        <v>0</v>
      </c>
      <c r="C427" s="415">
        <f t="shared" si="172"/>
        <v>0</v>
      </c>
      <c r="D427" s="415">
        <f t="shared" si="172"/>
        <v>0</v>
      </c>
      <c r="E427" s="415">
        <f t="shared" si="172"/>
        <v>0</v>
      </c>
      <c r="F427" s="415">
        <f t="shared" si="172"/>
        <v>0</v>
      </c>
      <c r="G427" s="416">
        <f t="shared" si="172"/>
        <v>0</v>
      </c>
      <c r="H427" s="410">
        <f t="shared" si="172"/>
        <v>0</v>
      </c>
      <c r="I427" s="415">
        <f t="shared" si="172"/>
        <v>0</v>
      </c>
      <c r="J427" s="415">
        <f t="shared" si="172"/>
        <v>0</v>
      </c>
      <c r="K427" s="415">
        <f t="shared" si="172"/>
        <v>0</v>
      </c>
      <c r="L427" s="415">
        <f t="shared" si="172"/>
        <v>0</v>
      </c>
      <c r="M427" s="417">
        <f t="shared" si="172"/>
        <v>0</v>
      </c>
      <c r="N427" s="410">
        <f t="shared" si="172"/>
        <v>0</v>
      </c>
      <c r="O427" s="415">
        <f t="shared" si="172"/>
        <v>0</v>
      </c>
      <c r="P427" s="415">
        <f t="shared" si="172"/>
        <v>0</v>
      </c>
      <c r="Q427" s="415">
        <f t="shared" si="172"/>
        <v>0</v>
      </c>
      <c r="R427" s="415">
        <f t="shared" si="172"/>
        <v>0</v>
      </c>
      <c r="S427" s="417">
        <f t="shared" si="172"/>
        <v>0</v>
      </c>
      <c r="T427" s="348"/>
      <c r="U427" s="227" t="s">
        <v>26</v>
      </c>
      <c r="V427" s="227">
        <f>V426-V413</f>
        <v>4.8199999999999932</v>
      </c>
      <c r="W427" s="515"/>
    </row>
    <row r="429" spans="1:23" ht="13.5" thickBot="1" x14ac:dyDescent="0.25"/>
    <row r="430" spans="1:23" ht="13.5" thickBot="1" x14ac:dyDescent="0.25">
      <c r="A430" s="468" t="s">
        <v>137</v>
      </c>
      <c r="B430" s="624" t="s">
        <v>53</v>
      </c>
      <c r="C430" s="625"/>
      <c r="D430" s="625"/>
      <c r="E430" s="625"/>
      <c r="F430" s="625"/>
      <c r="G430" s="626"/>
      <c r="H430" s="624" t="s">
        <v>72</v>
      </c>
      <c r="I430" s="625"/>
      <c r="J430" s="625"/>
      <c r="K430" s="625"/>
      <c r="L430" s="625"/>
      <c r="M430" s="626"/>
      <c r="N430" s="624" t="s">
        <v>63</v>
      </c>
      <c r="O430" s="625"/>
      <c r="P430" s="625"/>
      <c r="Q430" s="625"/>
      <c r="R430" s="625"/>
      <c r="S430" s="626"/>
      <c r="T430" s="338" t="s">
        <v>55</v>
      </c>
      <c r="U430" s="516"/>
      <c r="V430" s="516"/>
      <c r="W430" s="516"/>
    </row>
    <row r="431" spans="1:23" x14ac:dyDescent="0.2">
      <c r="A431" s="469" t="s">
        <v>54</v>
      </c>
      <c r="B431" s="448">
        <v>1</v>
      </c>
      <c r="C431" s="449">
        <v>2</v>
      </c>
      <c r="D431" s="449">
        <v>3</v>
      </c>
      <c r="E431" s="449">
        <v>4</v>
      </c>
      <c r="F431" s="449">
        <v>5</v>
      </c>
      <c r="G431" s="450">
        <v>6</v>
      </c>
      <c r="H431" s="448">
        <v>7</v>
      </c>
      <c r="I431" s="449">
        <v>8</v>
      </c>
      <c r="J431" s="449">
        <v>9</v>
      </c>
      <c r="K431" s="449">
        <v>10</v>
      </c>
      <c r="L431" s="449">
        <v>11</v>
      </c>
      <c r="M431" s="451">
        <v>12</v>
      </c>
      <c r="N431" s="448">
        <v>13</v>
      </c>
      <c r="O431" s="449">
        <v>14</v>
      </c>
      <c r="P431" s="449">
        <v>15</v>
      </c>
      <c r="Q431" s="449">
        <v>16</v>
      </c>
      <c r="R431" s="449">
        <v>17</v>
      </c>
      <c r="S431" s="451">
        <v>18</v>
      </c>
      <c r="T431" s="459">
        <v>720</v>
      </c>
      <c r="U431" s="516"/>
      <c r="V431" s="516"/>
      <c r="W431" s="516"/>
    </row>
    <row r="432" spans="1:23" x14ac:dyDescent="0.2">
      <c r="A432" s="470" t="s">
        <v>3</v>
      </c>
      <c r="B432" s="473">
        <v>3870</v>
      </c>
      <c r="C432" s="254">
        <v>3870</v>
      </c>
      <c r="D432" s="254">
        <v>3870</v>
      </c>
      <c r="E432" s="254">
        <v>3870</v>
      </c>
      <c r="F432" s="254">
        <v>3870</v>
      </c>
      <c r="G432" s="404">
        <v>3870</v>
      </c>
      <c r="H432" s="253">
        <v>3870</v>
      </c>
      <c r="I432" s="254">
        <v>3870</v>
      </c>
      <c r="J432" s="254">
        <v>3870</v>
      </c>
      <c r="K432" s="254">
        <v>3870</v>
      </c>
      <c r="L432" s="254">
        <v>3870</v>
      </c>
      <c r="M432" s="255">
        <v>3870</v>
      </c>
      <c r="N432" s="253">
        <v>3870</v>
      </c>
      <c r="O432" s="254">
        <v>3870</v>
      </c>
      <c r="P432" s="254">
        <v>3870</v>
      </c>
      <c r="Q432" s="254">
        <v>3870</v>
      </c>
      <c r="R432" s="254">
        <v>3870</v>
      </c>
      <c r="S432" s="255">
        <v>3870</v>
      </c>
      <c r="T432" s="341">
        <v>3870</v>
      </c>
      <c r="U432" s="516"/>
      <c r="V432" s="516"/>
      <c r="W432" s="516"/>
    </row>
    <row r="433" spans="1:23" x14ac:dyDescent="0.2">
      <c r="A433" s="471" t="s">
        <v>6</v>
      </c>
      <c r="B433" s="256">
        <v>4050.7142857142858</v>
      </c>
      <c r="C433" s="257">
        <v>3971.7021276595747</v>
      </c>
      <c r="D433" s="257">
        <v>4064.4444444444443</v>
      </c>
      <c r="E433" s="257">
        <v>3785</v>
      </c>
      <c r="F433" s="257">
        <v>4010</v>
      </c>
      <c r="G433" s="296">
        <v>4055.3061224489797</v>
      </c>
      <c r="H433" s="256">
        <v>4013.2608695652175</v>
      </c>
      <c r="I433" s="257">
        <v>3910</v>
      </c>
      <c r="J433" s="257">
        <v>4055.6097560975609</v>
      </c>
      <c r="K433" s="257">
        <v>4235.8823529411766</v>
      </c>
      <c r="L433" s="257">
        <v>4096.2222222222226</v>
      </c>
      <c r="M433" s="258">
        <v>4090.2083333333335</v>
      </c>
      <c r="N433" s="256">
        <v>3985.909090909091</v>
      </c>
      <c r="O433" s="257">
        <v>3992.8260869565215</v>
      </c>
      <c r="P433" s="257">
        <v>4039.387755102041</v>
      </c>
      <c r="Q433" s="257">
        <v>4230</v>
      </c>
      <c r="R433" s="257">
        <v>3992</v>
      </c>
      <c r="S433" s="258">
        <v>4165.9574468085102</v>
      </c>
      <c r="T433" s="342">
        <v>4038.2638888888887</v>
      </c>
      <c r="U433" s="516"/>
      <c r="V433" s="516"/>
      <c r="W433" s="516"/>
    </row>
    <row r="434" spans="1:23" x14ac:dyDescent="0.2">
      <c r="A434" s="469" t="s">
        <v>7</v>
      </c>
      <c r="B434" s="260">
        <v>83.333333333333329</v>
      </c>
      <c r="C434" s="261">
        <v>70.212765957446805</v>
      </c>
      <c r="D434" s="261">
        <v>84.444444444444443</v>
      </c>
      <c r="E434" s="261">
        <v>78.571428571428569</v>
      </c>
      <c r="F434" s="261">
        <v>80.555555555555557</v>
      </c>
      <c r="G434" s="509">
        <v>83.673469387755105</v>
      </c>
      <c r="H434" s="260">
        <v>86.956521739130437</v>
      </c>
      <c r="I434" s="261">
        <v>83.720930232558146</v>
      </c>
      <c r="J434" s="261">
        <v>90.243902439024396</v>
      </c>
      <c r="K434" s="261">
        <v>82.352941176470594</v>
      </c>
      <c r="L434" s="261">
        <v>88.888888888888886</v>
      </c>
      <c r="M434" s="262">
        <v>79.166666666666671</v>
      </c>
      <c r="N434" s="260">
        <v>88.63636363636364</v>
      </c>
      <c r="O434" s="261">
        <v>89.130434782608702</v>
      </c>
      <c r="P434" s="261">
        <v>81.632653061224488</v>
      </c>
      <c r="Q434" s="261">
        <v>81.25</v>
      </c>
      <c r="R434" s="261">
        <v>86.666666666666671</v>
      </c>
      <c r="S434" s="262">
        <v>82.978723404255319</v>
      </c>
      <c r="T434" s="343">
        <v>82.222222222222229</v>
      </c>
      <c r="U434" s="516"/>
      <c r="V434" s="227"/>
      <c r="W434" s="516"/>
    </row>
    <row r="435" spans="1:23" x14ac:dyDescent="0.2">
      <c r="A435" s="469" t="s">
        <v>8</v>
      </c>
      <c r="B435" s="263">
        <v>7.5842889425778021E-2</v>
      </c>
      <c r="C435" s="264">
        <v>9.4840495430346491E-2</v>
      </c>
      <c r="D435" s="264">
        <v>7.813565424202408E-2</v>
      </c>
      <c r="E435" s="264">
        <v>9.1132861983256666E-2</v>
      </c>
      <c r="F435" s="264">
        <v>8.181426300069207E-2</v>
      </c>
      <c r="G435" s="302">
        <v>7.9125850028566841E-2</v>
      </c>
      <c r="H435" s="263">
        <v>7.3361666405741946E-2</v>
      </c>
      <c r="I435" s="264">
        <v>7.8515587531961889E-2</v>
      </c>
      <c r="J435" s="264">
        <v>6.9828332192394982E-2</v>
      </c>
      <c r="K435" s="264">
        <v>7.5114463442216936E-2</v>
      </c>
      <c r="L435" s="264">
        <v>6.1590862283772113E-2</v>
      </c>
      <c r="M435" s="265">
        <v>7.0854456646128536E-2</v>
      </c>
      <c r="N435" s="263">
        <v>7.2808028339231765E-2</v>
      </c>
      <c r="O435" s="264">
        <v>6.7459083382552645E-2</v>
      </c>
      <c r="P435" s="264">
        <v>7.4677478746323689E-2</v>
      </c>
      <c r="Q435" s="264">
        <v>6.8680090053588425E-2</v>
      </c>
      <c r="R435" s="264">
        <v>6.3375818384385246E-2</v>
      </c>
      <c r="S435" s="265">
        <v>6.909419656096856E-2</v>
      </c>
      <c r="T435" s="344">
        <v>7.7143462412197092E-2</v>
      </c>
      <c r="U435" s="516"/>
      <c r="V435" s="227"/>
      <c r="W435" s="516"/>
    </row>
    <row r="436" spans="1:23" x14ac:dyDescent="0.2">
      <c r="A436" s="471" t="s">
        <v>1</v>
      </c>
      <c r="B436" s="266">
        <f>B433/H432*100-100</f>
        <v>4.6696197858988597</v>
      </c>
      <c r="C436" s="267">
        <f t="shared" ref="C436:E436" si="173">C433/C432*100-100</f>
        <v>2.6279619550277715</v>
      </c>
      <c r="D436" s="267">
        <f t="shared" si="173"/>
        <v>5.0244042492104484</v>
      </c>
      <c r="E436" s="267">
        <f t="shared" si="173"/>
        <v>-2.1963824289405665</v>
      </c>
      <c r="F436" s="267">
        <f>F433/F432*100-100</f>
        <v>3.6175710594315262</v>
      </c>
      <c r="G436" s="405">
        <f t="shared" ref="G436:L436" si="174">G433/G432*100-100</f>
        <v>4.7882718979064549</v>
      </c>
      <c r="H436" s="266">
        <f t="shared" si="174"/>
        <v>3.7018312549151915</v>
      </c>
      <c r="I436" s="267">
        <f t="shared" si="174"/>
        <v>1.0335917312661564</v>
      </c>
      <c r="J436" s="267">
        <f t="shared" si="174"/>
        <v>4.7961177286191372</v>
      </c>
      <c r="K436" s="267">
        <f t="shared" si="174"/>
        <v>9.4543243654050713</v>
      </c>
      <c r="L436" s="267">
        <f t="shared" si="174"/>
        <v>5.8455354579385812</v>
      </c>
      <c r="M436" s="268">
        <f>M433/M432*100-100</f>
        <v>5.6901378122308444</v>
      </c>
      <c r="N436" s="266">
        <f t="shared" ref="N436:T436" si="175">N433/N432*100-100</f>
        <v>2.9950669485553192</v>
      </c>
      <c r="O436" s="267">
        <f t="shared" si="175"/>
        <v>3.1738006965509555</v>
      </c>
      <c r="P436" s="267">
        <f t="shared" si="175"/>
        <v>4.376944576280124</v>
      </c>
      <c r="Q436" s="267">
        <f t="shared" si="175"/>
        <v>9.3023255813953369</v>
      </c>
      <c r="R436" s="267">
        <f t="shared" si="175"/>
        <v>3.1524547803617509</v>
      </c>
      <c r="S436" s="268">
        <f t="shared" si="175"/>
        <v>7.647479245697923</v>
      </c>
      <c r="T436" s="345">
        <f t="shared" si="175"/>
        <v>4.3479041056560419</v>
      </c>
      <c r="U436" s="516"/>
      <c r="V436" s="227"/>
      <c r="W436" s="516"/>
    </row>
    <row r="437" spans="1:23" ht="13.5" thickBot="1" x14ac:dyDescent="0.25">
      <c r="A437" s="472" t="s">
        <v>27</v>
      </c>
      <c r="B437" s="474">
        <f t="shared" ref="B437:T437" si="176">B433-B420</f>
        <v>190.9142857142856</v>
      </c>
      <c r="C437" s="475">
        <f t="shared" si="176"/>
        <v>37.086743044189916</v>
      </c>
      <c r="D437" s="475">
        <f t="shared" si="176"/>
        <v>141.89542483660125</v>
      </c>
      <c r="E437" s="475">
        <f t="shared" si="176"/>
        <v>-81.470588235294144</v>
      </c>
      <c r="F437" s="475">
        <f t="shared" si="176"/>
        <v>95</v>
      </c>
      <c r="G437" s="476">
        <f t="shared" si="176"/>
        <v>212.30612244897975</v>
      </c>
      <c r="H437" s="474">
        <f t="shared" si="176"/>
        <v>50.319693094629201</v>
      </c>
      <c r="I437" s="475">
        <f t="shared" si="176"/>
        <v>33.921568627451052</v>
      </c>
      <c r="J437" s="475">
        <f t="shared" si="176"/>
        <v>124.3370288248334</v>
      </c>
      <c r="K437" s="475">
        <f t="shared" si="176"/>
        <v>136.83473389355731</v>
      </c>
      <c r="L437" s="475">
        <f t="shared" si="176"/>
        <v>18.930555555556111</v>
      </c>
      <c r="M437" s="477">
        <f t="shared" si="176"/>
        <v>48.408333333333303</v>
      </c>
      <c r="N437" s="474">
        <f t="shared" si="176"/>
        <v>70.814751286449336</v>
      </c>
      <c r="O437" s="475">
        <f t="shared" si="176"/>
        <v>67.409420289855007</v>
      </c>
      <c r="P437" s="475">
        <f t="shared" si="176"/>
        <v>24.104736234116444</v>
      </c>
      <c r="Q437" s="475">
        <f t="shared" si="176"/>
        <v>367.5</v>
      </c>
      <c r="R437" s="475">
        <f t="shared" si="176"/>
        <v>-15.916666666666515</v>
      </c>
      <c r="S437" s="477">
        <f t="shared" si="176"/>
        <v>264.13926499032823</v>
      </c>
      <c r="T437" s="478">
        <f t="shared" si="176"/>
        <v>96.635420855112898</v>
      </c>
      <c r="U437" s="516"/>
      <c r="V437" s="227"/>
      <c r="W437" s="516"/>
    </row>
    <row r="438" spans="1:23" x14ac:dyDescent="0.2">
      <c r="A438" s="370" t="s">
        <v>51</v>
      </c>
      <c r="B438" s="274">
        <v>760</v>
      </c>
      <c r="C438" s="275">
        <v>754</v>
      </c>
      <c r="D438" s="275">
        <v>753</v>
      </c>
      <c r="E438" s="275">
        <v>181</v>
      </c>
      <c r="F438" s="275">
        <v>762</v>
      </c>
      <c r="G438" s="407">
        <v>757</v>
      </c>
      <c r="H438" s="274">
        <v>751</v>
      </c>
      <c r="I438" s="275">
        <v>753</v>
      </c>
      <c r="J438" s="275">
        <v>742</v>
      </c>
      <c r="K438" s="275">
        <v>166</v>
      </c>
      <c r="L438" s="275">
        <v>757</v>
      </c>
      <c r="M438" s="276">
        <v>756</v>
      </c>
      <c r="N438" s="274">
        <v>759</v>
      </c>
      <c r="O438" s="275">
        <v>765</v>
      </c>
      <c r="P438" s="275">
        <v>758</v>
      </c>
      <c r="Q438" s="275">
        <v>171</v>
      </c>
      <c r="R438" s="275">
        <v>758</v>
      </c>
      <c r="S438" s="276">
        <v>753</v>
      </c>
      <c r="T438" s="347">
        <f>SUM(B438:S438)</f>
        <v>11856</v>
      </c>
      <c r="U438" s="227" t="s">
        <v>56</v>
      </c>
      <c r="V438" s="278">
        <f>T425-T438</f>
        <v>37</v>
      </c>
      <c r="W438" s="279">
        <f>V438/T425</f>
        <v>3.1110737408559658E-3</v>
      </c>
    </row>
    <row r="439" spans="1:23" x14ac:dyDescent="0.2">
      <c r="A439" s="371" t="s">
        <v>28</v>
      </c>
      <c r="B439" s="323"/>
      <c r="C439" s="240"/>
      <c r="D439" s="240"/>
      <c r="E439" s="240"/>
      <c r="F439" s="240"/>
      <c r="G439" s="408"/>
      <c r="H439" s="242"/>
      <c r="I439" s="240"/>
      <c r="J439" s="240"/>
      <c r="K439" s="240"/>
      <c r="L439" s="240"/>
      <c r="M439" s="243"/>
      <c r="N439" s="242"/>
      <c r="O439" s="240"/>
      <c r="P439" s="240"/>
      <c r="Q439" s="240"/>
      <c r="R439" s="240"/>
      <c r="S439" s="243"/>
      <c r="T439" s="339"/>
      <c r="U439" s="227" t="s">
        <v>57</v>
      </c>
      <c r="V439" s="362">
        <v>162.36000000000001</v>
      </c>
      <c r="W439" s="516"/>
    </row>
    <row r="440" spans="1:23" ht="13.5" thickBot="1" x14ac:dyDescent="0.25">
      <c r="A440" s="372" t="s">
        <v>26</v>
      </c>
      <c r="B440" s="410">
        <f t="shared" ref="B440:S440" si="177">B439-B426</f>
        <v>0</v>
      </c>
      <c r="C440" s="415">
        <f t="shared" si="177"/>
        <v>0</v>
      </c>
      <c r="D440" s="415">
        <f t="shared" si="177"/>
        <v>0</v>
      </c>
      <c r="E440" s="415">
        <f t="shared" si="177"/>
        <v>0</v>
      </c>
      <c r="F440" s="415">
        <f t="shared" si="177"/>
        <v>0</v>
      </c>
      <c r="G440" s="416">
        <f t="shared" si="177"/>
        <v>0</v>
      </c>
      <c r="H440" s="410">
        <f t="shared" si="177"/>
        <v>0</v>
      </c>
      <c r="I440" s="415">
        <f t="shared" si="177"/>
        <v>0</v>
      </c>
      <c r="J440" s="415">
        <f t="shared" si="177"/>
        <v>0</v>
      </c>
      <c r="K440" s="415">
        <f t="shared" si="177"/>
        <v>0</v>
      </c>
      <c r="L440" s="415">
        <f t="shared" si="177"/>
        <v>0</v>
      </c>
      <c r="M440" s="417">
        <f t="shared" si="177"/>
        <v>0</v>
      </c>
      <c r="N440" s="410">
        <f t="shared" si="177"/>
        <v>0</v>
      </c>
      <c r="O440" s="415">
        <f t="shared" si="177"/>
        <v>0</v>
      </c>
      <c r="P440" s="415">
        <f t="shared" si="177"/>
        <v>0</v>
      </c>
      <c r="Q440" s="415">
        <f t="shared" si="177"/>
        <v>0</v>
      </c>
      <c r="R440" s="415">
        <f t="shared" si="177"/>
        <v>0</v>
      </c>
      <c r="S440" s="417">
        <f t="shared" si="177"/>
        <v>0</v>
      </c>
      <c r="T440" s="348"/>
      <c r="U440" s="227" t="s">
        <v>26</v>
      </c>
      <c r="V440" s="227">
        <f>V439-V426</f>
        <v>0.17000000000001592</v>
      </c>
      <c r="W440" s="516"/>
    </row>
    <row r="442" spans="1:23" ht="13.5" thickBot="1" x14ac:dyDescent="0.25"/>
    <row r="443" spans="1:23" ht="13.5" thickBot="1" x14ac:dyDescent="0.25">
      <c r="A443" s="468" t="s">
        <v>138</v>
      </c>
      <c r="B443" s="624" t="s">
        <v>53</v>
      </c>
      <c r="C443" s="625"/>
      <c r="D443" s="625"/>
      <c r="E443" s="625"/>
      <c r="F443" s="625"/>
      <c r="G443" s="626"/>
      <c r="H443" s="624" t="s">
        <v>72</v>
      </c>
      <c r="I443" s="625"/>
      <c r="J443" s="625"/>
      <c r="K443" s="625"/>
      <c r="L443" s="625"/>
      <c r="M443" s="626"/>
      <c r="N443" s="624" t="s">
        <v>63</v>
      </c>
      <c r="O443" s="625"/>
      <c r="P443" s="625"/>
      <c r="Q443" s="625"/>
      <c r="R443" s="625"/>
      <c r="S443" s="626"/>
      <c r="T443" s="338" t="s">
        <v>55</v>
      </c>
      <c r="U443" s="517"/>
      <c r="V443" s="517"/>
      <c r="W443" s="517"/>
    </row>
    <row r="444" spans="1:23" x14ac:dyDescent="0.2">
      <c r="A444" s="469" t="s">
        <v>54</v>
      </c>
      <c r="B444" s="448">
        <v>1</v>
      </c>
      <c r="C444" s="449">
        <v>2</v>
      </c>
      <c r="D444" s="449">
        <v>3</v>
      </c>
      <c r="E444" s="449">
        <v>4</v>
      </c>
      <c r="F444" s="449">
        <v>5</v>
      </c>
      <c r="G444" s="450">
        <v>6</v>
      </c>
      <c r="H444" s="448">
        <v>7</v>
      </c>
      <c r="I444" s="449">
        <v>8</v>
      </c>
      <c r="J444" s="449">
        <v>9</v>
      </c>
      <c r="K444" s="449">
        <v>10</v>
      </c>
      <c r="L444" s="449">
        <v>11</v>
      </c>
      <c r="M444" s="451">
        <v>12</v>
      </c>
      <c r="N444" s="448">
        <v>13</v>
      </c>
      <c r="O444" s="449">
        <v>14</v>
      </c>
      <c r="P444" s="449">
        <v>15</v>
      </c>
      <c r="Q444" s="449">
        <v>16</v>
      </c>
      <c r="R444" s="449">
        <v>17</v>
      </c>
      <c r="S444" s="451">
        <v>18</v>
      </c>
      <c r="T444" s="459">
        <v>720</v>
      </c>
      <c r="U444" s="517"/>
      <c r="V444" s="517"/>
      <c r="W444" s="517"/>
    </row>
    <row r="445" spans="1:23" x14ac:dyDescent="0.2">
      <c r="A445" s="470" t="s">
        <v>3</v>
      </c>
      <c r="B445" s="473">
        <v>3888</v>
      </c>
      <c r="C445" s="254">
        <v>3888</v>
      </c>
      <c r="D445" s="254">
        <v>3888</v>
      </c>
      <c r="E445" s="254">
        <v>3888</v>
      </c>
      <c r="F445" s="254">
        <v>3888</v>
      </c>
      <c r="G445" s="404">
        <v>3888</v>
      </c>
      <c r="H445" s="253">
        <v>3888</v>
      </c>
      <c r="I445" s="254">
        <v>3888</v>
      </c>
      <c r="J445" s="254">
        <v>3888</v>
      </c>
      <c r="K445" s="254">
        <v>3888</v>
      </c>
      <c r="L445" s="254">
        <v>3888</v>
      </c>
      <c r="M445" s="255">
        <v>3888</v>
      </c>
      <c r="N445" s="253">
        <v>3888</v>
      </c>
      <c r="O445" s="254">
        <v>3888</v>
      </c>
      <c r="P445" s="254">
        <v>3888</v>
      </c>
      <c r="Q445" s="254">
        <v>3888</v>
      </c>
      <c r="R445" s="254">
        <v>3888</v>
      </c>
      <c r="S445" s="255">
        <v>3888</v>
      </c>
      <c r="T445" s="341">
        <v>3888</v>
      </c>
      <c r="U445" s="517"/>
      <c r="V445" s="517"/>
      <c r="W445" s="517"/>
    </row>
    <row r="446" spans="1:23" x14ac:dyDescent="0.2">
      <c r="A446" s="471" t="s">
        <v>6</v>
      </c>
      <c r="B446" s="256">
        <v>4101.25</v>
      </c>
      <c r="C446" s="257">
        <v>4108.4615384615381</v>
      </c>
      <c r="D446" s="257">
        <v>4103.5897435897432</v>
      </c>
      <c r="E446" s="257">
        <v>4022.7777777777778</v>
      </c>
      <c r="F446" s="257">
        <v>4043.6842105263158</v>
      </c>
      <c r="G446" s="296">
        <v>4182.105263157895</v>
      </c>
      <c r="H446" s="256">
        <v>4123.0769230769229</v>
      </c>
      <c r="I446" s="257">
        <v>4158.2142857142853</v>
      </c>
      <c r="J446" s="257">
        <v>4123.7254901960787</v>
      </c>
      <c r="K446" s="257">
        <v>4124.5161290322585</v>
      </c>
      <c r="L446" s="257">
        <v>4232.4444444444443</v>
      </c>
      <c r="M446" s="258">
        <v>4295.2941176470586</v>
      </c>
      <c r="N446" s="256">
        <v>4127.0370370370374</v>
      </c>
      <c r="O446" s="257">
        <v>4213.5714285714284</v>
      </c>
      <c r="P446" s="257">
        <v>4130.3773584905657</v>
      </c>
      <c r="Q446" s="257">
        <v>4073.75</v>
      </c>
      <c r="R446" s="257">
        <v>4113.8</v>
      </c>
      <c r="S446" s="258">
        <v>4133.090909090909</v>
      </c>
      <c r="T446" s="342">
        <v>4142.7468354430375</v>
      </c>
      <c r="U446" s="517"/>
      <c r="V446" s="517"/>
      <c r="W446" s="517"/>
    </row>
    <row r="447" spans="1:23" x14ac:dyDescent="0.2">
      <c r="A447" s="469" t="s">
        <v>7</v>
      </c>
      <c r="B447" s="260">
        <v>70</v>
      </c>
      <c r="C447" s="261">
        <v>87.179487179487182</v>
      </c>
      <c r="D447" s="261">
        <v>79.487179487179489</v>
      </c>
      <c r="E447" s="261">
        <v>88.888888888888886</v>
      </c>
      <c r="F447" s="261">
        <v>81.578947368421055</v>
      </c>
      <c r="G447" s="509">
        <v>78.94736842105263</v>
      </c>
      <c r="H447" s="260">
        <v>84.615384615384613</v>
      </c>
      <c r="I447" s="261">
        <v>85.714285714285708</v>
      </c>
      <c r="J447" s="261">
        <v>76.470588235294116</v>
      </c>
      <c r="K447" s="261">
        <v>93.548387096774192</v>
      </c>
      <c r="L447" s="261">
        <v>84.444444444444443</v>
      </c>
      <c r="M447" s="262">
        <v>76.470588235294116</v>
      </c>
      <c r="N447" s="260">
        <v>90.740740740740748</v>
      </c>
      <c r="O447" s="261">
        <v>82.142857142857139</v>
      </c>
      <c r="P447" s="261">
        <v>88.679245283018872</v>
      </c>
      <c r="Q447" s="261">
        <v>87.5</v>
      </c>
      <c r="R447" s="261">
        <v>74</v>
      </c>
      <c r="S447" s="262">
        <v>72.727272727272734</v>
      </c>
      <c r="T447" s="343">
        <v>81.518987341772146</v>
      </c>
      <c r="U447" s="517"/>
      <c r="V447" s="227"/>
      <c r="W447" s="517"/>
    </row>
    <row r="448" spans="1:23" x14ac:dyDescent="0.2">
      <c r="A448" s="469" t="s">
        <v>8</v>
      </c>
      <c r="B448" s="263">
        <v>9.1206357097777066E-2</v>
      </c>
      <c r="C448" s="264">
        <v>7.3877382633603758E-2</v>
      </c>
      <c r="D448" s="264">
        <v>7.673946692575416E-2</v>
      </c>
      <c r="E448" s="264">
        <v>7.3764433331021576E-2</v>
      </c>
      <c r="F448" s="264">
        <v>7.2187437645541377E-2</v>
      </c>
      <c r="G448" s="302">
        <v>8.0691603699947559E-2</v>
      </c>
      <c r="H448" s="263">
        <v>6.6465059568632121E-2</v>
      </c>
      <c r="I448" s="264">
        <v>7.7927110798400326E-2</v>
      </c>
      <c r="J448" s="264">
        <v>9.3281355793811652E-2</v>
      </c>
      <c r="K448" s="264">
        <v>7.2219972630676935E-2</v>
      </c>
      <c r="L448" s="264">
        <v>6.6494451085025941E-2</v>
      </c>
      <c r="M448" s="265">
        <v>7.8558481193367682E-2</v>
      </c>
      <c r="N448" s="263">
        <v>5.7388307641581211E-2</v>
      </c>
      <c r="O448" s="264">
        <v>7.1904770468757914E-2</v>
      </c>
      <c r="P448" s="264">
        <v>7.3776208676680444E-2</v>
      </c>
      <c r="Q448" s="264">
        <v>7.2118888713659957E-2</v>
      </c>
      <c r="R448" s="264">
        <v>9.0288559974143742E-2</v>
      </c>
      <c r="S448" s="265">
        <v>8.0340902396828826E-2</v>
      </c>
      <c r="T448" s="344">
        <v>7.8112113504686845E-2</v>
      </c>
      <c r="U448" s="517"/>
      <c r="V448" s="227"/>
      <c r="W448" s="517"/>
    </row>
    <row r="449" spans="1:23" x14ac:dyDescent="0.2">
      <c r="A449" s="471" t="s">
        <v>1</v>
      </c>
      <c r="B449" s="266">
        <f>B446/H445*100-100</f>
        <v>5.4848251028806629</v>
      </c>
      <c r="C449" s="267">
        <f t="shared" ref="C449:E449" si="178">C446/C445*100-100</f>
        <v>5.6703070591959346</v>
      </c>
      <c r="D449" s="267">
        <f t="shared" si="178"/>
        <v>5.545003693151827</v>
      </c>
      <c r="E449" s="267">
        <f t="shared" si="178"/>
        <v>3.4665066300868688</v>
      </c>
      <c r="F449" s="267">
        <f>F446/F445*100-100</f>
        <v>4.0042235217673863</v>
      </c>
      <c r="G449" s="405">
        <f t="shared" ref="G449:L449" si="179">G446/G445*100-100</f>
        <v>7.564435780810058</v>
      </c>
      <c r="H449" s="266">
        <f t="shared" si="179"/>
        <v>6.0462171573282717</v>
      </c>
      <c r="I449" s="267">
        <f t="shared" si="179"/>
        <v>6.9499559082892404</v>
      </c>
      <c r="J449" s="267">
        <f t="shared" si="179"/>
        <v>6.0628984103929753</v>
      </c>
      <c r="K449" s="267">
        <f t="shared" si="179"/>
        <v>6.0832337714058298</v>
      </c>
      <c r="L449" s="267">
        <f t="shared" si="179"/>
        <v>8.8591678097850775</v>
      </c>
      <c r="M449" s="268">
        <f>M446/M445*100-100</f>
        <v>10.475671750181533</v>
      </c>
      <c r="N449" s="266">
        <f t="shared" ref="N449:T449" si="180">N446/N445*100-100</f>
        <v>6.1480719402530184</v>
      </c>
      <c r="O449" s="267">
        <f t="shared" si="180"/>
        <v>8.3737507348618436</v>
      </c>
      <c r="P449" s="267">
        <f t="shared" si="180"/>
        <v>6.233985557884921</v>
      </c>
      <c r="Q449" s="267">
        <f t="shared" si="180"/>
        <v>4.7775205761316784</v>
      </c>
      <c r="R449" s="267">
        <f t="shared" si="180"/>
        <v>5.8076131687242878</v>
      </c>
      <c r="S449" s="268">
        <f t="shared" si="180"/>
        <v>6.3037785260007411</v>
      </c>
      <c r="T449" s="345">
        <f t="shared" si="180"/>
        <v>6.5521305412303832</v>
      </c>
      <c r="U449" s="517"/>
      <c r="V449" s="227"/>
      <c r="W449" s="517"/>
    </row>
    <row r="450" spans="1:23" ht="13.5" thickBot="1" x14ac:dyDescent="0.25">
      <c r="A450" s="472" t="s">
        <v>27</v>
      </c>
      <c r="B450" s="474">
        <f t="shared" ref="B450:T450" si="181">B446-B433</f>
        <v>50.535714285714221</v>
      </c>
      <c r="C450" s="475">
        <f t="shared" si="181"/>
        <v>136.75941080196344</v>
      </c>
      <c r="D450" s="475">
        <f t="shared" si="181"/>
        <v>39.14529914529885</v>
      </c>
      <c r="E450" s="475">
        <f t="shared" si="181"/>
        <v>237.77777777777783</v>
      </c>
      <c r="F450" s="475">
        <f t="shared" si="181"/>
        <v>33.684210526315837</v>
      </c>
      <c r="G450" s="476">
        <f t="shared" si="181"/>
        <v>126.79914070891527</v>
      </c>
      <c r="H450" s="474">
        <f t="shared" si="181"/>
        <v>109.81605351170538</v>
      </c>
      <c r="I450" s="475">
        <f t="shared" si="181"/>
        <v>248.21428571428532</v>
      </c>
      <c r="J450" s="475">
        <f t="shared" si="181"/>
        <v>68.115734098517805</v>
      </c>
      <c r="K450" s="475">
        <f t="shared" si="181"/>
        <v>-111.36622390891807</v>
      </c>
      <c r="L450" s="475">
        <f t="shared" si="181"/>
        <v>136.22222222222172</v>
      </c>
      <c r="M450" s="477">
        <f t="shared" si="181"/>
        <v>205.08578431372507</v>
      </c>
      <c r="N450" s="474">
        <f t="shared" si="181"/>
        <v>141.12794612794642</v>
      </c>
      <c r="O450" s="475">
        <f t="shared" si="181"/>
        <v>220.74534161490692</v>
      </c>
      <c r="P450" s="475">
        <f t="shared" si="181"/>
        <v>90.989603388524756</v>
      </c>
      <c r="Q450" s="475">
        <f t="shared" si="181"/>
        <v>-156.25</v>
      </c>
      <c r="R450" s="475">
        <f t="shared" si="181"/>
        <v>121.80000000000018</v>
      </c>
      <c r="S450" s="477">
        <f t="shared" si="181"/>
        <v>-32.866537717601204</v>
      </c>
      <c r="T450" s="478">
        <f t="shared" si="181"/>
        <v>104.48294655414884</v>
      </c>
      <c r="U450" s="517"/>
      <c r="V450" s="227"/>
      <c r="W450" s="517"/>
    </row>
    <row r="451" spans="1:23" x14ac:dyDescent="0.2">
      <c r="A451" s="370" t="s">
        <v>51</v>
      </c>
      <c r="B451" s="274">
        <v>760</v>
      </c>
      <c r="C451" s="275">
        <v>754</v>
      </c>
      <c r="D451" s="275">
        <v>752</v>
      </c>
      <c r="E451" s="275">
        <v>178</v>
      </c>
      <c r="F451" s="275">
        <v>762</v>
      </c>
      <c r="G451" s="407">
        <v>756</v>
      </c>
      <c r="H451" s="274">
        <v>749</v>
      </c>
      <c r="I451" s="275">
        <v>752</v>
      </c>
      <c r="J451" s="275">
        <v>742</v>
      </c>
      <c r="K451" s="275">
        <v>159</v>
      </c>
      <c r="L451" s="275">
        <v>754</v>
      </c>
      <c r="M451" s="276">
        <v>755</v>
      </c>
      <c r="N451" s="274">
        <v>759</v>
      </c>
      <c r="O451" s="275">
        <v>764</v>
      </c>
      <c r="P451" s="275">
        <v>757</v>
      </c>
      <c r="Q451" s="275">
        <v>167</v>
      </c>
      <c r="R451" s="275">
        <v>757</v>
      </c>
      <c r="S451" s="276">
        <v>752</v>
      </c>
      <c r="T451" s="347">
        <f>SUM(B451:S451)</f>
        <v>11829</v>
      </c>
      <c r="U451" s="227" t="s">
        <v>56</v>
      </c>
      <c r="V451" s="278">
        <f>T438-T451</f>
        <v>27</v>
      </c>
      <c r="W451" s="279">
        <f>V451/T438</f>
        <v>2.2773279352226719E-3</v>
      </c>
    </row>
    <row r="452" spans="1:23" x14ac:dyDescent="0.2">
      <c r="A452" s="371" t="s">
        <v>28</v>
      </c>
      <c r="B452" s="323"/>
      <c r="C452" s="240"/>
      <c r="D452" s="240"/>
      <c r="E452" s="240"/>
      <c r="F452" s="240"/>
      <c r="G452" s="408"/>
      <c r="H452" s="242"/>
      <c r="I452" s="240"/>
      <c r="J452" s="240"/>
      <c r="K452" s="240"/>
      <c r="L452" s="240"/>
      <c r="M452" s="243"/>
      <c r="N452" s="242"/>
      <c r="O452" s="240"/>
      <c r="P452" s="240"/>
      <c r="Q452" s="240"/>
      <c r="R452" s="240"/>
      <c r="S452" s="243"/>
      <c r="T452" s="339"/>
      <c r="U452" s="227" t="s">
        <v>57</v>
      </c>
      <c r="V452" s="362">
        <v>162.29</v>
      </c>
      <c r="W452" s="517"/>
    </row>
    <row r="453" spans="1:23" ht="13.5" thickBot="1" x14ac:dyDescent="0.25">
      <c r="A453" s="372" t="s">
        <v>26</v>
      </c>
      <c r="B453" s="410">
        <f t="shared" ref="B453:S453" si="182">B452-B439</f>
        <v>0</v>
      </c>
      <c r="C453" s="415">
        <f t="shared" si="182"/>
        <v>0</v>
      </c>
      <c r="D453" s="415">
        <f t="shared" si="182"/>
        <v>0</v>
      </c>
      <c r="E453" s="415">
        <f t="shared" si="182"/>
        <v>0</v>
      </c>
      <c r="F453" s="415">
        <f t="shared" si="182"/>
        <v>0</v>
      </c>
      <c r="G453" s="416">
        <f t="shared" si="182"/>
        <v>0</v>
      </c>
      <c r="H453" s="410">
        <f t="shared" si="182"/>
        <v>0</v>
      </c>
      <c r="I453" s="415">
        <f t="shared" si="182"/>
        <v>0</v>
      </c>
      <c r="J453" s="415">
        <f t="shared" si="182"/>
        <v>0</v>
      </c>
      <c r="K453" s="415">
        <f t="shared" si="182"/>
        <v>0</v>
      </c>
      <c r="L453" s="415">
        <f t="shared" si="182"/>
        <v>0</v>
      </c>
      <c r="M453" s="417">
        <f t="shared" si="182"/>
        <v>0</v>
      </c>
      <c r="N453" s="410">
        <f t="shared" si="182"/>
        <v>0</v>
      </c>
      <c r="O453" s="415">
        <f t="shared" si="182"/>
        <v>0</v>
      </c>
      <c r="P453" s="415">
        <f t="shared" si="182"/>
        <v>0</v>
      </c>
      <c r="Q453" s="415">
        <f t="shared" si="182"/>
        <v>0</v>
      </c>
      <c r="R453" s="415">
        <f t="shared" si="182"/>
        <v>0</v>
      </c>
      <c r="S453" s="417">
        <f t="shared" si="182"/>
        <v>0</v>
      </c>
      <c r="T453" s="348"/>
      <c r="U453" s="227" t="s">
        <v>26</v>
      </c>
      <c r="V453" s="227">
        <f>V452-V439</f>
        <v>-7.00000000000216E-2</v>
      </c>
      <c r="W453" s="517"/>
    </row>
    <row r="455" spans="1:23" ht="13.5" thickBot="1" x14ac:dyDescent="0.25"/>
    <row r="456" spans="1:23" ht="13.5" thickBot="1" x14ac:dyDescent="0.25">
      <c r="A456" s="468" t="s">
        <v>139</v>
      </c>
      <c r="B456" s="624" t="s">
        <v>53</v>
      </c>
      <c r="C456" s="625"/>
      <c r="D456" s="625"/>
      <c r="E456" s="625"/>
      <c r="F456" s="625"/>
      <c r="G456" s="626"/>
      <c r="H456" s="624" t="s">
        <v>72</v>
      </c>
      <c r="I456" s="625"/>
      <c r="J456" s="625"/>
      <c r="K456" s="625"/>
      <c r="L456" s="625"/>
      <c r="M456" s="626"/>
      <c r="N456" s="624" t="s">
        <v>63</v>
      </c>
      <c r="O456" s="625"/>
      <c r="P456" s="625"/>
      <c r="Q456" s="625"/>
      <c r="R456" s="625"/>
      <c r="S456" s="626"/>
      <c r="T456" s="338" t="s">
        <v>55</v>
      </c>
      <c r="U456" s="518"/>
      <c r="V456" s="518"/>
      <c r="W456" s="518"/>
    </row>
    <row r="457" spans="1:23" x14ac:dyDescent="0.2">
      <c r="A457" s="469" t="s">
        <v>54</v>
      </c>
      <c r="B457" s="448">
        <v>1</v>
      </c>
      <c r="C457" s="449">
        <v>2</v>
      </c>
      <c r="D457" s="449">
        <v>3</v>
      </c>
      <c r="E457" s="449">
        <v>4</v>
      </c>
      <c r="F457" s="449">
        <v>5</v>
      </c>
      <c r="G457" s="450">
        <v>6</v>
      </c>
      <c r="H457" s="448">
        <v>7</v>
      </c>
      <c r="I457" s="449">
        <v>8</v>
      </c>
      <c r="J457" s="449">
        <v>9</v>
      </c>
      <c r="K457" s="449">
        <v>10</v>
      </c>
      <c r="L457" s="449">
        <v>11</v>
      </c>
      <c r="M457" s="451">
        <v>12</v>
      </c>
      <c r="N457" s="448">
        <v>13</v>
      </c>
      <c r="O457" s="449">
        <v>14</v>
      </c>
      <c r="P457" s="449">
        <v>15</v>
      </c>
      <c r="Q457" s="449">
        <v>16</v>
      </c>
      <c r="R457" s="449">
        <v>17</v>
      </c>
      <c r="S457" s="451">
        <v>18</v>
      </c>
      <c r="T457" s="459">
        <v>843</v>
      </c>
      <c r="U457" s="518"/>
      <c r="V457" s="518"/>
      <c r="W457" s="518"/>
    </row>
    <row r="458" spans="1:23" x14ac:dyDescent="0.2">
      <c r="A458" s="470" t="s">
        <v>3</v>
      </c>
      <c r="B458" s="473">
        <v>3906</v>
      </c>
      <c r="C458" s="254">
        <v>3906</v>
      </c>
      <c r="D458" s="254">
        <v>3906</v>
      </c>
      <c r="E458" s="254">
        <v>3906</v>
      </c>
      <c r="F458" s="254">
        <v>3906</v>
      </c>
      <c r="G458" s="404">
        <v>3906</v>
      </c>
      <c r="H458" s="253">
        <v>3906</v>
      </c>
      <c r="I458" s="254">
        <v>3906</v>
      </c>
      <c r="J458" s="254">
        <v>3906</v>
      </c>
      <c r="K458" s="254">
        <v>3906</v>
      </c>
      <c r="L458" s="254">
        <v>3906</v>
      </c>
      <c r="M458" s="255">
        <v>3906</v>
      </c>
      <c r="N458" s="253">
        <v>3906</v>
      </c>
      <c r="O458" s="254">
        <v>3906</v>
      </c>
      <c r="P458" s="254">
        <v>3906</v>
      </c>
      <c r="Q458" s="254">
        <v>3906</v>
      </c>
      <c r="R458" s="254">
        <v>3906</v>
      </c>
      <c r="S458" s="255">
        <v>3906</v>
      </c>
      <c r="T458" s="341">
        <v>3906</v>
      </c>
      <c r="U458" s="518"/>
      <c r="V458" s="518"/>
      <c r="W458" s="518"/>
    </row>
    <row r="459" spans="1:23" x14ac:dyDescent="0.2">
      <c r="A459" s="471" t="s">
        <v>6</v>
      </c>
      <c r="B459" s="256">
        <v>4154.782608695652</v>
      </c>
      <c r="C459" s="257">
        <v>4099.7872340425529</v>
      </c>
      <c r="D459" s="257">
        <v>4200.8928571428569</v>
      </c>
      <c r="E459" s="257">
        <v>3884.705882352941</v>
      </c>
      <c r="F459" s="257">
        <v>4154.6808510638302</v>
      </c>
      <c r="G459" s="296">
        <v>4048.9583333333335</v>
      </c>
      <c r="H459" s="256">
        <v>4177.7777777777774</v>
      </c>
      <c r="I459" s="257">
        <v>4172.6530612244896</v>
      </c>
      <c r="J459" s="257">
        <v>4239.583333333333</v>
      </c>
      <c r="K459" s="257">
        <v>4325.2941176470586</v>
      </c>
      <c r="L459" s="257">
        <v>4124</v>
      </c>
      <c r="M459" s="258">
        <v>4143.333333333333</v>
      </c>
      <c r="N459" s="256">
        <v>4141.40625</v>
      </c>
      <c r="O459" s="257">
        <v>4184.8214285714284</v>
      </c>
      <c r="P459" s="257">
        <v>4057.5471698113206</v>
      </c>
      <c r="Q459" s="257">
        <v>4052.8571428571427</v>
      </c>
      <c r="R459" s="257">
        <v>4171.458333333333</v>
      </c>
      <c r="S459" s="258">
        <v>4232.9629629629626</v>
      </c>
      <c r="T459" s="342">
        <v>4149.9288256227755</v>
      </c>
      <c r="U459" s="518"/>
      <c r="V459" s="518"/>
      <c r="W459" s="518"/>
    </row>
    <row r="460" spans="1:23" x14ac:dyDescent="0.2">
      <c r="A460" s="469" t="s">
        <v>7</v>
      </c>
      <c r="B460" s="260">
        <v>76.811594202898547</v>
      </c>
      <c r="C460" s="261">
        <v>82.978723404255319</v>
      </c>
      <c r="D460" s="261">
        <v>69.642857142857139</v>
      </c>
      <c r="E460" s="261">
        <v>100</v>
      </c>
      <c r="F460" s="261">
        <v>78.723404255319153</v>
      </c>
      <c r="G460" s="509">
        <v>79.166666666666671</v>
      </c>
      <c r="H460" s="260">
        <v>81.481481481481481</v>
      </c>
      <c r="I460" s="261">
        <v>81.632653061224488</v>
      </c>
      <c r="J460" s="261">
        <v>70.833333333333329</v>
      </c>
      <c r="K460" s="261">
        <v>82.352941176470594</v>
      </c>
      <c r="L460" s="261">
        <v>72</v>
      </c>
      <c r="M460" s="262">
        <v>82.222222222222229</v>
      </c>
      <c r="N460" s="260">
        <v>93.75</v>
      </c>
      <c r="O460" s="261">
        <v>85.714285714285708</v>
      </c>
      <c r="P460" s="261">
        <v>94.339622641509436</v>
      </c>
      <c r="Q460" s="261">
        <v>90.476190476190482</v>
      </c>
      <c r="R460" s="261">
        <v>79.166666666666671</v>
      </c>
      <c r="S460" s="262">
        <v>85.18518518518519</v>
      </c>
      <c r="T460" s="343">
        <v>79.596678529062871</v>
      </c>
      <c r="U460" s="518"/>
      <c r="V460" s="227"/>
      <c r="W460" s="518"/>
    </row>
    <row r="461" spans="1:23" x14ac:dyDescent="0.2">
      <c r="A461" s="469" t="s">
        <v>8</v>
      </c>
      <c r="B461" s="263">
        <v>8.4909447893230378E-2</v>
      </c>
      <c r="C461" s="264">
        <v>7.9990305109658613E-2</v>
      </c>
      <c r="D461" s="264">
        <v>8.1525976178647652E-2</v>
      </c>
      <c r="E461" s="264">
        <v>5.1020916343129843E-2</v>
      </c>
      <c r="F461" s="264">
        <v>8.2596795847313373E-2</v>
      </c>
      <c r="G461" s="302">
        <v>8.2232372491351735E-2</v>
      </c>
      <c r="H461" s="263">
        <v>7.3344486922216914E-2</v>
      </c>
      <c r="I461" s="264">
        <v>6.8388735276632251E-2</v>
      </c>
      <c r="J461" s="264">
        <v>8.9763201154542505E-2</v>
      </c>
      <c r="K461" s="264">
        <v>7.136198690579855E-2</v>
      </c>
      <c r="L461" s="264">
        <v>8.5644235930610532E-2</v>
      </c>
      <c r="M461" s="265">
        <v>8.047626297798692E-2</v>
      </c>
      <c r="N461" s="263">
        <v>6.1237797450817977E-2</v>
      </c>
      <c r="O461" s="264">
        <v>6.858515323218986E-2</v>
      </c>
      <c r="P461" s="264">
        <v>6.0747044236639604E-2</v>
      </c>
      <c r="Q461" s="264">
        <v>6.3858508989443771E-2</v>
      </c>
      <c r="R461" s="264">
        <v>7.8940841449797419E-2</v>
      </c>
      <c r="S461" s="265">
        <v>7.9569113968954067E-2</v>
      </c>
      <c r="T461" s="344">
        <v>7.8460514521640989E-2</v>
      </c>
      <c r="U461" s="518"/>
      <c r="V461" s="227"/>
      <c r="W461" s="518"/>
    </row>
    <row r="462" spans="1:23" x14ac:dyDescent="0.2">
      <c r="A462" s="471" t="s">
        <v>1</v>
      </c>
      <c r="B462" s="266">
        <f>B459/H458*100-100</f>
        <v>6.3692424141231925</v>
      </c>
      <c r="C462" s="267">
        <f t="shared" ref="C462:E462" si="183">C459/C458*100-100</f>
        <v>4.9612707128149793</v>
      </c>
      <c r="D462" s="267">
        <f t="shared" si="183"/>
        <v>7.5497403262380089</v>
      </c>
      <c r="E462" s="267">
        <f t="shared" si="183"/>
        <v>-0.54516430228005675</v>
      </c>
      <c r="F462" s="267">
        <f>F459/F458*100-100</f>
        <v>6.3666372520181795</v>
      </c>
      <c r="G462" s="405">
        <f t="shared" ref="G462:L462" si="184">G459/G458*100-100</f>
        <v>3.6599675712579085</v>
      </c>
      <c r="H462" s="266">
        <f t="shared" si="184"/>
        <v>6.9579564203219917</v>
      </c>
      <c r="I462" s="267">
        <f t="shared" si="184"/>
        <v>6.8267552796848321</v>
      </c>
      <c r="J462" s="267">
        <f t="shared" si="184"/>
        <v>8.5402799112476373</v>
      </c>
      <c r="K462" s="267">
        <f t="shared" si="184"/>
        <v>10.734616427216054</v>
      </c>
      <c r="L462" s="267">
        <f t="shared" si="184"/>
        <v>5.5811571940604239</v>
      </c>
      <c r="M462" s="268">
        <f>M459/M458*100-100</f>
        <v>6.0761222051544621</v>
      </c>
      <c r="N462" s="266">
        <f t="shared" ref="N462:T462" si="185">N459/N458*100-100</f>
        <v>6.0267857142857224</v>
      </c>
      <c r="O462" s="267">
        <f t="shared" si="185"/>
        <v>7.1382854216955707</v>
      </c>
      <c r="P462" s="267">
        <f t="shared" si="185"/>
        <v>3.8798558579447189</v>
      </c>
      <c r="Q462" s="267">
        <f t="shared" si="185"/>
        <v>3.759783483285787</v>
      </c>
      <c r="R462" s="267">
        <f t="shared" si="185"/>
        <v>6.7961682881037717</v>
      </c>
      <c r="S462" s="268">
        <f t="shared" si="185"/>
        <v>8.3707875822571083</v>
      </c>
      <c r="T462" s="345">
        <f t="shared" si="185"/>
        <v>6.2449776145103755</v>
      </c>
      <c r="U462" s="518"/>
      <c r="V462" s="227"/>
      <c r="W462" s="518"/>
    </row>
    <row r="463" spans="1:23" ht="13.5" thickBot="1" x14ac:dyDescent="0.25">
      <c r="A463" s="472" t="s">
        <v>27</v>
      </c>
      <c r="B463" s="474">
        <f t="shared" ref="B463:T463" si="186">B459-B446</f>
        <v>53.532608695652016</v>
      </c>
      <c r="C463" s="475">
        <f t="shared" si="186"/>
        <v>-8.6743044189852299</v>
      </c>
      <c r="D463" s="475">
        <f t="shared" si="186"/>
        <v>97.30311355311369</v>
      </c>
      <c r="E463" s="475">
        <f t="shared" si="186"/>
        <v>-138.07189542483684</v>
      </c>
      <c r="F463" s="475">
        <f t="shared" si="186"/>
        <v>110.99664053751439</v>
      </c>
      <c r="G463" s="476">
        <f t="shared" si="186"/>
        <v>-133.14692982456154</v>
      </c>
      <c r="H463" s="474">
        <f t="shared" si="186"/>
        <v>54.700854700854507</v>
      </c>
      <c r="I463" s="475">
        <f t="shared" si="186"/>
        <v>14.438775510204323</v>
      </c>
      <c r="J463" s="475">
        <f t="shared" si="186"/>
        <v>115.85784313725435</v>
      </c>
      <c r="K463" s="475">
        <f t="shared" si="186"/>
        <v>200.77798861480005</v>
      </c>
      <c r="L463" s="475">
        <f t="shared" si="186"/>
        <v>-108.44444444444434</v>
      </c>
      <c r="M463" s="477">
        <f t="shared" si="186"/>
        <v>-151.96078431372553</v>
      </c>
      <c r="N463" s="474">
        <f t="shared" si="186"/>
        <v>14.369212962962592</v>
      </c>
      <c r="O463" s="475">
        <f t="shared" si="186"/>
        <v>-28.75</v>
      </c>
      <c r="P463" s="475">
        <f t="shared" si="186"/>
        <v>-72.830188679245111</v>
      </c>
      <c r="Q463" s="475">
        <f t="shared" si="186"/>
        <v>-20.892857142857338</v>
      </c>
      <c r="R463" s="475">
        <f t="shared" si="186"/>
        <v>57.658333333332848</v>
      </c>
      <c r="S463" s="477">
        <f t="shared" si="186"/>
        <v>99.872053872053584</v>
      </c>
      <c r="T463" s="478">
        <f t="shared" si="186"/>
        <v>7.1819901797380226</v>
      </c>
      <c r="U463" s="518"/>
      <c r="V463" s="227"/>
      <c r="W463" s="518"/>
    </row>
    <row r="464" spans="1:23" x14ac:dyDescent="0.2">
      <c r="A464" s="370" t="s">
        <v>51</v>
      </c>
      <c r="B464" s="274">
        <v>759</v>
      </c>
      <c r="C464" s="275">
        <v>753</v>
      </c>
      <c r="D464" s="275">
        <v>751</v>
      </c>
      <c r="E464" s="275">
        <v>171</v>
      </c>
      <c r="F464" s="275">
        <v>760</v>
      </c>
      <c r="G464" s="407">
        <v>754</v>
      </c>
      <c r="H464" s="274">
        <v>749</v>
      </c>
      <c r="I464" s="275">
        <v>752</v>
      </c>
      <c r="J464" s="275">
        <v>742</v>
      </c>
      <c r="K464" s="275">
        <v>152</v>
      </c>
      <c r="L464" s="275">
        <v>753</v>
      </c>
      <c r="M464" s="276">
        <v>753</v>
      </c>
      <c r="N464" s="274">
        <v>759</v>
      </c>
      <c r="O464" s="275">
        <v>763</v>
      </c>
      <c r="P464" s="275">
        <v>756</v>
      </c>
      <c r="Q464" s="275">
        <v>166</v>
      </c>
      <c r="R464" s="275">
        <v>755</v>
      </c>
      <c r="S464" s="276">
        <v>752</v>
      </c>
      <c r="T464" s="347">
        <f>SUM(B464:S464)</f>
        <v>11800</v>
      </c>
      <c r="U464" s="227" t="s">
        <v>56</v>
      </c>
      <c r="V464" s="278">
        <f>T451-T464</f>
        <v>29</v>
      </c>
      <c r="W464" s="279">
        <f>V464/T451</f>
        <v>2.4516019950967961E-3</v>
      </c>
    </row>
    <row r="465" spans="1:23" x14ac:dyDescent="0.2">
      <c r="A465" s="371" t="s">
        <v>28</v>
      </c>
      <c r="B465" s="323"/>
      <c r="C465" s="240"/>
      <c r="D465" s="240"/>
      <c r="E465" s="240"/>
      <c r="F465" s="240"/>
      <c r="G465" s="408"/>
      <c r="H465" s="242"/>
      <c r="I465" s="240"/>
      <c r="J465" s="240"/>
      <c r="K465" s="240"/>
      <c r="L465" s="240"/>
      <c r="M465" s="243"/>
      <c r="N465" s="242"/>
      <c r="O465" s="240"/>
      <c r="P465" s="240"/>
      <c r="Q465" s="240"/>
      <c r="R465" s="240"/>
      <c r="S465" s="243"/>
      <c r="T465" s="339"/>
      <c r="U465" s="227" t="s">
        <v>57</v>
      </c>
      <c r="V465" s="362">
        <v>161.79</v>
      </c>
      <c r="W465" s="518"/>
    </row>
    <row r="466" spans="1:23" ht="13.5" thickBot="1" x14ac:dyDescent="0.25">
      <c r="A466" s="372" t="s">
        <v>26</v>
      </c>
      <c r="B466" s="410">
        <f t="shared" ref="B466:S466" si="187">B465-B452</f>
        <v>0</v>
      </c>
      <c r="C466" s="415">
        <f t="shared" si="187"/>
        <v>0</v>
      </c>
      <c r="D466" s="415">
        <f t="shared" si="187"/>
        <v>0</v>
      </c>
      <c r="E466" s="415">
        <f t="shared" si="187"/>
        <v>0</v>
      </c>
      <c r="F466" s="415">
        <f t="shared" si="187"/>
        <v>0</v>
      </c>
      <c r="G466" s="416">
        <f t="shared" si="187"/>
        <v>0</v>
      </c>
      <c r="H466" s="410">
        <f t="shared" si="187"/>
        <v>0</v>
      </c>
      <c r="I466" s="415">
        <f t="shared" si="187"/>
        <v>0</v>
      </c>
      <c r="J466" s="415">
        <f t="shared" si="187"/>
        <v>0</v>
      </c>
      <c r="K466" s="415">
        <f t="shared" si="187"/>
        <v>0</v>
      </c>
      <c r="L466" s="415">
        <f t="shared" si="187"/>
        <v>0</v>
      </c>
      <c r="M466" s="417">
        <f t="shared" si="187"/>
        <v>0</v>
      </c>
      <c r="N466" s="410">
        <f t="shared" si="187"/>
        <v>0</v>
      </c>
      <c r="O466" s="415">
        <f t="shared" si="187"/>
        <v>0</v>
      </c>
      <c r="P466" s="415">
        <f t="shared" si="187"/>
        <v>0</v>
      </c>
      <c r="Q466" s="415">
        <f t="shared" si="187"/>
        <v>0</v>
      </c>
      <c r="R466" s="415">
        <f t="shared" si="187"/>
        <v>0</v>
      </c>
      <c r="S466" s="417">
        <f t="shared" si="187"/>
        <v>0</v>
      </c>
      <c r="T466" s="348"/>
      <c r="U466" s="227" t="s">
        <v>26</v>
      </c>
      <c r="V466" s="227">
        <f>V465-V452</f>
        <v>-0.5</v>
      </c>
      <c r="W466" s="518"/>
    </row>
    <row r="468" spans="1:23" ht="13.5" thickBot="1" x14ac:dyDescent="0.25"/>
    <row r="469" spans="1:23" ht="13.5" thickBot="1" x14ac:dyDescent="0.25">
      <c r="A469" s="468" t="s">
        <v>140</v>
      </c>
      <c r="B469" s="624" t="s">
        <v>53</v>
      </c>
      <c r="C469" s="625"/>
      <c r="D469" s="625"/>
      <c r="E469" s="625"/>
      <c r="F469" s="625"/>
      <c r="G469" s="626"/>
      <c r="H469" s="624" t="s">
        <v>72</v>
      </c>
      <c r="I469" s="625"/>
      <c r="J469" s="625"/>
      <c r="K469" s="625"/>
      <c r="L469" s="625"/>
      <c r="M469" s="626"/>
      <c r="N469" s="624" t="s">
        <v>63</v>
      </c>
      <c r="O469" s="625"/>
      <c r="P469" s="625"/>
      <c r="Q469" s="625"/>
      <c r="R469" s="625"/>
      <c r="S469" s="626"/>
      <c r="T469" s="338" t="s">
        <v>55</v>
      </c>
      <c r="U469" s="519"/>
      <c r="V469" s="519"/>
      <c r="W469" s="519"/>
    </row>
    <row r="470" spans="1:23" x14ac:dyDescent="0.2">
      <c r="A470" s="469" t="s">
        <v>54</v>
      </c>
      <c r="B470" s="448">
        <v>1</v>
      </c>
      <c r="C470" s="449">
        <v>2</v>
      </c>
      <c r="D470" s="449">
        <v>3</v>
      </c>
      <c r="E470" s="449">
        <v>4</v>
      </c>
      <c r="F470" s="449">
        <v>5</v>
      </c>
      <c r="G470" s="450">
        <v>6</v>
      </c>
      <c r="H470" s="448">
        <v>7</v>
      </c>
      <c r="I470" s="449">
        <v>8</v>
      </c>
      <c r="J470" s="449">
        <v>9</v>
      </c>
      <c r="K470" s="449">
        <v>10</v>
      </c>
      <c r="L470" s="449">
        <v>11</v>
      </c>
      <c r="M470" s="451">
        <v>12</v>
      </c>
      <c r="N470" s="448">
        <v>13</v>
      </c>
      <c r="O470" s="449">
        <v>14</v>
      </c>
      <c r="P470" s="449">
        <v>15</v>
      </c>
      <c r="Q470" s="449">
        <v>16</v>
      </c>
      <c r="R470" s="449">
        <v>17</v>
      </c>
      <c r="S470" s="451">
        <v>18</v>
      </c>
      <c r="T470" s="459">
        <v>843</v>
      </c>
      <c r="U470" s="519"/>
      <c r="V470" s="519"/>
      <c r="W470" s="519"/>
    </row>
    <row r="471" spans="1:23" x14ac:dyDescent="0.2">
      <c r="A471" s="470" t="s">
        <v>3</v>
      </c>
      <c r="B471" s="473">
        <v>3924</v>
      </c>
      <c r="C471" s="254">
        <v>3924</v>
      </c>
      <c r="D471" s="254">
        <v>3924</v>
      </c>
      <c r="E471" s="254">
        <v>3924</v>
      </c>
      <c r="F471" s="254">
        <v>3924</v>
      </c>
      <c r="G471" s="404">
        <v>3924</v>
      </c>
      <c r="H471" s="253">
        <v>3924</v>
      </c>
      <c r="I471" s="254">
        <v>3924</v>
      </c>
      <c r="J471" s="254">
        <v>3924</v>
      </c>
      <c r="K471" s="254">
        <v>3924</v>
      </c>
      <c r="L471" s="254">
        <v>3924</v>
      </c>
      <c r="M471" s="255">
        <v>3924</v>
      </c>
      <c r="N471" s="253">
        <v>3924</v>
      </c>
      <c r="O471" s="254">
        <v>3924</v>
      </c>
      <c r="P471" s="254">
        <v>3924</v>
      </c>
      <c r="Q471" s="254">
        <v>3924</v>
      </c>
      <c r="R471" s="254">
        <v>3924</v>
      </c>
      <c r="S471" s="255">
        <v>3924</v>
      </c>
      <c r="T471" s="341">
        <v>3924</v>
      </c>
      <c r="U471" s="519"/>
      <c r="V471" s="519"/>
      <c r="W471" s="519"/>
    </row>
    <row r="472" spans="1:23" x14ac:dyDescent="0.2">
      <c r="A472" s="471" t="s">
        <v>6</v>
      </c>
      <c r="B472" s="256">
        <v>3989.13</v>
      </c>
      <c r="C472" s="257">
        <v>3898</v>
      </c>
      <c r="D472" s="257">
        <v>3756.25</v>
      </c>
      <c r="E472" s="257">
        <v>3721.43</v>
      </c>
      <c r="F472" s="257">
        <v>3923.64</v>
      </c>
      <c r="G472" s="296">
        <v>4103.26</v>
      </c>
      <c r="H472" s="256">
        <v>4175.42</v>
      </c>
      <c r="I472" s="257">
        <v>4161.46</v>
      </c>
      <c r="J472" s="257">
        <v>4146.7299999999996</v>
      </c>
      <c r="K472" s="257">
        <v>4456.96</v>
      </c>
      <c r="L472" s="257">
        <v>4258.78</v>
      </c>
      <c r="M472" s="258">
        <v>4417.5600000000004</v>
      </c>
      <c r="N472" s="256">
        <v>4226.67</v>
      </c>
      <c r="O472" s="257">
        <v>4260.3999999999996</v>
      </c>
      <c r="P472" s="257">
        <v>4259.8</v>
      </c>
      <c r="Q472" s="257">
        <v>4123.8</v>
      </c>
      <c r="R472" s="257">
        <v>4249.3900000000003</v>
      </c>
      <c r="S472" s="258">
        <v>4241.84</v>
      </c>
      <c r="T472" s="342">
        <v>4146.7299999999996</v>
      </c>
      <c r="U472" s="519"/>
      <c r="V472" s="519"/>
      <c r="W472" s="519"/>
    </row>
    <row r="473" spans="1:23" x14ac:dyDescent="0.2">
      <c r="A473" s="469" t="s">
        <v>7</v>
      </c>
      <c r="B473" s="260">
        <v>78.3</v>
      </c>
      <c r="C473" s="261">
        <v>90</v>
      </c>
      <c r="D473" s="261">
        <v>93.8</v>
      </c>
      <c r="E473" s="261">
        <v>100</v>
      </c>
      <c r="F473" s="261">
        <v>77.27</v>
      </c>
      <c r="G473" s="509">
        <v>90.7</v>
      </c>
      <c r="H473" s="260">
        <v>64.58</v>
      </c>
      <c r="I473" s="261">
        <v>77.08</v>
      </c>
      <c r="J473" s="261">
        <v>79.59</v>
      </c>
      <c r="K473" s="261">
        <v>73.91</v>
      </c>
      <c r="L473" s="261">
        <v>71.430000000000007</v>
      </c>
      <c r="M473" s="262">
        <v>88.89</v>
      </c>
      <c r="N473" s="260">
        <v>81.25</v>
      </c>
      <c r="O473" s="261">
        <v>85.42</v>
      </c>
      <c r="P473" s="261">
        <v>74.510000000000005</v>
      </c>
      <c r="Q473" s="261">
        <v>58.33</v>
      </c>
      <c r="R473" s="261">
        <v>69.39</v>
      </c>
      <c r="S473" s="262">
        <v>73.47</v>
      </c>
      <c r="T473" s="343">
        <v>69.180000000000007</v>
      </c>
      <c r="U473" s="519"/>
      <c r="V473" s="227"/>
      <c r="W473" s="519"/>
    </row>
    <row r="474" spans="1:23" x14ac:dyDescent="0.2">
      <c r="A474" s="469" t="s">
        <v>8</v>
      </c>
      <c r="B474" s="263">
        <v>7.0599999999999996E-2</v>
      </c>
      <c r="C474" s="264">
        <v>7.4499999999999997E-2</v>
      </c>
      <c r="D474" s="264">
        <v>4.8099999999999997E-2</v>
      </c>
      <c r="E474" s="264">
        <v>4.2500000000000003E-2</v>
      </c>
      <c r="F474" s="264">
        <v>7.9399999999999998E-2</v>
      </c>
      <c r="G474" s="302">
        <v>5.8000000000000003E-2</v>
      </c>
      <c r="H474" s="263">
        <v>9.4E-2</v>
      </c>
      <c r="I474" s="264">
        <v>8.5099999999999995E-2</v>
      </c>
      <c r="J474" s="264">
        <v>7.4399999999999994E-2</v>
      </c>
      <c r="K474" s="264">
        <v>8.2199999999999995E-2</v>
      </c>
      <c r="L474" s="264">
        <v>9.3100000000000002E-2</v>
      </c>
      <c r="M474" s="265">
        <v>6.9000000000000006E-2</v>
      </c>
      <c r="N474" s="263">
        <v>8.1799999999999998E-2</v>
      </c>
      <c r="O474" s="264">
        <v>7.0000000000000007E-2</v>
      </c>
      <c r="P474" s="264">
        <v>8.6999999999999994E-2</v>
      </c>
      <c r="Q474" s="264">
        <v>9.69E-2</v>
      </c>
      <c r="R474" s="264">
        <v>9.0399999999999994E-2</v>
      </c>
      <c r="S474" s="265">
        <v>8.1900000000000001E-2</v>
      </c>
      <c r="T474" s="344">
        <v>9.0200000000000002E-2</v>
      </c>
      <c r="U474" s="519"/>
      <c r="V474" s="227"/>
      <c r="W474" s="519"/>
    </row>
    <row r="475" spans="1:23" x14ac:dyDescent="0.2">
      <c r="A475" s="471" t="s">
        <v>1</v>
      </c>
      <c r="B475" s="266">
        <f>B472/H471*100-100</f>
        <v>1.6597859327217179</v>
      </c>
      <c r="C475" s="267">
        <f t="shared" ref="C475:E475" si="188">C472/C471*100-100</f>
        <v>-0.66258919469927946</v>
      </c>
      <c r="D475" s="267">
        <f t="shared" si="188"/>
        <v>-4.2749745158001957</v>
      </c>
      <c r="E475" s="267">
        <f t="shared" si="188"/>
        <v>-5.1623343527013219</v>
      </c>
      <c r="F475" s="267">
        <f>F472/F471*100-100</f>
        <v>-9.1743119266141093E-3</v>
      </c>
      <c r="G475" s="405">
        <f t="shared" ref="G475:L475" si="189">G472/G471*100-100</f>
        <v>4.5682976554536339</v>
      </c>
      <c r="H475" s="266">
        <f t="shared" si="189"/>
        <v>6.4072375127420997</v>
      </c>
      <c r="I475" s="267">
        <f t="shared" si="189"/>
        <v>6.0514780835881652</v>
      </c>
      <c r="J475" s="267">
        <f t="shared" si="189"/>
        <v>5.6760958205912289</v>
      </c>
      <c r="K475" s="267">
        <f t="shared" si="189"/>
        <v>13.582059123343541</v>
      </c>
      <c r="L475" s="267">
        <f t="shared" si="189"/>
        <v>8.5316004077471916</v>
      </c>
      <c r="M475" s="268">
        <f>M472/M471*100-100</f>
        <v>12.577981651376163</v>
      </c>
      <c r="N475" s="266">
        <f t="shared" ref="N475:T475" si="190">N472/N471*100-100</f>
        <v>7.7133027522935862</v>
      </c>
      <c r="O475" s="267">
        <f t="shared" si="190"/>
        <v>8.5728848114169125</v>
      </c>
      <c r="P475" s="267">
        <f t="shared" si="190"/>
        <v>8.5575942915392602</v>
      </c>
      <c r="Q475" s="267">
        <f t="shared" si="190"/>
        <v>5.0917431192660558</v>
      </c>
      <c r="R475" s="267">
        <f t="shared" si="190"/>
        <v>8.2923037716615653</v>
      </c>
      <c r="S475" s="268">
        <f t="shared" si="190"/>
        <v>8.0998980632008113</v>
      </c>
      <c r="T475" s="345">
        <f t="shared" si="190"/>
        <v>5.6760958205912289</v>
      </c>
      <c r="U475" s="519"/>
      <c r="V475" s="227"/>
      <c r="W475" s="519"/>
    </row>
    <row r="476" spans="1:23" ht="13.5" thickBot="1" x14ac:dyDescent="0.25">
      <c r="A476" s="472" t="s">
        <v>27</v>
      </c>
      <c r="B476" s="474">
        <f t="shared" ref="B476:T476" si="191">B472-B459</f>
        <v>-165.65260869565191</v>
      </c>
      <c r="C476" s="475">
        <f t="shared" si="191"/>
        <v>-201.78723404255288</v>
      </c>
      <c r="D476" s="475">
        <f t="shared" si="191"/>
        <v>-444.64285714285688</v>
      </c>
      <c r="E476" s="475">
        <f t="shared" si="191"/>
        <v>-163.27588235294115</v>
      </c>
      <c r="F476" s="475">
        <f t="shared" si="191"/>
        <v>-231.04085106383036</v>
      </c>
      <c r="G476" s="476">
        <f t="shared" si="191"/>
        <v>54.301666666666733</v>
      </c>
      <c r="H476" s="474">
        <f t="shared" si="191"/>
        <v>-2.3577777777773008</v>
      </c>
      <c r="I476" s="475">
        <f t="shared" si="191"/>
        <v>-11.193061224489611</v>
      </c>
      <c r="J476" s="475">
        <f t="shared" si="191"/>
        <v>-92.853333333333467</v>
      </c>
      <c r="K476" s="475">
        <f t="shared" si="191"/>
        <v>131.66588235294148</v>
      </c>
      <c r="L476" s="475">
        <f t="shared" si="191"/>
        <v>134.77999999999975</v>
      </c>
      <c r="M476" s="477">
        <f t="shared" si="191"/>
        <v>274.22666666666737</v>
      </c>
      <c r="N476" s="474">
        <f t="shared" si="191"/>
        <v>85.263750000000073</v>
      </c>
      <c r="O476" s="475">
        <f t="shared" si="191"/>
        <v>75.578571428571195</v>
      </c>
      <c r="P476" s="475">
        <f t="shared" si="191"/>
        <v>202.25283018867958</v>
      </c>
      <c r="Q476" s="475">
        <f t="shared" si="191"/>
        <v>70.94285714285752</v>
      </c>
      <c r="R476" s="475">
        <f t="shared" si="191"/>
        <v>77.931666666667297</v>
      </c>
      <c r="S476" s="477">
        <f t="shared" si="191"/>
        <v>8.8770370370375531</v>
      </c>
      <c r="T476" s="478">
        <f t="shared" si="191"/>
        <v>-3.1988256227759848</v>
      </c>
      <c r="U476" s="519"/>
      <c r="V476" s="227"/>
      <c r="W476" s="519"/>
    </row>
    <row r="477" spans="1:23" x14ac:dyDescent="0.2">
      <c r="A477" s="370" t="s">
        <v>51</v>
      </c>
      <c r="B477" s="274">
        <v>757</v>
      </c>
      <c r="C477" s="275">
        <v>752</v>
      </c>
      <c r="D477" s="275">
        <v>750</v>
      </c>
      <c r="E477" s="275">
        <v>169</v>
      </c>
      <c r="F477" s="275">
        <v>759</v>
      </c>
      <c r="G477" s="407">
        <v>753</v>
      </c>
      <c r="H477" s="274">
        <v>744</v>
      </c>
      <c r="I477" s="275">
        <v>751</v>
      </c>
      <c r="J477" s="275">
        <v>741</v>
      </c>
      <c r="K477" s="275">
        <v>148</v>
      </c>
      <c r="L477" s="275">
        <v>752</v>
      </c>
      <c r="M477" s="276">
        <v>751</v>
      </c>
      <c r="N477" s="274">
        <v>758</v>
      </c>
      <c r="O477" s="275">
        <v>762</v>
      </c>
      <c r="P477" s="275">
        <v>754</v>
      </c>
      <c r="Q477" s="275">
        <v>160</v>
      </c>
      <c r="R477" s="275">
        <v>755</v>
      </c>
      <c r="S477" s="276">
        <v>752</v>
      </c>
      <c r="T477" s="347">
        <f>SUM(B477:S477)</f>
        <v>11768</v>
      </c>
      <c r="U477" s="227" t="s">
        <v>56</v>
      </c>
      <c r="V477" s="278">
        <f>T464-T477</f>
        <v>32</v>
      </c>
      <c r="W477" s="279">
        <f>V477/T464</f>
        <v>2.7118644067796612E-3</v>
      </c>
    </row>
    <row r="478" spans="1:23" x14ac:dyDescent="0.2">
      <c r="A478" s="371" t="s">
        <v>28</v>
      </c>
      <c r="B478" s="323"/>
      <c r="C478" s="240"/>
      <c r="D478" s="240"/>
      <c r="E478" s="240"/>
      <c r="F478" s="240"/>
      <c r="G478" s="408"/>
      <c r="H478" s="242"/>
      <c r="I478" s="240"/>
      <c r="J478" s="240"/>
      <c r="K478" s="240"/>
      <c r="L478" s="240"/>
      <c r="M478" s="243"/>
      <c r="N478" s="242"/>
      <c r="O478" s="240"/>
      <c r="P478" s="240"/>
      <c r="Q478" s="240"/>
      <c r="R478" s="240"/>
      <c r="S478" s="243"/>
      <c r="T478" s="339"/>
      <c r="U478" s="227" t="s">
        <v>57</v>
      </c>
      <c r="V478" s="362">
        <v>161.44</v>
      </c>
      <c r="W478" s="519"/>
    </row>
    <row r="479" spans="1:23" ht="13.5" thickBot="1" x14ac:dyDescent="0.25">
      <c r="A479" s="372" t="s">
        <v>26</v>
      </c>
      <c r="B479" s="410">
        <f t="shared" ref="B479:S479" si="192">B478-B465</f>
        <v>0</v>
      </c>
      <c r="C479" s="415">
        <f t="shared" si="192"/>
        <v>0</v>
      </c>
      <c r="D479" s="415">
        <f t="shared" si="192"/>
        <v>0</v>
      </c>
      <c r="E479" s="415">
        <f t="shared" si="192"/>
        <v>0</v>
      </c>
      <c r="F479" s="415">
        <f t="shared" si="192"/>
        <v>0</v>
      </c>
      <c r="G479" s="416">
        <f t="shared" si="192"/>
        <v>0</v>
      </c>
      <c r="H479" s="410">
        <f t="shared" si="192"/>
        <v>0</v>
      </c>
      <c r="I479" s="415">
        <f t="shared" si="192"/>
        <v>0</v>
      </c>
      <c r="J479" s="415">
        <f t="shared" si="192"/>
        <v>0</v>
      </c>
      <c r="K479" s="415">
        <f t="shared" si="192"/>
        <v>0</v>
      </c>
      <c r="L479" s="415">
        <f t="shared" si="192"/>
        <v>0</v>
      </c>
      <c r="M479" s="417">
        <f t="shared" si="192"/>
        <v>0</v>
      </c>
      <c r="N479" s="410">
        <f t="shared" si="192"/>
        <v>0</v>
      </c>
      <c r="O479" s="415">
        <f t="shared" si="192"/>
        <v>0</v>
      </c>
      <c r="P479" s="415">
        <f t="shared" si="192"/>
        <v>0</v>
      </c>
      <c r="Q479" s="415">
        <f t="shared" si="192"/>
        <v>0</v>
      </c>
      <c r="R479" s="415">
        <f t="shared" si="192"/>
        <v>0</v>
      </c>
      <c r="S479" s="417">
        <f t="shared" si="192"/>
        <v>0</v>
      </c>
      <c r="T479" s="348"/>
      <c r="U479" s="227" t="s">
        <v>26</v>
      </c>
      <c r="V479" s="227">
        <f>V478-V465</f>
        <v>-0.34999999999999432</v>
      </c>
      <c r="W479" s="519"/>
    </row>
    <row r="481" spans="1:23" ht="13.5" thickBot="1" x14ac:dyDescent="0.25"/>
    <row r="482" spans="1:23" ht="13.5" thickBot="1" x14ac:dyDescent="0.25">
      <c r="A482" s="468" t="s">
        <v>141</v>
      </c>
      <c r="B482" s="624" t="s">
        <v>53</v>
      </c>
      <c r="C482" s="625"/>
      <c r="D482" s="625"/>
      <c r="E482" s="625"/>
      <c r="F482" s="625"/>
      <c r="G482" s="626"/>
      <c r="H482" s="624" t="s">
        <v>72</v>
      </c>
      <c r="I482" s="625"/>
      <c r="J482" s="625"/>
      <c r="K482" s="625"/>
      <c r="L482" s="625"/>
      <c r="M482" s="626"/>
      <c r="N482" s="624" t="s">
        <v>63</v>
      </c>
      <c r="O482" s="625"/>
      <c r="P482" s="625"/>
      <c r="Q482" s="625"/>
      <c r="R482" s="625"/>
      <c r="S482" s="626"/>
      <c r="T482" s="338" t="s">
        <v>55</v>
      </c>
      <c r="U482" s="520"/>
      <c r="V482" s="520"/>
      <c r="W482" s="520"/>
    </row>
    <row r="483" spans="1:23" x14ac:dyDescent="0.2">
      <c r="A483" s="469" t="s">
        <v>54</v>
      </c>
      <c r="B483" s="448">
        <v>1</v>
      </c>
      <c r="C483" s="449">
        <v>2</v>
      </c>
      <c r="D483" s="449">
        <v>3</v>
      </c>
      <c r="E483" s="449">
        <v>4</v>
      </c>
      <c r="F483" s="449">
        <v>5</v>
      </c>
      <c r="G483" s="450">
        <v>6</v>
      </c>
      <c r="H483" s="448">
        <v>7</v>
      </c>
      <c r="I483" s="449">
        <v>8</v>
      </c>
      <c r="J483" s="449">
        <v>9</v>
      </c>
      <c r="K483" s="449">
        <v>10</v>
      </c>
      <c r="L483" s="449">
        <v>11</v>
      </c>
      <c r="M483" s="451">
        <v>12</v>
      </c>
      <c r="N483" s="448">
        <v>13</v>
      </c>
      <c r="O483" s="449">
        <v>14</v>
      </c>
      <c r="P483" s="449">
        <v>15</v>
      </c>
      <c r="Q483" s="449">
        <v>16</v>
      </c>
      <c r="R483" s="449">
        <v>17</v>
      </c>
      <c r="S483" s="451">
        <v>18</v>
      </c>
      <c r="T483" s="459">
        <v>854</v>
      </c>
      <c r="U483" s="520"/>
      <c r="V483" s="520"/>
      <c r="W483" s="520"/>
    </row>
    <row r="484" spans="1:23" x14ac:dyDescent="0.2">
      <c r="A484" s="470" t="s">
        <v>3</v>
      </c>
      <c r="B484" s="473">
        <v>3942</v>
      </c>
      <c r="C484" s="254">
        <v>3942</v>
      </c>
      <c r="D484" s="254">
        <v>3942</v>
      </c>
      <c r="E484" s="254">
        <v>3942</v>
      </c>
      <c r="F484" s="254">
        <v>3942</v>
      </c>
      <c r="G484" s="404">
        <v>3942</v>
      </c>
      <c r="H484" s="253">
        <v>3942</v>
      </c>
      <c r="I484" s="254">
        <v>3942</v>
      </c>
      <c r="J484" s="254">
        <v>3942</v>
      </c>
      <c r="K484" s="254">
        <v>3942</v>
      </c>
      <c r="L484" s="254">
        <v>3942</v>
      </c>
      <c r="M484" s="255">
        <v>3942</v>
      </c>
      <c r="N484" s="253">
        <v>3942</v>
      </c>
      <c r="O484" s="254">
        <v>3942</v>
      </c>
      <c r="P484" s="254">
        <v>3942</v>
      </c>
      <c r="Q484" s="254">
        <v>3942</v>
      </c>
      <c r="R484" s="254">
        <v>3942</v>
      </c>
      <c r="S484" s="255">
        <v>3942</v>
      </c>
      <c r="T484" s="341">
        <v>3942</v>
      </c>
      <c r="U484" s="520"/>
      <c r="V484" s="520"/>
      <c r="W484" s="520"/>
    </row>
    <row r="485" spans="1:23" x14ac:dyDescent="0.2">
      <c r="A485" s="471" t="s">
        <v>6</v>
      </c>
      <c r="B485" s="256">
        <v>4279</v>
      </c>
      <c r="C485" s="257">
        <v>4149.3877551020405</v>
      </c>
      <c r="D485" s="257">
        <v>4261.5686274509808</v>
      </c>
      <c r="E485" s="257">
        <v>4097.1428571428569</v>
      </c>
      <c r="F485" s="257">
        <v>4200.208333333333</v>
      </c>
      <c r="G485" s="296">
        <v>4112.666666666667</v>
      </c>
      <c r="H485" s="256">
        <v>4305</v>
      </c>
      <c r="I485" s="257">
        <v>4394.9122807017548</v>
      </c>
      <c r="J485" s="257">
        <v>4358.666666666667</v>
      </c>
      <c r="K485" s="257">
        <v>4377.894736842105</v>
      </c>
      <c r="L485" s="257">
        <v>4393.0508474576272</v>
      </c>
      <c r="M485" s="258">
        <v>4446.5517241379312</v>
      </c>
      <c r="N485" s="256">
        <v>4326.3888888888887</v>
      </c>
      <c r="O485" s="257">
        <v>4389.6491228070172</v>
      </c>
      <c r="P485" s="257">
        <v>4449.1228070175439</v>
      </c>
      <c r="Q485" s="257">
        <v>4254.2857142857147</v>
      </c>
      <c r="R485" s="257">
        <v>4367.894736842105</v>
      </c>
      <c r="S485" s="258">
        <v>4315.6896551724139</v>
      </c>
      <c r="T485" s="342">
        <v>4318.173302107728</v>
      </c>
      <c r="U485" s="520"/>
      <c r="V485" s="520"/>
      <c r="W485" s="520"/>
    </row>
    <row r="486" spans="1:23" x14ac:dyDescent="0.2">
      <c r="A486" s="469" t="s">
        <v>7</v>
      </c>
      <c r="B486" s="260">
        <v>74</v>
      </c>
      <c r="C486" s="261">
        <v>75.510204081632651</v>
      </c>
      <c r="D486" s="261">
        <v>86.274509803921575</v>
      </c>
      <c r="E486" s="261">
        <v>80.952380952380949</v>
      </c>
      <c r="F486" s="261">
        <v>72.916666666666671</v>
      </c>
      <c r="G486" s="509">
        <v>80</v>
      </c>
      <c r="H486" s="260">
        <v>75.862068965517238</v>
      </c>
      <c r="I486" s="261">
        <v>82.456140350877192</v>
      </c>
      <c r="J486" s="261">
        <v>76.666666666666671</v>
      </c>
      <c r="K486" s="261">
        <v>94.736842105263165</v>
      </c>
      <c r="L486" s="261">
        <v>76.271186440677965</v>
      </c>
      <c r="M486" s="262">
        <v>72.41379310344827</v>
      </c>
      <c r="N486" s="260">
        <v>69.444444444444443</v>
      </c>
      <c r="O486" s="261">
        <v>71.929824561403507</v>
      </c>
      <c r="P486" s="261">
        <v>85.964912280701753</v>
      </c>
      <c r="Q486" s="261">
        <v>85.714285714285708</v>
      </c>
      <c r="R486" s="261">
        <v>78.94736842105263</v>
      </c>
      <c r="S486" s="262">
        <v>74.137931034482762</v>
      </c>
      <c r="T486" s="343">
        <v>75.995316159250592</v>
      </c>
      <c r="U486" s="520"/>
      <c r="V486" s="227"/>
      <c r="W486" s="520"/>
    </row>
    <row r="487" spans="1:23" x14ac:dyDescent="0.2">
      <c r="A487" s="469" t="s">
        <v>8</v>
      </c>
      <c r="B487" s="263">
        <v>7.621935191529168E-2</v>
      </c>
      <c r="C487" s="264">
        <v>7.9791549920658941E-2</v>
      </c>
      <c r="D487" s="264">
        <v>6.9832055017062675E-2</v>
      </c>
      <c r="E487" s="264">
        <v>7.8125515675869311E-2</v>
      </c>
      <c r="F487" s="264">
        <v>8.67664799592201E-2</v>
      </c>
      <c r="G487" s="302">
        <v>7.5244123712153776E-2</v>
      </c>
      <c r="H487" s="263">
        <v>8.1152207376924662E-2</v>
      </c>
      <c r="I487" s="264">
        <v>7.5486905702265711E-2</v>
      </c>
      <c r="J487" s="264">
        <v>8.2969713826580485E-2</v>
      </c>
      <c r="K487" s="264">
        <v>5.6637076999612464E-2</v>
      </c>
      <c r="L487" s="264">
        <v>7.6333785559426243E-2</v>
      </c>
      <c r="M487" s="265">
        <v>8.7560698952412724E-2</v>
      </c>
      <c r="N487" s="263">
        <v>9.1768153070667879E-2</v>
      </c>
      <c r="O487" s="264">
        <v>9.2478204128937855E-2</v>
      </c>
      <c r="P487" s="264">
        <v>7.2380356971980211E-2</v>
      </c>
      <c r="Q487" s="264">
        <v>5.9283896591113459E-2</v>
      </c>
      <c r="R487" s="264">
        <v>8.1702099189330496E-2</v>
      </c>
      <c r="S487" s="265">
        <v>8.0849202823606012E-2</v>
      </c>
      <c r="T487" s="344">
        <v>8.3310847769256402E-2</v>
      </c>
      <c r="U487" s="520"/>
      <c r="V487" s="227"/>
      <c r="W487" s="520"/>
    </row>
    <row r="488" spans="1:23" x14ac:dyDescent="0.2">
      <c r="A488" s="471" t="s">
        <v>1</v>
      </c>
      <c r="B488" s="266">
        <f>B485/H484*100-100</f>
        <v>8.5489599188229448</v>
      </c>
      <c r="C488" s="267">
        <f t="shared" ref="C488:E488" si="193">C485/C484*100-100</f>
        <v>5.2609780594125084</v>
      </c>
      <c r="D488" s="267">
        <f t="shared" si="193"/>
        <v>8.1067637608062171</v>
      </c>
      <c r="E488" s="267">
        <f t="shared" si="193"/>
        <v>3.9356381822135234</v>
      </c>
      <c r="F488" s="267">
        <f>F485/F484*100-100</f>
        <v>6.550186030779642</v>
      </c>
      <c r="G488" s="405">
        <f t="shared" ref="G488:L488" si="194">G485/G484*100-100</f>
        <v>4.3294435988499913</v>
      </c>
      <c r="H488" s="266">
        <f t="shared" si="194"/>
        <v>9.2085235920852426</v>
      </c>
      <c r="I488" s="267">
        <f t="shared" si="194"/>
        <v>11.489403366356015</v>
      </c>
      <c r="J488" s="267">
        <f t="shared" si="194"/>
        <v>10.569930661254872</v>
      </c>
      <c r="K488" s="267">
        <f t="shared" si="194"/>
        <v>11.057705145664755</v>
      </c>
      <c r="L488" s="267">
        <f t="shared" si="194"/>
        <v>11.442182837585662</v>
      </c>
      <c r="M488" s="268">
        <f>M485/M484*100-100</f>
        <v>12.799384173970864</v>
      </c>
      <c r="N488" s="266">
        <f t="shared" ref="N488:T488" si="195">N485/N484*100-100</f>
        <v>9.7511133660296565</v>
      </c>
      <c r="O488" s="267">
        <f t="shared" si="195"/>
        <v>11.35588845274016</v>
      </c>
      <c r="P488" s="267">
        <f t="shared" si="195"/>
        <v>12.864606976599276</v>
      </c>
      <c r="Q488" s="267">
        <f t="shared" si="195"/>
        <v>7.9220120316010707</v>
      </c>
      <c r="R488" s="267">
        <f t="shared" si="195"/>
        <v>10.804026809794635</v>
      </c>
      <c r="S488" s="268">
        <f t="shared" si="195"/>
        <v>9.4796969856015778</v>
      </c>
      <c r="T488" s="345">
        <f t="shared" si="195"/>
        <v>9.5427017277455235</v>
      </c>
      <c r="U488" s="520"/>
      <c r="V488" s="227"/>
      <c r="W488" s="520"/>
    </row>
    <row r="489" spans="1:23" ht="13.5" thickBot="1" x14ac:dyDescent="0.25">
      <c r="A489" s="472" t="s">
        <v>27</v>
      </c>
      <c r="B489" s="474">
        <f t="shared" ref="B489:T489" si="196">B485-B472</f>
        <v>289.86999999999989</v>
      </c>
      <c r="C489" s="475">
        <f t="shared" si="196"/>
        <v>251.3877551020405</v>
      </c>
      <c r="D489" s="475">
        <f t="shared" si="196"/>
        <v>505.31862745098078</v>
      </c>
      <c r="E489" s="475">
        <f t="shared" si="196"/>
        <v>375.71285714285705</v>
      </c>
      <c r="F489" s="475">
        <f t="shared" si="196"/>
        <v>276.56833333333316</v>
      </c>
      <c r="G489" s="476">
        <f t="shared" si="196"/>
        <v>9.4066666666667516</v>
      </c>
      <c r="H489" s="474">
        <f t="shared" si="196"/>
        <v>129.57999999999993</v>
      </c>
      <c r="I489" s="475">
        <f t="shared" si="196"/>
        <v>233.45228070175472</v>
      </c>
      <c r="J489" s="475">
        <f t="shared" si="196"/>
        <v>211.93666666666741</v>
      </c>
      <c r="K489" s="475">
        <f t="shared" si="196"/>
        <v>-79.06526315789506</v>
      </c>
      <c r="L489" s="475">
        <f t="shared" si="196"/>
        <v>134.2708474576275</v>
      </c>
      <c r="M489" s="477">
        <f t="shared" si="196"/>
        <v>28.99172413793076</v>
      </c>
      <c r="N489" s="474">
        <f t="shared" si="196"/>
        <v>99.718888888888614</v>
      </c>
      <c r="O489" s="475">
        <f t="shared" si="196"/>
        <v>129.24912280701756</v>
      </c>
      <c r="P489" s="475">
        <f t="shared" si="196"/>
        <v>189.32280701754371</v>
      </c>
      <c r="Q489" s="475">
        <f t="shared" si="196"/>
        <v>130.48571428571449</v>
      </c>
      <c r="R489" s="475">
        <f t="shared" si="196"/>
        <v>118.50473684210465</v>
      </c>
      <c r="S489" s="477">
        <f t="shared" si="196"/>
        <v>73.849655172413804</v>
      </c>
      <c r="T489" s="478">
        <f t="shared" si="196"/>
        <v>171.44330210772841</v>
      </c>
      <c r="U489" s="520"/>
      <c r="V489" s="227"/>
      <c r="W489" s="520"/>
    </row>
    <row r="490" spans="1:23" x14ac:dyDescent="0.2">
      <c r="A490" s="370" t="s">
        <v>51</v>
      </c>
      <c r="B490" s="274">
        <v>756</v>
      </c>
      <c r="C490" s="275">
        <v>752</v>
      </c>
      <c r="D490" s="275">
        <v>749</v>
      </c>
      <c r="E490" s="275">
        <v>166</v>
      </c>
      <c r="F490" s="275">
        <v>756</v>
      </c>
      <c r="G490" s="407">
        <v>752</v>
      </c>
      <c r="H490" s="274">
        <v>744</v>
      </c>
      <c r="I490" s="275">
        <v>751</v>
      </c>
      <c r="J490" s="275">
        <v>741</v>
      </c>
      <c r="K490" s="275">
        <v>145</v>
      </c>
      <c r="L490" s="275">
        <v>750</v>
      </c>
      <c r="M490" s="276">
        <v>748</v>
      </c>
      <c r="N490" s="274">
        <v>758</v>
      </c>
      <c r="O490" s="275">
        <v>762</v>
      </c>
      <c r="P490" s="275">
        <v>753</v>
      </c>
      <c r="Q490" s="275">
        <v>150</v>
      </c>
      <c r="R490" s="275">
        <v>755</v>
      </c>
      <c r="S490" s="276">
        <v>752</v>
      </c>
      <c r="T490" s="347">
        <f>SUM(B490:S490)</f>
        <v>11740</v>
      </c>
      <c r="U490" s="227" t="s">
        <v>56</v>
      </c>
      <c r="V490" s="278">
        <f>T477-T490</f>
        <v>28</v>
      </c>
      <c r="W490" s="279">
        <f>V490/T477</f>
        <v>2.379333786539769E-3</v>
      </c>
    </row>
    <row r="491" spans="1:23" x14ac:dyDescent="0.2">
      <c r="A491" s="371" t="s">
        <v>28</v>
      </c>
      <c r="B491" s="323"/>
      <c r="C491" s="240"/>
      <c r="D491" s="240"/>
      <c r="E491" s="240"/>
      <c r="F491" s="240"/>
      <c r="G491" s="408"/>
      <c r="H491" s="242"/>
      <c r="I491" s="240"/>
      <c r="J491" s="240"/>
      <c r="K491" s="240"/>
      <c r="L491" s="240"/>
      <c r="M491" s="243"/>
      <c r="N491" s="242"/>
      <c r="O491" s="240"/>
      <c r="P491" s="240"/>
      <c r="Q491" s="240"/>
      <c r="R491" s="240"/>
      <c r="S491" s="243"/>
      <c r="T491" s="339"/>
      <c r="U491" s="227" t="s">
        <v>57</v>
      </c>
      <c r="V491" s="362">
        <v>160.69</v>
      </c>
      <c r="W491" s="520"/>
    </row>
    <row r="492" spans="1:23" ht="13.5" thickBot="1" x14ac:dyDescent="0.25">
      <c r="A492" s="372" t="s">
        <v>26</v>
      </c>
      <c r="B492" s="410">
        <f t="shared" ref="B492:S492" si="197">B491-B478</f>
        <v>0</v>
      </c>
      <c r="C492" s="415">
        <f t="shared" si="197"/>
        <v>0</v>
      </c>
      <c r="D492" s="415">
        <f t="shared" si="197"/>
        <v>0</v>
      </c>
      <c r="E492" s="415">
        <f t="shared" si="197"/>
        <v>0</v>
      </c>
      <c r="F492" s="415">
        <f t="shared" si="197"/>
        <v>0</v>
      </c>
      <c r="G492" s="416">
        <f t="shared" si="197"/>
        <v>0</v>
      </c>
      <c r="H492" s="410">
        <f t="shared" si="197"/>
        <v>0</v>
      </c>
      <c r="I492" s="415">
        <f t="shared" si="197"/>
        <v>0</v>
      </c>
      <c r="J492" s="415">
        <f t="shared" si="197"/>
        <v>0</v>
      </c>
      <c r="K492" s="415">
        <f t="shared" si="197"/>
        <v>0</v>
      </c>
      <c r="L492" s="415">
        <f t="shared" si="197"/>
        <v>0</v>
      </c>
      <c r="M492" s="417">
        <f t="shared" si="197"/>
        <v>0</v>
      </c>
      <c r="N492" s="410">
        <f t="shared" si="197"/>
        <v>0</v>
      </c>
      <c r="O492" s="415">
        <f t="shared" si="197"/>
        <v>0</v>
      </c>
      <c r="P492" s="415">
        <f t="shared" si="197"/>
        <v>0</v>
      </c>
      <c r="Q492" s="415">
        <f t="shared" si="197"/>
        <v>0</v>
      </c>
      <c r="R492" s="415">
        <f t="shared" si="197"/>
        <v>0</v>
      </c>
      <c r="S492" s="417">
        <f t="shared" si="197"/>
        <v>0</v>
      </c>
      <c r="T492" s="348"/>
      <c r="U492" s="227" t="s">
        <v>26</v>
      </c>
      <c r="V492" s="227">
        <f>V491-V478</f>
        <v>-0.75</v>
      </c>
      <c r="W492" s="520"/>
    </row>
    <row r="494" spans="1:23" ht="13.5" thickBot="1" x14ac:dyDescent="0.25"/>
    <row r="495" spans="1:23" s="521" customFormat="1" ht="13.5" thickBot="1" x14ac:dyDescent="0.25">
      <c r="A495" s="468" t="s">
        <v>142</v>
      </c>
      <c r="B495" s="624" t="s">
        <v>53</v>
      </c>
      <c r="C495" s="625"/>
      <c r="D495" s="625"/>
      <c r="E495" s="625"/>
      <c r="F495" s="625"/>
      <c r="G495" s="626"/>
      <c r="H495" s="624" t="s">
        <v>72</v>
      </c>
      <c r="I495" s="625"/>
      <c r="J495" s="625"/>
      <c r="K495" s="625"/>
      <c r="L495" s="625"/>
      <c r="M495" s="626"/>
      <c r="N495" s="624" t="s">
        <v>63</v>
      </c>
      <c r="O495" s="625"/>
      <c r="P495" s="625"/>
      <c r="Q495" s="625"/>
      <c r="R495" s="625"/>
      <c r="S495" s="626"/>
      <c r="T495" s="338" t="s">
        <v>55</v>
      </c>
    </row>
    <row r="496" spans="1:23" s="521" customFormat="1" x14ac:dyDescent="0.2">
      <c r="A496" s="469" t="s">
        <v>54</v>
      </c>
      <c r="B496" s="448">
        <v>1</v>
      </c>
      <c r="C496" s="449">
        <v>2</v>
      </c>
      <c r="D496" s="449">
        <v>3</v>
      </c>
      <c r="E496" s="449">
        <v>4</v>
      </c>
      <c r="F496" s="449">
        <v>5</v>
      </c>
      <c r="G496" s="450">
        <v>6</v>
      </c>
      <c r="H496" s="448">
        <v>7</v>
      </c>
      <c r="I496" s="449">
        <v>8</v>
      </c>
      <c r="J496" s="449">
        <v>9</v>
      </c>
      <c r="K496" s="449">
        <v>10</v>
      </c>
      <c r="L496" s="449">
        <v>11</v>
      </c>
      <c r="M496" s="451">
        <v>12</v>
      </c>
      <c r="N496" s="448">
        <v>13</v>
      </c>
      <c r="O496" s="449">
        <v>14</v>
      </c>
      <c r="P496" s="449">
        <v>15</v>
      </c>
      <c r="Q496" s="449">
        <v>16</v>
      </c>
      <c r="R496" s="449">
        <v>17</v>
      </c>
      <c r="S496" s="451">
        <v>18</v>
      </c>
      <c r="T496" s="459">
        <v>854</v>
      </c>
    </row>
    <row r="497" spans="1:23" s="521" customFormat="1" x14ac:dyDescent="0.2">
      <c r="A497" s="470" t="s">
        <v>3</v>
      </c>
      <c r="B497" s="473">
        <v>3960</v>
      </c>
      <c r="C497" s="254">
        <v>3960</v>
      </c>
      <c r="D497" s="254">
        <v>3960</v>
      </c>
      <c r="E497" s="254">
        <v>3960</v>
      </c>
      <c r="F497" s="254">
        <v>3960</v>
      </c>
      <c r="G497" s="404">
        <v>3960</v>
      </c>
      <c r="H497" s="253">
        <v>3960</v>
      </c>
      <c r="I497" s="254">
        <v>3960</v>
      </c>
      <c r="J497" s="254">
        <v>3960</v>
      </c>
      <c r="K497" s="254">
        <v>3960</v>
      </c>
      <c r="L497" s="254">
        <v>3960</v>
      </c>
      <c r="M497" s="255">
        <v>3960</v>
      </c>
      <c r="N497" s="253">
        <v>3960</v>
      </c>
      <c r="O497" s="254">
        <v>3960</v>
      </c>
      <c r="P497" s="254">
        <v>3960</v>
      </c>
      <c r="Q497" s="254">
        <v>3960</v>
      </c>
      <c r="R497" s="254">
        <v>3960</v>
      </c>
      <c r="S497" s="255">
        <v>3960</v>
      </c>
      <c r="T497" s="341">
        <v>3960</v>
      </c>
    </row>
    <row r="498" spans="1:23" s="521" customFormat="1" x14ac:dyDescent="0.2">
      <c r="A498" s="471" t="s">
        <v>6</v>
      </c>
      <c r="B498" s="256">
        <v>4432</v>
      </c>
      <c r="C498" s="257">
        <v>4385.88</v>
      </c>
      <c r="D498" s="257">
        <v>4377.6499999999996</v>
      </c>
      <c r="E498" s="257">
        <v>4151.25</v>
      </c>
      <c r="F498" s="257">
        <v>4390</v>
      </c>
      <c r="G498" s="296">
        <v>4341.74</v>
      </c>
      <c r="H498" s="256">
        <v>4343.13</v>
      </c>
      <c r="I498" s="257">
        <v>4307.8</v>
      </c>
      <c r="J498" s="257">
        <v>4326.6000000000004</v>
      </c>
      <c r="K498" s="257">
        <v>4318.8900000000003</v>
      </c>
      <c r="L498" s="257">
        <v>4399.2</v>
      </c>
      <c r="M498" s="258">
        <v>4435.6000000000004</v>
      </c>
      <c r="N498" s="256">
        <v>4366.8500000000004</v>
      </c>
      <c r="O498" s="257">
        <v>4410.41</v>
      </c>
      <c r="P498" s="257">
        <v>4467.2</v>
      </c>
      <c r="Q498" s="257">
        <v>4370</v>
      </c>
      <c r="R498" s="257">
        <v>4255.6499999999996</v>
      </c>
      <c r="S498" s="258">
        <v>4411.6000000000004</v>
      </c>
      <c r="T498" s="342">
        <v>4371.7</v>
      </c>
    </row>
    <row r="499" spans="1:23" s="521" customFormat="1" x14ac:dyDescent="0.2">
      <c r="A499" s="469" t="s">
        <v>7</v>
      </c>
      <c r="B499" s="260">
        <v>70</v>
      </c>
      <c r="C499" s="261">
        <v>92.16</v>
      </c>
      <c r="D499" s="261">
        <v>76.47</v>
      </c>
      <c r="E499" s="261">
        <v>81.25</v>
      </c>
      <c r="F499" s="261">
        <v>89.8</v>
      </c>
      <c r="G499" s="509">
        <v>82.61</v>
      </c>
      <c r="H499" s="260">
        <v>75</v>
      </c>
      <c r="I499" s="261">
        <v>82</v>
      </c>
      <c r="J499" s="261">
        <v>74.47</v>
      </c>
      <c r="K499" s="261">
        <v>77.78</v>
      </c>
      <c r="L499" s="261">
        <v>70</v>
      </c>
      <c r="M499" s="262">
        <v>68</v>
      </c>
      <c r="N499" s="260">
        <v>70.37</v>
      </c>
      <c r="O499" s="261">
        <v>69.39</v>
      </c>
      <c r="P499" s="261">
        <v>82</v>
      </c>
      <c r="Q499" s="261">
        <v>70</v>
      </c>
      <c r="R499" s="261">
        <v>71.739999999999995</v>
      </c>
      <c r="S499" s="262">
        <v>72</v>
      </c>
      <c r="T499" s="343">
        <v>75.849999999999994</v>
      </c>
      <c r="V499" s="227"/>
    </row>
    <row r="500" spans="1:23" s="521" customFormat="1" x14ac:dyDescent="0.2">
      <c r="A500" s="469" t="s">
        <v>8</v>
      </c>
      <c r="B500" s="263">
        <v>9.4600000000000004E-2</v>
      </c>
      <c r="C500" s="264">
        <v>5.8599999999999999E-2</v>
      </c>
      <c r="D500" s="264">
        <v>8.4900000000000003E-2</v>
      </c>
      <c r="E500" s="264">
        <v>7.0900000000000005E-2</v>
      </c>
      <c r="F500" s="264">
        <v>7.2700000000000001E-2</v>
      </c>
      <c r="G500" s="302">
        <v>8.2600000000000007E-2</v>
      </c>
      <c r="H500" s="263">
        <v>8.3199999999999996E-2</v>
      </c>
      <c r="I500" s="264">
        <v>7.3400000000000007E-2</v>
      </c>
      <c r="J500" s="264">
        <v>8.3500000000000005E-2</v>
      </c>
      <c r="K500" s="264">
        <v>8.09E-2</v>
      </c>
      <c r="L500" s="264">
        <v>8.8700000000000001E-2</v>
      </c>
      <c r="M500" s="265">
        <v>9.0200000000000002E-2</v>
      </c>
      <c r="N500" s="263">
        <v>9.0999999999999998E-2</v>
      </c>
      <c r="O500" s="264">
        <v>8.9899999999999994E-2</v>
      </c>
      <c r="P500" s="264">
        <v>7.3700000000000002E-2</v>
      </c>
      <c r="Q500" s="264">
        <v>6.8599999999999994E-2</v>
      </c>
      <c r="R500" s="264">
        <v>8.4400000000000003E-2</v>
      </c>
      <c r="S500" s="265">
        <v>8.6699999999999999E-2</v>
      </c>
      <c r="T500" s="344">
        <v>8.3599999999999994E-2</v>
      </c>
      <c r="V500" s="227"/>
    </row>
    <row r="501" spans="1:23" s="521" customFormat="1" x14ac:dyDescent="0.2">
      <c r="A501" s="471" t="s">
        <v>1</v>
      </c>
      <c r="B501" s="266">
        <f>B498/H497*100-100</f>
        <v>11.919191919191931</v>
      </c>
      <c r="C501" s="267">
        <f t="shared" ref="C501:E501" si="198">C498/C497*100-100</f>
        <v>10.754545454545465</v>
      </c>
      <c r="D501" s="267">
        <f t="shared" si="198"/>
        <v>10.546717171717162</v>
      </c>
      <c r="E501" s="267">
        <f t="shared" si="198"/>
        <v>4.8295454545454533</v>
      </c>
      <c r="F501" s="267">
        <f>F498/F497*100-100</f>
        <v>10.858585858585855</v>
      </c>
      <c r="G501" s="405">
        <f t="shared" ref="G501:L501" si="199">G498/G497*100-100</f>
        <v>9.6398989898989811</v>
      </c>
      <c r="H501" s="266">
        <f t="shared" si="199"/>
        <v>9.6750000000000114</v>
      </c>
      <c r="I501" s="267">
        <f t="shared" si="199"/>
        <v>8.7828282828282767</v>
      </c>
      <c r="J501" s="267">
        <f t="shared" si="199"/>
        <v>9.2575757575757791</v>
      </c>
      <c r="K501" s="267">
        <f t="shared" si="199"/>
        <v>9.0628787878787875</v>
      </c>
      <c r="L501" s="267">
        <f t="shared" si="199"/>
        <v>11.090909090909079</v>
      </c>
      <c r="M501" s="268">
        <f>M498/M497*100-100</f>
        <v>12.010101010101025</v>
      </c>
      <c r="N501" s="266">
        <f t="shared" ref="N501:T501" si="200">N498/N497*100-100</f>
        <v>10.27398989898991</v>
      </c>
      <c r="O501" s="267">
        <f t="shared" si="200"/>
        <v>11.373989898989905</v>
      </c>
      <c r="P501" s="267">
        <f t="shared" si="200"/>
        <v>12.808080808080803</v>
      </c>
      <c r="Q501" s="267">
        <f t="shared" si="200"/>
        <v>10.353535353535364</v>
      </c>
      <c r="R501" s="267">
        <f t="shared" si="200"/>
        <v>7.4659090909090793</v>
      </c>
      <c r="S501" s="268">
        <f t="shared" si="200"/>
        <v>11.404040404040416</v>
      </c>
      <c r="T501" s="345">
        <f t="shared" si="200"/>
        <v>10.396464646464636</v>
      </c>
      <c r="V501" s="227"/>
    </row>
    <row r="502" spans="1:23" s="521" customFormat="1" ht="13.5" thickBot="1" x14ac:dyDescent="0.25">
      <c r="A502" s="472" t="s">
        <v>27</v>
      </c>
      <c r="B502" s="474">
        <f t="shared" ref="B502:T502" si="201">B498-B485</f>
        <v>153</v>
      </c>
      <c r="C502" s="475">
        <f t="shared" si="201"/>
        <v>236.49224489795961</v>
      </c>
      <c r="D502" s="475">
        <f t="shared" si="201"/>
        <v>116.08137254901885</v>
      </c>
      <c r="E502" s="475">
        <f t="shared" si="201"/>
        <v>54.107142857143117</v>
      </c>
      <c r="F502" s="475">
        <f t="shared" si="201"/>
        <v>189.79166666666697</v>
      </c>
      <c r="G502" s="476">
        <f t="shared" si="201"/>
        <v>229.07333333333281</v>
      </c>
      <c r="H502" s="474">
        <f t="shared" si="201"/>
        <v>38.130000000000109</v>
      </c>
      <c r="I502" s="475">
        <f t="shared" si="201"/>
        <v>-87.112280701754571</v>
      </c>
      <c r="J502" s="475">
        <f t="shared" si="201"/>
        <v>-32.066666666666606</v>
      </c>
      <c r="K502" s="475">
        <f t="shared" si="201"/>
        <v>-59.004736842104649</v>
      </c>
      <c r="L502" s="475">
        <f t="shared" si="201"/>
        <v>6.1491525423725761</v>
      </c>
      <c r="M502" s="477">
        <f t="shared" si="201"/>
        <v>-10.951724137930796</v>
      </c>
      <c r="N502" s="474">
        <f t="shared" si="201"/>
        <v>40.461111111111677</v>
      </c>
      <c r="O502" s="475">
        <f t="shared" si="201"/>
        <v>20.760877192982662</v>
      </c>
      <c r="P502" s="475">
        <f t="shared" si="201"/>
        <v>18.077192982455927</v>
      </c>
      <c r="Q502" s="475">
        <f t="shared" si="201"/>
        <v>115.71428571428532</v>
      </c>
      <c r="R502" s="475">
        <f t="shared" si="201"/>
        <v>-112.24473684210534</v>
      </c>
      <c r="S502" s="477">
        <f t="shared" si="201"/>
        <v>95.910344827586414</v>
      </c>
      <c r="T502" s="478">
        <f t="shared" si="201"/>
        <v>53.526697892271841</v>
      </c>
      <c r="V502" s="227"/>
    </row>
    <row r="503" spans="1:23" s="521" customFormat="1" x14ac:dyDescent="0.2">
      <c r="A503" s="370" t="s">
        <v>51</v>
      </c>
      <c r="B503" s="274">
        <v>755</v>
      </c>
      <c r="C503" s="275">
        <v>752</v>
      </c>
      <c r="D503" s="275">
        <v>746</v>
      </c>
      <c r="E503" s="275">
        <v>164</v>
      </c>
      <c r="F503" s="275">
        <v>755</v>
      </c>
      <c r="G503" s="407">
        <v>752</v>
      </c>
      <c r="H503" s="274">
        <v>743</v>
      </c>
      <c r="I503" s="275">
        <v>749</v>
      </c>
      <c r="J503" s="275">
        <v>736</v>
      </c>
      <c r="K503" s="275">
        <v>140</v>
      </c>
      <c r="L503" s="275">
        <v>750</v>
      </c>
      <c r="M503" s="276">
        <v>748</v>
      </c>
      <c r="N503" s="274">
        <v>757</v>
      </c>
      <c r="O503" s="275">
        <v>761</v>
      </c>
      <c r="P503" s="275">
        <v>751</v>
      </c>
      <c r="Q503" s="275">
        <v>145</v>
      </c>
      <c r="R503" s="275">
        <v>755</v>
      </c>
      <c r="S503" s="276">
        <v>751</v>
      </c>
      <c r="T503" s="347">
        <f>SUM(B503:S503)</f>
        <v>11710</v>
      </c>
      <c r="U503" s="227" t="s">
        <v>56</v>
      </c>
      <c r="V503" s="278">
        <f>T490-T503</f>
        <v>30</v>
      </c>
      <c r="W503" s="279">
        <f>V503/T490</f>
        <v>2.5553662691652468E-3</v>
      </c>
    </row>
    <row r="504" spans="1:23" s="521" customFormat="1" x14ac:dyDescent="0.2">
      <c r="A504" s="371" t="s">
        <v>28</v>
      </c>
      <c r="B504" s="323"/>
      <c r="C504" s="240"/>
      <c r="D504" s="240"/>
      <c r="E504" s="240"/>
      <c r="F504" s="240"/>
      <c r="G504" s="408"/>
      <c r="H504" s="242"/>
      <c r="I504" s="240"/>
      <c r="J504" s="240"/>
      <c r="K504" s="240"/>
      <c r="L504" s="240"/>
      <c r="M504" s="243"/>
      <c r="N504" s="242"/>
      <c r="O504" s="240"/>
      <c r="P504" s="240"/>
      <c r="Q504" s="240"/>
      <c r="R504" s="240"/>
      <c r="S504" s="243"/>
      <c r="T504" s="339"/>
      <c r="U504" s="227" t="s">
        <v>57</v>
      </c>
      <c r="V504" s="362">
        <v>160.66</v>
      </c>
    </row>
    <row r="505" spans="1:23" s="521" customFormat="1" ht="13.5" thickBot="1" x14ac:dyDescent="0.25">
      <c r="A505" s="372" t="s">
        <v>26</v>
      </c>
      <c r="B505" s="410">
        <f t="shared" ref="B505:S505" si="202">B504-B491</f>
        <v>0</v>
      </c>
      <c r="C505" s="415">
        <f t="shared" si="202"/>
        <v>0</v>
      </c>
      <c r="D505" s="415">
        <f t="shared" si="202"/>
        <v>0</v>
      </c>
      <c r="E505" s="415">
        <f t="shared" si="202"/>
        <v>0</v>
      </c>
      <c r="F505" s="415">
        <f t="shared" si="202"/>
        <v>0</v>
      </c>
      <c r="G505" s="416">
        <f t="shared" si="202"/>
        <v>0</v>
      </c>
      <c r="H505" s="410">
        <f t="shared" si="202"/>
        <v>0</v>
      </c>
      <c r="I505" s="415">
        <f t="shared" si="202"/>
        <v>0</v>
      </c>
      <c r="J505" s="415">
        <f t="shared" si="202"/>
        <v>0</v>
      </c>
      <c r="K505" s="415">
        <f t="shared" si="202"/>
        <v>0</v>
      </c>
      <c r="L505" s="415">
        <f t="shared" si="202"/>
        <v>0</v>
      </c>
      <c r="M505" s="417">
        <f t="shared" si="202"/>
        <v>0</v>
      </c>
      <c r="N505" s="410">
        <f t="shared" si="202"/>
        <v>0</v>
      </c>
      <c r="O505" s="415">
        <f t="shared" si="202"/>
        <v>0</v>
      </c>
      <c r="P505" s="415">
        <f t="shared" si="202"/>
        <v>0</v>
      </c>
      <c r="Q505" s="415">
        <f t="shared" si="202"/>
        <v>0</v>
      </c>
      <c r="R505" s="415">
        <f t="shared" si="202"/>
        <v>0</v>
      </c>
      <c r="S505" s="417">
        <f t="shared" si="202"/>
        <v>0</v>
      </c>
      <c r="T505" s="348"/>
      <c r="U505" s="227" t="s">
        <v>26</v>
      </c>
      <c r="V505" s="227">
        <f>V504-V491</f>
        <v>-3.0000000000001137E-2</v>
      </c>
    </row>
    <row r="507" spans="1:23" ht="13.5" thickBot="1" x14ac:dyDescent="0.25"/>
    <row r="508" spans="1:23" s="522" customFormat="1" ht="13.5" thickBot="1" x14ac:dyDescent="0.25">
      <c r="A508" s="468" t="s">
        <v>143</v>
      </c>
      <c r="B508" s="624" t="s">
        <v>53</v>
      </c>
      <c r="C508" s="625"/>
      <c r="D508" s="625"/>
      <c r="E508" s="625"/>
      <c r="F508" s="625"/>
      <c r="G508" s="626"/>
      <c r="H508" s="624" t="s">
        <v>72</v>
      </c>
      <c r="I508" s="625"/>
      <c r="J508" s="625"/>
      <c r="K508" s="625"/>
      <c r="L508" s="625"/>
      <c r="M508" s="626"/>
      <c r="N508" s="624" t="s">
        <v>63</v>
      </c>
      <c r="O508" s="625"/>
      <c r="P508" s="625"/>
      <c r="Q508" s="625"/>
      <c r="R508" s="625"/>
      <c r="S508" s="626"/>
      <c r="T508" s="338" t="s">
        <v>55</v>
      </c>
    </row>
    <row r="509" spans="1:23" s="522" customFormat="1" x14ac:dyDescent="0.2">
      <c r="A509" s="469" t="s">
        <v>54</v>
      </c>
      <c r="B509" s="448">
        <v>1</v>
      </c>
      <c r="C509" s="449">
        <v>2</v>
      </c>
      <c r="D509" s="449">
        <v>3</v>
      </c>
      <c r="E509" s="449">
        <v>4</v>
      </c>
      <c r="F509" s="449">
        <v>5</v>
      </c>
      <c r="G509" s="450">
        <v>6</v>
      </c>
      <c r="H509" s="448">
        <v>7</v>
      </c>
      <c r="I509" s="449">
        <v>8</v>
      </c>
      <c r="J509" s="449">
        <v>9</v>
      </c>
      <c r="K509" s="449">
        <v>10</v>
      </c>
      <c r="L509" s="449">
        <v>11</v>
      </c>
      <c r="M509" s="451">
        <v>12</v>
      </c>
      <c r="N509" s="448">
        <v>13</v>
      </c>
      <c r="O509" s="449">
        <v>14</v>
      </c>
      <c r="P509" s="449">
        <v>15</v>
      </c>
      <c r="Q509" s="449">
        <v>16</v>
      </c>
      <c r="R509" s="449">
        <v>17</v>
      </c>
      <c r="S509" s="451">
        <v>18</v>
      </c>
      <c r="T509" s="459">
        <v>854</v>
      </c>
    </row>
    <row r="510" spans="1:23" s="522" customFormat="1" x14ac:dyDescent="0.2">
      <c r="A510" s="470" t="s">
        <v>3</v>
      </c>
      <c r="B510" s="473">
        <v>3978</v>
      </c>
      <c r="C510" s="254">
        <v>3978</v>
      </c>
      <c r="D510" s="254">
        <v>3978</v>
      </c>
      <c r="E510" s="254">
        <v>3978</v>
      </c>
      <c r="F510" s="254">
        <v>3978</v>
      </c>
      <c r="G510" s="404">
        <v>3978</v>
      </c>
      <c r="H510" s="253">
        <v>3978</v>
      </c>
      <c r="I510" s="254">
        <v>3978</v>
      </c>
      <c r="J510" s="254">
        <v>3978</v>
      </c>
      <c r="K510" s="254">
        <v>3978</v>
      </c>
      <c r="L510" s="254">
        <v>3978</v>
      </c>
      <c r="M510" s="255">
        <v>3978</v>
      </c>
      <c r="N510" s="253">
        <v>3978</v>
      </c>
      <c r="O510" s="254">
        <v>3978</v>
      </c>
      <c r="P510" s="254">
        <v>3978</v>
      </c>
      <c r="Q510" s="254">
        <v>3978</v>
      </c>
      <c r="R510" s="254">
        <v>3978</v>
      </c>
      <c r="S510" s="255">
        <v>3978</v>
      </c>
      <c r="T510" s="341">
        <v>3978</v>
      </c>
    </row>
    <row r="511" spans="1:23" s="522" customFormat="1" x14ac:dyDescent="0.2">
      <c r="A511" s="471" t="s">
        <v>6</v>
      </c>
      <c r="B511" s="256">
        <v>4432.6499999999996</v>
      </c>
      <c r="C511" s="257">
        <v>4376.67</v>
      </c>
      <c r="D511" s="257">
        <v>4433.96</v>
      </c>
      <c r="E511" s="257">
        <v>4122.5</v>
      </c>
      <c r="F511" s="257">
        <v>4459.2</v>
      </c>
      <c r="G511" s="296">
        <v>4273.62</v>
      </c>
      <c r="H511" s="256">
        <v>4328.96</v>
      </c>
      <c r="I511" s="257">
        <v>4225.49</v>
      </c>
      <c r="J511" s="257">
        <v>4337.6000000000004</v>
      </c>
      <c r="K511" s="257">
        <v>4472.1099999999997</v>
      </c>
      <c r="L511" s="257">
        <v>4510.21</v>
      </c>
      <c r="M511" s="258">
        <v>4393.2</v>
      </c>
      <c r="N511" s="256">
        <v>4429.3900000000003</v>
      </c>
      <c r="O511" s="257">
        <v>4490.82</v>
      </c>
      <c r="P511" s="257">
        <v>4417.96</v>
      </c>
      <c r="Q511" s="257">
        <v>4453</v>
      </c>
      <c r="R511" s="257">
        <v>4365.1099999999997</v>
      </c>
      <c r="S511" s="258">
        <v>4355.3100000000004</v>
      </c>
      <c r="T511" s="342">
        <v>4386.6000000000004</v>
      </c>
    </row>
    <row r="512" spans="1:23" s="522" customFormat="1" x14ac:dyDescent="0.2">
      <c r="A512" s="469" t="s">
        <v>7</v>
      </c>
      <c r="B512" s="260">
        <v>85.71</v>
      </c>
      <c r="C512" s="261">
        <v>83.33</v>
      </c>
      <c r="D512" s="261">
        <v>77.08</v>
      </c>
      <c r="E512" s="261">
        <v>62.5</v>
      </c>
      <c r="F512" s="261">
        <v>80</v>
      </c>
      <c r="G512" s="509">
        <v>82.98</v>
      </c>
      <c r="H512" s="260">
        <v>81.25</v>
      </c>
      <c r="I512" s="261">
        <v>78.430000000000007</v>
      </c>
      <c r="J512" s="261">
        <v>78</v>
      </c>
      <c r="K512" s="261">
        <v>73.680000000000007</v>
      </c>
      <c r="L512" s="261">
        <v>76.599999999999994</v>
      </c>
      <c r="M512" s="262">
        <v>76</v>
      </c>
      <c r="N512" s="260">
        <v>73.47</v>
      </c>
      <c r="O512" s="261">
        <v>85.71</v>
      </c>
      <c r="P512" s="261">
        <v>79.59</v>
      </c>
      <c r="Q512" s="261">
        <v>80</v>
      </c>
      <c r="R512" s="261">
        <v>80.849999999999994</v>
      </c>
      <c r="S512" s="262">
        <v>83.67</v>
      </c>
      <c r="T512" s="343">
        <v>77.48</v>
      </c>
      <c r="V512" s="227"/>
    </row>
    <row r="513" spans="1:23" s="522" customFormat="1" x14ac:dyDescent="0.2">
      <c r="A513" s="469" t="s">
        <v>8</v>
      </c>
      <c r="B513" s="263">
        <v>7.5800000000000006E-2</v>
      </c>
      <c r="C513" s="264">
        <v>7.3599999999999999E-2</v>
      </c>
      <c r="D513" s="264">
        <v>9.1800000000000007E-2</v>
      </c>
      <c r="E513" s="264">
        <v>9.5000000000000001E-2</v>
      </c>
      <c r="F513" s="264">
        <v>8.3799999999999999E-2</v>
      </c>
      <c r="G513" s="302">
        <v>7.6100000000000001E-2</v>
      </c>
      <c r="H513" s="263">
        <v>7.7700000000000005E-2</v>
      </c>
      <c r="I513" s="264">
        <v>8.0100000000000005E-2</v>
      </c>
      <c r="J513" s="264">
        <v>8.2299999999999998E-2</v>
      </c>
      <c r="K513" s="264">
        <v>8.9800000000000005E-2</v>
      </c>
      <c r="L513" s="264">
        <v>8.1600000000000006E-2</v>
      </c>
      <c r="M513" s="265">
        <v>8.1199999999999994E-2</v>
      </c>
      <c r="N513" s="263">
        <v>8.6499999999999994E-2</v>
      </c>
      <c r="O513" s="264">
        <v>7.2499999999999995E-2</v>
      </c>
      <c r="P513" s="264">
        <v>8.0600000000000005E-2</v>
      </c>
      <c r="Q513" s="264">
        <v>7.46E-2</v>
      </c>
      <c r="R513" s="264">
        <v>8.1500000000000003E-2</v>
      </c>
      <c r="S513" s="265">
        <v>7.1999999999999995E-2</v>
      </c>
      <c r="T513" s="344">
        <v>8.2699999999999996E-2</v>
      </c>
      <c r="V513" s="227"/>
    </row>
    <row r="514" spans="1:23" s="522" customFormat="1" x14ac:dyDescent="0.2">
      <c r="A514" s="471" t="s">
        <v>1</v>
      </c>
      <c r="B514" s="266">
        <f>B511/H510*100-100</f>
        <v>11.429110105580676</v>
      </c>
      <c r="C514" s="267">
        <f t="shared" ref="C514:E514" si="203">C511/C510*100-100</f>
        <v>10.021870286576174</v>
      </c>
      <c r="D514" s="267">
        <f t="shared" si="203"/>
        <v>11.462041226747104</v>
      </c>
      <c r="E514" s="267">
        <f t="shared" si="203"/>
        <v>3.6324786324786373</v>
      </c>
      <c r="F514" s="267">
        <f>F511/F510*100-100</f>
        <v>12.096530920060331</v>
      </c>
      <c r="G514" s="405">
        <f t="shared" ref="G514:L514" si="204">G511/G510*100-100</f>
        <v>7.4313725490195992</v>
      </c>
      <c r="H514" s="266">
        <f t="shared" si="204"/>
        <v>8.8225238813474078</v>
      </c>
      <c r="I514" s="267">
        <f t="shared" si="204"/>
        <v>6.2214680744092448</v>
      </c>
      <c r="J514" s="267">
        <f t="shared" si="204"/>
        <v>9.0397184514831679</v>
      </c>
      <c r="K514" s="267">
        <f t="shared" si="204"/>
        <v>12.421065862242315</v>
      </c>
      <c r="L514" s="267">
        <f t="shared" si="204"/>
        <v>13.378833584715949</v>
      </c>
      <c r="M514" s="268">
        <f>M511/M510*100-100</f>
        <v>10.43740573152337</v>
      </c>
      <c r="N514" s="266">
        <f t="shared" ref="N514:T514" si="205">N511/N510*100-100</f>
        <v>11.347159376571156</v>
      </c>
      <c r="O514" s="267">
        <f t="shared" si="205"/>
        <v>12.891402714932127</v>
      </c>
      <c r="P514" s="267">
        <f t="shared" si="205"/>
        <v>11.059829059829056</v>
      </c>
      <c r="Q514" s="267">
        <f t="shared" si="205"/>
        <v>11.940673705379595</v>
      </c>
      <c r="R514" s="267">
        <f t="shared" si="205"/>
        <v>9.7312719959778775</v>
      </c>
      <c r="S514" s="268">
        <f t="shared" si="205"/>
        <v>9.4849170437405945</v>
      </c>
      <c r="T514" s="345">
        <f t="shared" si="205"/>
        <v>10.271493212669697</v>
      </c>
      <c r="V514" s="227"/>
    </row>
    <row r="515" spans="1:23" s="522" customFormat="1" ht="13.5" thickBot="1" x14ac:dyDescent="0.25">
      <c r="A515" s="472" t="s">
        <v>27</v>
      </c>
      <c r="B515" s="474">
        <f t="shared" ref="B515:T515" si="206">B511-B498</f>
        <v>0.6499999999996362</v>
      </c>
      <c r="C515" s="475">
        <f t="shared" si="206"/>
        <v>-9.2100000000000364</v>
      </c>
      <c r="D515" s="475">
        <f t="shared" si="206"/>
        <v>56.3100000000004</v>
      </c>
      <c r="E515" s="475">
        <f t="shared" si="206"/>
        <v>-28.75</v>
      </c>
      <c r="F515" s="475">
        <f t="shared" si="206"/>
        <v>69.199999999999818</v>
      </c>
      <c r="G515" s="476">
        <f t="shared" si="206"/>
        <v>-68.119999999999891</v>
      </c>
      <c r="H515" s="474">
        <f t="shared" si="206"/>
        <v>-14.170000000000073</v>
      </c>
      <c r="I515" s="475">
        <f t="shared" si="206"/>
        <v>-82.3100000000004</v>
      </c>
      <c r="J515" s="475">
        <f t="shared" si="206"/>
        <v>11</v>
      </c>
      <c r="K515" s="475">
        <f t="shared" si="206"/>
        <v>153.21999999999935</v>
      </c>
      <c r="L515" s="475">
        <f t="shared" si="206"/>
        <v>111.01000000000022</v>
      </c>
      <c r="M515" s="477">
        <f t="shared" si="206"/>
        <v>-42.400000000000546</v>
      </c>
      <c r="N515" s="474">
        <f t="shared" si="206"/>
        <v>62.539999999999964</v>
      </c>
      <c r="O515" s="475">
        <f t="shared" si="206"/>
        <v>80.409999999999854</v>
      </c>
      <c r="P515" s="475">
        <f t="shared" si="206"/>
        <v>-49.239999999999782</v>
      </c>
      <c r="Q515" s="475">
        <f t="shared" si="206"/>
        <v>83</v>
      </c>
      <c r="R515" s="475">
        <f t="shared" si="206"/>
        <v>109.46000000000004</v>
      </c>
      <c r="S515" s="477">
        <f t="shared" si="206"/>
        <v>-56.289999999999964</v>
      </c>
      <c r="T515" s="478">
        <f t="shared" si="206"/>
        <v>14.900000000000546</v>
      </c>
      <c r="V515" s="227"/>
    </row>
    <row r="516" spans="1:23" s="522" customFormat="1" x14ac:dyDescent="0.2">
      <c r="A516" s="370" t="s">
        <v>51</v>
      </c>
      <c r="B516" s="274">
        <v>754</v>
      </c>
      <c r="C516" s="275">
        <v>749</v>
      </c>
      <c r="D516" s="275">
        <v>745</v>
      </c>
      <c r="E516" s="275">
        <v>158</v>
      </c>
      <c r="F516" s="275">
        <v>754</v>
      </c>
      <c r="G516" s="407">
        <v>750</v>
      </c>
      <c r="H516" s="274">
        <v>742</v>
      </c>
      <c r="I516" s="275">
        <v>746</v>
      </c>
      <c r="J516" s="275">
        <v>735</v>
      </c>
      <c r="K516" s="275">
        <v>138</v>
      </c>
      <c r="L516" s="275">
        <v>749</v>
      </c>
      <c r="M516" s="276">
        <v>746</v>
      </c>
      <c r="N516" s="274">
        <v>754</v>
      </c>
      <c r="O516" s="275">
        <v>761</v>
      </c>
      <c r="P516" s="275">
        <v>751</v>
      </c>
      <c r="Q516" s="275">
        <v>135</v>
      </c>
      <c r="R516" s="275">
        <v>754</v>
      </c>
      <c r="S516" s="276">
        <v>750</v>
      </c>
      <c r="T516" s="347">
        <f>SUM(B516:S516)</f>
        <v>11671</v>
      </c>
      <c r="U516" s="227" t="s">
        <v>56</v>
      </c>
      <c r="V516" s="278">
        <f>T503-T516</f>
        <v>39</v>
      </c>
      <c r="W516" s="279">
        <f>V516/T503</f>
        <v>3.3304867634500429E-3</v>
      </c>
    </row>
    <row r="517" spans="1:23" s="522" customFormat="1" x14ac:dyDescent="0.2">
      <c r="A517" s="371" t="s">
        <v>28</v>
      </c>
      <c r="B517" s="323"/>
      <c r="C517" s="240"/>
      <c r="D517" s="240"/>
      <c r="E517" s="240"/>
      <c r="F517" s="240"/>
      <c r="G517" s="408"/>
      <c r="H517" s="242"/>
      <c r="I517" s="240"/>
      <c r="J517" s="240"/>
      <c r="K517" s="240"/>
      <c r="L517" s="240"/>
      <c r="M517" s="243"/>
      <c r="N517" s="242"/>
      <c r="O517" s="240"/>
      <c r="P517" s="240"/>
      <c r="Q517" s="240"/>
      <c r="R517" s="240"/>
      <c r="S517" s="243"/>
      <c r="T517" s="339"/>
      <c r="U517" s="227" t="s">
        <v>57</v>
      </c>
      <c r="V517" s="362">
        <v>160.34</v>
      </c>
    </row>
    <row r="518" spans="1:23" s="522" customFormat="1" ht="13.5" thickBot="1" x14ac:dyDescent="0.25">
      <c r="A518" s="372" t="s">
        <v>26</v>
      </c>
      <c r="B518" s="410">
        <f t="shared" ref="B518:S518" si="207">B517-B504</f>
        <v>0</v>
      </c>
      <c r="C518" s="415">
        <f t="shared" si="207"/>
        <v>0</v>
      </c>
      <c r="D518" s="415">
        <f t="shared" si="207"/>
        <v>0</v>
      </c>
      <c r="E518" s="415">
        <f t="shared" si="207"/>
        <v>0</v>
      </c>
      <c r="F518" s="415">
        <f t="shared" si="207"/>
        <v>0</v>
      </c>
      <c r="G518" s="416">
        <f t="shared" si="207"/>
        <v>0</v>
      </c>
      <c r="H518" s="410">
        <f t="shared" si="207"/>
        <v>0</v>
      </c>
      <c r="I518" s="415">
        <f t="shared" si="207"/>
        <v>0</v>
      </c>
      <c r="J518" s="415">
        <f t="shared" si="207"/>
        <v>0</v>
      </c>
      <c r="K518" s="415">
        <f t="shared" si="207"/>
        <v>0</v>
      </c>
      <c r="L518" s="415">
        <f t="shared" si="207"/>
        <v>0</v>
      </c>
      <c r="M518" s="417">
        <f t="shared" si="207"/>
        <v>0</v>
      </c>
      <c r="N518" s="410">
        <f t="shared" si="207"/>
        <v>0</v>
      </c>
      <c r="O518" s="415">
        <f t="shared" si="207"/>
        <v>0</v>
      </c>
      <c r="P518" s="415">
        <f t="shared" si="207"/>
        <v>0</v>
      </c>
      <c r="Q518" s="415">
        <f t="shared" si="207"/>
        <v>0</v>
      </c>
      <c r="R518" s="415">
        <f t="shared" si="207"/>
        <v>0</v>
      </c>
      <c r="S518" s="417">
        <f t="shared" si="207"/>
        <v>0</v>
      </c>
      <c r="T518" s="348"/>
      <c r="U518" s="227" t="s">
        <v>26</v>
      </c>
      <c r="V518" s="227">
        <f>V517-V504</f>
        <v>-0.31999999999999318</v>
      </c>
    </row>
    <row r="520" spans="1:23" ht="13.5" thickBot="1" x14ac:dyDescent="0.25"/>
    <row r="521" spans="1:23" s="523" customFormat="1" ht="13.5" thickBot="1" x14ac:dyDescent="0.25">
      <c r="A521" s="468" t="s">
        <v>144</v>
      </c>
      <c r="B521" s="624" t="s">
        <v>53</v>
      </c>
      <c r="C521" s="625"/>
      <c r="D521" s="625"/>
      <c r="E521" s="625"/>
      <c r="F521" s="625"/>
      <c r="G521" s="626"/>
      <c r="H521" s="624" t="s">
        <v>72</v>
      </c>
      <c r="I521" s="625"/>
      <c r="J521" s="625"/>
      <c r="K521" s="625"/>
      <c r="L521" s="625"/>
      <c r="M521" s="626"/>
      <c r="N521" s="624" t="s">
        <v>63</v>
      </c>
      <c r="O521" s="625"/>
      <c r="P521" s="625"/>
      <c r="Q521" s="625"/>
      <c r="R521" s="625"/>
      <c r="S521" s="626"/>
      <c r="T521" s="338" t="s">
        <v>55</v>
      </c>
    </row>
    <row r="522" spans="1:23" s="523" customFormat="1" x14ac:dyDescent="0.2">
      <c r="A522" s="469" t="s">
        <v>54</v>
      </c>
      <c r="B522" s="448">
        <v>1</v>
      </c>
      <c r="C522" s="449">
        <v>2</v>
      </c>
      <c r="D522" s="449">
        <v>3</v>
      </c>
      <c r="E522" s="449">
        <v>4</v>
      </c>
      <c r="F522" s="449">
        <v>5</v>
      </c>
      <c r="G522" s="450">
        <v>6</v>
      </c>
      <c r="H522" s="448">
        <v>7</v>
      </c>
      <c r="I522" s="449">
        <v>8</v>
      </c>
      <c r="J522" s="449">
        <v>9</v>
      </c>
      <c r="K522" s="449">
        <v>10</v>
      </c>
      <c r="L522" s="449">
        <v>11</v>
      </c>
      <c r="M522" s="451">
        <v>12</v>
      </c>
      <c r="N522" s="448">
        <v>13</v>
      </c>
      <c r="O522" s="449">
        <v>14</v>
      </c>
      <c r="P522" s="449">
        <v>15</v>
      </c>
      <c r="Q522" s="449">
        <v>16</v>
      </c>
      <c r="R522" s="449">
        <v>17</v>
      </c>
      <c r="S522" s="451">
        <v>18</v>
      </c>
      <c r="T522" s="459">
        <v>854</v>
      </c>
    </row>
    <row r="523" spans="1:23" s="523" customFormat="1" x14ac:dyDescent="0.2">
      <c r="A523" s="470" t="s">
        <v>3</v>
      </c>
      <c r="B523" s="473">
        <v>3996</v>
      </c>
      <c r="C523" s="254">
        <v>3996</v>
      </c>
      <c r="D523" s="254">
        <v>3996</v>
      </c>
      <c r="E523" s="254">
        <v>3996</v>
      </c>
      <c r="F523" s="254">
        <v>3996</v>
      </c>
      <c r="G523" s="404">
        <v>3996</v>
      </c>
      <c r="H523" s="253">
        <v>3996</v>
      </c>
      <c r="I523" s="254">
        <v>3996</v>
      </c>
      <c r="J523" s="254">
        <v>3996</v>
      </c>
      <c r="K523" s="254">
        <v>3996</v>
      </c>
      <c r="L523" s="254">
        <v>3996</v>
      </c>
      <c r="M523" s="255">
        <v>3996</v>
      </c>
      <c r="N523" s="253">
        <v>3996</v>
      </c>
      <c r="O523" s="254">
        <v>3996</v>
      </c>
      <c r="P523" s="254">
        <v>3996</v>
      </c>
      <c r="Q523" s="254">
        <v>3996</v>
      </c>
      <c r="R523" s="254">
        <v>3996</v>
      </c>
      <c r="S523" s="255">
        <v>3996</v>
      </c>
      <c r="T523" s="341">
        <v>3996</v>
      </c>
    </row>
    <row r="524" spans="1:23" s="523" customFormat="1" x14ac:dyDescent="0.2">
      <c r="A524" s="471" t="s">
        <v>6</v>
      </c>
      <c r="B524" s="256">
        <v>4428.9655172413795</v>
      </c>
      <c r="C524" s="257">
        <v>4474.2592592592591</v>
      </c>
      <c r="D524" s="257">
        <v>4435.3846153846152</v>
      </c>
      <c r="E524" s="257">
        <v>4248.333333333333</v>
      </c>
      <c r="F524" s="257">
        <v>4530.363636363636</v>
      </c>
      <c r="G524" s="296">
        <v>4428.727272727273</v>
      </c>
      <c r="H524" s="256">
        <v>4452.7659574468089</v>
      </c>
      <c r="I524" s="257">
        <v>4445</v>
      </c>
      <c r="J524" s="257">
        <v>4399.7368421052633</v>
      </c>
      <c r="K524" s="257">
        <v>4716.875</v>
      </c>
      <c r="L524" s="257">
        <v>4439.591836734694</v>
      </c>
      <c r="M524" s="258">
        <v>4443.75</v>
      </c>
      <c r="N524" s="256">
        <v>4536.739130434783</v>
      </c>
      <c r="O524" s="257">
        <v>4474.6938775510207</v>
      </c>
      <c r="P524" s="257">
        <v>4481.6326530612241</v>
      </c>
      <c r="Q524" s="257">
        <v>4360.588235294118</v>
      </c>
      <c r="R524" s="257">
        <v>4436.25</v>
      </c>
      <c r="S524" s="258">
        <v>4624.4680851063831</v>
      </c>
      <c r="T524" s="342">
        <v>4466.5201005025128</v>
      </c>
    </row>
    <row r="525" spans="1:23" s="523" customFormat="1" x14ac:dyDescent="0.2">
      <c r="A525" s="469" t="s">
        <v>7</v>
      </c>
      <c r="B525" s="260">
        <v>86.206896551724142</v>
      </c>
      <c r="C525" s="261">
        <v>77.777777777777771</v>
      </c>
      <c r="D525" s="261">
        <v>84.615384615384613</v>
      </c>
      <c r="E525" s="261">
        <v>66.666666666666671</v>
      </c>
      <c r="F525" s="261">
        <v>81.818181818181813</v>
      </c>
      <c r="G525" s="509">
        <v>70.909090909090907</v>
      </c>
      <c r="H525" s="260">
        <v>76.59574468085107</v>
      </c>
      <c r="I525" s="261">
        <v>76</v>
      </c>
      <c r="J525" s="261">
        <v>94.736842105263165</v>
      </c>
      <c r="K525" s="261">
        <v>68.75</v>
      </c>
      <c r="L525" s="261">
        <v>83.673469387755105</v>
      </c>
      <c r="M525" s="262">
        <v>70.833333333333329</v>
      </c>
      <c r="N525" s="260">
        <v>91.304347826086953</v>
      </c>
      <c r="O525" s="261">
        <v>83.673469387755105</v>
      </c>
      <c r="P525" s="261">
        <v>73.469387755102048</v>
      </c>
      <c r="Q525" s="261">
        <v>76.470588235294116</v>
      </c>
      <c r="R525" s="261">
        <v>79.166666666666671</v>
      </c>
      <c r="S525" s="262">
        <v>74.468085106382972</v>
      </c>
      <c r="T525" s="343">
        <v>80.150753768844226</v>
      </c>
      <c r="V525" s="227"/>
    </row>
    <row r="526" spans="1:23" s="523" customFormat="1" x14ac:dyDescent="0.2">
      <c r="A526" s="469" t="s">
        <v>8</v>
      </c>
      <c r="B526" s="263">
        <v>7.6514699592454299E-2</v>
      </c>
      <c r="C526" s="264">
        <v>8.4574004480490475E-2</v>
      </c>
      <c r="D526" s="264">
        <v>7.2322267034681975E-2</v>
      </c>
      <c r="E526" s="264">
        <v>9.2722368673250774E-2</v>
      </c>
      <c r="F526" s="264">
        <v>7.2018049484728106E-2</v>
      </c>
      <c r="G526" s="302">
        <v>8.6315143625260313E-2</v>
      </c>
      <c r="H526" s="263">
        <v>8.2039341272762634E-2</v>
      </c>
      <c r="I526" s="264">
        <v>8.4513104884240839E-2</v>
      </c>
      <c r="J526" s="264">
        <v>6.2005280909900533E-2</v>
      </c>
      <c r="K526" s="264">
        <v>9.8207416217994364E-2</v>
      </c>
      <c r="L526" s="264">
        <v>7.8071204127377183E-2</v>
      </c>
      <c r="M526" s="265">
        <v>8.3849664750373587E-2</v>
      </c>
      <c r="N526" s="263">
        <v>6.7130331916542343E-2</v>
      </c>
      <c r="O526" s="264">
        <v>7.6754406196217401E-2</v>
      </c>
      <c r="P526" s="264">
        <v>9.3370805246454927E-2</v>
      </c>
      <c r="Q526" s="264">
        <v>7.9267559039007618E-2</v>
      </c>
      <c r="R526" s="264">
        <v>7.2082530541637463E-2</v>
      </c>
      <c r="S526" s="265">
        <v>8.3058917551291037E-2</v>
      </c>
      <c r="T526" s="344">
        <v>8.1422020246605262E-2</v>
      </c>
      <c r="V526" s="227"/>
    </row>
    <row r="527" spans="1:23" s="523" customFormat="1" x14ac:dyDescent="0.2">
      <c r="A527" s="471" t="s">
        <v>1</v>
      </c>
      <c r="B527" s="266">
        <f>B524/H523*100-100</f>
        <v>10.834972903938421</v>
      </c>
      <c r="C527" s="267">
        <f t="shared" ref="C527:E527" si="208">C524/C523*100-100</f>
        <v>11.968449931412877</v>
      </c>
      <c r="D527" s="267">
        <f t="shared" si="208"/>
        <v>10.995610995610988</v>
      </c>
      <c r="E527" s="267">
        <f t="shared" si="208"/>
        <v>6.3146479813146499</v>
      </c>
      <c r="F527" s="267">
        <f>F524/F523*100-100</f>
        <v>13.372463372463358</v>
      </c>
      <c r="G527" s="405">
        <f t="shared" ref="G527:L527" si="209">G524/G523*100-100</f>
        <v>10.829010829010841</v>
      </c>
      <c r="H527" s="266">
        <f t="shared" si="209"/>
        <v>11.430579515685906</v>
      </c>
      <c r="I527" s="267">
        <f t="shared" si="209"/>
        <v>11.236236236236238</v>
      </c>
      <c r="J527" s="267">
        <f t="shared" si="209"/>
        <v>10.103524577208802</v>
      </c>
      <c r="K527" s="267">
        <f t="shared" si="209"/>
        <v>18.039914914914917</v>
      </c>
      <c r="L527" s="267">
        <f t="shared" si="209"/>
        <v>11.100896815182537</v>
      </c>
      <c r="M527" s="268">
        <f>M524/M523*100-100</f>
        <v>11.204954954954943</v>
      </c>
      <c r="N527" s="266">
        <f t="shared" ref="N527:T527" si="210">N524/N523*100-100</f>
        <v>13.532010271140706</v>
      </c>
      <c r="O527" s="267">
        <f t="shared" si="210"/>
        <v>11.979326265040569</v>
      </c>
      <c r="P527" s="267">
        <f t="shared" si="210"/>
        <v>12.152969295826438</v>
      </c>
      <c r="Q527" s="267">
        <f t="shared" si="210"/>
        <v>9.1238297120650174</v>
      </c>
      <c r="R527" s="267">
        <f t="shared" si="210"/>
        <v>11.017267267267258</v>
      </c>
      <c r="S527" s="268">
        <f t="shared" si="210"/>
        <v>15.727429557216794</v>
      </c>
      <c r="T527" s="345">
        <f t="shared" si="210"/>
        <v>11.774777289852679</v>
      </c>
      <c r="V527" s="227"/>
    </row>
    <row r="528" spans="1:23" s="523" customFormat="1" ht="13.5" thickBot="1" x14ac:dyDescent="0.25">
      <c r="A528" s="472" t="s">
        <v>27</v>
      </c>
      <c r="B528" s="474">
        <f t="shared" ref="B528:T528" si="211">B524-B511</f>
        <v>-3.6844827586201063</v>
      </c>
      <c r="C528" s="475">
        <f t="shared" si="211"/>
        <v>97.589259259259052</v>
      </c>
      <c r="D528" s="475">
        <f t="shared" si="211"/>
        <v>1.4246153846152083</v>
      </c>
      <c r="E528" s="475">
        <f t="shared" si="211"/>
        <v>125.83333333333303</v>
      </c>
      <c r="F528" s="475">
        <f t="shared" si="211"/>
        <v>71.163636363636215</v>
      </c>
      <c r="G528" s="476">
        <f t="shared" si="211"/>
        <v>155.10727272727308</v>
      </c>
      <c r="H528" s="474">
        <f t="shared" si="211"/>
        <v>123.80595744680886</v>
      </c>
      <c r="I528" s="475">
        <f t="shared" si="211"/>
        <v>219.51000000000022</v>
      </c>
      <c r="J528" s="475">
        <f t="shared" si="211"/>
        <v>62.136842105262986</v>
      </c>
      <c r="K528" s="475">
        <f t="shared" si="211"/>
        <v>244.76500000000033</v>
      </c>
      <c r="L528" s="475">
        <f t="shared" si="211"/>
        <v>-70.618163265306066</v>
      </c>
      <c r="M528" s="477">
        <f t="shared" si="211"/>
        <v>50.550000000000182</v>
      </c>
      <c r="N528" s="474">
        <f t="shared" si="211"/>
        <v>107.34913043478264</v>
      </c>
      <c r="O528" s="475">
        <f t="shared" si="211"/>
        <v>-16.126122448979004</v>
      </c>
      <c r="P528" s="475">
        <f t="shared" si="211"/>
        <v>63.672653061224082</v>
      </c>
      <c r="Q528" s="475">
        <f t="shared" si="211"/>
        <v>-92.411764705881978</v>
      </c>
      <c r="R528" s="475">
        <f t="shared" si="211"/>
        <v>71.140000000000327</v>
      </c>
      <c r="S528" s="477">
        <f t="shared" si="211"/>
        <v>269.15808510638271</v>
      </c>
      <c r="T528" s="478">
        <f t="shared" si="211"/>
        <v>79.920100502512469</v>
      </c>
      <c r="V528" s="227"/>
    </row>
    <row r="529" spans="1:23" s="523" customFormat="1" x14ac:dyDescent="0.2">
      <c r="A529" s="370" t="s">
        <v>51</v>
      </c>
      <c r="B529" s="274">
        <v>754</v>
      </c>
      <c r="C529" s="275">
        <v>747</v>
      </c>
      <c r="D529" s="275">
        <v>744</v>
      </c>
      <c r="E529" s="275">
        <v>152</v>
      </c>
      <c r="F529" s="275">
        <v>753</v>
      </c>
      <c r="G529" s="407">
        <v>748</v>
      </c>
      <c r="H529" s="274">
        <v>739</v>
      </c>
      <c r="I529" s="275">
        <v>745</v>
      </c>
      <c r="J529" s="275">
        <v>734</v>
      </c>
      <c r="K529" s="275">
        <v>133</v>
      </c>
      <c r="L529" s="275">
        <v>749</v>
      </c>
      <c r="M529" s="276">
        <v>744</v>
      </c>
      <c r="N529" s="274">
        <v>754</v>
      </c>
      <c r="O529" s="275">
        <v>759</v>
      </c>
      <c r="P529" s="275">
        <v>751</v>
      </c>
      <c r="Q529" s="275">
        <v>129</v>
      </c>
      <c r="R529" s="275">
        <v>752</v>
      </c>
      <c r="S529" s="276">
        <v>750</v>
      </c>
      <c r="T529" s="347">
        <f>SUM(B529:S529)</f>
        <v>11637</v>
      </c>
      <c r="U529" s="227" t="s">
        <v>56</v>
      </c>
      <c r="V529" s="278">
        <f>T516-T529</f>
        <v>34</v>
      </c>
      <c r="W529" s="279">
        <f>V529/T516</f>
        <v>2.9132036672093221E-3</v>
      </c>
    </row>
    <row r="530" spans="1:23" s="523" customFormat="1" x14ac:dyDescent="0.2">
      <c r="A530" s="371" t="s">
        <v>28</v>
      </c>
      <c r="B530" s="323"/>
      <c r="C530" s="240"/>
      <c r="D530" s="240"/>
      <c r="E530" s="240"/>
      <c r="F530" s="240"/>
      <c r="G530" s="408"/>
      <c r="H530" s="242"/>
      <c r="I530" s="240"/>
      <c r="J530" s="240"/>
      <c r="K530" s="240"/>
      <c r="L530" s="240"/>
      <c r="M530" s="243"/>
      <c r="N530" s="242"/>
      <c r="O530" s="240"/>
      <c r="P530" s="240"/>
      <c r="Q530" s="240"/>
      <c r="R530" s="240"/>
      <c r="S530" s="243"/>
      <c r="T530" s="339"/>
      <c r="U530" s="227" t="s">
        <v>57</v>
      </c>
      <c r="V530" s="362">
        <v>159.66999999999999</v>
      </c>
    </row>
    <row r="531" spans="1:23" s="523" customFormat="1" ht="13.5" thickBot="1" x14ac:dyDescent="0.25">
      <c r="A531" s="372" t="s">
        <v>26</v>
      </c>
      <c r="B531" s="410">
        <f t="shared" ref="B531:S531" si="212">B530-B517</f>
        <v>0</v>
      </c>
      <c r="C531" s="415">
        <f t="shared" si="212"/>
        <v>0</v>
      </c>
      <c r="D531" s="415">
        <f t="shared" si="212"/>
        <v>0</v>
      </c>
      <c r="E531" s="415">
        <f t="shared" si="212"/>
        <v>0</v>
      </c>
      <c r="F531" s="415">
        <f t="shared" si="212"/>
        <v>0</v>
      </c>
      <c r="G531" s="416">
        <f t="shared" si="212"/>
        <v>0</v>
      </c>
      <c r="H531" s="410">
        <f t="shared" si="212"/>
        <v>0</v>
      </c>
      <c r="I531" s="415">
        <f t="shared" si="212"/>
        <v>0</v>
      </c>
      <c r="J531" s="415">
        <f t="shared" si="212"/>
        <v>0</v>
      </c>
      <c r="K531" s="415">
        <f t="shared" si="212"/>
        <v>0</v>
      </c>
      <c r="L531" s="415">
        <f t="shared" si="212"/>
        <v>0</v>
      </c>
      <c r="M531" s="417">
        <f t="shared" si="212"/>
        <v>0</v>
      </c>
      <c r="N531" s="410">
        <f t="shared" si="212"/>
        <v>0</v>
      </c>
      <c r="O531" s="415">
        <f t="shared" si="212"/>
        <v>0</v>
      </c>
      <c r="P531" s="415">
        <f t="shared" si="212"/>
        <v>0</v>
      </c>
      <c r="Q531" s="415">
        <f t="shared" si="212"/>
        <v>0</v>
      </c>
      <c r="R531" s="415">
        <f t="shared" si="212"/>
        <v>0</v>
      </c>
      <c r="S531" s="417">
        <f t="shared" si="212"/>
        <v>0</v>
      </c>
      <c r="T531" s="348"/>
      <c r="U531" s="227" t="s">
        <v>26</v>
      </c>
      <c r="V531" s="227">
        <f>V530-V517</f>
        <v>-0.67000000000001592</v>
      </c>
    </row>
    <row r="533" spans="1:23" ht="13.5" thickBot="1" x14ac:dyDescent="0.25"/>
    <row r="534" spans="1:23" ht="13.5" thickBot="1" x14ac:dyDescent="0.25">
      <c r="A534" s="468" t="s">
        <v>145</v>
      </c>
      <c r="B534" s="624" t="s">
        <v>53</v>
      </c>
      <c r="C534" s="625"/>
      <c r="D534" s="625"/>
      <c r="E534" s="625"/>
      <c r="F534" s="625"/>
      <c r="G534" s="626"/>
      <c r="H534" s="624" t="s">
        <v>72</v>
      </c>
      <c r="I534" s="625"/>
      <c r="J534" s="625"/>
      <c r="K534" s="625"/>
      <c r="L534" s="625"/>
      <c r="M534" s="626"/>
      <c r="N534" s="624" t="s">
        <v>63</v>
      </c>
      <c r="O534" s="625"/>
      <c r="P534" s="625"/>
      <c r="Q534" s="625"/>
      <c r="R534" s="625"/>
      <c r="S534" s="626"/>
      <c r="T534" s="338" t="s">
        <v>55</v>
      </c>
      <c r="U534" s="524"/>
      <c r="V534" s="524"/>
      <c r="W534" s="524"/>
    </row>
    <row r="535" spans="1:23" x14ac:dyDescent="0.2">
      <c r="A535" s="469" t="s">
        <v>54</v>
      </c>
      <c r="B535" s="448">
        <v>1</v>
      </c>
      <c r="C535" s="449">
        <v>2</v>
      </c>
      <c r="D535" s="449">
        <v>3</v>
      </c>
      <c r="E535" s="449">
        <v>4</v>
      </c>
      <c r="F535" s="449">
        <v>5</v>
      </c>
      <c r="G535" s="450">
        <v>6</v>
      </c>
      <c r="H535" s="448">
        <v>7</v>
      </c>
      <c r="I535" s="449">
        <v>8</v>
      </c>
      <c r="J535" s="449">
        <v>9</v>
      </c>
      <c r="K535" s="449">
        <v>10</v>
      </c>
      <c r="L535" s="449">
        <v>11</v>
      </c>
      <c r="M535" s="451">
        <v>12</v>
      </c>
      <c r="N535" s="448">
        <v>13</v>
      </c>
      <c r="O535" s="449">
        <v>14</v>
      </c>
      <c r="P535" s="449">
        <v>15</v>
      </c>
      <c r="Q535" s="449">
        <v>16</v>
      </c>
      <c r="R535" s="449">
        <v>17</v>
      </c>
      <c r="S535" s="451">
        <v>18</v>
      </c>
      <c r="T535" s="459">
        <v>759</v>
      </c>
      <c r="U535" s="524"/>
      <c r="V535" s="524"/>
      <c r="W535" s="524"/>
    </row>
    <row r="536" spans="1:23" x14ac:dyDescent="0.2">
      <c r="A536" s="470" t="s">
        <v>3</v>
      </c>
      <c r="B536" s="473">
        <v>4014</v>
      </c>
      <c r="C536" s="254">
        <v>4014</v>
      </c>
      <c r="D536" s="254">
        <v>4014</v>
      </c>
      <c r="E536" s="254">
        <v>4014</v>
      </c>
      <c r="F536" s="254">
        <v>4014</v>
      </c>
      <c r="G536" s="404">
        <v>4014</v>
      </c>
      <c r="H536" s="253">
        <v>4014</v>
      </c>
      <c r="I536" s="254">
        <v>4014</v>
      </c>
      <c r="J536" s="254">
        <v>4014</v>
      </c>
      <c r="K536" s="254">
        <v>4014</v>
      </c>
      <c r="L536" s="254">
        <v>4014</v>
      </c>
      <c r="M536" s="255">
        <v>4014</v>
      </c>
      <c r="N536" s="253">
        <v>4014</v>
      </c>
      <c r="O536" s="254">
        <v>4014</v>
      </c>
      <c r="P536" s="254">
        <v>4014</v>
      </c>
      <c r="Q536" s="254">
        <v>4014</v>
      </c>
      <c r="R536" s="254">
        <v>4014</v>
      </c>
      <c r="S536" s="255">
        <v>4014</v>
      </c>
      <c r="T536" s="341">
        <v>4014</v>
      </c>
      <c r="U536" s="524"/>
      <c r="V536" s="524"/>
      <c r="W536" s="524"/>
    </row>
    <row r="537" spans="1:23" x14ac:dyDescent="0.2">
      <c r="A537" s="471" t="s">
        <v>6</v>
      </c>
      <c r="B537" s="256">
        <v>4251.739130434783</v>
      </c>
      <c r="C537" s="257">
        <v>4343.2653061224491</v>
      </c>
      <c r="D537" s="257">
        <v>4400.9615384615381</v>
      </c>
      <c r="E537" s="257">
        <v>4021.25</v>
      </c>
      <c r="F537" s="257">
        <v>4415.8</v>
      </c>
      <c r="G537" s="296">
        <v>4323.2558139534885</v>
      </c>
      <c r="H537" s="256">
        <v>4417.4509803921565</v>
      </c>
      <c r="I537" s="257">
        <v>4424.6938775510207</v>
      </c>
      <c r="J537" s="257">
        <v>4483.333333333333</v>
      </c>
      <c r="K537" s="257">
        <v>4594.7058823529414</v>
      </c>
      <c r="L537" s="257">
        <v>4440.8</v>
      </c>
      <c r="M537" s="258">
        <v>4472.6190476190477</v>
      </c>
      <c r="N537" s="256">
        <v>4424.0476190476193</v>
      </c>
      <c r="O537" s="257">
        <v>4452</v>
      </c>
      <c r="P537" s="257">
        <v>4531.7777777777774</v>
      </c>
      <c r="Q537" s="257">
        <v>4477.894736842105</v>
      </c>
      <c r="R537" s="257">
        <v>4381.333333333333</v>
      </c>
      <c r="S537" s="258">
        <v>4563.5555555555557</v>
      </c>
      <c r="T537" s="342">
        <v>4418.339920948617</v>
      </c>
      <c r="U537" s="524"/>
      <c r="V537" s="524"/>
      <c r="W537" s="524"/>
    </row>
    <row r="538" spans="1:23" x14ac:dyDescent="0.2">
      <c r="A538" s="469" t="s">
        <v>7</v>
      </c>
      <c r="B538" s="260">
        <v>76.086956521739125</v>
      </c>
      <c r="C538" s="261">
        <v>73.469387755102048</v>
      </c>
      <c r="D538" s="261">
        <v>78.84615384615384</v>
      </c>
      <c r="E538" s="261">
        <v>62.5</v>
      </c>
      <c r="F538" s="261">
        <v>84</v>
      </c>
      <c r="G538" s="509">
        <v>69.767441860465112</v>
      </c>
      <c r="H538" s="260">
        <v>80.392156862745097</v>
      </c>
      <c r="I538" s="261">
        <v>73.469387755102048</v>
      </c>
      <c r="J538" s="261">
        <v>81.25</v>
      </c>
      <c r="K538" s="261">
        <v>88.235294117647058</v>
      </c>
      <c r="L538" s="261">
        <v>88</v>
      </c>
      <c r="M538" s="262">
        <v>64.285714285714292</v>
      </c>
      <c r="N538" s="260">
        <v>83.333333333333329</v>
      </c>
      <c r="O538" s="261">
        <v>80</v>
      </c>
      <c r="P538" s="261">
        <v>80</v>
      </c>
      <c r="Q538" s="261">
        <v>68.421052631578945</v>
      </c>
      <c r="R538" s="261">
        <v>75.555555555555557</v>
      </c>
      <c r="S538" s="262">
        <v>64.444444444444443</v>
      </c>
      <c r="T538" s="343">
        <v>74.57180500658761</v>
      </c>
      <c r="U538" s="524"/>
      <c r="V538" s="227"/>
      <c r="W538" s="524"/>
    </row>
    <row r="539" spans="1:23" x14ac:dyDescent="0.2">
      <c r="A539" s="469" t="s">
        <v>8</v>
      </c>
      <c r="B539" s="263">
        <v>8.329849302674304E-2</v>
      </c>
      <c r="C539" s="264">
        <v>9.1741618911386685E-2</v>
      </c>
      <c r="D539" s="264">
        <v>7.745640869972735E-2</v>
      </c>
      <c r="E539" s="264">
        <v>0.10260406082757483</v>
      </c>
      <c r="F539" s="264">
        <v>7.300865646120748E-2</v>
      </c>
      <c r="G539" s="302">
        <v>0.1003887687022942</v>
      </c>
      <c r="H539" s="263">
        <v>8.2024462301676482E-2</v>
      </c>
      <c r="I539" s="264">
        <v>8.9389543599955476E-2</v>
      </c>
      <c r="J539" s="264">
        <v>8.0545276903998611E-2</v>
      </c>
      <c r="K539" s="264">
        <v>9.5855791922522304E-2</v>
      </c>
      <c r="L539" s="264">
        <v>7.833816398784603E-2</v>
      </c>
      <c r="M539" s="265">
        <v>9.9232919606274034E-2</v>
      </c>
      <c r="N539" s="263">
        <v>7.5149725312461682E-2</v>
      </c>
      <c r="O539" s="264">
        <v>7.8001704547845996E-2</v>
      </c>
      <c r="P539" s="264">
        <v>7.6443475699627964E-2</v>
      </c>
      <c r="Q539" s="264">
        <v>9.3846054695806549E-2</v>
      </c>
      <c r="R539" s="264">
        <v>7.8961864850561406E-2</v>
      </c>
      <c r="S539" s="265">
        <v>9.1933919861548793E-2</v>
      </c>
      <c r="T539" s="344">
        <v>8.7586698668969648E-2</v>
      </c>
      <c r="U539" s="524"/>
      <c r="V539" s="227"/>
      <c r="W539" s="524"/>
    </row>
    <row r="540" spans="1:23" x14ac:dyDescent="0.2">
      <c r="A540" s="471" t="s">
        <v>1</v>
      </c>
      <c r="B540" s="266">
        <f>B537/H536*100-100</f>
        <v>5.9227486406273897</v>
      </c>
      <c r="C540" s="267">
        <f t="shared" ref="C540:E540" si="213">C537/C536*100-100</f>
        <v>8.2029224245752062</v>
      </c>
      <c r="D540" s="267">
        <f t="shared" si="213"/>
        <v>9.6402974205664691</v>
      </c>
      <c r="E540" s="267">
        <f t="shared" si="213"/>
        <v>0.18061783756850502</v>
      </c>
      <c r="F540" s="267">
        <f>F537/F536*100-100</f>
        <v>10.009965122072757</v>
      </c>
      <c r="G540" s="405">
        <f t="shared" ref="G540:L540" si="214">G537/G536*100-100</f>
        <v>7.7044298443818633</v>
      </c>
      <c r="H540" s="266">
        <f t="shared" si="214"/>
        <v>10.051095674941621</v>
      </c>
      <c r="I540" s="267">
        <f t="shared" si="214"/>
        <v>10.231536560812685</v>
      </c>
      <c r="J540" s="267">
        <f t="shared" si="214"/>
        <v>11.692409898687913</v>
      </c>
      <c r="K540" s="267">
        <f t="shared" si="214"/>
        <v>14.467012515020954</v>
      </c>
      <c r="L540" s="267">
        <f t="shared" si="214"/>
        <v>10.632785251619353</v>
      </c>
      <c r="M540" s="268">
        <f>M537/M536*100-100</f>
        <v>11.425486986025106</v>
      </c>
      <c r="N540" s="266">
        <f t="shared" ref="N540:T540" si="215">N537/N536*100-100</f>
        <v>10.215436448620309</v>
      </c>
      <c r="O540" s="267">
        <f t="shared" si="215"/>
        <v>10.911808669656196</v>
      </c>
      <c r="P540" s="267">
        <f t="shared" si="215"/>
        <v>12.899296905275961</v>
      </c>
      <c r="Q540" s="267">
        <f t="shared" si="215"/>
        <v>11.556919203839186</v>
      </c>
      <c r="R540" s="267">
        <f t="shared" si="215"/>
        <v>9.1513037701378437</v>
      </c>
      <c r="S540" s="268">
        <f t="shared" si="215"/>
        <v>13.690970492166301</v>
      </c>
      <c r="T540" s="345">
        <f t="shared" si="215"/>
        <v>10.073241677842987</v>
      </c>
      <c r="U540" s="524"/>
      <c r="V540" s="227"/>
      <c r="W540" s="524"/>
    </row>
    <row r="541" spans="1:23" ht="13.5" thickBot="1" x14ac:dyDescent="0.25">
      <c r="A541" s="472" t="s">
        <v>27</v>
      </c>
      <c r="B541" s="474">
        <f t="shared" ref="B541:T541" si="216">B537-B524</f>
        <v>-177.22638680659657</v>
      </c>
      <c r="C541" s="475">
        <f t="shared" si="216"/>
        <v>-130.99395313680998</v>
      </c>
      <c r="D541" s="475">
        <f t="shared" si="216"/>
        <v>-34.423076923077133</v>
      </c>
      <c r="E541" s="475">
        <f t="shared" si="216"/>
        <v>-227.08333333333303</v>
      </c>
      <c r="F541" s="475">
        <f t="shared" si="216"/>
        <v>-114.56363636363585</v>
      </c>
      <c r="G541" s="476">
        <f t="shared" si="216"/>
        <v>-105.47145877378443</v>
      </c>
      <c r="H541" s="474">
        <f t="shared" si="216"/>
        <v>-35.314977054652445</v>
      </c>
      <c r="I541" s="475">
        <f t="shared" si="216"/>
        <v>-20.306122448979295</v>
      </c>
      <c r="J541" s="475">
        <f t="shared" si="216"/>
        <v>83.596491228069681</v>
      </c>
      <c r="K541" s="475">
        <f t="shared" si="216"/>
        <v>-122.16911764705856</v>
      </c>
      <c r="L541" s="475">
        <f t="shared" si="216"/>
        <v>1.2081632653062115</v>
      </c>
      <c r="M541" s="477">
        <f t="shared" si="216"/>
        <v>28.869047619047706</v>
      </c>
      <c r="N541" s="474">
        <f t="shared" si="216"/>
        <v>-112.6915113871637</v>
      </c>
      <c r="O541" s="475">
        <f t="shared" si="216"/>
        <v>-22.693877551020705</v>
      </c>
      <c r="P541" s="475">
        <f t="shared" si="216"/>
        <v>50.145124716553255</v>
      </c>
      <c r="Q541" s="475">
        <f t="shared" si="216"/>
        <v>117.30650154798695</v>
      </c>
      <c r="R541" s="475">
        <f t="shared" si="216"/>
        <v>-54.91666666666697</v>
      </c>
      <c r="S541" s="477">
        <f t="shared" si="216"/>
        <v>-60.912529550827458</v>
      </c>
      <c r="T541" s="478">
        <f t="shared" si="216"/>
        <v>-48.180179553895869</v>
      </c>
      <c r="U541" s="524"/>
      <c r="V541" s="227"/>
      <c r="W541" s="524"/>
    </row>
    <row r="542" spans="1:23" x14ac:dyDescent="0.2">
      <c r="A542" s="370" t="s">
        <v>51</v>
      </c>
      <c r="B542" s="274">
        <v>754</v>
      </c>
      <c r="C542" s="275">
        <v>745</v>
      </c>
      <c r="D542" s="275">
        <v>742</v>
      </c>
      <c r="E542" s="275">
        <v>149</v>
      </c>
      <c r="F542" s="275">
        <v>753</v>
      </c>
      <c r="G542" s="407">
        <v>746</v>
      </c>
      <c r="H542" s="274">
        <v>738</v>
      </c>
      <c r="I542" s="275">
        <v>745</v>
      </c>
      <c r="J542" s="275">
        <v>733</v>
      </c>
      <c r="K542" s="275">
        <v>124</v>
      </c>
      <c r="L542" s="275">
        <v>749</v>
      </c>
      <c r="M542" s="276">
        <v>743</v>
      </c>
      <c r="N542" s="274">
        <v>752</v>
      </c>
      <c r="O542" s="275">
        <v>758</v>
      </c>
      <c r="P542" s="275">
        <v>751</v>
      </c>
      <c r="Q542" s="275">
        <v>125</v>
      </c>
      <c r="R542" s="275">
        <v>752</v>
      </c>
      <c r="S542" s="276">
        <v>750</v>
      </c>
      <c r="T542" s="347">
        <f>SUM(B542:S542)</f>
        <v>11609</v>
      </c>
      <c r="U542" s="227" t="s">
        <v>56</v>
      </c>
      <c r="V542" s="278">
        <f>T529-T542</f>
        <v>28</v>
      </c>
      <c r="W542" s="279">
        <f>V542/T529</f>
        <v>2.4061184153991578E-3</v>
      </c>
    </row>
    <row r="543" spans="1:23" x14ac:dyDescent="0.2">
      <c r="A543" s="371" t="s">
        <v>28</v>
      </c>
      <c r="B543" s="323"/>
      <c r="C543" s="240"/>
      <c r="D543" s="240"/>
      <c r="E543" s="240"/>
      <c r="F543" s="240"/>
      <c r="G543" s="408"/>
      <c r="H543" s="242"/>
      <c r="I543" s="240"/>
      <c r="J543" s="240"/>
      <c r="K543" s="240"/>
      <c r="L543" s="240"/>
      <c r="M543" s="243"/>
      <c r="N543" s="242"/>
      <c r="O543" s="240"/>
      <c r="P543" s="240"/>
      <c r="Q543" s="240"/>
      <c r="R543" s="240"/>
      <c r="S543" s="243"/>
      <c r="T543" s="339"/>
      <c r="U543" s="227" t="s">
        <v>57</v>
      </c>
      <c r="V543" s="362">
        <v>158.97999999999999</v>
      </c>
      <c r="W543" s="524"/>
    </row>
    <row r="544" spans="1:23" ht="13.5" thickBot="1" x14ac:dyDescent="0.25">
      <c r="A544" s="372" t="s">
        <v>26</v>
      </c>
      <c r="B544" s="410">
        <f t="shared" ref="B544:S544" si="217">B543-B530</f>
        <v>0</v>
      </c>
      <c r="C544" s="415">
        <f t="shared" si="217"/>
        <v>0</v>
      </c>
      <c r="D544" s="415">
        <f t="shared" si="217"/>
        <v>0</v>
      </c>
      <c r="E544" s="415">
        <f t="shared" si="217"/>
        <v>0</v>
      </c>
      <c r="F544" s="415">
        <f t="shared" si="217"/>
        <v>0</v>
      </c>
      <c r="G544" s="416">
        <f t="shared" si="217"/>
        <v>0</v>
      </c>
      <c r="H544" s="410">
        <f t="shared" si="217"/>
        <v>0</v>
      </c>
      <c r="I544" s="415">
        <f t="shared" si="217"/>
        <v>0</v>
      </c>
      <c r="J544" s="415">
        <f t="shared" si="217"/>
        <v>0</v>
      </c>
      <c r="K544" s="415">
        <f t="shared" si="217"/>
        <v>0</v>
      </c>
      <c r="L544" s="415">
        <f t="shared" si="217"/>
        <v>0</v>
      </c>
      <c r="M544" s="417">
        <f t="shared" si="217"/>
        <v>0</v>
      </c>
      <c r="N544" s="410">
        <f t="shared" si="217"/>
        <v>0</v>
      </c>
      <c r="O544" s="415">
        <f t="shared" si="217"/>
        <v>0</v>
      </c>
      <c r="P544" s="415">
        <f t="shared" si="217"/>
        <v>0</v>
      </c>
      <c r="Q544" s="415">
        <f t="shared" si="217"/>
        <v>0</v>
      </c>
      <c r="R544" s="415">
        <f t="shared" si="217"/>
        <v>0</v>
      </c>
      <c r="S544" s="417">
        <f t="shared" si="217"/>
        <v>0</v>
      </c>
      <c r="T544" s="348"/>
      <c r="U544" s="227" t="s">
        <v>26</v>
      </c>
      <c r="V544" s="227">
        <f>V543-V530</f>
        <v>-0.68999999999999773</v>
      </c>
      <c r="W544" s="524"/>
    </row>
    <row r="546" spans="1:23" ht="13.5" thickBot="1" x14ac:dyDescent="0.25"/>
    <row r="547" spans="1:23" ht="13.5" thickBot="1" x14ac:dyDescent="0.25">
      <c r="A547" s="468" t="s">
        <v>146</v>
      </c>
      <c r="B547" s="624" t="s">
        <v>53</v>
      </c>
      <c r="C547" s="625"/>
      <c r="D547" s="625"/>
      <c r="E547" s="625"/>
      <c r="F547" s="625"/>
      <c r="G547" s="626"/>
      <c r="H547" s="624" t="s">
        <v>72</v>
      </c>
      <c r="I547" s="625"/>
      <c r="J547" s="625"/>
      <c r="K547" s="625"/>
      <c r="L547" s="625"/>
      <c r="M547" s="626"/>
      <c r="N547" s="624" t="s">
        <v>63</v>
      </c>
      <c r="O547" s="625"/>
      <c r="P547" s="625"/>
      <c r="Q547" s="625"/>
      <c r="R547" s="625"/>
      <c r="S547" s="626"/>
      <c r="T547" s="338" t="s">
        <v>55</v>
      </c>
      <c r="U547" s="525"/>
      <c r="V547" s="525"/>
      <c r="W547" s="525"/>
    </row>
    <row r="548" spans="1:23" x14ac:dyDescent="0.2">
      <c r="A548" s="469" t="s">
        <v>54</v>
      </c>
      <c r="B548" s="448">
        <v>1</v>
      </c>
      <c r="C548" s="449">
        <v>2</v>
      </c>
      <c r="D548" s="449">
        <v>3</v>
      </c>
      <c r="E548" s="449">
        <v>4</v>
      </c>
      <c r="F548" s="449">
        <v>5</v>
      </c>
      <c r="G548" s="450">
        <v>6</v>
      </c>
      <c r="H548" s="448">
        <v>7</v>
      </c>
      <c r="I548" s="449">
        <v>8</v>
      </c>
      <c r="J548" s="449">
        <v>9</v>
      </c>
      <c r="K548" s="449">
        <v>10</v>
      </c>
      <c r="L548" s="449">
        <v>11</v>
      </c>
      <c r="M548" s="451">
        <v>12</v>
      </c>
      <c r="N548" s="448">
        <v>13</v>
      </c>
      <c r="O548" s="449">
        <v>14</v>
      </c>
      <c r="P548" s="449">
        <v>15</v>
      </c>
      <c r="Q548" s="449">
        <v>16</v>
      </c>
      <c r="R548" s="449">
        <v>17</v>
      </c>
      <c r="S548" s="451">
        <v>18</v>
      </c>
      <c r="T548" s="459">
        <v>759</v>
      </c>
      <c r="U548" s="525"/>
      <c r="V548" s="525"/>
      <c r="W548" s="525"/>
    </row>
    <row r="549" spans="1:23" x14ac:dyDescent="0.2">
      <c r="A549" s="470" t="s">
        <v>3</v>
      </c>
      <c r="B549" s="473">
        <v>4032</v>
      </c>
      <c r="C549" s="254">
        <v>4032</v>
      </c>
      <c r="D549" s="254">
        <v>4032</v>
      </c>
      <c r="E549" s="254">
        <v>4032</v>
      </c>
      <c r="F549" s="254">
        <v>4032</v>
      </c>
      <c r="G549" s="404">
        <v>4032</v>
      </c>
      <c r="H549" s="253">
        <v>4032</v>
      </c>
      <c r="I549" s="254">
        <v>4032</v>
      </c>
      <c r="J549" s="254">
        <v>4032</v>
      </c>
      <c r="K549" s="254">
        <v>4032</v>
      </c>
      <c r="L549" s="254">
        <v>4032</v>
      </c>
      <c r="M549" s="255">
        <v>4032</v>
      </c>
      <c r="N549" s="253">
        <v>4032</v>
      </c>
      <c r="O549" s="254">
        <v>4032</v>
      </c>
      <c r="P549" s="254">
        <v>4032</v>
      </c>
      <c r="Q549" s="254">
        <v>4032</v>
      </c>
      <c r="R549" s="254">
        <v>4032</v>
      </c>
      <c r="S549" s="255">
        <v>4032</v>
      </c>
      <c r="T549" s="341">
        <v>4032</v>
      </c>
      <c r="U549" s="525"/>
      <c r="V549" s="525"/>
      <c r="W549" s="525"/>
    </row>
    <row r="550" spans="1:23" x14ac:dyDescent="0.2">
      <c r="A550" s="471" t="s">
        <v>6</v>
      </c>
      <c r="B550" s="256">
        <v>4417.391304347826</v>
      </c>
      <c r="C550" s="257">
        <v>4438.75</v>
      </c>
      <c r="D550" s="257">
        <v>4477.826086956522</v>
      </c>
      <c r="E550" s="257">
        <v>4202.9411764705883</v>
      </c>
      <c r="F550" s="257">
        <v>4554.666666666667</v>
      </c>
      <c r="G550" s="296">
        <v>4368.5714285714284</v>
      </c>
      <c r="H550" s="256">
        <v>4523.333333333333</v>
      </c>
      <c r="I550" s="257">
        <v>4620.7142857142853</v>
      </c>
      <c r="J550" s="257">
        <v>4546.2790697674418</v>
      </c>
      <c r="K550" s="257">
        <v>4419.333333333333</v>
      </c>
      <c r="L550" s="257">
        <v>4378.409090909091</v>
      </c>
      <c r="M550" s="258">
        <v>4488.9473684210525</v>
      </c>
      <c r="N550" s="256">
        <v>4392.5</v>
      </c>
      <c r="O550" s="257">
        <v>4494.375</v>
      </c>
      <c r="P550" s="257">
        <v>4463.333333333333</v>
      </c>
      <c r="Q550" s="257">
        <v>4435.3846153846152</v>
      </c>
      <c r="R550" s="257">
        <v>4351.7777777777774</v>
      </c>
      <c r="S550" s="258">
        <v>4468.5365853658541</v>
      </c>
      <c r="T550" s="342">
        <v>4456.491477272727</v>
      </c>
      <c r="U550" s="525"/>
      <c r="V550" s="525"/>
      <c r="W550" s="525"/>
    </row>
    <row r="551" spans="1:23" x14ac:dyDescent="0.2">
      <c r="A551" s="469" t="s">
        <v>7</v>
      </c>
      <c r="B551" s="260">
        <v>76.086956521739125</v>
      </c>
      <c r="C551" s="261">
        <v>60</v>
      </c>
      <c r="D551" s="261">
        <v>73.913043478260875</v>
      </c>
      <c r="E551" s="261">
        <v>76.470588235294116</v>
      </c>
      <c r="F551" s="261">
        <v>71.111111111111114</v>
      </c>
      <c r="G551" s="509">
        <v>80.952380952380949</v>
      </c>
      <c r="H551" s="260">
        <v>64.285714285714292</v>
      </c>
      <c r="I551" s="261">
        <v>83.333333333333329</v>
      </c>
      <c r="J551" s="261">
        <v>81.395348837209298</v>
      </c>
      <c r="K551" s="261">
        <v>66.666666666666671</v>
      </c>
      <c r="L551" s="261">
        <v>75</v>
      </c>
      <c r="M551" s="262">
        <v>78.94736842105263</v>
      </c>
      <c r="N551" s="260">
        <v>76.92307692307692</v>
      </c>
      <c r="O551" s="261">
        <v>77.083333333333329</v>
      </c>
      <c r="P551" s="261">
        <v>68.888888888888886</v>
      </c>
      <c r="Q551" s="261">
        <v>61.53846153846154</v>
      </c>
      <c r="R551" s="261">
        <v>75.555555555555557</v>
      </c>
      <c r="S551" s="262">
        <v>82.926829268292678</v>
      </c>
      <c r="T551" s="343">
        <v>72.869318181818187</v>
      </c>
      <c r="U551" s="525"/>
      <c r="V551" s="227"/>
      <c r="W551" s="525"/>
    </row>
    <row r="552" spans="1:23" x14ac:dyDescent="0.2">
      <c r="A552" s="469" t="s">
        <v>8</v>
      </c>
      <c r="B552" s="263">
        <v>8.9184362952264243E-2</v>
      </c>
      <c r="C552" s="264">
        <v>0.1016625959153796</v>
      </c>
      <c r="D552" s="264">
        <v>8.5548347106139691E-2</v>
      </c>
      <c r="E552" s="264">
        <v>8.4321189047243297E-2</v>
      </c>
      <c r="F552" s="264">
        <v>9.2686556454959851E-2</v>
      </c>
      <c r="G552" s="302">
        <v>8.387224275932538E-2</v>
      </c>
      <c r="H552" s="263">
        <v>8.739347181269766E-2</v>
      </c>
      <c r="I552" s="264">
        <v>7.0030601464468059E-2</v>
      </c>
      <c r="J552" s="264">
        <v>7.4887203695671409E-2</v>
      </c>
      <c r="K552" s="264">
        <v>7.9171457344718157E-2</v>
      </c>
      <c r="L552" s="264">
        <v>8.6796266736159339E-2</v>
      </c>
      <c r="M552" s="265">
        <v>8.1768946126826808E-2</v>
      </c>
      <c r="N552" s="263">
        <v>8.711715593133576E-2</v>
      </c>
      <c r="O552" s="264">
        <v>8.2175790475878363E-2</v>
      </c>
      <c r="P552" s="264">
        <v>8.4133850816739839E-2</v>
      </c>
      <c r="Q552" s="264">
        <v>0.10508454494130566</v>
      </c>
      <c r="R552" s="264">
        <v>7.8876795977265171E-2</v>
      </c>
      <c r="S552" s="265">
        <v>7.5425770268391146E-2</v>
      </c>
      <c r="T552" s="344">
        <v>8.6707017340395459E-2</v>
      </c>
      <c r="U552" s="525"/>
      <c r="V552" s="227"/>
      <c r="W552" s="525"/>
    </row>
    <row r="553" spans="1:23" x14ac:dyDescent="0.2">
      <c r="A553" s="471" t="s">
        <v>1</v>
      </c>
      <c r="B553" s="266">
        <f>B550/H549*100-100</f>
        <v>9.5583160800552207</v>
      </c>
      <c r="C553" s="267">
        <f t="shared" ref="C553:E553" si="218">C550/C549*100-100</f>
        <v>10.088045634920633</v>
      </c>
      <c r="D553" s="267">
        <f t="shared" si="218"/>
        <v>11.057194616977227</v>
      </c>
      <c r="E553" s="267">
        <f t="shared" si="218"/>
        <v>4.239612511671325</v>
      </c>
      <c r="F553" s="267">
        <f>F550/F549*100-100</f>
        <v>12.962962962962976</v>
      </c>
      <c r="G553" s="405">
        <f t="shared" ref="G553:L553" si="219">G550/G549*100-100</f>
        <v>8.3475056689342324</v>
      </c>
      <c r="H553" s="266">
        <f t="shared" si="219"/>
        <v>12.185846560846556</v>
      </c>
      <c r="I553" s="267">
        <f t="shared" si="219"/>
        <v>14.601048752834458</v>
      </c>
      <c r="J553" s="267">
        <f t="shared" si="219"/>
        <v>12.754937246216329</v>
      </c>
      <c r="K553" s="267">
        <f t="shared" si="219"/>
        <v>9.6064814814814667</v>
      </c>
      <c r="L553" s="267">
        <f t="shared" si="219"/>
        <v>8.5914953102453211</v>
      </c>
      <c r="M553" s="268">
        <f>M550/M549*100-100</f>
        <v>11.333020050125313</v>
      </c>
      <c r="N553" s="266">
        <f t="shared" ref="N553:T553" si="220">N550/N549*100-100</f>
        <v>8.9409722222222285</v>
      </c>
      <c r="O553" s="267">
        <f t="shared" si="220"/>
        <v>11.467633928571416</v>
      </c>
      <c r="P553" s="267">
        <f t="shared" si="220"/>
        <v>10.69775132275133</v>
      </c>
      <c r="Q553" s="267">
        <f t="shared" si="220"/>
        <v>10.004578754578745</v>
      </c>
      <c r="R553" s="267">
        <f t="shared" si="220"/>
        <v>7.9309964726631392</v>
      </c>
      <c r="S553" s="268">
        <f t="shared" si="220"/>
        <v>10.826800232288065</v>
      </c>
      <c r="T553" s="345">
        <f t="shared" si="220"/>
        <v>10.528062432359306</v>
      </c>
      <c r="U553" s="525"/>
      <c r="V553" s="227"/>
      <c r="W553" s="525"/>
    </row>
    <row r="554" spans="1:23" ht="13.5" thickBot="1" x14ac:dyDescent="0.25">
      <c r="A554" s="472" t="s">
        <v>27</v>
      </c>
      <c r="B554" s="474">
        <f t="shared" ref="B554:T554" si="221">B550-B537</f>
        <v>165.65217391304304</v>
      </c>
      <c r="C554" s="475">
        <f t="shared" si="221"/>
        <v>95.484693877550853</v>
      </c>
      <c r="D554" s="475">
        <f t="shared" si="221"/>
        <v>76.864548494983865</v>
      </c>
      <c r="E554" s="475">
        <f t="shared" si="221"/>
        <v>181.69117647058829</v>
      </c>
      <c r="F554" s="475">
        <f t="shared" si="221"/>
        <v>138.86666666666679</v>
      </c>
      <c r="G554" s="476">
        <f t="shared" si="221"/>
        <v>45.3156146179399</v>
      </c>
      <c r="H554" s="474">
        <f t="shared" si="221"/>
        <v>105.88235294117658</v>
      </c>
      <c r="I554" s="475">
        <f t="shared" si="221"/>
        <v>196.02040816326462</v>
      </c>
      <c r="J554" s="475">
        <f t="shared" si="221"/>
        <v>62.945736434108767</v>
      </c>
      <c r="K554" s="475">
        <f t="shared" si="221"/>
        <v>-175.37254901960841</v>
      </c>
      <c r="L554" s="475">
        <f t="shared" si="221"/>
        <v>-62.39090909090919</v>
      </c>
      <c r="M554" s="477">
        <f t="shared" si="221"/>
        <v>16.328320802004782</v>
      </c>
      <c r="N554" s="474">
        <f t="shared" si="221"/>
        <v>-31.547619047619264</v>
      </c>
      <c r="O554" s="475">
        <f t="shared" si="221"/>
        <v>42.375</v>
      </c>
      <c r="P554" s="475">
        <f t="shared" si="221"/>
        <v>-68.444444444444343</v>
      </c>
      <c r="Q554" s="475">
        <f t="shared" si="221"/>
        <v>-42.510121457489731</v>
      </c>
      <c r="R554" s="475">
        <f t="shared" si="221"/>
        <v>-29.555555555555657</v>
      </c>
      <c r="S554" s="477">
        <f t="shared" si="221"/>
        <v>-95.018970189701577</v>
      </c>
      <c r="T554" s="478">
        <f t="shared" si="221"/>
        <v>38.151556324110061</v>
      </c>
      <c r="U554" s="525"/>
      <c r="V554" s="227"/>
      <c r="W554" s="525"/>
    </row>
    <row r="555" spans="1:23" x14ac:dyDescent="0.2">
      <c r="A555" s="370" t="s">
        <v>51</v>
      </c>
      <c r="B555" s="274">
        <v>752</v>
      </c>
      <c r="C555" s="275">
        <v>745</v>
      </c>
      <c r="D555" s="275">
        <v>741</v>
      </c>
      <c r="E555" s="275">
        <v>143</v>
      </c>
      <c r="F555" s="275">
        <v>751</v>
      </c>
      <c r="G555" s="407">
        <v>746</v>
      </c>
      <c r="H555" s="274">
        <v>738</v>
      </c>
      <c r="I555" s="275">
        <v>745</v>
      </c>
      <c r="J555" s="275">
        <v>731</v>
      </c>
      <c r="K555" s="275">
        <v>118</v>
      </c>
      <c r="L555" s="275">
        <v>749</v>
      </c>
      <c r="M555" s="276">
        <v>743</v>
      </c>
      <c r="N555" s="274">
        <v>750</v>
      </c>
      <c r="O555" s="275">
        <v>755</v>
      </c>
      <c r="P555" s="275">
        <v>748</v>
      </c>
      <c r="Q555" s="275">
        <v>123</v>
      </c>
      <c r="R555" s="275">
        <v>752</v>
      </c>
      <c r="S555" s="276">
        <v>750</v>
      </c>
      <c r="T555" s="347">
        <f>SUM(B555:S555)</f>
        <v>11580</v>
      </c>
      <c r="U555" s="227" t="s">
        <v>56</v>
      </c>
      <c r="V555" s="278">
        <f>T542-T555</f>
        <v>29</v>
      </c>
      <c r="W555" s="279">
        <f>V555/T542</f>
        <v>2.4980618485657678E-3</v>
      </c>
    </row>
    <row r="556" spans="1:23" x14ac:dyDescent="0.2">
      <c r="A556" s="371" t="s">
        <v>28</v>
      </c>
      <c r="B556" s="323"/>
      <c r="C556" s="240"/>
      <c r="D556" s="240"/>
      <c r="E556" s="240"/>
      <c r="F556" s="240"/>
      <c r="G556" s="408"/>
      <c r="H556" s="242"/>
      <c r="I556" s="240"/>
      <c r="J556" s="240"/>
      <c r="K556" s="240"/>
      <c r="L556" s="240"/>
      <c r="M556" s="243"/>
      <c r="N556" s="242"/>
      <c r="O556" s="240"/>
      <c r="P556" s="240"/>
      <c r="Q556" s="240"/>
      <c r="R556" s="240"/>
      <c r="S556" s="243"/>
      <c r="T556" s="339"/>
      <c r="U556" s="227" t="s">
        <v>57</v>
      </c>
      <c r="V556" s="362">
        <v>158.38999999999999</v>
      </c>
      <c r="W556" s="525"/>
    </row>
    <row r="557" spans="1:23" ht="13.5" thickBot="1" x14ac:dyDescent="0.25">
      <c r="A557" s="372" t="s">
        <v>26</v>
      </c>
      <c r="B557" s="410">
        <f t="shared" ref="B557:S557" si="222">B556-B543</f>
        <v>0</v>
      </c>
      <c r="C557" s="415">
        <f t="shared" si="222"/>
        <v>0</v>
      </c>
      <c r="D557" s="415">
        <f t="shared" si="222"/>
        <v>0</v>
      </c>
      <c r="E557" s="415">
        <f t="shared" si="222"/>
        <v>0</v>
      </c>
      <c r="F557" s="415">
        <f t="shared" si="222"/>
        <v>0</v>
      </c>
      <c r="G557" s="416">
        <f t="shared" si="222"/>
        <v>0</v>
      </c>
      <c r="H557" s="410">
        <f t="shared" si="222"/>
        <v>0</v>
      </c>
      <c r="I557" s="415">
        <f t="shared" si="222"/>
        <v>0</v>
      </c>
      <c r="J557" s="415">
        <f t="shared" si="222"/>
        <v>0</v>
      </c>
      <c r="K557" s="415">
        <f t="shared" si="222"/>
        <v>0</v>
      </c>
      <c r="L557" s="415">
        <f t="shared" si="222"/>
        <v>0</v>
      </c>
      <c r="M557" s="417">
        <f t="shared" si="222"/>
        <v>0</v>
      </c>
      <c r="N557" s="410">
        <f t="shared" si="222"/>
        <v>0</v>
      </c>
      <c r="O557" s="415">
        <f t="shared" si="222"/>
        <v>0</v>
      </c>
      <c r="P557" s="415">
        <f t="shared" si="222"/>
        <v>0</v>
      </c>
      <c r="Q557" s="415">
        <f t="shared" si="222"/>
        <v>0</v>
      </c>
      <c r="R557" s="415">
        <f t="shared" si="222"/>
        <v>0</v>
      </c>
      <c r="S557" s="417">
        <f t="shared" si="222"/>
        <v>0</v>
      </c>
      <c r="T557" s="348"/>
      <c r="U557" s="227" t="s">
        <v>26</v>
      </c>
      <c r="V557" s="227">
        <f>V556-V543</f>
        <v>-0.59000000000000341</v>
      </c>
      <c r="W557" s="525"/>
    </row>
    <row r="559" spans="1:23" ht="13.5" thickBot="1" x14ac:dyDescent="0.25"/>
    <row r="560" spans="1:23" s="527" customFormat="1" ht="13.5" thickBot="1" x14ac:dyDescent="0.25">
      <c r="A560" s="468" t="s">
        <v>148</v>
      </c>
      <c r="B560" s="624" t="s">
        <v>53</v>
      </c>
      <c r="C560" s="625"/>
      <c r="D560" s="625"/>
      <c r="E560" s="625"/>
      <c r="F560" s="625"/>
      <c r="G560" s="626"/>
      <c r="H560" s="624" t="s">
        <v>72</v>
      </c>
      <c r="I560" s="625"/>
      <c r="J560" s="625"/>
      <c r="K560" s="625"/>
      <c r="L560" s="625"/>
      <c r="M560" s="626"/>
      <c r="N560" s="624" t="s">
        <v>63</v>
      </c>
      <c r="O560" s="625"/>
      <c r="P560" s="625"/>
      <c r="Q560" s="625"/>
      <c r="R560" s="625"/>
      <c r="S560" s="626"/>
      <c r="T560" s="338" t="s">
        <v>55</v>
      </c>
    </row>
    <row r="561" spans="1:23" s="527" customFormat="1" x14ac:dyDescent="0.2">
      <c r="A561" s="469" t="s">
        <v>54</v>
      </c>
      <c r="B561" s="448">
        <v>1</v>
      </c>
      <c r="C561" s="449">
        <v>2</v>
      </c>
      <c r="D561" s="449">
        <v>3</v>
      </c>
      <c r="E561" s="449">
        <v>4</v>
      </c>
      <c r="F561" s="449">
        <v>5</v>
      </c>
      <c r="G561" s="450">
        <v>6</v>
      </c>
      <c r="H561" s="448">
        <v>7</v>
      </c>
      <c r="I561" s="449">
        <v>8</v>
      </c>
      <c r="J561" s="449">
        <v>9</v>
      </c>
      <c r="K561" s="449">
        <v>10</v>
      </c>
      <c r="L561" s="449">
        <v>11</v>
      </c>
      <c r="M561" s="451">
        <v>12</v>
      </c>
      <c r="N561" s="448">
        <v>13</v>
      </c>
      <c r="O561" s="449">
        <v>14</v>
      </c>
      <c r="P561" s="449">
        <v>15</v>
      </c>
      <c r="Q561" s="449">
        <v>16</v>
      </c>
      <c r="R561" s="449">
        <v>17</v>
      </c>
      <c r="S561" s="451">
        <v>18</v>
      </c>
      <c r="T561" s="459">
        <v>759</v>
      </c>
    </row>
    <row r="562" spans="1:23" s="527" customFormat="1" x14ac:dyDescent="0.2">
      <c r="A562" s="470" t="s">
        <v>3</v>
      </c>
      <c r="B562" s="473">
        <v>4068</v>
      </c>
      <c r="C562" s="254">
        <v>4068</v>
      </c>
      <c r="D562" s="254">
        <v>4068</v>
      </c>
      <c r="E562" s="254">
        <v>4068</v>
      </c>
      <c r="F562" s="254">
        <v>4068</v>
      </c>
      <c r="G562" s="404">
        <v>4068</v>
      </c>
      <c r="H562" s="253">
        <v>4068</v>
      </c>
      <c r="I562" s="254">
        <v>4068</v>
      </c>
      <c r="J562" s="254">
        <v>4068</v>
      </c>
      <c r="K562" s="254">
        <v>4068</v>
      </c>
      <c r="L562" s="254">
        <v>4068</v>
      </c>
      <c r="M562" s="255">
        <v>4068</v>
      </c>
      <c r="N562" s="253">
        <v>4068</v>
      </c>
      <c r="O562" s="254">
        <v>4068</v>
      </c>
      <c r="P562" s="254">
        <v>4068</v>
      </c>
      <c r="Q562" s="254">
        <v>4068</v>
      </c>
      <c r="R562" s="254">
        <v>4068</v>
      </c>
      <c r="S562" s="255">
        <v>4068</v>
      </c>
      <c r="T562" s="341">
        <v>4068</v>
      </c>
    </row>
    <row r="563" spans="1:23" s="527" customFormat="1" x14ac:dyDescent="0.2">
      <c r="A563" s="471" t="s">
        <v>6</v>
      </c>
      <c r="B563" s="256">
        <v>4522.22</v>
      </c>
      <c r="C563" s="257">
        <v>4525.78</v>
      </c>
      <c r="D563" s="257">
        <v>4606.8900000000003</v>
      </c>
      <c r="E563" s="257">
        <v>4248</v>
      </c>
      <c r="F563" s="257">
        <v>4642.17</v>
      </c>
      <c r="G563" s="296">
        <v>4562.7299999999996</v>
      </c>
      <c r="H563" s="256">
        <v>4613.0600000000004</v>
      </c>
      <c r="I563" s="257">
        <v>4668.1000000000004</v>
      </c>
      <c r="J563" s="257">
        <v>4632.8599999999997</v>
      </c>
      <c r="K563" s="257">
        <v>4506.84</v>
      </c>
      <c r="L563" s="257">
        <v>4746.6000000000004</v>
      </c>
      <c r="M563" s="258">
        <v>4692.59</v>
      </c>
      <c r="N563" s="256">
        <v>4747.17</v>
      </c>
      <c r="O563" s="257">
        <v>4784.6899999999996</v>
      </c>
      <c r="P563" s="257">
        <v>4834.6899999999996</v>
      </c>
      <c r="Q563" s="257">
        <v>4574.67</v>
      </c>
      <c r="R563" s="257">
        <v>4657.3999999999996</v>
      </c>
      <c r="S563" s="258">
        <v>4686.6000000000004</v>
      </c>
      <c r="T563" s="342">
        <v>4648.16</v>
      </c>
    </row>
    <row r="564" spans="1:23" s="527" customFormat="1" x14ac:dyDescent="0.2">
      <c r="A564" s="469" t="s">
        <v>7</v>
      </c>
      <c r="B564" s="260">
        <v>68.89</v>
      </c>
      <c r="C564" s="261">
        <v>75.56</v>
      </c>
      <c r="D564" s="261">
        <v>73.33</v>
      </c>
      <c r="E564" s="261">
        <v>65</v>
      </c>
      <c r="F564" s="261">
        <v>73.91</v>
      </c>
      <c r="G564" s="509">
        <v>72.73</v>
      </c>
      <c r="H564" s="260">
        <v>81.63</v>
      </c>
      <c r="I564" s="261">
        <v>76.19</v>
      </c>
      <c r="J564" s="261">
        <v>81.63</v>
      </c>
      <c r="K564" s="261">
        <v>47.37</v>
      </c>
      <c r="L564" s="261">
        <v>76.599999999999994</v>
      </c>
      <c r="M564" s="262">
        <v>68.52</v>
      </c>
      <c r="N564" s="260">
        <v>69.81</v>
      </c>
      <c r="O564" s="261">
        <v>77.55</v>
      </c>
      <c r="P564" s="261">
        <v>73.47</v>
      </c>
      <c r="Q564" s="261">
        <v>73.33</v>
      </c>
      <c r="R564" s="261">
        <v>70</v>
      </c>
      <c r="S564" s="262">
        <v>86</v>
      </c>
      <c r="T564" s="343">
        <v>73.8</v>
      </c>
      <c r="V564" s="227"/>
    </row>
    <row r="565" spans="1:23" s="527" customFormat="1" x14ac:dyDescent="0.2">
      <c r="A565" s="469" t="s">
        <v>8</v>
      </c>
      <c r="B565" s="263">
        <v>8.7900000000000006E-2</v>
      </c>
      <c r="C565" s="264">
        <v>8.8300000000000003E-2</v>
      </c>
      <c r="D565" s="264">
        <v>8.3500000000000005E-2</v>
      </c>
      <c r="E565" s="264">
        <v>9.3200000000000005E-2</v>
      </c>
      <c r="F565" s="264">
        <v>8.8800000000000004E-2</v>
      </c>
      <c r="G565" s="302">
        <v>8.9599999999999999E-2</v>
      </c>
      <c r="H565" s="263">
        <v>7.7100000000000002E-2</v>
      </c>
      <c r="I565" s="264">
        <v>8.3199999999999996E-2</v>
      </c>
      <c r="J565" s="264">
        <v>8.14E-2</v>
      </c>
      <c r="K565" s="264">
        <v>0.1125</v>
      </c>
      <c r="L565" s="264">
        <v>8.5900000000000004E-2</v>
      </c>
      <c r="M565" s="265">
        <v>9.3700000000000006E-2</v>
      </c>
      <c r="N565" s="263">
        <v>8.77E-2</v>
      </c>
      <c r="O565" s="264">
        <v>7.8399999999999997E-2</v>
      </c>
      <c r="P565" s="264">
        <v>8.09E-2</v>
      </c>
      <c r="Q565" s="264">
        <v>7.3899999999999993E-2</v>
      </c>
      <c r="R565" s="264">
        <v>9.9199999999999997E-2</v>
      </c>
      <c r="S565" s="265">
        <v>7.2700000000000001E-2</v>
      </c>
      <c r="T565" s="344">
        <v>8.9300000000000004E-2</v>
      </c>
      <c r="V565" s="227"/>
    </row>
    <row r="566" spans="1:23" s="527" customFormat="1" x14ac:dyDescent="0.2">
      <c r="A566" s="471" t="s">
        <v>1</v>
      </c>
      <c r="B566" s="266">
        <f>B563/H562*100-100</f>
        <v>11.165683382497548</v>
      </c>
      <c r="C566" s="267">
        <f t="shared" ref="C566:E566" si="223">C563/C562*100-100</f>
        <v>11.253195673549655</v>
      </c>
      <c r="D566" s="267">
        <f t="shared" si="223"/>
        <v>13.247050147492629</v>
      </c>
      <c r="E566" s="267">
        <f t="shared" si="223"/>
        <v>4.4247787610619582</v>
      </c>
      <c r="F566" s="267">
        <f>F563/F562*100-100</f>
        <v>14.114306784660769</v>
      </c>
      <c r="G566" s="405">
        <f t="shared" ref="G566:L566" si="224">G563/G562*100-100</f>
        <v>12.161504424778741</v>
      </c>
      <c r="H566" s="266">
        <f t="shared" si="224"/>
        <v>13.398721730580149</v>
      </c>
      <c r="I566" s="267">
        <f t="shared" si="224"/>
        <v>14.751720747295977</v>
      </c>
      <c r="J566" s="267">
        <f t="shared" si="224"/>
        <v>13.885447394296932</v>
      </c>
      <c r="K566" s="267">
        <f t="shared" si="224"/>
        <v>10.787610619469021</v>
      </c>
      <c r="L566" s="267">
        <f t="shared" si="224"/>
        <v>16.681415929203553</v>
      </c>
      <c r="M566" s="268">
        <f>M563/M562*100-100</f>
        <v>15.353736479842681</v>
      </c>
      <c r="N566" s="266">
        <f t="shared" ref="N566:T566" si="225">N563/N562*100-100</f>
        <v>16.695427728613566</v>
      </c>
      <c r="O566" s="267">
        <f t="shared" si="225"/>
        <v>17.61774827925268</v>
      </c>
      <c r="P566" s="267">
        <f t="shared" si="225"/>
        <v>18.846853490658802</v>
      </c>
      <c r="Q566" s="267">
        <f t="shared" si="225"/>
        <v>12.455014749262546</v>
      </c>
      <c r="R566" s="267">
        <f t="shared" si="225"/>
        <v>14.488692232055044</v>
      </c>
      <c r="S566" s="268">
        <f t="shared" si="225"/>
        <v>15.206489675516238</v>
      </c>
      <c r="T566" s="345">
        <f t="shared" si="225"/>
        <v>14.261553588987226</v>
      </c>
      <c r="V566" s="227"/>
    </row>
    <row r="567" spans="1:23" s="527" customFormat="1" ht="13.5" thickBot="1" x14ac:dyDescent="0.25">
      <c r="A567" s="472" t="s">
        <v>27</v>
      </c>
      <c r="B567" s="474">
        <f t="shared" ref="B567:T567" si="226">B563-B550</f>
        <v>104.82869565217425</v>
      </c>
      <c r="C567" s="475">
        <f t="shared" si="226"/>
        <v>87.029999999999745</v>
      </c>
      <c r="D567" s="475">
        <f t="shared" si="226"/>
        <v>129.06391304347835</v>
      </c>
      <c r="E567" s="475">
        <f t="shared" si="226"/>
        <v>45.058823529411711</v>
      </c>
      <c r="F567" s="475">
        <f t="shared" si="226"/>
        <v>87.503333333333103</v>
      </c>
      <c r="G567" s="476">
        <f t="shared" si="226"/>
        <v>194.15857142857112</v>
      </c>
      <c r="H567" s="474">
        <f t="shared" si="226"/>
        <v>89.72666666666737</v>
      </c>
      <c r="I567" s="475">
        <f t="shared" si="226"/>
        <v>47.385714285715039</v>
      </c>
      <c r="J567" s="475">
        <f t="shared" si="226"/>
        <v>86.580930232557876</v>
      </c>
      <c r="K567" s="475">
        <f t="shared" si="226"/>
        <v>87.506666666667115</v>
      </c>
      <c r="L567" s="475">
        <f t="shared" si="226"/>
        <v>368.19090909090937</v>
      </c>
      <c r="M567" s="477">
        <f t="shared" si="226"/>
        <v>203.64263157894766</v>
      </c>
      <c r="N567" s="474">
        <f t="shared" si="226"/>
        <v>354.67000000000007</v>
      </c>
      <c r="O567" s="475">
        <f t="shared" si="226"/>
        <v>290.3149999999996</v>
      </c>
      <c r="P567" s="475">
        <f t="shared" si="226"/>
        <v>371.35666666666657</v>
      </c>
      <c r="Q567" s="475">
        <f t="shared" si="226"/>
        <v>139.28538461538483</v>
      </c>
      <c r="R567" s="475">
        <f t="shared" si="226"/>
        <v>305.62222222222226</v>
      </c>
      <c r="S567" s="477">
        <f t="shared" si="226"/>
        <v>218.06341463414628</v>
      </c>
      <c r="T567" s="478">
        <f t="shared" si="226"/>
        <v>191.66852272727283</v>
      </c>
      <c r="V567" s="227"/>
    </row>
    <row r="568" spans="1:23" s="527" customFormat="1" x14ac:dyDescent="0.2">
      <c r="A568" s="370" t="s">
        <v>51</v>
      </c>
      <c r="B568" s="274">
        <v>749</v>
      </c>
      <c r="C568" s="275">
        <v>744</v>
      </c>
      <c r="D568" s="275">
        <v>741</v>
      </c>
      <c r="E568" s="275">
        <v>130</v>
      </c>
      <c r="F568" s="275">
        <v>751</v>
      </c>
      <c r="G568" s="407">
        <v>744</v>
      </c>
      <c r="H568" s="274">
        <v>733</v>
      </c>
      <c r="I568" s="275">
        <v>745</v>
      </c>
      <c r="J568" s="275">
        <v>729</v>
      </c>
      <c r="K568" s="275">
        <v>108</v>
      </c>
      <c r="L568" s="275">
        <v>746</v>
      </c>
      <c r="M568" s="276">
        <v>740</v>
      </c>
      <c r="N568" s="274">
        <v>749</v>
      </c>
      <c r="O568" s="275">
        <v>754</v>
      </c>
      <c r="P568" s="275">
        <v>748</v>
      </c>
      <c r="Q568" s="275">
        <v>118</v>
      </c>
      <c r="R568" s="275">
        <v>752</v>
      </c>
      <c r="S568" s="276">
        <v>750</v>
      </c>
      <c r="T568" s="347">
        <f>SUM(B568:S568)</f>
        <v>11531</v>
      </c>
      <c r="U568" s="227" t="s">
        <v>56</v>
      </c>
      <c r="V568" s="278">
        <f>T555-T568</f>
        <v>49</v>
      </c>
      <c r="W568" s="279">
        <f>V568/T555</f>
        <v>4.2314335060449054E-3</v>
      </c>
    </row>
    <row r="569" spans="1:23" s="527" customFormat="1" x14ac:dyDescent="0.2">
      <c r="A569" s="371" t="s">
        <v>28</v>
      </c>
      <c r="B569" s="323"/>
      <c r="C569" s="240"/>
      <c r="D569" s="240"/>
      <c r="E569" s="240"/>
      <c r="F569" s="240"/>
      <c r="G569" s="408"/>
      <c r="H569" s="242"/>
      <c r="I569" s="240"/>
      <c r="J569" s="240"/>
      <c r="K569" s="240"/>
      <c r="L569" s="240"/>
      <c r="M569" s="243"/>
      <c r="N569" s="242"/>
      <c r="O569" s="240"/>
      <c r="P569" s="240"/>
      <c r="Q569" s="240"/>
      <c r="R569" s="240"/>
      <c r="S569" s="243"/>
      <c r="T569" s="339"/>
      <c r="U569" s="227" t="s">
        <v>57</v>
      </c>
      <c r="V569" s="362">
        <v>157.08000000000001</v>
      </c>
    </row>
    <row r="570" spans="1:23" s="527" customFormat="1" ht="13.5" thickBot="1" x14ac:dyDescent="0.25">
      <c r="A570" s="372" t="s">
        <v>26</v>
      </c>
      <c r="B570" s="410">
        <f t="shared" ref="B570:S570" si="227">B569-B556</f>
        <v>0</v>
      </c>
      <c r="C570" s="415">
        <f t="shared" si="227"/>
        <v>0</v>
      </c>
      <c r="D570" s="415">
        <f t="shared" si="227"/>
        <v>0</v>
      </c>
      <c r="E570" s="415">
        <f t="shared" si="227"/>
        <v>0</v>
      </c>
      <c r="F570" s="415">
        <f t="shared" si="227"/>
        <v>0</v>
      </c>
      <c r="G570" s="416">
        <f t="shared" si="227"/>
        <v>0</v>
      </c>
      <c r="H570" s="410">
        <f t="shared" si="227"/>
        <v>0</v>
      </c>
      <c r="I570" s="415">
        <f t="shared" si="227"/>
        <v>0</v>
      </c>
      <c r="J570" s="415">
        <f t="shared" si="227"/>
        <v>0</v>
      </c>
      <c r="K570" s="415">
        <f t="shared" si="227"/>
        <v>0</v>
      </c>
      <c r="L570" s="415">
        <f t="shared" si="227"/>
        <v>0</v>
      </c>
      <c r="M570" s="417">
        <f t="shared" si="227"/>
        <v>0</v>
      </c>
      <c r="N570" s="410">
        <f t="shared" si="227"/>
        <v>0</v>
      </c>
      <c r="O570" s="415">
        <f t="shared" si="227"/>
        <v>0</v>
      </c>
      <c r="P570" s="415">
        <f t="shared" si="227"/>
        <v>0</v>
      </c>
      <c r="Q570" s="415">
        <f t="shared" si="227"/>
        <v>0</v>
      </c>
      <c r="R570" s="415">
        <f t="shared" si="227"/>
        <v>0</v>
      </c>
      <c r="S570" s="417">
        <f t="shared" si="227"/>
        <v>0</v>
      </c>
      <c r="T570" s="348"/>
      <c r="U570" s="227" t="s">
        <v>26</v>
      </c>
      <c r="V570" s="227">
        <f>V569-V556</f>
        <v>-1.3099999999999739</v>
      </c>
    </row>
    <row r="572" spans="1:23" ht="13.5" thickBot="1" x14ac:dyDescent="0.25"/>
    <row r="573" spans="1:23" ht="13.5" thickBot="1" x14ac:dyDescent="0.25">
      <c r="A573" s="468" t="s">
        <v>150</v>
      </c>
      <c r="B573" s="624" t="s">
        <v>53</v>
      </c>
      <c r="C573" s="625"/>
      <c r="D573" s="625"/>
      <c r="E573" s="625"/>
      <c r="F573" s="625"/>
      <c r="G573" s="626"/>
      <c r="H573" s="624" t="s">
        <v>72</v>
      </c>
      <c r="I573" s="625"/>
      <c r="J573" s="625"/>
      <c r="K573" s="625"/>
      <c r="L573" s="625"/>
      <c r="M573" s="626"/>
      <c r="N573" s="624" t="s">
        <v>63</v>
      </c>
      <c r="O573" s="625"/>
      <c r="P573" s="625"/>
      <c r="Q573" s="625"/>
      <c r="R573" s="625"/>
      <c r="S573" s="626"/>
      <c r="T573" s="338" t="s">
        <v>55</v>
      </c>
      <c r="U573" s="529"/>
      <c r="V573" s="529"/>
      <c r="W573" s="529"/>
    </row>
    <row r="574" spans="1:23" x14ac:dyDescent="0.2">
      <c r="A574" s="469" t="s">
        <v>54</v>
      </c>
      <c r="B574" s="448">
        <v>1</v>
      </c>
      <c r="C574" s="449">
        <v>2</v>
      </c>
      <c r="D574" s="449">
        <v>3</v>
      </c>
      <c r="E574" s="449">
        <v>4</v>
      </c>
      <c r="F574" s="449">
        <v>5</v>
      </c>
      <c r="G574" s="450">
        <v>6</v>
      </c>
      <c r="H574" s="448">
        <v>7</v>
      </c>
      <c r="I574" s="449">
        <v>8</v>
      </c>
      <c r="J574" s="449">
        <v>9</v>
      </c>
      <c r="K574" s="449">
        <v>10</v>
      </c>
      <c r="L574" s="449">
        <v>11</v>
      </c>
      <c r="M574" s="451">
        <v>12</v>
      </c>
      <c r="N574" s="448">
        <v>13</v>
      </c>
      <c r="O574" s="449">
        <v>14</v>
      </c>
      <c r="P574" s="449">
        <v>15</v>
      </c>
      <c r="Q574" s="449">
        <v>16</v>
      </c>
      <c r="R574" s="449">
        <v>17</v>
      </c>
      <c r="S574" s="451">
        <v>18</v>
      </c>
      <c r="T574" s="459"/>
      <c r="U574" s="529"/>
      <c r="V574" s="529"/>
      <c r="W574" s="529"/>
    </row>
    <row r="575" spans="1:23" x14ac:dyDescent="0.2">
      <c r="A575" s="470" t="s">
        <v>3</v>
      </c>
      <c r="B575" s="473">
        <v>4104</v>
      </c>
      <c r="C575" s="254">
        <v>4104</v>
      </c>
      <c r="D575" s="254">
        <v>4104</v>
      </c>
      <c r="E575" s="254">
        <v>4104</v>
      </c>
      <c r="F575" s="254">
        <v>4104</v>
      </c>
      <c r="G575" s="404">
        <v>4104</v>
      </c>
      <c r="H575" s="253">
        <v>4104</v>
      </c>
      <c r="I575" s="254">
        <v>4104</v>
      </c>
      <c r="J575" s="254">
        <v>4104</v>
      </c>
      <c r="K575" s="254">
        <v>4104</v>
      </c>
      <c r="L575" s="254">
        <v>4104</v>
      </c>
      <c r="M575" s="255">
        <v>4104</v>
      </c>
      <c r="N575" s="253">
        <v>4104</v>
      </c>
      <c r="O575" s="254">
        <v>4104</v>
      </c>
      <c r="P575" s="254">
        <v>4104</v>
      </c>
      <c r="Q575" s="254">
        <v>4104</v>
      </c>
      <c r="R575" s="254">
        <v>4104</v>
      </c>
      <c r="S575" s="255">
        <v>4104</v>
      </c>
      <c r="T575" s="341">
        <v>4104</v>
      </c>
      <c r="U575" s="529"/>
      <c r="V575" s="529"/>
      <c r="W575" s="529"/>
    </row>
    <row r="576" spans="1:23" x14ac:dyDescent="0.2">
      <c r="A576" s="471" t="s">
        <v>6</v>
      </c>
      <c r="B576" s="256">
        <v>4621.2765957446809</v>
      </c>
      <c r="C576" s="257">
        <v>4601.7647058823532</v>
      </c>
      <c r="D576" s="257">
        <v>4585.7777777777774</v>
      </c>
      <c r="E576" s="257">
        <v>4203.8461538461543</v>
      </c>
      <c r="F576" s="257">
        <v>4668</v>
      </c>
      <c r="G576" s="296">
        <v>4556.9230769230771</v>
      </c>
      <c r="H576" s="256">
        <v>4626.1538461538457</v>
      </c>
      <c r="I576" s="257">
        <v>4743.863636363636</v>
      </c>
      <c r="J576" s="257">
        <v>4576.041666666667</v>
      </c>
      <c r="K576" s="257">
        <v>4744.2105263157891</v>
      </c>
      <c r="L576" s="257">
        <v>4693.1707317073169</v>
      </c>
      <c r="M576" s="258">
        <v>4619.7222222222226</v>
      </c>
      <c r="N576" s="256">
        <v>4730.2325581395353</v>
      </c>
      <c r="O576" s="257">
        <v>4789.130434782609</v>
      </c>
      <c r="P576" s="257">
        <v>4663.6170212765956</v>
      </c>
      <c r="Q576" s="257">
        <v>4709.5238095238092</v>
      </c>
      <c r="R576" s="257">
        <v>4540</v>
      </c>
      <c r="S576" s="258">
        <v>4689.5238095238092</v>
      </c>
      <c r="T576" s="342">
        <v>4642.980501392758</v>
      </c>
      <c r="U576" s="529"/>
      <c r="V576" s="529"/>
      <c r="W576" s="529"/>
    </row>
    <row r="577" spans="1:23" x14ac:dyDescent="0.2">
      <c r="A577" s="469" t="s">
        <v>7</v>
      </c>
      <c r="B577" s="260">
        <v>78.723404255319153</v>
      </c>
      <c r="C577" s="261">
        <v>84.313725490196077</v>
      </c>
      <c r="D577" s="261">
        <v>88.888888888888886</v>
      </c>
      <c r="E577" s="261">
        <v>92.307692307692307</v>
      </c>
      <c r="F577" s="261">
        <v>72.5</v>
      </c>
      <c r="G577" s="509">
        <v>51.282051282051285</v>
      </c>
      <c r="H577" s="260">
        <v>67.307692307692307</v>
      </c>
      <c r="I577" s="261">
        <v>77.272727272727266</v>
      </c>
      <c r="J577" s="261">
        <v>77.083333333333329</v>
      </c>
      <c r="K577" s="261">
        <v>47.368421052631582</v>
      </c>
      <c r="L577" s="261">
        <v>78.048780487804876</v>
      </c>
      <c r="M577" s="262">
        <v>63.888888888888886</v>
      </c>
      <c r="N577" s="260">
        <v>79.069767441860463</v>
      </c>
      <c r="O577" s="261">
        <v>73.913043478260875</v>
      </c>
      <c r="P577" s="261">
        <v>76.59574468085107</v>
      </c>
      <c r="Q577" s="261">
        <v>71.428571428571431</v>
      </c>
      <c r="R577" s="261">
        <v>61.363636363636367</v>
      </c>
      <c r="S577" s="262">
        <v>76.19047619047619</v>
      </c>
      <c r="T577" s="343">
        <v>71.309192200557106</v>
      </c>
      <c r="U577" s="529"/>
      <c r="V577" s="227"/>
      <c r="W577" s="529"/>
    </row>
    <row r="578" spans="1:23" x14ac:dyDescent="0.2">
      <c r="A578" s="469" t="s">
        <v>8</v>
      </c>
      <c r="B578" s="263">
        <v>8.4934881418136224E-2</v>
      </c>
      <c r="C578" s="264">
        <v>7.567479757488399E-2</v>
      </c>
      <c r="D578" s="264">
        <v>7.1986563559246167E-2</v>
      </c>
      <c r="E578" s="264">
        <v>6.7781661644882932E-2</v>
      </c>
      <c r="F578" s="264">
        <v>8.8942135358092894E-2</v>
      </c>
      <c r="G578" s="302">
        <v>0.10388253558909433</v>
      </c>
      <c r="H578" s="263">
        <v>9.0007005944109583E-2</v>
      </c>
      <c r="I578" s="264">
        <v>8.1420505805726587E-2</v>
      </c>
      <c r="J578" s="264">
        <v>8.511872759655402E-2</v>
      </c>
      <c r="K578" s="264">
        <v>0.1310863609517223</v>
      </c>
      <c r="L578" s="264">
        <v>8.7486301701012625E-2</v>
      </c>
      <c r="M578" s="265">
        <v>0.11201084617715</v>
      </c>
      <c r="N578" s="263">
        <v>8.5443405623078103E-2</v>
      </c>
      <c r="O578" s="264">
        <v>8.5812706025721136E-2</v>
      </c>
      <c r="P578" s="264">
        <v>9.0681755112335075E-2</v>
      </c>
      <c r="Q578" s="264">
        <v>8.8265015776039749E-2</v>
      </c>
      <c r="R578" s="264">
        <v>0.10533191145727072</v>
      </c>
      <c r="S578" s="265">
        <v>8.7511789771986287E-2</v>
      </c>
      <c r="T578" s="344">
        <v>9.2277263049675498E-2</v>
      </c>
      <c r="U578" s="529"/>
      <c r="V578" s="227"/>
      <c r="W578" s="529"/>
    </row>
    <row r="579" spans="1:23" x14ac:dyDescent="0.2">
      <c r="A579" s="471" t="s">
        <v>1</v>
      </c>
      <c r="B579" s="266">
        <f>B576/H575*100-100</f>
        <v>12.604205549334324</v>
      </c>
      <c r="C579" s="267">
        <f t="shared" ref="C579:E579" si="228">C576/C575*100-100</f>
        <v>12.128769636509574</v>
      </c>
      <c r="D579" s="267">
        <f t="shared" si="228"/>
        <v>11.73922460472167</v>
      </c>
      <c r="E579" s="267">
        <f t="shared" si="228"/>
        <v>2.4328984855300746</v>
      </c>
      <c r="F579" s="267">
        <f>F576/F575*100-100</f>
        <v>13.742690058479525</v>
      </c>
      <c r="G579" s="405">
        <f t="shared" ref="G579:L579" si="229">G576/G575*100-100</f>
        <v>11.03613735192684</v>
      </c>
      <c r="H579" s="266">
        <f t="shared" si="229"/>
        <v>12.723046933573244</v>
      </c>
      <c r="I579" s="267">
        <f t="shared" si="229"/>
        <v>15.591219209640258</v>
      </c>
      <c r="J579" s="267">
        <f t="shared" si="229"/>
        <v>11.50198992852502</v>
      </c>
      <c r="K579" s="267">
        <f t="shared" si="229"/>
        <v>15.599671693854518</v>
      </c>
      <c r="L579" s="267">
        <f t="shared" si="229"/>
        <v>14.356011981172443</v>
      </c>
      <c r="M579" s="268">
        <f>M576/M575*100-100</f>
        <v>12.566330950833887</v>
      </c>
      <c r="N579" s="266">
        <f t="shared" ref="N579:T579" si="230">N576/N575*100-100</f>
        <v>15.259077927376595</v>
      </c>
      <c r="O579" s="267">
        <f t="shared" si="230"/>
        <v>16.694211373845263</v>
      </c>
      <c r="P579" s="267">
        <f t="shared" si="230"/>
        <v>13.635892331301065</v>
      </c>
      <c r="Q579" s="267">
        <f t="shared" si="230"/>
        <v>14.754478789566505</v>
      </c>
      <c r="R579" s="267">
        <f t="shared" si="230"/>
        <v>10.623781676413245</v>
      </c>
      <c r="S579" s="268">
        <f t="shared" si="230"/>
        <v>14.267149354868636</v>
      </c>
      <c r="T579" s="345">
        <f t="shared" si="230"/>
        <v>13.13305315284498</v>
      </c>
      <c r="U579" s="529"/>
      <c r="V579" s="227"/>
      <c r="W579" s="529"/>
    </row>
    <row r="580" spans="1:23" ht="13.5" thickBot="1" x14ac:dyDescent="0.25">
      <c r="A580" s="472" t="s">
        <v>27</v>
      </c>
      <c r="B580" s="474">
        <f t="shared" ref="B580:T580" si="231">B576-B563</f>
        <v>99.056595744680635</v>
      </c>
      <c r="C580" s="475">
        <f t="shared" si="231"/>
        <v>75.98470588235341</v>
      </c>
      <c r="D580" s="475">
        <f t="shared" si="231"/>
        <v>-21.112222222222954</v>
      </c>
      <c r="E580" s="475">
        <f t="shared" si="231"/>
        <v>-44.153846153845734</v>
      </c>
      <c r="F580" s="475">
        <f t="shared" si="231"/>
        <v>25.829999999999927</v>
      </c>
      <c r="G580" s="476">
        <f t="shared" si="231"/>
        <v>-5.8069230769224305</v>
      </c>
      <c r="H580" s="474">
        <f t="shared" si="231"/>
        <v>13.093846153845334</v>
      </c>
      <c r="I580" s="475">
        <f t="shared" si="231"/>
        <v>75.763636363635669</v>
      </c>
      <c r="J580" s="475">
        <f t="shared" si="231"/>
        <v>-56.818333333332703</v>
      </c>
      <c r="K580" s="475">
        <f t="shared" si="231"/>
        <v>237.37052631578899</v>
      </c>
      <c r="L580" s="475">
        <f t="shared" si="231"/>
        <v>-53.429268292683446</v>
      </c>
      <c r="M580" s="477">
        <f t="shared" si="231"/>
        <v>-72.867777777777519</v>
      </c>
      <c r="N580" s="474">
        <f t="shared" si="231"/>
        <v>-16.937441860464787</v>
      </c>
      <c r="O580" s="475">
        <f t="shared" si="231"/>
        <v>4.4404347826093726</v>
      </c>
      <c r="P580" s="475">
        <f t="shared" si="231"/>
        <v>-171.07297872340405</v>
      </c>
      <c r="Q580" s="475">
        <f t="shared" si="231"/>
        <v>134.8538095238091</v>
      </c>
      <c r="R580" s="475">
        <f t="shared" si="231"/>
        <v>-117.39999999999964</v>
      </c>
      <c r="S580" s="477">
        <f t="shared" si="231"/>
        <v>2.9238095238088135</v>
      </c>
      <c r="T580" s="478">
        <f t="shared" si="231"/>
        <v>-5.1794986072418396</v>
      </c>
      <c r="U580" s="529"/>
      <c r="V580" s="227"/>
      <c r="W580" s="529"/>
    </row>
    <row r="581" spans="1:23" x14ac:dyDescent="0.2">
      <c r="A581" s="370" t="s">
        <v>51</v>
      </c>
      <c r="B581" s="274">
        <v>746</v>
      </c>
      <c r="C581" s="275">
        <v>742</v>
      </c>
      <c r="D581" s="275">
        <v>740</v>
      </c>
      <c r="E581" s="275">
        <v>129</v>
      </c>
      <c r="F581" s="275">
        <v>747</v>
      </c>
      <c r="G581" s="407">
        <v>742</v>
      </c>
      <c r="H581" s="274">
        <v>704</v>
      </c>
      <c r="I581" s="275">
        <v>718</v>
      </c>
      <c r="J581" s="275">
        <v>714</v>
      </c>
      <c r="K581" s="275">
        <v>191</v>
      </c>
      <c r="L581" s="275">
        <v>728</v>
      </c>
      <c r="M581" s="276">
        <v>717</v>
      </c>
      <c r="N581" s="274">
        <v>724</v>
      </c>
      <c r="O581" s="275">
        <v>742</v>
      </c>
      <c r="P581" s="275">
        <v>736</v>
      </c>
      <c r="Q581" s="275">
        <v>176</v>
      </c>
      <c r="R581" s="275">
        <v>741</v>
      </c>
      <c r="S581" s="276">
        <v>737</v>
      </c>
      <c r="T581" s="347">
        <f>SUM(B581:S581)</f>
        <v>11474</v>
      </c>
      <c r="U581" s="227" t="s">
        <v>56</v>
      </c>
      <c r="V581" s="278">
        <f>T568-T581</f>
        <v>57</v>
      </c>
      <c r="W581" s="279">
        <f>V581/T568</f>
        <v>4.9431966004683031E-3</v>
      </c>
    </row>
    <row r="582" spans="1:23" x14ac:dyDescent="0.2">
      <c r="A582" s="371" t="s">
        <v>28</v>
      </c>
      <c r="B582" s="323"/>
      <c r="C582" s="240"/>
      <c r="D582" s="240"/>
      <c r="E582" s="240"/>
      <c r="F582" s="240"/>
      <c r="G582" s="408"/>
      <c r="H582" s="242"/>
      <c r="I582" s="240"/>
      <c r="J582" s="240"/>
      <c r="K582" s="240"/>
      <c r="L582" s="240"/>
      <c r="M582" s="243"/>
      <c r="N582" s="242"/>
      <c r="O582" s="240"/>
      <c r="P582" s="240"/>
      <c r="Q582" s="240"/>
      <c r="R582" s="240"/>
      <c r="S582" s="243"/>
      <c r="T582" s="339"/>
      <c r="U582" s="227" t="s">
        <v>57</v>
      </c>
      <c r="V582" s="362">
        <v>155.97999999999999</v>
      </c>
      <c r="W582" s="529"/>
    </row>
    <row r="583" spans="1:23" ht="13.5" thickBot="1" x14ac:dyDescent="0.25">
      <c r="A583" s="372" t="s">
        <v>26</v>
      </c>
      <c r="B583" s="410">
        <f t="shared" ref="B583:S583" si="232">B582-B569</f>
        <v>0</v>
      </c>
      <c r="C583" s="415">
        <f t="shared" si="232"/>
        <v>0</v>
      </c>
      <c r="D583" s="415">
        <f t="shared" si="232"/>
        <v>0</v>
      </c>
      <c r="E583" s="415">
        <f t="shared" si="232"/>
        <v>0</v>
      </c>
      <c r="F583" s="415">
        <f t="shared" si="232"/>
        <v>0</v>
      </c>
      <c r="G583" s="416">
        <f t="shared" si="232"/>
        <v>0</v>
      </c>
      <c r="H583" s="410">
        <f t="shared" si="232"/>
        <v>0</v>
      </c>
      <c r="I583" s="415">
        <f t="shared" si="232"/>
        <v>0</v>
      </c>
      <c r="J583" s="415">
        <f t="shared" si="232"/>
        <v>0</v>
      </c>
      <c r="K583" s="415">
        <f t="shared" si="232"/>
        <v>0</v>
      </c>
      <c r="L583" s="415">
        <f t="shared" si="232"/>
        <v>0</v>
      </c>
      <c r="M583" s="417">
        <f t="shared" si="232"/>
        <v>0</v>
      </c>
      <c r="N583" s="410">
        <f t="shared" si="232"/>
        <v>0</v>
      </c>
      <c r="O583" s="415">
        <f t="shared" si="232"/>
        <v>0</v>
      </c>
      <c r="P583" s="415">
        <f t="shared" si="232"/>
        <v>0</v>
      </c>
      <c r="Q583" s="415">
        <f t="shared" si="232"/>
        <v>0</v>
      </c>
      <c r="R583" s="415">
        <f t="shared" si="232"/>
        <v>0</v>
      </c>
      <c r="S583" s="417">
        <f t="shared" si="232"/>
        <v>0</v>
      </c>
      <c r="T583" s="348"/>
      <c r="U583" s="227" t="s">
        <v>26</v>
      </c>
      <c r="V583" s="227">
        <f>V582-V569</f>
        <v>-1.1000000000000227</v>
      </c>
      <c r="W583" s="529"/>
    </row>
    <row r="585" spans="1:23" ht="13.5" thickBot="1" x14ac:dyDescent="0.25"/>
    <row r="586" spans="1:23" ht="13.5" thickBot="1" x14ac:dyDescent="0.25">
      <c r="A586" s="468" t="s">
        <v>154</v>
      </c>
      <c r="B586" s="624" t="s">
        <v>53</v>
      </c>
      <c r="C586" s="625"/>
      <c r="D586" s="625"/>
      <c r="E586" s="625"/>
      <c r="F586" s="625"/>
      <c r="G586" s="626"/>
      <c r="H586" s="624" t="s">
        <v>72</v>
      </c>
      <c r="I586" s="625"/>
      <c r="J586" s="625"/>
      <c r="K586" s="625"/>
      <c r="L586" s="625"/>
      <c r="M586" s="626"/>
      <c r="N586" s="624" t="s">
        <v>63</v>
      </c>
      <c r="O586" s="625"/>
      <c r="P586" s="625"/>
      <c r="Q586" s="625"/>
      <c r="R586" s="625"/>
      <c r="S586" s="626"/>
      <c r="T586" s="338" t="s">
        <v>55</v>
      </c>
      <c r="U586" s="532"/>
      <c r="V586" s="532"/>
      <c r="W586" s="532"/>
    </row>
    <row r="587" spans="1:23" x14ac:dyDescent="0.2">
      <c r="A587" s="469" t="s">
        <v>54</v>
      </c>
      <c r="B587" s="448">
        <v>1</v>
      </c>
      <c r="C587" s="449">
        <v>2</v>
      </c>
      <c r="D587" s="449">
        <v>3</v>
      </c>
      <c r="E587" s="449">
        <v>4</v>
      </c>
      <c r="F587" s="449">
        <v>5</v>
      </c>
      <c r="G587" s="450">
        <v>6</v>
      </c>
      <c r="H587" s="448">
        <v>7</v>
      </c>
      <c r="I587" s="449">
        <v>8</v>
      </c>
      <c r="J587" s="449">
        <v>9</v>
      </c>
      <c r="K587" s="449">
        <v>10</v>
      </c>
      <c r="L587" s="449">
        <v>11</v>
      </c>
      <c r="M587" s="451">
        <v>12</v>
      </c>
      <c r="N587" s="448">
        <v>13</v>
      </c>
      <c r="O587" s="449">
        <v>14</v>
      </c>
      <c r="P587" s="449">
        <v>15</v>
      </c>
      <c r="Q587" s="449">
        <v>16</v>
      </c>
      <c r="R587" s="449">
        <v>17</v>
      </c>
      <c r="S587" s="451">
        <v>18</v>
      </c>
      <c r="T587" s="459"/>
      <c r="U587" s="532"/>
      <c r="V587" s="532"/>
      <c r="W587" s="532"/>
    </row>
    <row r="588" spans="1:23" x14ac:dyDescent="0.2">
      <c r="A588" s="470" t="s">
        <v>3</v>
      </c>
      <c r="B588" s="473">
        <v>4140</v>
      </c>
      <c r="C588" s="254">
        <v>4140</v>
      </c>
      <c r="D588" s="254">
        <v>4140</v>
      </c>
      <c r="E588" s="254">
        <v>4140</v>
      </c>
      <c r="F588" s="254">
        <v>4140</v>
      </c>
      <c r="G588" s="404">
        <v>4140</v>
      </c>
      <c r="H588" s="253">
        <v>4140</v>
      </c>
      <c r="I588" s="254">
        <v>4140</v>
      </c>
      <c r="J588" s="254">
        <v>4140</v>
      </c>
      <c r="K588" s="254">
        <v>4140</v>
      </c>
      <c r="L588" s="254">
        <v>4140</v>
      </c>
      <c r="M588" s="255">
        <v>4140</v>
      </c>
      <c r="N588" s="253">
        <v>4140</v>
      </c>
      <c r="O588" s="254">
        <v>4140</v>
      </c>
      <c r="P588" s="254">
        <v>4140</v>
      </c>
      <c r="Q588" s="254">
        <v>4140</v>
      </c>
      <c r="R588" s="254">
        <v>4140</v>
      </c>
      <c r="S588" s="255">
        <v>4140</v>
      </c>
      <c r="T588" s="341">
        <v>4140</v>
      </c>
      <c r="U588" s="532"/>
      <c r="V588" s="532"/>
      <c r="W588" s="532"/>
    </row>
    <row r="589" spans="1:23" x14ac:dyDescent="0.2">
      <c r="A589" s="471" t="s">
        <v>6</v>
      </c>
      <c r="B589" s="256">
        <v>4525</v>
      </c>
      <c r="C589" s="257">
        <v>4478</v>
      </c>
      <c r="D589" s="257">
        <v>4630</v>
      </c>
      <c r="E589" s="257">
        <v>4414</v>
      </c>
      <c r="F589" s="257">
        <v>4560</v>
      </c>
      <c r="G589" s="296">
        <v>4569</v>
      </c>
      <c r="H589" s="256">
        <v>4562</v>
      </c>
      <c r="I589" s="257">
        <v>4663</v>
      </c>
      <c r="J589" s="257">
        <v>4599</v>
      </c>
      <c r="K589" s="257">
        <v>4693</v>
      </c>
      <c r="L589" s="257">
        <v>4778</v>
      </c>
      <c r="M589" s="258">
        <v>4577</v>
      </c>
      <c r="N589" s="256">
        <v>4661</v>
      </c>
      <c r="O589" s="257">
        <v>4772</v>
      </c>
      <c r="P589" s="257">
        <v>4827</v>
      </c>
      <c r="Q589" s="257">
        <v>5007</v>
      </c>
      <c r="R589" s="257">
        <v>4585</v>
      </c>
      <c r="S589" s="258">
        <v>4589</v>
      </c>
      <c r="T589" s="342">
        <v>4630</v>
      </c>
      <c r="U589" s="532"/>
      <c r="V589" s="532"/>
      <c r="W589" s="532"/>
    </row>
    <row r="590" spans="1:23" x14ac:dyDescent="0.2">
      <c r="A590" s="469" t="s">
        <v>7</v>
      </c>
      <c r="B590" s="260">
        <v>72.900000000000006</v>
      </c>
      <c r="C590" s="261">
        <v>68.8</v>
      </c>
      <c r="D590" s="261">
        <v>75</v>
      </c>
      <c r="E590" s="261">
        <v>31.2</v>
      </c>
      <c r="F590" s="261">
        <v>79.2</v>
      </c>
      <c r="G590" s="509">
        <v>74.5</v>
      </c>
      <c r="H590" s="260">
        <v>77.099999999999994</v>
      </c>
      <c r="I590" s="261">
        <v>68.8</v>
      </c>
      <c r="J590" s="261">
        <v>62.5</v>
      </c>
      <c r="K590" s="261">
        <v>43.8</v>
      </c>
      <c r="L590" s="261">
        <v>62.5</v>
      </c>
      <c r="M590" s="262">
        <v>53.3</v>
      </c>
      <c r="N590" s="260">
        <v>69.599999999999994</v>
      </c>
      <c r="O590" s="261">
        <v>77.099999999999994</v>
      </c>
      <c r="P590" s="261">
        <v>75</v>
      </c>
      <c r="Q590" s="261">
        <v>62.5</v>
      </c>
      <c r="R590" s="261">
        <v>70.8</v>
      </c>
      <c r="S590" s="262">
        <v>68.8</v>
      </c>
      <c r="T590" s="343">
        <v>68.5</v>
      </c>
      <c r="U590" s="532"/>
      <c r="V590" s="227"/>
      <c r="W590" s="532"/>
    </row>
    <row r="591" spans="1:23" x14ac:dyDescent="0.2">
      <c r="A591" s="469" t="s">
        <v>8</v>
      </c>
      <c r="B591" s="263">
        <v>9.5000000000000001E-2</v>
      </c>
      <c r="C591" s="264">
        <v>0.104</v>
      </c>
      <c r="D591" s="264">
        <v>8.8999999999999996E-2</v>
      </c>
      <c r="E591" s="264">
        <v>0.17399999999999999</v>
      </c>
      <c r="F591" s="264">
        <v>9.0999999999999998E-2</v>
      </c>
      <c r="G591" s="302">
        <v>9.0999999999999998E-2</v>
      </c>
      <c r="H591" s="263">
        <v>9.1999999999999998E-2</v>
      </c>
      <c r="I591" s="264">
        <v>0.10299999999999999</v>
      </c>
      <c r="J591" s="264">
        <v>0.114</v>
      </c>
      <c r="K591" s="264">
        <v>0.14299999999999999</v>
      </c>
      <c r="L591" s="264">
        <v>0.115</v>
      </c>
      <c r="M591" s="265">
        <v>0.11</v>
      </c>
      <c r="N591" s="263">
        <v>0.10299999999999999</v>
      </c>
      <c r="O591" s="264">
        <v>7.9000000000000001E-2</v>
      </c>
      <c r="P591" s="264">
        <v>8.4000000000000005E-2</v>
      </c>
      <c r="Q591" s="264">
        <v>0.11799999999999999</v>
      </c>
      <c r="R591" s="264">
        <v>9.7000000000000003E-2</v>
      </c>
      <c r="S591" s="265">
        <v>9.5000000000000001E-2</v>
      </c>
      <c r="T591" s="344">
        <v>0.10299999999999999</v>
      </c>
      <c r="U591" s="532"/>
      <c r="V591" s="227"/>
      <c r="W591" s="532"/>
    </row>
    <row r="592" spans="1:23" x14ac:dyDescent="0.2">
      <c r="A592" s="471" t="s">
        <v>1</v>
      </c>
      <c r="B592" s="266">
        <f>B589/H588*100-100</f>
        <v>9.2995169082125528</v>
      </c>
      <c r="C592" s="267">
        <f t="shared" ref="C592:E592" si="233">C589/C588*100-100</f>
        <v>8.1642512077294782</v>
      </c>
      <c r="D592" s="267">
        <f t="shared" si="233"/>
        <v>11.835748792270536</v>
      </c>
      <c r="E592" s="267">
        <f t="shared" si="233"/>
        <v>6.6183574879226938</v>
      </c>
      <c r="F592" s="267">
        <f>F589/F588*100-100</f>
        <v>10.14492753623189</v>
      </c>
      <c r="G592" s="405">
        <f t="shared" ref="G592:L592" si="234">G589/G588*100-100</f>
        <v>10.362318840579718</v>
      </c>
      <c r="H592" s="266">
        <f t="shared" si="234"/>
        <v>10.193236714975853</v>
      </c>
      <c r="I592" s="267">
        <f t="shared" si="234"/>
        <v>12.632850241545896</v>
      </c>
      <c r="J592" s="267">
        <f t="shared" si="234"/>
        <v>11.086956521739125</v>
      </c>
      <c r="K592" s="267">
        <f t="shared" si="234"/>
        <v>13.357487922705332</v>
      </c>
      <c r="L592" s="267">
        <f t="shared" si="234"/>
        <v>15.410628019323667</v>
      </c>
      <c r="M592" s="268">
        <f>M589/M588*100-100</f>
        <v>10.555555555555557</v>
      </c>
      <c r="N592" s="266">
        <f t="shared" ref="N592:T592" si="235">N589/N588*100-100</f>
        <v>12.584541062801932</v>
      </c>
      <c r="O592" s="267">
        <f t="shared" si="235"/>
        <v>15.265700483091791</v>
      </c>
      <c r="P592" s="267">
        <f t="shared" si="235"/>
        <v>16.594202898550719</v>
      </c>
      <c r="Q592" s="267">
        <f t="shared" si="235"/>
        <v>20.94202898550725</v>
      </c>
      <c r="R592" s="267">
        <f t="shared" si="235"/>
        <v>10.748792270531411</v>
      </c>
      <c r="S592" s="268">
        <f t="shared" si="235"/>
        <v>10.845410628019309</v>
      </c>
      <c r="T592" s="345">
        <f t="shared" si="235"/>
        <v>11.835748792270536</v>
      </c>
      <c r="U592" s="532"/>
      <c r="V592" s="227"/>
      <c r="W592" s="532"/>
    </row>
    <row r="593" spans="1:23" ht="13.5" thickBot="1" x14ac:dyDescent="0.25">
      <c r="A593" s="472" t="s">
        <v>27</v>
      </c>
      <c r="B593" s="474">
        <f t="shared" ref="B593:T593" si="236">B589-B576</f>
        <v>-96.27659574468089</v>
      </c>
      <c r="C593" s="475">
        <f t="shared" si="236"/>
        <v>-123.76470588235316</v>
      </c>
      <c r="D593" s="475">
        <f t="shared" si="236"/>
        <v>44.222222222222626</v>
      </c>
      <c r="E593" s="475">
        <f t="shared" si="236"/>
        <v>210.15384615384573</v>
      </c>
      <c r="F593" s="475">
        <f t="shared" si="236"/>
        <v>-108</v>
      </c>
      <c r="G593" s="476">
        <f t="shared" si="236"/>
        <v>12.076923076922867</v>
      </c>
      <c r="H593" s="474">
        <f t="shared" si="236"/>
        <v>-64.153846153845734</v>
      </c>
      <c r="I593" s="475">
        <f t="shared" si="236"/>
        <v>-80.863636363636033</v>
      </c>
      <c r="J593" s="475">
        <f t="shared" si="236"/>
        <v>22.95833333333303</v>
      </c>
      <c r="K593" s="475">
        <f t="shared" si="236"/>
        <v>-51.210526315789139</v>
      </c>
      <c r="L593" s="475">
        <f t="shared" si="236"/>
        <v>84.829268292683082</v>
      </c>
      <c r="M593" s="477">
        <f t="shared" si="236"/>
        <v>-42.722222222222626</v>
      </c>
      <c r="N593" s="474">
        <f t="shared" si="236"/>
        <v>-69.232558139535286</v>
      </c>
      <c r="O593" s="475">
        <f t="shared" si="236"/>
        <v>-17.130434782608972</v>
      </c>
      <c r="P593" s="475">
        <f t="shared" si="236"/>
        <v>163.38297872340445</v>
      </c>
      <c r="Q593" s="475">
        <f t="shared" si="236"/>
        <v>297.47619047619082</v>
      </c>
      <c r="R593" s="475">
        <f t="shared" si="236"/>
        <v>45</v>
      </c>
      <c r="S593" s="477">
        <f t="shared" si="236"/>
        <v>-100.52380952380918</v>
      </c>
      <c r="T593" s="478">
        <f t="shared" si="236"/>
        <v>-12.980501392758015</v>
      </c>
      <c r="U593" s="532"/>
      <c r="V593" s="227"/>
      <c r="W593" s="532"/>
    </row>
    <row r="594" spans="1:23" x14ac:dyDescent="0.2">
      <c r="A594" s="370" t="s">
        <v>51</v>
      </c>
      <c r="B594" s="274">
        <v>718</v>
      </c>
      <c r="C594" s="275">
        <v>724</v>
      </c>
      <c r="D594" s="275">
        <v>724</v>
      </c>
      <c r="E594" s="275">
        <v>192</v>
      </c>
      <c r="F594" s="275">
        <v>736</v>
      </c>
      <c r="G594" s="407">
        <v>730</v>
      </c>
      <c r="H594" s="274">
        <v>702</v>
      </c>
      <c r="I594" s="275">
        <v>718</v>
      </c>
      <c r="J594" s="275">
        <v>714</v>
      </c>
      <c r="K594" s="275">
        <v>180</v>
      </c>
      <c r="L594" s="275">
        <v>727</v>
      </c>
      <c r="M594" s="276">
        <v>715</v>
      </c>
      <c r="N594" s="274">
        <v>721</v>
      </c>
      <c r="O594" s="275">
        <v>739</v>
      </c>
      <c r="P594" s="275">
        <v>735</v>
      </c>
      <c r="Q594" s="275">
        <v>160</v>
      </c>
      <c r="R594" s="275">
        <v>739</v>
      </c>
      <c r="S594" s="276">
        <v>736</v>
      </c>
      <c r="T594" s="347">
        <f>SUM(B594:S594)</f>
        <v>11410</v>
      </c>
      <c r="U594" s="227" t="s">
        <v>56</v>
      </c>
      <c r="V594" s="278">
        <f>T581-T594</f>
        <v>64</v>
      </c>
      <c r="W594" s="279">
        <f>V594/T581</f>
        <v>5.5778281331706463E-3</v>
      </c>
    </row>
    <row r="595" spans="1:23" x14ac:dyDescent="0.2">
      <c r="A595" s="371" t="s">
        <v>28</v>
      </c>
      <c r="B595" s="323"/>
      <c r="C595" s="240"/>
      <c r="D595" s="240"/>
      <c r="E595" s="240"/>
      <c r="F595" s="240"/>
      <c r="G595" s="408"/>
      <c r="H595" s="242"/>
      <c r="I595" s="240"/>
      <c r="J595" s="240"/>
      <c r="K595" s="240"/>
      <c r="L595" s="240"/>
      <c r="M595" s="243"/>
      <c r="N595" s="242"/>
      <c r="O595" s="240"/>
      <c r="P595" s="240"/>
      <c r="Q595" s="240"/>
      <c r="R595" s="240"/>
      <c r="S595" s="243"/>
      <c r="T595" s="339"/>
      <c r="U595" s="227" t="s">
        <v>57</v>
      </c>
      <c r="V595" s="362">
        <v>155.02000000000001</v>
      </c>
      <c r="W595" s="532"/>
    </row>
    <row r="596" spans="1:23" ht="13.5" thickBot="1" x14ac:dyDescent="0.25">
      <c r="A596" s="372" t="s">
        <v>26</v>
      </c>
      <c r="B596" s="410">
        <f t="shared" ref="B596:S596" si="237">B595-B582</f>
        <v>0</v>
      </c>
      <c r="C596" s="415">
        <f t="shared" si="237"/>
        <v>0</v>
      </c>
      <c r="D596" s="415">
        <f t="shared" si="237"/>
        <v>0</v>
      </c>
      <c r="E596" s="415">
        <f t="shared" si="237"/>
        <v>0</v>
      </c>
      <c r="F596" s="415">
        <f t="shared" si="237"/>
        <v>0</v>
      </c>
      <c r="G596" s="416">
        <f t="shared" si="237"/>
        <v>0</v>
      </c>
      <c r="H596" s="410">
        <f t="shared" si="237"/>
        <v>0</v>
      </c>
      <c r="I596" s="415">
        <f t="shared" si="237"/>
        <v>0</v>
      </c>
      <c r="J596" s="415">
        <f t="shared" si="237"/>
        <v>0</v>
      </c>
      <c r="K596" s="415">
        <f t="shared" si="237"/>
        <v>0</v>
      </c>
      <c r="L596" s="415">
        <f t="shared" si="237"/>
        <v>0</v>
      </c>
      <c r="M596" s="417">
        <f t="shared" si="237"/>
        <v>0</v>
      </c>
      <c r="N596" s="410">
        <f t="shared" si="237"/>
        <v>0</v>
      </c>
      <c r="O596" s="415">
        <f t="shared" si="237"/>
        <v>0</v>
      </c>
      <c r="P596" s="415">
        <f t="shared" si="237"/>
        <v>0</v>
      </c>
      <c r="Q596" s="415">
        <f t="shared" si="237"/>
        <v>0</v>
      </c>
      <c r="R596" s="415">
        <f t="shared" si="237"/>
        <v>0</v>
      </c>
      <c r="S596" s="417">
        <f t="shared" si="237"/>
        <v>0</v>
      </c>
      <c r="T596" s="348"/>
      <c r="U596" s="227" t="s">
        <v>26</v>
      </c>
      <c r="V596" s="227">
        <f>V595-V582</f>
        <v>-0.95999999999997954</v>
      </c>
      <c r="W596" s="532"/>
    </row>
    <row r="598" spans="1:23" ht="13.5" thickBot="1" x14ac:dyDescent="0.25"/>
    <row r="599" spans="1:23" ht="13.5" thickBot="1" x14ac:dyDescent="0.25">
      <c r="A599" s="468" t="s">
        <v>156</v>
      </c>
      <c r="B599" s="624" t="s">
        <v>53</v>
      </c>
      <c r="C599" s="625"/>
      <c r="D599" s="625"/>
      <c r="E599" s="625"/>
      <c r="F599" s="625"/>
      <c r="G599" s="626"/>
      <c r="H599" s="624" t="s">
        <v>72</v>
      </c>
      <c r="I599" s="625"/>
      <c r="J599" s="625"/>
      <c r="K599" s="625"/>
      <c r="L599" s="625"/>
      <c r="M599" s="626"/>
      <c r="N599" s="624" t="s">
        <v>63</v>
      </c>
      <c r="O599" s="625"/>
      <c r="P599" s="625"/>
      <c r="Q599" s="625"/>
      <c r="R599" s="625"/>
      <c r="S599" s="626"/>
      <c r="T599" s="338" t="s">
        <v>55</v>
      </c>
      <c r="U599" s="534"/>
      <c r="V599" s="534"/>
      <c r="W599" s="534"/>
    </row>
    <row r="600" spans="1:23" x14ac:dyDescent="0.2">
      <c r="A600" s="469" t="s">
        <v>54</v>
      </c>
      <c r="B600" s="448">
        <v>1</v>
      </c>
      <c r="C600" s="449">
        <v>2</v>
      </c>
      <c r="D600" s="449">
        <v>3</v>
      </c>
      <c r="E600" s="449">
        <v>4</v>
      </c>
      <c r="F600" s="449">
        <v>5</v>
      </c>
      <c r="G600" s="450">
        <v>6</v>
      </c>
      <c r="H600" s="448">
        <v>7</v>
      </c>
      <c r="I600" s="449">
        <v>8</v>
      </c>
      <c r="J600" s="449">
        <v>9</v>
      </c>
      <c r="K600" s="449">
        <v>10</v>
      </c>
      <c r="L600" s="449">
        <v>11</v>
      </c>
      <c r="M600" s="451">
        <v>12</v>
      </c>
      <c r="N600" s="448">
        <v>13</v>
      </c>
      <c r="O600" s="449">
        <v>14</v>
      </c>
      <c r="P600" s="449">
        <v>15</v>
      </c>
      <c r="Q600" s="449">
        <v>16</v>
      </c>
      <c r="R600" s="449">
        <v>17</v>
      </c>
      <c r="S600" s="451">
        <v>18</v>
      </c>
      <c r="T600" s="459"/>
      <c r="U600" s="534"/>
      <c r="V600" s="534"/>
      <c r="W600" s="534"/>
    </row>
    <row r="601" spans="1:23" x14ac:dyDescent="0.2">
      <c r="A601" s="470" t="s">
        <v>3</v>
      </c>
      <c r="B601" s="473">
        <v>4176</v>
      </c>
      <c r="C601" s="254">
        <v>4176</v>
      </c>
      <c r="D601" s="254">
        <v>4176</v>
      </c>
      <c r="E601" s="254">
        <v>4176</v>
      </c>
      <c r="F601" s="254">
        <v>4176</v>
      </c>
      <c r="G601" s="404">
        <v>4176</v>
      </c>
      <c r="H601" s="253">
        <v>4176</v>
      </c>
      <c r="I601" s="254">
        <v>4176</v>
      </c>
      <c r="J601" s="254">
        <v>4176</v>
      </c>
      <c r="K601" s="254">
        <v>4176</v>
      </c>
      <c r="L601" s="254">
        <v>4176</v>
      </c>
      <c r="M601" s="255">
        <v>4176</v>
      </c>
      <c r="N601" s="253">
        <v>4176</v>
      </c>
      <c r="O601" s="254">
        <v>4176</v>
      </c>
      <c r="P601" s="254">
        <v>4176</v>
      </c>
      <c r="Q601" s="254">
        <v>4176</v>
      </c>
      <c r="R601" s="254">
        <v>4176</v>
      </c>
      <c r="S601" s="255">
        <v>4176</v>
      </c>
      <c r="T601" s="341">
        <v>4176</v>
      </c>
      <c r="U601" s="534"/>
      <c r="V601" s="534"/>
      <c r="W601" s="534"/>
    </row>
    <row r="602" spans="1:23" x14ac:dyDescent="0.2">
      <c r="A602" s="471" t="s">
        <v>6</v>
      </c>
      <c r="B602" s="256">
        <v>4684</v>
      </c>
      <c r="C602" s="257">
        <v>4861</v>
      </c>
      <c r="D602" s="257">
        <v>4614</v>
      </c>
      <c r="E602" s="257">
        <v>4592</v>
      </c>
      <c r="F602" s="257">
        <v>4604</v>
      </c>
      <c r="G602" s="296">
        <v>4659</v>
      </c>
      <c r="H602" s="256">
        <v>4642</v>
      </c>
      <c r="I602" s="257">
        <v>4757</v>
      </c>
      <c r="J602" s="257">
        <v>4693</v>
      </c>
      <c r="K602" s="257">
        <v>5034</v>
      </c>
      <c r="L602" s="257">
        <v>4707</v>
      </c>
      <c r="M602" s="258">
        <v>4596</v>
      </c>
      <c r="N602" s="256">
        <v>4774</v>
      </c>
      <c r="O602" s="257">
        <v>4932</v>
      </c>
      <c r="P602" s="257">
        <v>4779</v>
      </c>
      <c r="Q602" s="257">
        <v>4910</v>
      </c>
      <c r="R602" s="257">
        <v>4604</v>
      </c>
      <c r="S602" s="258">
        <v>4740</v>
      </c>
      <c r="T602" s="342">
        <v>4718</v>
      </c>
      <c r="U602" s="534"/>
      <c r="V602" s="534"/>
      <c r="W602" s="534"/>
    </row>
    <row r="603" spans="1:23" x14ac:dyDescent="0.2">
      <c r="A603" s="469" t="s">
        <v>7</v>
      </c>
      <c r="B603" s="260">
        <v>72.900000000000006</v>
      </c>
      <c r="C603" s="261">
        <v>58.3</v>
      </c>
      <c r="D603" s="261">
        <v>70.8</v>
      </c>
      <c r="E603" s="261">
        <v>33.299999999999997</v>
      </c>
      <c r="F603" s="261">
        <v>62.5</v>
      </c>
      <c r="G603" s="509">
        <v>62.5</v>
      </c>
      <c r="H603" s="260">
        <v>75</v>
      </c>
      <c r="I603" s="261">
        <v>79.2</v>
      </c>
      <c r="J603" s="261">
        <v>61.2</v>
      </c>
      <c r="K603" s="261">
        <v>37.5</v>
      </c>
      <c r="L603" s="261">
        <v>54.2</v>
      </c>
      <c r="M603" s="262">
        <v>66.7</v>
      </c>
      <c r="N603" s="260">
        <v>60.4</v>
      </c>
      <c r="O603" s="261">
        <v>70.8</v>
      </c>
      <c r="P603" s="261">
        <v>77.099999999999994</v>
      </c>
      <c r="Q603" s="261">
        <v>43.8</v>
      </c>
      <c r="R603" s="261">
        <v>60.4</v>
      </c>
      <c r="S603" s="262">
        <v>66.7</v>
      </c>
      <c r="T603" s="343">
        <v>63.5</v>
      </c>
      <c r="U603" s="534"/>
      <c r="V603" s="227"/>
      <c r="W603" s="534"/>
    </row>
    <row r="604" spans="1:23" x14ac:dyDescent="0.2">
      <c r="A604" s="469" t="s">
        <v>8</v>
      </c>
      <c r="B604" s="263">
        <v>9.9000000000000005E-2</v>
      </c>
      <c r="C604" s="264">
        <v>0.105</v>
      </c>
      <c r="D604" s="264">
        <v>0.10100000000000001</v>
      </c>
      <c r="E604" s="264">
        <v>0.17</v>
      </c>
      <c r="F604" s="264">
        <v>0.108</v>
      </c>
      <c r="G604" s="302">
        <v>0.106</v>
      </c>
      <c r="H604" s="263">
        <v>8.7999999999999995E-2</v>
      </c>
      <c r="I604" s="264">
        <v>0.10299999999999999</v>
      </c>
      <c r="J604" s="264">
        <v>0.11899999999999999</v>
      </c>
      <c r="K604" s="264">
        <v>0.158</v>
      </c>
      <c r="L604" s="264">
        <v>0.109</v>
      </c>
      <c r="M604" s="265">
        <v>0.10199999999999999</v>
      </c>
      <c r="N604" s="263">
        <v>0.11700000000000001</v>
      </c>
      <c r="O604" s="264">
        <v>9.6000000000000002E-2</v>
      </c>
      <c r="P604" s="264">
        <v>9.4E-2</v>
      </c>
      <c r="Q604" s="264">
        <v>0.19</v>
      </c>
      <c r="R604" s="264">
        <v>0.112</v>
      </c>
      <c r="S604" s="265">
        <v>0.10100000000000001</v>
      </c>
      <c r="T604" s="344">
        <v>0.111</v>
      </c>
      <c r="U604" s="534"/>
      <c r="V604" s="227"/>
      <c r="W604" s="534"/>
    </row>
    <row r="605" spans="1:23" x14ac:dyDescent="0.2">
      <c r="A605" s="471" t="s">
        <v>1</v>
      </c>
      <c r="B605" s="266">
        <f>B602/H601*100-100</f>
        <v>12.164750957854409</v>
      </c>
      <c r="C605" s="267">
        <f t="shared" ref="C605:E605" si="238">C602/C601*100-100</f>
        <v>16.403256704980834</v>
      </c>
      <c r="D605" s="267">
        <f t="shared" si="238"/>
        <v>10.488505747126425</v>
      </c>
      <c r="E605" s="267">
        <f t="shared" si="238"/>
        <v>9.9616858237547774</v>
      </c>
      <c r="F605" s="267">
        <f>F602/F601*100-100</f>
        <v>10.249042145593876</v>
      </c>
      <c r="G605" s="405">
        <f t="shared" ref="G605:L605" si="239">G602/G601*100-100</f>
        <v>11.56609195402298</v>
      </c>
      <c r="H605" s="266">
        <f t="shared" si="239"/>
        <v>11.159003831417635</v>
      </c>
      <c r="I605" s="267">
        <f t="shared" si="239"/>
        <v>13.912835249042146</v>
      </c>
      <c r="J605" s="267">
        <f t="shared" si="239"/>
        <v>12.380268199233726</v>
      </c>
      <c r="K605" s="267">
        <f t="shared" si="239"/>
        <v>20.545977011494259</v>
      </c>
      <c r="L605" s="267">
        <f t="shared" si="239"/>
        <v>12.715517241379317</v>
      </c>
      <c r="M605" s="268">
        <f>M602/M601*100-100</f>
        <v>10.05747126436782</v>
      </c>
      <c r="N605" s="266">
        <f t="shared" ref="N605:T605" si="240">N602/N601*100-100</f>
        <v>14.319923371647519</v>
      </c>
      <c r="O605" s="267">
        <f t="shared" si="240"/>
        <v>18.103448275862078</v>
      </c>
      <c r="P605" s="267">
        <f t="shared" si="240"/>
        <v>14.439655172413794</v>
      </c>
      <c r="Q605" s="267">
        <f t="shared" si="240"/>
        <v>17.576628352490431</v>
      </c>
      <c r="R605" s="267">
        <f t="shared" si="240"/>
        <v>10.249042145593876</v>
      </c>
      <c r="S605" s="268">
        <f t="shared" si="240"/>
        <v>13.505747126436773</v>
      </c>
      <c r="T605" s="345">
        <f t="shared" si="240"/>
        <v>12.978927203065126</v>
      </c>
      <c r="U605" s="534"/>
      <c r="V605" s="227"/>
      <c r="W605" s="534"/>
    </row>
    <row r="606" spans="1:23" ht="13.5" thickBot="1" x14ac:dyDescent="0.25">
      <c r="A606" s="472" t="s">
        <v>27</v>
      </c>
      <c r="B606" s="474">
        <f t="shared" ref="B606:T606" si="241">B602-B589</f>
        <v>159</v>
      </c>
      <c r="C606" s="475">
        <f t="shared" si="241"/>
        <v>383</v>
      </c>
      <c r="D606" s="475">
        <f t="shared" si="241"/>
        <v>-16</v>
      </c>
      <c r="E606" s="475">
        <f t="shared" si="241"/>
        <v>178</v>
      </c>
      <c r="F606" s="475">
        <f t="shared" si="241"/>
        <v>44</v>
      </c>
      <c r="G606" s="476">
        <f t="shared" si="241"/>
        <v>90</v>
      </c>
      <c r="H606" s="474">
        <f t="shared" si="241"/>
        <v>80</v>
      </c>
      <c r="I606" s="475">
        <f t="shared" si="241"/>
        <v>94</v>
      </c>
      <c r="J606" s="475">
        <f t="shared" si="241"/>
        <v>94</v>
      </c>
      <c r="K606" s="475">
        <f t="shared" si="241"/>
        <v>341</v>
      </c>
      <c r="L606" s="475">
        <f t="shared" si="241"/>
        <v>-71</v>
      </c>
      <c r="M606" s="477">
        <f t="shared" si="241"/>
        <v>19</v>
      </c>
      <c r="N606" s="474">
        <f t="shared" si="241"/>
        <v>113</v>
      </c>
      <c r="O606" s="475">
        <f t="shared" si="241"/>
        <v>160</v>
      </c>
      <c r="P606" s="475">
        <f t="shared" si="241"/>
        <v>-48</v>
      </c>
      <c r="Q606" s="475">
        <f t="shared" si="241"/>
        <v>-97</v>
      </c>
      <c r="R606" s="475">
        <f t="shared" si="241"/>
        <v>19</v>
      </c>
      <c r="S606" s="477">
        <f t="shared" si="241"/>
        <v>151</v>
      </c>
      <c r="T606" s="478">
        <f t="shared" si="241"/>
        <v>88</v>
      </c>
      <c r="U606" s="534"/>
      <c r="V606" s="227"/>
      <c r="W606" s="534"/>
    </row>
    <row r="607" spans="1:23" x14ac:dyDescent="0.2">
      <c r="A607" s="370" t="s">
        <v>51</v>
      </c>
      <c r="B607" s="274">
        <v>714</v>
      </c>
      <c r="C607" s="275">
        <v>722</v>
      </c>
      <c r="D607" s="275">
        <v>723</v>
      </c>
      <c r="E607" s="275">
        <v>183</v>
      </c>
      <c r="F607" s="275">
        <v>735</v>
      </c>
      <c r="G607" s="407">
        <v>729</v>
      </c>
      <c r="H607" s="274">
        <v>699</v>
      </c>
      <c r="I607" s="275">
        <v>717</v>
      </c>
      <c r="J607" s="275">
        <v>712</v>
      </c>
      <c r="K607" s="275">
        <v>175</v>
      </c>
      <c r="L607" s="275">
        <v>726</v>
      </c>
      <c r="M607" s="276">
        <v>715</v>
      </c>
      <c r="N607" s="274">
        <v>720</v>
      </c>
      <c r="O607" s="275">
        <v>738</v>
      </c>
      <c r="P607" s="275">
        <v>735</v>
      </c>
      <c r="Q607" s="275">
        <v>152</v>
      </c>
      <c r="R607" s="275">
        <v>739</v>
      </c>
      <c r="S607" s="276">
        <v>734</v>
      </c>
      <c r="T607" s="347">
        <f>SUM(B607:S607)</f>
        <v>11368</v>
      </c>
      <c r="U607" s="227" t="s">
        <v>56</v>
      </c>
      <c r="V607" s="278">
        <f>T594-T607</f>
        <v>42</v>
      </c>
      <c r="W607" s="279">
        <f>V607/T594</f>
        <v>3.6809815950920245E-3</v>
      </c>
    </row>
    <row r="608" spans="1:23" x14ac:dyDescent="0.2">
      <c r="A608" s="371" t="s">
        <v>28</v>
      </c>
      <c r="B608" s="323"/>
      <c r="C608" s="240"/>
      <c r="D608" s="240"/>
      <c r="E608" s="240"/>
      <c r="F608" s="240"/>
      <c r="G608" s="408"/>
      <c r="H608" s="242"/>
      <c r="I608" s="240"/>
      <c r="J608" s="240"/>
      <c r="K608" s="240"/>
      <c r="L608" s="240"/>
      <c r="M608" s="243"/>
      <c r="N608" s="242"/>
      <c r="O608" s="240"/>
      <c r="P608" s="240"/>
      <c r="Q608" s="240"/>
      <c r="R608" s="240"/>
      <c r="S608" s="243"/>
      <c r="T608" s="339"/>
      <c r="U608" s="227" t="s">
        <v>57</v>
      </c>
      <c r="V608" s="362">
        <v>153.47999999999999</v>
      </c>
      <c r="W608" s="534"/>
    </row>
    <row r="609" spans="1:23" ht="13.5" thickBot="1" x14ac:dyDescent="0.25">
      <c r="A609" s="372" t="s">
        <v>26</v>
      </c>
      <c r="B609" s="410">
        <f t="shared" ref="B609:S609" si="242">B608-B595</f>
        <v>0</v>
      </c>
      <c r="C609" s="415">
        <f t="shared" si="242"/>
        <v>0</v>
      </c>
      <c r="D609" s="415">
        <f t="shared" si="242"/>
        <v>0</v>
      </c>
      <c r="E609" s="415">
        <f t="shared" si="242"/>
        <v>0</v>
      </c>
      <c r="F609" s="415">
        <f t="shared" si="242"/>
        <v>0</v>
      </c>
      <c r="G609" s="416">
        <f t="shared" si="242"/>
        <v>0</v>
      </c>
      <c r="H609" s="410">
        <f t="shared" si="242"/>
        <v>0</v>
      </c>
      <c r="I609" s="415">
        <f t="shared" si="242"/>
        <v>0</v>
      </c>
      <c r="J609" s="415">
        <f t="shared" si="242"/>
        <v>0</v>
      </c>
      <c r="K609" s="415">
        <f t="shared" si="242"/>
        <v>0</v>
      </c>
      <c r="L609" s="415">
        <f t="shared" si="242"/>
        <v>0</v>
      </c>
      <c r="M609" s="417">
        <f t="shared" si="242"/>
        <v>0</v>
      </c>
      <c r="N609" s="410">
        <f t="shared" si="242"/>
        <v>0</v>
      </c>
      <c r="O609" s="415">
        <f t="shared" si="242"/>
        <v>0</v>
      </c>
      <c r="P609" s="415">
        <f t="shared" si="242"/>
        <v>0</v>
      </c>
      <c r="Q609" s="415">
        <f t="shared" si="242"/>
        <v>0</v>
      </c>
      <c r="R609" s="415">
        <f t="shared" si="242"/>
        <v>0</v>
      </c>
      <c r="S609" s="417">
        <f t="shared" si="242"/>
        <v>0</v>
      </c>
      <c r="T609" s="348"/>
      <c r="U609" s="227" t="s">
        <v>26</v>
      </c>
      <c r="V609" s="227">
        <f>V608-V595</f>
        <v>-1.5400000000000205</v>
      </c>
      <c r="W609" s="534"/>
    </row>
    <row r="611" spans="1:23" ht="13.5" thickBot="1" x14ac:dyDescent="0.25"/>
    <row r="612" spans="1:23" s="536" customFormat="1" ht="13.5" thickBot="1" x14ac:dyDescent="0.25">
      <c r="A612" s="468" t="s">
        <v>158</v>
      </c>
      <c r="B612" s="624" t="s">
        <v>53</v>
      </c>
      <c r="C612" s="625"/>
      <c r="D612" s="625"/>
      <c r="E612" s="625"/>
      <c r="F612" s="625"/>
      <c r="G612" s="626"/>
      <c r="H612" s="624" t="s">
        <v>72</v>
      </c>
      <c r="I612" s="625"/>
      <c r="J612" s="625"/>
      <c r="K612" s="625"/>
      <c r="L612" s="625"/>
      <c r="M612" s="626"/>
      <c r="N612" s="624" t="s">
        <v>63</v>
      </c>
      <c r="O612" s="625"/>
      <c r="P612" s="625"/>
      <c r="Q612" s="625"/>
      <c r="R612" s="625"/>
      <c r="S612" s="626"/>
      <c r="T612" s="338" t="s">
        <v>55</v>
      </c>
    </row>
    <row r="613" spans="1:23" s="536" customFormat="1" x14ac:dyDescent="0.2">
      <c r="A613" s="469" t="s">
        <v>54</v>
      </c>
      <c r="B613" s="448">
        <v>1</v>
      </c>
      <c r="C613" s="449">
        <v>2</v>
      </c>
      <c r="D613" s="449">
        <v>3</v>
      </c>
      <c r="E613" s="449">
        <v>4</v>
      </c>
      <c r="F613" s="449">
        <v>5</v>
      </c>
      <c r="G613" s="450">
        <v>6</v>
      </c>
      <c r="H613" s="448">
        <v>7</v>
      </c>
      <c r="I613" s="449">
        <v>8</v>
      </c>
      <c r="J613" s="449">
        <v>9</v>
      </c>
      <c r="K613" s="449">
        <v>10</v>
      </c>
      <c r="L613" s="449">
        <v>11</v>
      </c>
      <c r="M613" s="451">
        <v>12</v>
      </c>
      <c r="N613" s="448">
        <v>13</v>
      </c>
      <c r="O613" s="449">
        <v>14</v>
      </c>
      <c r="P613" s="449">
        <v>15</v>
      </c>
      <c r="Q613" s="449">
        <v>16</v>
      </c>
      <c r="R613" s="449">
        <v>17</v>
      </c>
      <c r="S613" s="451">
        <v>18</v>
      </c>
      <c r="T613" s="459"/>
    </row>
    <row r="614" spans="1:23" s="536" customFormat="1" x14ac:dyDescent="0.2">
      <c r="A614" s="470" t="s">
        <v>3</v>
      </c>
      <c r="B614" s="473">
        <v>4212</v>
      </c>
      <c r="C614" s="254">
        <v>4212</v>
      </c>
      <c r="D614" s="254">
        <v>4212</v>
      </c>
      <c r="E614" s="254">
        <v>4212</v>
      </c>
      <c r="F614" s="254">
        <v>4212</v>
      </c>
      <c r="G614" s="404">
        <v>4212</v>
      </c>
      <c r="H614" s="253">
        <v>4212</v>
      </c>
      <c r="I614" s="254">
        <v>4212</v>
      </c>
      <c r="J614" s="254">
        <v>4212</v>
      </c>
      <c r="K614" s="254">
        <v>4212</v>
      </c>
      <c r="L614" s="254">
        <v>4212</v>
      </c>
      <c r="M614" s="255">
        <v>4212</v>
      </c>
      <c r="N614" s="253">
        <v>4212</v>
      </c>
      <c r="O614" s="254">
        <v>4212</v>
      </c>
      <c r="P614" s="254">
        <v>4212</v>
      </c>
      <c r="Q614" s="254">
        <v>4212</v>
      </c>
      <c r="R614" s="254">
        <v>4212</v>
      </c>
      <c r="S614" s="255">
        <v>4212</v>
      </c>
      <c r="T614" s="341">
        <v>4212</v>
      </c>
    </row>
    <row r="615" spans="1:23" s="536" customFormat="1" x14ac:dyDescent="0.2">
      <c r="A615" s="471" t="s">
        <v>6</v>
      </c>
      <c r="B615" s="256">
        <v>4705</v>
      </c>
      <c r="C615" s="257">
        <v>4841</v>
      </c>
      <c r="D615" s="257">
        <v>4653</v>
      </c>
      <c r="E615" s="257">
        <v>5038</v>
      </c>
      <c r="F615" s="257">
        <v>4800</v>
      </c>
      <c r="G615" s="296">
        <v>4600</v>
      </c>
      <c r="H615" s="256">
        <v>4665</v>
      </c>
      <c r="I615" s="257">
        <v>4825</v>
      </c>
      <c r="J615" s="257">
        <v>4710</v>
      </c>
      <c r="K615" s="257">
        <v>4544</v>
      </c>
      <c r="L615" s="257">
        <v>4811</v>
      </c>
      <c r="M615" s="258">
        <v>4900</v>
      </c>
      <c r="N615" s="256">
        <v>5032</v>
      </c>
      <c r="O615" s="257">
        <v>5078</v>
      </c>
      <c r="P615" s="257">
        <v>4887</v>
      </c>
      <c r="Q615" s="257">
        <v>4817</v>
      </c>
      <c r="R615" s="257">
        <v>4456</v>
      </c>
      <c r="S615" s="258">
        <v>4857</v>
      </c>
      <c r="T615" s="342">
        <v>4789</v>
      </c>
    </row>
    <row r="616" spans="1:23" s="536" customFormat="1" x14ac:dyDescent="0.2">
      <c r="A616" s="469" t="s">
        <v>7</v>
      </c>
      <c r="B616" s="260">
        <v>62.2</v>
      </c>
      <c r="C616" s="261">
        <v>57.8</v>
      </c>
      <c r="D616" s="261">
        <v>64.400000000000006</v>
      </c>
      <c r="E616" s="261">
        <v>33.299999999999997</v>
      </c>
      <c r="F616" s="261">
        <v>62.2</v>
      </c>
      <c r="G616" s="509">
        <v>64.400000000000006</v>
      </c>
      <c r="H616" s="260">
        <v>73.3</v>
      </c>
      <c r="I616" s="261">
        <v>80</v>
      </c>
      <c r="J616" s="261">
        <v>60</v>
      </c>
      <c r="K616" s="261">
        <v>60</v>
      </c>
      <c r="L616" s="261">
        <v>64.400000000000006</v>
      </c>
      <c r="M616" s="262">
        <v>62.2</v>
      </c>
      <c r="N616" s="260">
        <v>75.599999999999994</v>
      </c>
      <c r="O616" s="261">
        <v>71.099999999999994</v>
      </c>
      <c r="P616" s="261">
        <v>75.599999999999994</v>
      </c>
      <c r="Q616" s="261">
        <v>66.7</v>
      </c>
      <c r="R616" s="261">
        <v>55.6</v>
      </c>
      <c r="S616" s="262">
        <v>55.6</v>
      </c>
      <c r="T616" s="343">
        <v>62.9</v>
      </c>
      <c r="V616" s="227"/>
    </row>
    <row r="617" spans="1:23" s="536" customFormat="1" x14ac:dyDescent="0.2">
      <c r="A617" s="469" t="s">
        <v>8</v>
      </c>
      <c r="B617" s="263">
        <v>0.10199999999999999</v>
      </c>
      <c r="C617" s="264">
        <v>0.12</v>
      </c>
      <c r="D617" s="264">
        <v>0.111</v>
      </c>
      <c r="E617" s="264">
        <v>0.17699999999999999</v>
      </c>
      <c r="F617" s="264">
        <v>0.1</v>
      </c>
      <c r="G617" s="302">
        <v>0.10100000000000001</v>
      </c>
      <c r="H617" s="263">
        <v>8.6999999999999994E-2</v>
      </c>
      <c r="I617" s="264">
        <v>9.5000000000000001E-2</v>
      </c>
      <c r="J617" s="264">
        <v>0.11899999999999999</v>
      </c>
      <c r="K617" s="264">
        <v>0.122</v>
      </c>
      <c r="L617" s="264">
        <v>0.124</v>
      </c>
      <c r="M617" s="265">
        <v>0.109</v>
      </c>
      <c r="N617" s="263">
        <v>8.7999999999999995E-2</v>
      </c>
      <c r="O617" s="264">
        <v>9.9000000000000005E-2</v>
      </c>
      <c r="P617" s="264">
        <v>8.7999999999999995E-2</v>
      </c>
      <c r="Q617" s="264">
        <v>0.11700000000000001</v>
      </c>
      <c r="R617" s="264">
        <v>0.121</v>
      </c>
      <c r="S617" s="265">
        <v>0.107</v>
      </c>
      <c r="T617" s="344">
        <v>0.112</v>
      </c>
      <c r="V617" s="227"/>
    </row>
    <row r="618" spans="1:23" s="536" customFormat="1" x14ac:dyDescent="0.2">
      <c r="A618" s="471" t="s">
        <v>1</v>
      </c>
      <c r="B618" s="266">
        <f>B615/H614*100-100</f>
        <v>11.704653371320035</v>
      </c>
      <c r="C618" s="267">
        <f t="shared" ref="C618:E618" si="243">C615/C614*100-100</f>
        <v>14.933523266856596</v>
      </c>
      <c r="D618" s="267">
        <f t="shared" si="243"/>
        <v>10.470085470085479</v>
      </c>
      <c r="E618" s="267">
        <f t="shared" si="243"/>
        <v>19.610636277302945</v>
      </c>
      <c r="F618" s="267">
        <f>F615/F614*100-100</f>
        <v>13.960113960113958</v>
      </c>
      <c r="G618" s="405">
        <f t="shared" ref="G618:L618" si="244">G615/G614*100-100</f>
        <v>9.2117758784425519</v>
      </c>
      <c r="H618" s="266">
        <f t="shared" si="244"/>
        <v>10.754985754985739</v>
      </c>
      <c r="I618" s="267">
        <f t="shared" si="244"/>
        <v>14.553656220322893</v>
      </c>
      <c r="J618" s="267">
        <f t="shared" si="244"/>
        <v>11.823361823361836</v>
      </c>
      <c r="K618" s="267">
        <f t="shared" si="244"/>
        <v>7.8822412155745525</v>
      </c>
      <c r="L618" s="267">
        <f t="shared" si="244"/>
        <v>14.221272554605875</v>
      </c>
      <c r="M618" s="268">
        <f>M615/M614*100-100</f>
        <v>16.334283000949682</v>
      </c>
      <c r="N618" s="266">
        <f t="shared" ref="N618:T618" si="245">N615/N614*100-100</f>
        <v>19.4681861348528</v>
      </c>
      <c r="O618" s="267">
        <f t="shared" si="245"/>
        <v>20.56030389363724</v>
      </c>
      <c r="P618" s="267">
        <f t="shared" si="245"/>
        <v>16.025641025641036</v>
      </c>
      <c r="Q618" s="267">
        <f t="shared" si="245"/>
        <v>14.363722697056033</v>
      </c>
      <c r="R618" s="267">
        <f t="shared" si="245"/>
        <v>5.7929724596391168</v>
      </c>
      <c r="S618" s="268">
        <f t="shared" si="245"/>
        <v>15.313390313390315</v>
      </c>
      <c r="T618" s="345">
        <f t="shared" si="245"/>
        <v>13.698955365622027</v>
      </c>
      <c r="V618" s="227"/>
    </row>
    <row r="619" spans="1:23" s="536" customFormat="1" ht="13.5" thickBot="1" x14ac:dyDescent="0.25">
      <c r="A619" s="472" t="s">
        <v>27</v>
      </c>
      <c r="B619" s="474">
        <f t="shared" ref="B619:T619" si="246">B615-B602</f>
        <v>21</v>
      </c>
      <c r="C619" s="475">
        <f t="shared" si="246"/>
        <v>-20</v>
      </c>
      <c r="D619" s="475">
        <f t="shared" si="246"/>
        <v>39</v>
      </c>
      <c r="E619" s="475">
        <f t="shared" si="246"/>
        <v>446</v>
      </c>
      <c r="F619" s="475">
        <f t="shared" si="246"/>
        <v>196</v>
      </c>
      <c r="G619" s="476">
        <f t="shared" si="246"/>
        <v>-59</v>
      </c>
      <c r="H619" s="474">
        <f t="shared" si="246"/>
        <v>23</v>
      </c>
      <c r="I619" s="475">
        <f t="shared" si="246"/>
        <v>68</v>
      </c>
      <c r="J619" s="475">
        <f t="shared" si="246"/>
        <v>17</v>
      </c>
      <c r="K619" s="475">
        <f t="shared" si="246"/>
        <v>-490</v>
      </c>
      <c r="L619" s="475">
        <f t="shared" si="246"/>
        <v>104</v>
      </c>
      <c r="M619" s="477">
        <f t="shared" si="246"/>
        <v>304</v>
      </c>
      <c r="N619" s="474">
        <f t="shared" si="246"/>
        <v>258</v>
      </c>
      <c r="O619" s="475">
        <f t="shared" si="246"/>
        <v>146</v>
      </c>
      <c r="P619" s="475">
        <f t="shared" si="246"/>
        <v>108</v>
      </c>
      <c r="Q619" s="475">
        <f t="shared" si="246"/>
        <v>-93</v>
      </c>
      <c r="R619" s="475">
        <f t="shared" si="246"/>
        <v>-148</v>
      </c>
      <c r="S619" s="477">
        <f t="shared" si="246"/>
        <v>117</v>
      </c>
      <c r="T619" s="478">
        <f t="shared" si="246"/>
        <v>71</v>
      </c>
      <c r="V619" s="227"/>
    </row>
    <row r="620" spans="1:23" s="536" customFormat="1" x14ac:dyDescent="0.2">
      <c r="A620" s="370" t="s">
        <v>51</v>
      </c>
      <c r="B620" s="274">
        <v>708</v>
      </c>
      <c r="C620" s="275">
        <v>719</v>
      </c>
      <c r="D620" s="275">
        <v>720</v>
      </c>
      <c r="E620" s="275">
        <v>175</v>
      </c>
      <c r="F620" s="275">
        <v>732</v>
      </c>
      <c r="G620" s="407">
        <v>729</v>
      </c>
      <c r="H620" s="274">
        <v>696</v>
      </c>
      <c r="I620" s="275">
        <v>712</v>
      </c>
      <c r="J620" s="275">
        <v>711</v>
      </c>
      <c r="K620" s="275">
        <v>167</v>
      </c>
      <c r="L620" s="275">
        <v>723</v>
      </c>
      <c r="M620" s="276">
        <v>710</v>
      </c>
      <c r="N620" s="274">
        <v>718</v>
      </c>
      <c r="O620" s="275">
        <v>737</v>
      </c>
      <c r="P620" s="275">
        <v>734</v>
      </c>
      <c r="Q620" s="275">
        <v>140</v>
      </c>
      <c r="R620" s="275">
        <v>738</v>
      </c>
      <c r="S620" s="276">
        <v>728</v>
      </c>
      <c r="T620" s="347">
        <f>SUM(B620:S620)</f>
        <v>11297</v>
      </c>
      <c r="U620" s="227" t="s">
        <v>56</v>
      </c>
      <c r="V620" s="278">
        <f>T607-T620</f>
        <v>71</v>
      </c>
      <c r="W620" s="279">
        <f>V620/T607</f>
        <v>6.2456016889514427E-3</v>
      </c>
    </row>
    <row r="621" spans="1:23" s="536" customFormat="1" x14ac:dyDescent="0.2">
      <c r="A621" s="371" t="s">
        <v>28</v>
      </c>
      <c r="B621" s="323"/>
      <c r="C621" s="240"/>
      <c r="D621" s="240"/>
      <c r="E621" s="240"/>
      <c r="F621" s="240"/>
      <c r="G621" s="408"/>
      <c r="H621" s="242"/>
      <c r="I621" s="240"/>
      <c r="J621" s="240"/>
      <c r="K621" s="240"/>
      <c r="L621" s="240"/>
      <c r="M621" s="243"/>
      <c r="N621" s="242"/>
      <c r="O621" s="240"/>
      <c r="P621" s="240"/>
      <c r="Q621" s="240"/>
      <c r="R621" s="240"/>
      <c r="S621" s="243"/>
      <c r="T621" s="339"/>
      <c r="U621" s="227" t="s">
        <v>57</v>
      </c>
      <c r="V621" s="362">
        <v>152.44999999999999</v>
      </c>
    </row>
    <row r="622" spans="1:23" s="536" customFormat="1" ht="13.5" thickBot="1" x14ac:dyDescent="0.25">
      <c r="A622" s="372" t="s">
        <v>26</v>
      </c>
      <c r="B622" s="410">
        <f t="shared" ref="B622:S622" si="247">B621-B608</f>
        <v>0</v>
      </c>
      <c r="C622" s="415">
        <f t="shared" si="247"/>
        <v>0</v>
      </c>
      <c r="D622" s="415">
        <f t="shared" si="247"/>
        <v>0</v>
      </c>
      <c r="E622" s="415">
        <f t="shared" si="247"/>
        <v>0</v>
      </c>
      <c r="F622" s="415">
        <f t="shared" si="247"/>
        <v>0</v>
      </c>
      <c r="G622" s="416">
        <f t="shared" si="247"/>
        <v>0</v>
      </c>
      <c r="H622" s="410">
        <f t="shared" si="247"/>
        <v>0</v>
      </c>
      <c r="I622" s="415">
        <f t="shared" si="247"/>
        <v>0</v>
      </c>
      <c r="J622" s="415">
        <f t="shared" si="247"/>
        <v>0</v>
      </c>
      <c r="K622" s="415">
        <f t="shared" si="247"/>
        <v>0</v>
      </c>
      <c r="L622" s="415">
        <f t="shared" si="247"/>
        <v>0</v>
      </c>
      <c r="M622" s="417">
        <f t="shared" si="247"/>
        <v>0</v>
      </c>
      <c r="N622" s="410">
        <f t="shared" si="247"/>
        <v>0</v>
      </c>
      <c r="O622" s="415">
        <f t="shared" si="247"/>
        <v>0</v>
      </c>
      <c r="P622" s="415">
        <f t="shared" si="247"/>
        <v>0</v>
      </c>
      <c r="Q622" s="415">
        <f t="shared" si="247"/>
        <v>0</v>
      </c>
      <c r="R622" s="415">
        <f t="shared" si="247"/>
        <v>0</v>
      </c>
      <c r="S622" s="417">
        <f t="shared" si="247"/>
        <v>0</v>
      </c>
      <c r="T622" s="348"/>
      <c r="U622" s="227" t="s">
        <v>26</v>
      </c>
      <c r="V622" s="227">
        <f>V621-V608</f>
        <v>-1.0300000000000011</v>
      </c>
    </row>
    <row r="624" spans="1:23" ht="13.5" thickBot="1" x14ac:dyDescent="0.25"/>
    <row r="625" spans="1:23" ht="13.5" thickBot="1" x14ac:dyDescent="0.25">
      <c r="A625" s="468" t="s">
        <v>161</v>
      </c>
      <c r="B625" s="624" t="s">
        <v>53</v>
      </c>
      <c r="C625" s="625"/>
      <c r="D625" s="625"/>
      <c r="E625" s="625"/>
      <c r="F625" s="625"/>
      <c r="G625" s="626"/>
      <c r="H625" s="624" t="s">
        <v>72</v>
      </c>
      <c r="I625" s="625"/>
      <c r="J625" s="625"/>
      <c r="K625" s="625"/>
      <c r="L625" s="625"/>
      <c r="M625" s="626"/>
      <c r="N625" s="624" t="s">
        <v>63</v>
      </c>
      <c r="O625" s="625"/>
      <c r="P625" s="625"/>
      <c r="Q625" s="625"/>
      <c r="R625" s="625"/>
      <c r="S625" s="626"/>
      <c r="T625" s="338" t="s">
        <v>55</v>
      </c>
      <c r="U625" s="538"/>
      <c r="V625" s="538"/>
      <c r="W625" s="538"/>
    </row>
    <row r="626" spans="1:23" x14ac:dyDescent="0.2">
      <c r="A626" s="469" t="s">
        <v>54</v>
      </c>
      <c r="B626" s="448">
        <v>1</v>
      </c>
      <c r="C626" s="449">
        <v>2</v>
      </c>
      <c r="D626" s="449">
        <v>3</v>
      </c>
      <c r="E626" s="449">
        <v>4</v>
      </c>
      <c r="F626" s="449">
        <v>5</v>
      </c>
      <c r="G626" s="450">
        <v>6</v>
      </c>
      <c r="H626" s="448">
        <v>7</v>
      </c>
      <c r="I626" s="449">
        <v>8</v>
      </c>
      <c r="J626" s="449">
        <v>9</v>
      </c>
      <c r="K626" s="449">
        <v>10</v>
      </c>
      <c r="L626" s="449">
        <v>11</v>
      </c>
      <c r="M626" s="451">
        <v>12</v>
      </c>
      <c r="N626" s="448">
        <v>13</v>
      </c>
      <c r="O626" s="449">
        <v>14</v>
      </c>
      <c r="P626" s="449">
        <v>15</v>
      </c>
      <c r="Q626" s="449">
        <v>16</v>
      </c>
      <c r="R626" s="449">
        <v>17</v>
      </c>
      <c r="S626" s="451">
        <v>18</v>
      </c>
      <c r="T626" s="459"/>
      <c r="U626" s="538"/>
      <c r="V626" s="538"/>
      <c r="W626" s="538"/>
    </row>
    <row r="627" spans="1:23" x14ac:dyDescent="0.2">
      <c r="A627" s="470" t="s">
        <v>3</v>
      </c>
      <c r="B627" s="473">
        <v>4248</v>
      </c>
      <c r="C627" s="254">
        <v>4248</v>
      </c>
      <c r="D627" s="473">
        <v>4248</v>
      </c>
      <c r="E627" s="254">
        <v>4248</v>
      </c>
      <c r="F627" s="473">
        <v>4248</v>
      </c>
      <c r="G627" s="254">
        <v>4248</v>
      </c>
      <c r="H627" s="473">
        <v>4248</v>
      </c>
      <c r="I627" s="254">
        <v>4248</v>
      </c>
      <c r="J627" s="473">
        <v>4248</v>
      </c>
      <c r="K627" s="254">
        <v>4248</v>
      </c>
      <c r="L627" s="473">
        <v>4248</v>
      </c>
      <c r="M627" s="254">
        <v>4248</v>
      </c>
      <c r="N627" s="473">
        <v>4248</v>
      </c>
      <c r="O627" s="254">
        <v>4248</v>
      </c>
      <c r="P627" s="473">
        <v>4248</v>
      </c>
      <c r="Q627" s="254">
        <v>4248</v>
      </c>
      <c r="R627" s="473">
        <v>4248</v>
      </c>
      <c r="S627" s="254">
        <v>4248</v>
      </c>
      <c r="T627" s="473">
        <v>4248</v>
      </c>
      <c r="U627" s="538"/>
      <c r="V627" s="538"/>
      <c r="W627" s="538"/>
    </row>
    <row r="628" spans="1:23" x14ac:dyDescent="0.2">
      <c r="A628" s="471" t="s">
        <v>6</v>
      </c>
      <c r="B628" s="256">
        <v>4681</v>
      </c>
      <c r="C628" s="257">
        <v>5010</v>
      </c>
      <c r="D628" s="257">
        <v>4742</v>
      </c>
      <c r="E628" s="257">
        <v>5002</v>
      </c>
      <c r="F628" s="257">
        <v>4759</v>
      </c>
      <c r="G628" s="296">
        <v>4658</v>
      </c>
      <c r="H628" s="256">
        <v>4686</v>
      </c>
      <c r="I628" s="257">
        <v>4799</v>
      </c>
      <c r="J628" s="257">
        <v>4825</v>
      </c>
      <c r="K628" s="257">
        <v>4685</v>
      </c>
      <c r="L628" s="257">
        <v>4637</v>
      </c>
      <c r="M628" s="258">
        <v>5087</v>
      </c>
      <c r="N628" s="256">
        <v>4927</v>
      </c>
      <c r="O628" s="257">
        <v>4938</v>
      </c>
      <c r="P628" s="257">
        <v>4924</v>
      </c>
      <c r="Q628" s="257">
        <v>4906</v>
      </c>
      <c r="R628" s="257">
        <v>4652</v>
      </c>
      <c r="S628" s="258">
        <v>4984</v>
      </c>
      <c r="T628" s="342">
        <v>4825</v>
      </c>
      <c r="U628" s="538"/>
      <c r="V628" s="538"/>
      <c r="W628" s="538"/>
    </row>
    <row r="629" spans="1:23" x14ac:dyDescent="0.2">
      <c r="A629" s="469" t="s">
        <v>7</v>
      </c>
      <c r="B629" s="260">
        <v>77.8</v>
      </c>
      <c r="C629" s="261">
        <v>57.8</v>
      </c>
      <c r="D629" s="261">
        <v>75.599999999999994</v>
      </c>
      <c r="E629" s="261">
        <v>46.7</v>
      </c>
      <c r="F629" s="261">
        <v>60</v>
      </c>
      <c r="G629" s="509">
        <v>75.599999999999994</v>
      </c>
      <c r="H629" s="260">
        <v>62.2</v>
      </c>
      <c r="I629" s="261">
        <v>75.599999999999994</v>
      </c>
      <c r="J629" s="261">
        <v>66.7</v>
      </c>
      <c r="K629" s="261">
        <v>53.3</v>
      </c>
      <c r="L629" s="261">
        <v>55.6</v>
      </c>
      <c r="M629" s="262">
        <v>57.8</v>
      </c>
      <c r="N629" s="260">
        <v>75.599999999999994</v>
      </c>
      <c r="O629" s="261">
        <v>62.2</v>
      </c>
      <c r="P629" s="261">
        <v>71.099999999999994</v>
      </c>
      <c r="Q629" s="261">
        <v>70.599999999999994</v>
      </c>
      <c r="R629" s="261">
        <v>60</v>
      </c>
      <c r="S629" s="262">
        <v>71.099999999999994</v>
      </c>
      <c r="T629" s="343">
        <v>65</v>
      </c>
      <c r="U629" s="538"/>
      <c r="V629" s="227"/>
      <c r="W629" s="538"/>
    </row>
    <row r="630" spans="1:23" x14ac:dyDescent="0.2">
      <c r="A630" s="469" t="s">
        <v>8</v>
      </c>
      <c r="B630" s="263">
        <v>8.4000000000000005E-2</v>
      </c>
      <c r="C630" s="264">
        <v>0.112</v>
      </c>
      <c r="D630" s="264">
        <v>8.8999999999999996E-2</v>
      </c>
      <c r="E630" s="264">
        <v>0.157</v>
      </c>
      <c r="F630" s="264">
        <v>0.111</v>
      </c>
      <c r="G630" s="302">
        <v>9.0999999999999998E-2</v>
      </c>
      <c r="H630" s="263">
        <v>0.1</v>
      </c>
      <c r="I630" s="264">
        <v>0.08</v>
      </c>
      <c r="J630" s="264">
        <v>0.112</v>
      </c>
      <c r="K630" s="264">
        <v>0.13600000000000001</v>
      </c>
      <c r="L630" s="264">
        <v>0.121</v>
      </c>
      <c r="M630" s="265">
        <v>0.115</v>
      </c>
      <c r="N630" s="263">
        <v>9.4E-2</v>
      </c>
      <c r="O630" s="264">
        <v>9.8000000000000004E-2</v>
      </c>
      <c r="P630" s="264">
        <v>9.6000000000000002E-2</v>
      </c>
      <c r="Q630" s="264">
        <v>0.10100000000000001</v>
      </c>
      <c r="R630" s="264">
        <v>0.121</v>
      </c>
      <c r="S630" s="265">
        <v>9.1999999999999998E-2</v>
      </c>
      <c r="T630" s="344">
        <v>0.107</v>
      </c>
      <c r="U630" s="538"/>
      <c r="V630" s="227"/>
      <c r="W630" s="538"/>
    </row>
    <row r="631" spans="1:23" x14ac:dyDescent="0.2">
      <c r="A631" s="471" t="s">
        <v>1</v>
      </c>
      <c r="B631" s="266">
        <f>B628/H627*100-100</f>
        <v>10.19303201506591</v>
      </c>
      <c r="C631" s="267">
        <f t="shared" ref="C631:E631" si="248">C628/C627*100-100</f>
        <v>17.937853107344637</v>
      </c>
      <c r="D631" s="267">
        <f t="shared" si="248"/>
        <v>11.62900188323917</v>
      </c>
      <c r="E631" s="267">
        <f t="shared" si="248"/>
        <v>17.749529190207156</v>
      </c>
      <c r="F631" s="267">
        <f>F628/F627*100-100</f>
        <v>12.029190207156319</v>
      </c>
      <c r="G631" s="405">
        <f t="shared" ref="G631:L631" si="249">G628/G627*100-100</f>
        <v>9.6516007532956678</v>
      </c>
      <c r="H631" s="266">
        <f t="shared" si="249"/>
        <v>10.310734463276845</v>
      </c>
      <c r="I631" s="267">
        <f t="shared" si="249"/>
        <v>12.970809792843681</v>
      </c>
      <c r="J631" s="267">
        <f t="shared" si="249"/>
        <v>13.582862523540484</v>
      </c>
      <c r="K631" s="267">
        <f t="shared" si="249"/>
        <v>10.287193973634643</v>
      </c>
      <c r="L631" s="267">
        <f t="shared" si="249"/>
        <v>9.1572504708097995</v>
      </c>
      <c r="M631" s="268">
        <f>M628/M627*100-100</f>
        <v>19.750470809792844</v>
      </c>
      <c r="N631" s="266">
        <f t="shared" ref="N631:T631" si="250">N628/N627*100-100</f>
        <v>15.983992467043322</v>
      </c>
      <c r="O631" s="267">
        <f t="shared" si="250"/>
        <v>16.24293785310735</v>
      </c>
      <c r="P631" s="267">
        <f t="shared" si="250"/>
        <v>15.913370998116761</v>
      </c>
      <c r="Q631" s="267">
        <f t="shared" si="250"/>
        <v>15.489642184557439</v>
      </c>
      <c r="R631" s="267">
        <f t="shared" si="250"/>
        <v>9.5103578154425605</v>
      </c>
      <c r="S631" s="268">
        <f t="shared" si="250"/>
        <v>17.325800376647834</v>
      </c>
      <c r="T631" s="345">
        <f t="shared" si="250"/>
        <v>13.582862523540484</v>
      </c>
      <c r="U631" s="538"/>
      <c r="V631" s="227"/>
      <c r="W631" s="538"/>
    </row>
    <row r="632" spans="1:23" ht="13.5" thickBot="1" x14ac:dyDescent="0.25">
      <c r="A632" s="472" t="s">
        <v>27</v>
      </c>
      <c r="B632" s="474">
        <f t="shared" ref="B632:T632" si="251">B628-B615</f>
        <v>-24</v>
      </c>
      <c r="C632" s="475">
        <f t="shared" si="251"/>
        <v>169</v>
      </c>
      <c r="D632" s="475">
        <f t="shared" si="251"/>
        <v>89</v>
      </c>
      <c r="E632" s="475">
        <f t="shared" si="251"/>
        <v>-36</v>
      </c>
      <c r="F632" s="475">
        <f t="shared" si="251"/>
        <v>-41</v>
      </c>
      <c r="G632" s="476">
        <f t="shared" si="251"/>
        <v>58</v>
      </c>
      <c r="H632" s="474">
        <f t="shared" si="251"/>
        <v>21</v>
      </c>
      <c r="I632" s="475">
        <f t="shared" si="251"/>
        <v>-26</v>
      </c>
      <c r="J632" s="475">
        <f t="shared" si="251"/>
        <v>115</v>
      </c>
      <c r="K632" s="475">
        <f t="shared" si="251"/>
        <v>141</v>
      </c>
      <c r="L632" s="475">
        <f t="shared" si="251"/>
        <v>-174</v>
      </c>
      <c r="M632" s="477">
        <f t="shared" si="251"/>
        <v>187</v>
      </c>
      <c r="N632" s="474">
        <f t="shared" si="251"/>
        <v>-105</v>
      </c>
      <c r="O632" s="475">
        <f t="shared" si="251"/>
        <v>-140</v>
      </c>
      <c r="P632" s="475">
        <f t="shared" si="251"/>
        <v>37</v>
      </c>
      <c r="Q632" s="475">
        <f t="shared" si="251"/>
        <v>89</v>
      </c>
      <c r="R632" s="475">
        <f t="shared" si="251"/>
        <v>196</v>
      </c>
      <c r="S632" s="477">
        <f t="shared" si="251"/>
        <v>127</v>
      </c>
      <c r="T632" s="478">
        <f t="shared" si="251"/>
        <v>36</v>
      </c>
      <c r="U632" s="538"/>
      <c r="V632" s="227"/>
      <c r="W632" s="538"/>
    </row>
    <row r="633" spans="1:23" x14ac:dyDescent="0.2">
      <c r="A633" s="370" t="s">
        <v>51</v>
      </c>
      <c r="B633" s="274">
        <v>708</v>
      </c>
      <c r="C633" s="275">
        <v>715</v>
      </c>
      <c r="D633" s="275">
        <v>718</v>
      </c>
      <c r="E633" s="275">
        <v>169</v>
      </c>
      <c r="F633" s="275">
        <v>731</v>
      </c>
      <c r="G633" s="407">
        <v>728</v>
      </c>
      <c r="H633" s="274">
        <v>695</v>
      </c>
      <c r="I633" s="275">
        <v>711</v>
      </c>
      <c r="J633" s="275">
        <v>706</v>
      </c>
      <c r="K633" s="275">
        <v>165</v>
      </c>
      <c r="L633" s="275">
        <v>719</v>
      </c>
      <c r="M633" s="276">
        <v>710</v>
      </c>
      <c r="N633" s="274">
        <v>716</v>
      </c>
      <c r="O633" s="275">
        <v>732</v>
      </c>
      <c r="P633" s="275">
        <v>732</v>
      </c>
      <c r="Q633" s="275">
        <v>129</v>
      </c>
      <c r="R633" s="275">
        <v>738</v>
      </c>
      <c r="S633" s="276">
        <v>725</v>
      </c>
      <c r="T633" s="347">
        <f>SUM(B633:S633)</f>
        <v>11247</v>
      </c>
      <c r="U633" s="227" t="s">
        <v>56</v>
      </c>
      <c r="V633" s="278">
        <f>T620-T633</f>
        <v>50</v>
      </c>
      <c r="W633" s="279">
        <f>V633/T620</f>
        <v>4.4259537930424007E-3</v>
      </c>
    </row>
    <row r="634" spans="1:23" x14ac:dyDescent="0.2">
      <c r="A634" s="371" t="s">
        <v>28</v>
      </c>
      <c r="B634" s="323"/>
      <c r="C634" s="240"/>
      <c r="D634" s="240"/>
      <c r="E634" s="240"/>
      <c r="F634" s="240"/>
      <c r="G634" s="408"/>
      <c r="H634" s="242"/>
      <c r="I634" s="240"/>
      <c r="J634" s="240"/>
      <c r="K634" s="240"/>
      <c r="L634" s="240"/>
      <c r="M634" s="243"/>
      <c r="N634" s="242"/>
      <c r="O634" s="240"/>
      <c r="P634" s="240"/>
      <c r="Q634" s="240"/>
      <c r="R634" s="240"/>
      <c r="S634" s="243"/>
      <c r="T634" s="339"/>
      <c r="U634" s="227" t="s">
        <v>57</v>
      </c>
      <c r="V634" s="362">
        <v>152.41999999999999</v>
      </c>
      <c r="W634" s="538"/>
    </row>
    <row r="635" spans="1:23" ht="13.5" thickBot="1" x14ac:dyDescent="0.25">
      <c r="A635" s="372" t="s">
        <v>26</v>
      </c>
      <c r="B635" s="410">
        <f t="shared" ref="B635:S635" si="252">B634-B621</f>
        <v>0</v>
      </c>
      <c r="C635" s="415">
        <f t="shared" si="252"/>
        <v>0</v>
      </c>
      <c r="D635" s="415">
        <f t="shared" si="252"/>
        <v>0</v>
      </c>
      <c r="E635" s="415">
        <f t="shared" si="252"/>
        <v>0</v>
      </c>
      <c r="F635" s="415">
        <f t="shared" si="252"/>
        <v>0</v>
      </c>
      <c r="G635" s="416">
        <f t="shared" si="252"/>
        <v>0</v>
      </c>
      <c r="H635" s="410">
        <f t="shared" si="252"/>
        <v>0</v>
      </c>
      <c r="I635" s="415">
        <f t="shared" si="252"/>
        <v>0</v>
      </c>
      <c r="J635" s="415">
        <f t="shared" si="252"/>
        <v>0</v>
      </c>
      <c r="K635" s="415">
        <f t="shared" si="252"/>
        <v>0</v>
      </c>
      <c r="L635" s="415">
        <f t="shared" si="252"/>
        <v>0</v>
      </c>
      <c r="M635" s="417">
        <f t="shared" si="252"/>
        <v>0</v>
      </c>
      <c r="N635" s="410">
        <f t="shared" si="252"/>
        <v>0</v>
      </c>
      <c r="O635" s="415">
        <f t="shared" si="252"/>
        <v>0</v>
      </c>
      <c r="P635" s="415">
        <f t="shared" si="252"/>
        <v>0</v>
      </c>
      <c r="Q635" s="415">
        <f t="shared" si="252"/>
        <v>0</v>
      </c>
      <c r="R635" s="415">
        <f t="shared" si="252"/>
        <v>0</v>
      </c>
      <c r="S635" s="417">
        <f t="shared" si="252"/>
        <v>0</v>
      </c>
      <c r="T635" s="348"/>
      <c r="U635" s="227" t="s">
        <v>26</v>
      </c>
      <c r="V635" s="227">
        <f>V634-V621</f>
        <v>-3.0000000000001137E-2</v>
      </c>
      <c r="W635" s="538"/>
    </row>
    <row r="637" spans="1:23" ht="13.5" thickBot="1" x14ac:dyDescent="0.25"/>
    <row r="638" spans="1:23" ht="13.5" thickBot="1" x14ac:dyDescent="0.25">
      <c r="A638" s="468" t="s">
        <v>164</v>
      </c>
      <c r="B638" s="624" t="s">
        <v>53</v>
      </c>
      <c r="C638" s="625"/>
      <c r="D638" s="625"/>
      <c r="E638" s="625"/>
      <c r="F638" s="625"/>
      <c r="G638" s="626"/>
      <c r="H638" s="624" t="s">
        <v>72</v>
      </c>
      <c r="I638" s="625"/>
      <c r="J638" s="625"/>
      <c r="K638" s="625"/>
      <c r="L638" s="625"/>
      <c r="M638" s="626"/>
      <c r="N638" s="624" t="s">
        <v>63</v>
      </c>
      <c r="O638" s="625"/>
      <c r="P638" s="625"/>
      <c r="Q638" s="625"/>
      <c r="R638" s="625"/>
      <c r="S638" s="626"/>
      <c r="T638" s="338" t="s">
        <v>55</v>
      </c>
      <c r="U638" s="541"/>
      <c r="V638" s="541"/>
      <c r="W638" s="541"/>
    </row>
    <row r="639" spans="1:23" x14ac:dyDescent="0.2">
      <c r="A639" s="469" t="s">
        <v>54</v>
      </c>
      <c r="B639" s="448">
        <v>1</v>
      </c>
      <c r="C639" s="449">
        <v>2</v>
      </c>
      <c r="D639" s="449">
        <v>3</v>
      </c>
      <c r="E639" s="449">
        <v>4</v>
      </c>
      <c r="F639" s="449">
        <v>5</v>
      </c>
      <c r="G639" s="450">
        <v>6</v>
      </c>
      <c r="H639" s="448">
        <v>7</v>
      </c>
      <c r="I639" s="449">
        <v>8</v>
      </c>
      <c r="J639" s="449">
        <v>9</v>
      </c>
      <c r="K639" s="449">
        <v>10</v>
      </c>
      <c r="L639" s="449">
        <v>11</v>
      </c>
      <c r="M639" s="451">
        <v>12</v>
      </c>
      <c r="N639" s="448">
        <v>13</v>
      </c>
      <c r="O639" s="449">
        <v>14</v>
      </c>
      <c r="P639" s="449">
        <v>15</v>
      </c>
      <c r="Q639" s="449">
        <v>16</v>
      </c>
      <c r="R639" s="449">
        <v>17</v>
      </c>
      <c r="S639" s="451">
        <v>18</v>
      </c>
      <c r="T639" s="459">
        <v>720</v>
      </c>
      <c r="U639" s="541"/>
      <c r="V639" s="541"/>
      <c r="W639" s="541"/>
    </row>
    <row r="640" spans="1:23" x14ac:dyDescent="0.2">
      <c r="A640" s="470" t="s">
        <v>3</v>
      </c>
      <c r="B640" s="473">
        <v>4284</v>
      </c>
      <c r="C640" s="254">
        <v>4284</v>
      </c>
      <c r="D640" s="473">
        <v>4284</v>
      </c>
      <c r="E640" s="254">
        <v>4284</v>
      </c>
      <c r="F640" s="473">
        <v>4284</v>
      </c>
      <c r="G640" s="254">
        <v>4284</v>
      </c>
      <c r="H640" s="473">
        <v>4284</v>
      </c>
      <c r="I640" s="254">
        <v>4284</v>
      </c>
      <c r="J640" s="473">
        <v>4284</v>
      </c>
      <c r="K640" s="254">
        <v>4284</v>
      </c>
      <c r="L640" s="473">
        <v>4284</v>
      </c>
      <c r="M640" s="254">
        <v>4284</v>
      </c>
      <c r="N640" s="473">
        <v>4284</v>
      </c>
      <c r="O640" s="254">
        <v>4284</v>
      </c>
      <c r="P640" s="473">
        <v>4284</v>
      </c>
      <c r="Q640" s="254">
        <v>4284</v>
      </c>
      <c r="R640" s="473">
        <v>4284</v>
      </c>
      <c r="S640" s="254">
        <v>4284</v>
      </c>
      <c r="T640" s="473">
        <v>4284</v>
      </c>
      <c r="U640" s="541"/>
      <c r="V640" s="541"/>
      <c r="W640" s="541"/>
    </row>
    <row r="641" spans="1:23" x14ac:dyDescent="0.2">
      <c r="A641" s="471" t="s">
        <v>6</v>
      </c>
      <c r="B641" s="256">
        <v>4768</v>
      </c>
      <c r="C641" s="257">
        <v>4795</v>
      </c>
      <c r="D641" s="257">
        <v>4778</v>
      </c>
      <c r="E641" s="257">
        <v>5212</v>
      </c>
      <c r="F641" s="257">
        <v>4983</v>
      </c>
      <c r="G641" s="296">
        <v>4810</v>
      </c>
      <c r="H641" s="256">
        <v>4843</v>
      </c>
      <c r="I641" s="257">
        <v>4917</v>
      </c>
      <c r="J641" s="257">
        <v>4722</v>
      </c>
      <c r="K641" s="257">
        <v>4669</v>
      </c>
      <c r="L641" s="257">
        <v>4843</v>
      </c>
      <c r="M641" s="258">
        <v>5186</v>
      </c>
      <c r="N641" s="256">
        <v>4896</v>
      </c>
      <c r="O641" s="257">
        <v>5071</v>
      </c>
      <c r="P641" s="257">
        <v>4978</v>
      </c>
      <c r="Q641" s="257">
        <v>4811</v>
      </c>
      <c r="R641" s="257">
        <v>4620</v>
      </c>
      <c r="S641" s="258">
        <v>5175</v>
      </c>
      <c r="T641" s="342">
        <v>4893</v>
      </c>
      <c r="U641" s="541"/>
      <c r="V641" s="541"/>
      <c r="W641" s="541"/>
    </row>
    <row r="642" spans="1:23" x14ac:dyDescent="0.2">
      <c r="A642" s="469" t="s">
        <v>7</v>
      </c>
      <c r="B642" s="260">
        <v>7.1</v>
      </c>
      <c r="C642" s="261">
        <v>80</v>
      </c>
      <c r="D642" s="261">
        <v>64.400000000000006</v>
      </c>
      <c r="E642" s="261">
        <v>46.7</v>
      </c>
      <c r="F642" s="261">
        <v>60</v>
      </c>
      <c r="G642" s="509">
        <v>71.099999999999994</v>
      </c>
      <c r="H642" s="260">
        <v>57.8</v>
      </c>
      <c r="I642" s="261">
        <v>60</v>
      </c>
      <c r="J642" s="261">
        <v>64.400000000000006</v>
      </c>
      <c r="K642" s="261">
        <v>53.3</v>
      </c>
      <c r="L642" s="261">
        <v>73.3</v>
      </c>
      <c r="M642" s="262">
        <v>53.3</v>
      </c>
      <c r="N642" s="260">
        <v>60</v>
      </c>
      <c r="O642" s="261">
        <v>64.400000000000006</v>
      </c>
      <c r="P642" s="261">
        <v>62.2</v>
      </c>
      <c r="Q642" s="261">
        <v>53.3</v>
      </c>
      <c r="R642" s="261">
        <v>66.7</v>
      </c>
      <c r="S642" s="262">
        <v>73.3</v>
      </c>
      <c r="T642" s="343">
        <v>63.3</v>
      </c>
      <c r="U642" s="541"/>
      <c r="V642" s="227"/>
      <c r="W642" s="541"/>
    </row>
    <row r="643" spans="1:23" x14ac:dyDescent="0.2">
      <c r="A643" s="469" t="s">
        <v>8</v>
      </c>
      <c r="B643" s="263">
        <v>9.5000000000000001E-2</v>
      </c>
      <c r="C643" s="264">
        <v>8.8999999999999996E-2</v>
      </c>
      <c r="D643" s="264">
        <v>0.105</v>
      </c>
      <c r="E643" s="264">
        <v>0.154</v>
      </c>
      <c r="F643" s="264">
        <v>0.11799999999999999</v>
      </c>
      <c r="G643" s="302">
        <v>9.5000000000000001E-2</v>
      </c>
      <c r="H643" s="263">
        <v>0.11799999999999999</v>
      </c>
      <c r="I643" s="264">
        <v>0.115</v>
      </c>
      <c r="J643" s="264">
        <v>0.11799999999999999</v>
      </c>
      <c r="K643" s="264">
        <v>0.14099999999999999</v>
      </c>
      <c r="L643" s="264">
        <v>0.10199999999999999</v>
      </c>
      <c r="M643" s="265">
        <v>0.12</v>
      </c>
      <c r="N643" s="263">
        <v>0.10299999999999999</v>
      </c>
      <c r="O643" s="264">
        <v>9.8000000000000004E-2</v>
      </c>
      <c r="P643" s="264">
        <v>0.10299999999999999</v>
      </c>
      <c r="Q643" s="264" t="s">
        <v>165</v>
      </c>
      <c r="R643" s="264">
        <v>9.7000000000000003E-2</v>
      </c>
      <c r="S643" s="265">
        <v>0.104</v>
      </c>
      <c r="T643" s="344">
        <v>0.112</v>
      </c>
      <c r="U643" s="541"/>
      <c r="V643" s="227"/>
      <c r="W643" s="541"/>
    </row>
    <row r="644" spans="1:23" x14ac:dyDescent="0.2">
      <c r="A644" s="471" t="s">
        <v>1</v>
      </c>
      <c r="B644" s="266">
        <f>B641/H640*100-100</f>
        <v>11.297852474323065</v>
      </c>
      <c r="C644" s="267">
        <f t="shared" ref="C644:E644" si="253">C641/C640*100-100</f>
        <v>11.928104575163403</v>
      </c>
      <c r="D644" s="267">
        <f t="shared" si="253"/>
        <v>11.531279178338011</v>
      </c>
      <c r="E644" s="267">
        <f t="shared" si="253"/>
        <v>21.661998132586362</v>
      </c>
      <c r="F644" s="267">
        <f>F641/F640*100-100</f>
        <v>16.31652661064426</v>
      </c>
      <c r="G644" s="405">
        <f t="shared" ref="G644:L644" si="254">G641/G640*100-100</f>
        <v>12.278244631185814</v>
      </c>
      <c r="H644" s="266">
        <f t="shared" si="254"/>
        <v>13.048552754435107</v>
      </c>
      <c r="I644" s="267">
        <f t="shared" si="254"/>
        <v>14.775910364145645</v>
      </c>
      <c r="J644" s="267">
        <f t="shared" si="254"/>
        <v>10.224089635854355</v>
      </c>
      <c r="K644" s="267">
        <f t="shared" si="254"/>
        <v>8.9869281045751563</v>
      </c>
      <c r="L644" s="267">
        <f t="shared" si="254"/>
        <v>13.048552754435107</v>
      </c>
      <c r="M644" s="268">
        <f>M641/M640*100-100</f>
        <v>21.055088702147515</v>
      </c>
      <c r="N644" s="266">
        <f t="shared" ref="N644:T644" si="255">N641/N640*100-100</f>
        <v>14.285714285714278</v>
      </c>
      <c r="O644" s="267">
        <f t="shared" si="255"/>
        <v>18.370681605975719</v>
      </c>
      <c r="P644" s="267">
        <f t="shared" si="255"/>
        <v>16.199813258636794</v>
      </c>
      <c r="Q644" s="267">
        <f t="shared" si="255"/>
        <v>12.301587301587304</v>
      </c>
      <c r="R644" s="267">
        <f t="shared" si="255"/>
        <v>7.8431372549019613</v>
      </c>
      <c r="S644" s="268">
        <f t="shared" si="255"/>
        <v>20.798319327731079</v>
      </c>
      <c r="T644" s="345">
        <f t="shared" si="255"/>
        <v>14.215686274509792</v>
      </c>
      <c r="U644" s="541"/>
      <c r="V644" s="227"/>
      <c r="W644" s="541"/>
    </row>
    <row r="645" spans="1:23" ht="13.5" thickBot="1" x14ac:dyDescent="0.25">
      <c r="A645" s="472" t="s">
        <v>27</v>
      </c>
      <c r="B645" s="474">
        <f t="shared" ref="B645:T645" si="256">B641-B628</f>
        <v>87</v>
      </c>
      <c r="C645" s="475">
        <f t="shared" si="256"/>
        <v>-215</v>
      </c>
      <c r="D645" s="475">
        <f t="shared" si="256"/>
        <v>36</v>
      </c>
      <c r="E645" s="475">
        <f t="shared" si="256"/>
        <v>210</v>
      </c>
      <c r="F645" s="475">
        <f t="shared" si="256"/>
        <v>224</v>
      </c>
      <c r="G645" s="476">
        <f t="shared" si="256"/>
        <v>152</v>
      </c>
      <c r="H645" s="474">
        <f t="shared" si="256"/>
        <v>157</v>
      </c>
      <c r="I645" s="475">
        <f t="shared" si="256"/>
        <v>118</v>
      </c>
      <c r="J645" s="475">
        <f t="shared" si="256"/>
        <v>-103</v>
      </c>
      <c r="K645" s="475">
        <f t="shared" si="256"/>
        <v>-16</v>
      </c>
      <c r="L645" s="475">
        <f t="shared" si="256"/>
        <v>206</v>
      </c>
      <c r="M645" s="477">
        <f t="shared" si="256"/>
        <v>99</v>
      </c>
      <c r="N645" s="474">
        <f t="shared" si="256"/>
        <v>-31</v>
      </c>
      <c r="O645" s="475">
        <f t="shared" si="256"/>
        <v>133</v>
      </c>
      <c r="P645" s="475">
        <f t="shared" si="256"/>
        <v>54</v>
      </c>
      <c r="Q645" s="475">
        <f t="shared" si="256"/>
        <v>-95</v>
      </c>
      <c r="R645" s="475">
        <f t="shared" si="256"/>
        <v>-32</v>
      </c>
      <c r="S645" s="477">
        <f t="shared" si="256"/>
        <v>191</v>
      </c>
      <c r="T645" s="478">
        <f t="shared" si="256"/>
        <v>68</v>
      </c>
      <c r="U645" s="541"/>
      <c r="V645" s="227"/>
      <c r="W645" s="541"/>
    </row>
    <row r="646" spans="1:23" x14ac:dyDescent="0.2">
      <c r="A646" s="370" t="s">
        <v>51</v>
      </c>
      <c r="B646" s="274">
        <v>708</v>
      </c>
      <c r="C646" s="275">
        <v>711</v>
      </c>
      <c r="D646" s="275">
        <v>716</v>
      </c>
      <c r="E646" s="275">
        <v>165</v>
      </c>
      <c r="F646" s="275">
        <v>728</v>
      </c>
      <c r="G646" s="407">
        <v>727</v>
      </c>
      <c r="H646" s="274">
        <v>689</v>
      </c>
      <c r="I646" s="275">
        <v>707</v>
      </c>
      <c r="J646" s="275">
        <v>705</v>
      </c>
      <c r="K646" s="275">
        <v>156</v>
      </c>
      <c r="L646" s="275">
        <v>718</v>
      </c>
      <c r="M646" s="276">
        <v>708</v>
      </c>
      <c r="N646" s="274">
        <v>714</v>
      </c>
      <c r="O646" s="275">
        <v>732</v>
      </c>
      <c r="P646" s="275">
        <v>730</v>
      </c>
      <c r="Q646" s="275">
        <v>113</v>
      </c>
      <c r="R646" s="275">
        <v>736</v>
      </c>
      <c r="S646" s="276">
        <v>722</v>
      </c>
      <c r="T646" s="347">
        <f>SUM(B646:S646)</f>
        <v>11185</v>
      </c>
      <c r="U646" s="227" t="s">
        <v>56</v>
      </c>
      <c r="V646" s="278">
        <f>T633-T646</f>
        <v>62</v>
      </c>
      <c r="W646" s="279">
        <f>V646/T633</f>
        <v>5.5125811327465099E-3</v>
      </c>
    </row>
    <row r="647" spans="1:23" x14ac:dyDescent="0.2">
      <c r="A647" s="371" t="s">
        <v>28</v>
      </c>
      <c r="B647" s="323"/>
      <c r="C647" s="240"/>
      <c r="D647" s="240"/>
      <c r="E647" s="240"/>
      <c r="F647" s="240"/>
      <c r="G647" s="408"/>
      <c r="H647" s="242"/>
      <c r="I647" s="240"/>
      <c r="J647" s="240"/>
      <c r="K647" s="240"/>
      <c r="L647" s="240"/>
      <c r="M647" s="243"/>
      <c r="N647" s="242"/>
      <c r="O647" s="240"/>
      <c r="P647" s="240"/>
      <c r="Q647" s="240"/>
      <c r="R647" s="240"/>
      <c r="S647" s="243"/>
      <c r="T647" s="339"/>
      <c r="U647" s="227" t="s">
        <v>57</v>
      </c>
      <c r="V647" s="362">
        <v>152.66999999999999</v>
      </c>
      <c r="W647" s="541"/>
    </row>
    <row r="648" spans="1:23" ht="13.5" thickBot="1" x14ac:dyDescent="0.25">
      <c r="A648" s="372" t="s">
        <v>26</v>
      </c>
      <c r="B648" s="410">
        <f t="shared" ref="B648:S648" si="257">B647-B634</f>
        <v>0</v>
      </c>
      <c r="C648" s="415">
        <f t="shared" si="257"/>
        <v>0</v>
      </c>
      <c r="D648" s="415">
        <f t="shared" si="257"/>
        <v>0</v>
      </c>
      <c r="E648" s="415">
        <f t="shared" si="257"/>
        <v>0</v>
      </c>
      <c r="F648" s="415">
        <f t="shared" si="257"/>
        <v>0</v>
      </c>
      <c r="G648" s="416">
        <f t="shared" si="257"/>
        <v>0</v>
      </c>
      <c r="H648" s="410">
        <f t="shared" si="257"/>
        <v>0</v>
      </c>
      <c r="I648" s="415">
        <f t="shared" si="257"/>
        <v>0</v>
      </c>
      <c r="J648" s="415">
        <f t="shared" si="257"/>
        <v>0</v>
      </c>
      <c r="K648" s="415">
        <f t="shared" si="257"/>
        <v>0</v>
      </c>
      <c r="L648" s="415">
        <f t="shared" si="257"/>
        <v>0</v>
      </c>
      <c r="M648" s="417">
        <f t="shared" si="257"/>
        <v>0</v>
      </c>
      <c r="N648" s="410">
        <f t="shared" si="257"/>
        <v>0</v>
      </c>
      <c r="O648" s="415">
        <f t="shared" si="257"/>
        <v>0</v>
      </c>
      <c r="P648" s="415">
        <f t="shared" si="257"/>
        <v>0</v>
      </c>
      <c r="Q648" s="415">
        <f t="shared" si="257"/>
        <v>0</v>
      </c>
      <c r="R648" s="415">
        <f t="shared" si="257"/>
        <v>0</v>
      </c>
      <c r="S648" s="417">
        <f t="shared" si="257"/>
        <v>0</v>
      </c>
      <c r="T648" s="348"/>
      <c r="U648" s="227" t="s">
        <v>26</v>
      </c>
      <c r="V648" s="227">
        <f>V647-V634</f>
        <v>0.25</v>
      </c>
      <c r="W648" s="541"/>
    </row>
    <row r="650" spans="1:23" ht="13.5" thickBot="1" x14ac:dyDescent="0.25"/>
    <row r="651" spans="1:23" ht="13.5" thickBot="1" x14ac:dyDescent="0.25">
      <c r="A651" s="468" t="s">
        <v>167</v>
      </c>
      <c r="B651" s="624" t="s">
        <v>53</v>
      </c>
      <c r="C651" s="625"/>
      <c r="D651" s="625"/>
      <c r="E651" s="625"/>
      <c r="F651" s="625"/>
      <c r="G651" s="626"/>
      <c r="H651" s="624" t="s">
        <v>72</v>
      </c>
      <c r="I651" s="625"/>
      <c r="J651" s="625"/>
      <c r="K651" s="625"/>
      <c r="L651" s="625"/>
      <c r="M651" s="626"/>
      <c r="N651" s="624" t="s">
        <v>63</v>
      </c>
      <c r="O651" s="625"/>
      <c r="P651" s="625"/>
      <c r="Q651" s="625"/>
      <c r="R651" s="625"/>
      <c r="S651" s="626"/>
      <c r="T651" s="338" t="s">
        <v>55</v>
      </c>
      <c r="U651" s="544"/>
      <c r="V651" s="544"/>
      <c r="W651" s="544"/>
    </row>
    <row r="652" spans="1:23" x14ac:dyDescent="0.2">
      <c r="A652" s="469" t="s">
        <v>54</v>
      </c>
      <c r="B652" s="448">
        <v>1</v>
      </c>
      <c r="C652" s="449">
        <v>2</v>
      </c>
      <c r="D652" s="449">
        <v>3</v>
      </c>
      <c r="E652" s="449">
        <v>4</v>
      </c>
      <c r="F652" s="449">
        <v>5</v>
      </c>
      <c r="G652" s="450">
        <v>6</v>
      </c>
      <c r="H652" s="448">
        <v>7</v>
      </c>
      <c r="I652" s="449">
        <v>8</v>
      </c>
      <c r="J652" s="449">
        <v>9</v>
      </c>
      <c r="K652" s="449">
        <v>10</v>
      </c>
      <c r="L652" s="449">
        <v>11</v>
      </c>
      <c r="M652" s="451">
        <v>12</v>
      </c>
      <c r="N652" s="448">
        <v>13</v>
      </c>
      <c r="O652" s="449">
        <v>14</v>
      </c>
      <c r="P652" s="449">
        <v>15</v>
      </c>
      <c r="Q652" s="449">
        <v>16</v>
      </c>
      <c r="R652" s="449">
        <v>17</v>
      </c>
      <c r="S652" s="451">
        <v>18</v>
      </c>
      <c r="T652" s="459">
        <v>625</v>
      </c>
      <c r="U652" s="544"/>
      <c r="V652" s="544"/>
      <c r="W652" s="544"/>
    </row>
    <row r="653" spans="1:23" x14ac:dyDescent="0.2">
      <c r="A653" s="470" t="s">
        <v>3</v>
      </c>
      <c r="B653" s="473">
        <v>4320</v>
      </c>
      <c r="C653" s="473">
        <v>4320</v>
      </c>
      <c r="D653" s="473">
        <v>4320</v>
      </c>
      <c r="E653" s="473">
        <v>4320</v>
      </c>
      <c r="F653" s="473">
        <v>4320</v>
      </c>
      <c r="G653" s="473">
        <v>4320</v>
      </c>
      <c r="H653" s="473">
        <v>4320</v>
      </c>
      <c r="I653" s="473">
        <v>4320</v>
      </c>
      <c r="J653" s="473">
        <v>4320</v>
      </c>
      <c r="K653" s="473">
        <v>4320</v>
      </c>
      <c r="L653" s="473">
        <v>4320</v>
      </c>
      <c r="M653" s="473">
        <v>4320</v>
      </c>
      <c r="N653" s="473">
        <v>4320</v>
      </c>
      <c r="O653" s="473">
        <v>4320</v>
      </c>
      <c r="P653" s="473">
        <v>4320</v>
      </c>
      <c r="Q653" s="473">
        <v>4320</v>
      </c>
      <c r="R653" s="473">
        <v>4320</v>
      </c>
      <c r="S653" s="473">
        <v>4320</v>
      </c>
      <c r="T653" s="473">
        <v>4320</v>
      </c>
      <c r="U653" s="544"/>
      <c r="V653" s="544"/>
      <c r="W653" s="544"/>
    </row>
    <row r="654" spans="1:23" x14ac:dyDescent="0.2">
      <c r="A654" s="471" t="s">
        <v>6</v>
      </c>
      <c r="B654" s="256">
        <v>4622.5641025641025</v>
      </c>
      <c r="C654" s="257">
        <v>4811.75</v>
      </c>
      <c r="D654" s="257">
        <v>4832.3076923076924</v>
      </c>
      <c r="E654" s="257">
        <v>4949.2857142857147</v>
      </c>
      <c r="F654" s="257">
        <v>4889.75</v>
      </c>
      <c r="G654" s="296">
        <v>4858.7179487179483</v>
      </c>
      <c r="H654" s="256">
        <v>4765.3658536585363</v>
      </c>
      <c r="I654" s="257">
        <v>4773.1707317073169</v>
      </c>
      <c r="J654" s="257">
        <v>4830.7894736842109</v>
      </c>
      <c r="K654" s="257">
        <v>5001.666666666667</v>
      </c>
      <c r="L654" s="257">
        <v>4956.333333333333</v>
      </c>
      <c r="M654" s="258">
        <v>5035</v>
      </c>
      <c r="N654" s="256">
        <v>4861.3157894736842</v>
      </c>
      <c r="O654" s="257">
        <v>4935.6097560975613</v>
      </c>
      <c r="P654" s="257">
        <v>4964.318181818182</v>
      </c>
      <c r="Q654" s="257">
        <v>4970</v>
      </c>
      <c r="R654" s="257">
        <v>4692.9729729729734</v>
      </c>
      <c r="S654" s="258">
        <v>4967.4358974358975</v>
      </c>
      <c r="T654" s="342">
        <v>4860.5439999999999</v>
      </c>
      <c r="U654" s="544"/>
      <c r="V654" s="544"/>
      <c r="W654" s="544"/>
    </row>
    <row r="655" spans="1:23" x14ac:dyDescent="0.2">
      <c r="A655" s="469" t="s">
        <v>7</v>
      </c>
      <c r="B655" s="260">
        <v>64.102564102564102</v>
      </c>
      <c r="C655" s="261">
        <v>72.5</v>
      </c>
      <c r="D655" s="261">
        <v>53.846153846153847</v>
      </c>
      <c r="E655" s="261">
        <v>57.142857142857146</v>
      </c>
      <c r="F655" s="261">
        <v>57.5</v>
      </c>
      <c r="G655" s="509">
        <v>82.051282051282058</v>
      </c>
      <c r="H655" s="260">
        <v>63.414634146341463</v>
      </c>
      <c r="I655" s="261">
        <v>68.292682926829272</v>
      </c>
      <c r="J655" s="261">
        <v>68.421052631578945</v>
      </c>
      <c r="K655" s="261">
        <v>41.666666666666664</v>
      </c>
      <c r="L655" s="261">
        <v>63.333333333333336</v>
      </c>
      <c r="M655" s="262">
        <v>75</v>
      </c>
      <c r="N655" s="260">
        <v>57.89473684210526</v>
      </c>
      <c r="O655" s="261">
        <v>80.487804878048777</v>
      </c>
      <c r="P655" s="261">
        <v>75</v>
      </c>
      <c r="Q655" s="261">
        <v>61.53846153846154</v>
      </c>
      <c r="R655" s="261">
        <v>78.378378378378372</v>
      </c>
      <c r="S655" s="262">
        <v>69.230769230769226</v>
      </c>
      <c r="T655" s="343">
        <v>64.48</v>
      </c>
      <c r="U655" s="544"/>
      <c r="V655" s="227"/>
      <c r="W655" s="544"/>
    </row>
    <row r="656" spans="1:23" x14ac:dyDescent="0.2">
      <c r="A656" s="469" t="s">
        <v>8</v>
      </c>
      <c r="B656" s="263">
        <v>0.10097790213128463</v>
      </c>
      <c r="C656" s="264">
        <v>0.10502124278646151</v>
      </c>
      <c r="D656" s="264">
        <v>0.11438116941762543</v>
      </c>
      <c r="E656" s="264">
        <v>9.6200184222863527E-2</v>
      </c>
      <c r="F656" s="264">
        <v>0.11320062425854596</v>
      </c>
      <c r="G656" s="302">
        <v>8.6081410356127402E-2</v>
      </c>
      <c r="H656" s="263">
        <v>0.11218606923269829</v>
      </c>
      <c r="I656" s="264">
        <v>9.976201815676243E-2</v>
      </c>
      <c r="J656" s="264">
        <v>9.4382014135249825E-2</v>
      </c>
      <c r="K656" s="264">
        <v>0.11998453968238021</v>
      </c>
      <c r="L656" s="264">
        <v>9.8761077695982219E-2</v>
      </c>
      <c r="M656" s="265">
        <v>8.9977003980816581E-2</v>
      </c>
      <c r="N656" s="263">
        <v>0.10448248359378337</v>
      </c>
      <c r="O656" s="264">
        <v>8.144303759012729E-2</v>
      </c>
      <c r="P656" s="264">
        <v>8.7618903663742712E-2</v>
      </c>
      <c r="Q656" s="264">
        <v>9.7758882372328729E-2</v>
      </c>
      <c r="R656" s="264">
        <v>7.9217622960430709E-2</v>
      </c>
      <c r="S656" s="265">
        <v>0.10235261458994614</v>
      </c>
      <c r="T656" s="344">
        <v>0.10139477998572616</v>
      </c>
      <c r="U656" s="544"/>
      <c r="V656" s="227"/>
      <c r="W656" s="544"/>
    </row>
    <row r="657" spans="1:23" x14ac:dyDescent="0.2">
      <c r="A657" s="471" t="s">
        <v>1</v>
      </c>
      <c r="B657" s="266">
        <f>B654/H653*100-100</f>
        <v>7.0037986704653434</v>
      </c>
      <c r="C657" s="267">
        <f t="shared" ref="C657:E657" si="258">C654/C653*100-100</f>
        <v>11.383101851851848</v>
      </c>
      <c r="D657" s="267">
        <f t="shared" si="258"/>
        <v>11.858974358974365</v>
      </c>
      <c r="E657" s="267">
        <f t="shared" si="258"/>
        <v>14.56679894179895</v>
      </c>
      <c r="F657" s="267">
        <f>F654/F653*100-100</f>
        <v>13.188657407407405</v>
      </c>
      <c r="G657" s="405">
        <f t="shared" ref="G657:L657" si="259">G654/G653*100-100</f>
        <v>12.47032288698955</v>
      </c>
      <c r="H657" s="266">
        <f t="shared" si="259"/>
        <v>10.309394760614254</v>
      </c>
      <c r="I657" s="267">
        <f t="shared" si="259"/>
        <v>10.490063233965657</v>
      </c>
      <c r="J657" s="267">
        <f t="shared" si="259"/>
        <v>11.823830409356731</v>
      </c>
      <c r="K657" s="267">
        <f t="shared" si="259"/>
        <v>15.77932098765433</v>
      </c>
      <c r="L657" s="267">
        <f t="shared" si="259"/>
        <v>14.729938271604937</v>
      </c>
      <c r="M657" s="268">
        <f>M654/M653*100-100</f>
        <v>16.550925925925924</v>
      </c>
      <c r="N657" s="266">
        <f t="shared" ref="N657:T657" si="260">N654/N653*100-100</f>
        <v>12.530458089668613</v>
      </c>
      <c r="O657" s="267">
        <f t="shared" si="260"/>
        <v>14.250225835591706</v>
      </c>
      <c r="P657" s="267">
        <f t="shared" si="260"/>
        <v>14.914772727272734</v>
      </c>
      <c r="Q657" s="267">
        <f t="shared" si="260"/>
        <v>15.046296296296305</v>
      </c>
      <c r="R657" s="267">
        <f t="shared" si="260"/>
        <v>8.6336336336336501</v>
      </c>
      <c r="S657" s="268">
        <f t="shared" si="260"/>
        <v>14.986942070275404</v>
      </c>
      <c r="T657" s="345">
        <f t="shared" si="260"/>
        <v>12.512592592592583</v>
      </c>
      <c r="U657" s="544"/>
      <c r="V657" s="227"/>
      <c r="W657" s="544"/>
    </row>
    <row r="658" spans="1:23" ht="13.5" thickBot="1" x14ac:dyDescent="0.25">
      <c r="A658" s="472" t="s">
        <v>27</v>
      </c>
      <c r="B658" s="474">
        <f t="shared" ref="B658:T658" si="261">B654-B641</f>
        <v>-145.43589743589746</v>
      </c>
      <c r="C658" s="475">
        <f t="shared" si="261"/>
        <v>16.75</v>
      </c>
      <c r="D658" s="475">
        <f t="shared" si="261"/>
        <v>54.307692307692378</v>
      </c>
      <c r="E658" s="475">
        <f t="shared" si="261"/>
        <v>-262.71428571428532</v>
      </c>
      <c r="F658" s="475">
        <f t="shared" si="261"/>
        <v>-93.25</v>
      </c>
      <c r="G658" s="476">
        <f t="shared" si="261"/>
        <v>48.717948717948275</v>
      </c>
      <c r="H658" s="474">
        <f t="shared" si="261"/>
        <v>-77.634146341463747</v>
      </c>
      <c r="I658" s="475">
        <f t="shared" si="261"/>
        <v>-143.82926829268308</v>
      </c>
      <c r="J658" s="475">
        <f t="shared" si="261"/>
        <v>108.78947368421086</v>
      </c>
      <c r="K658" s="475">
        <f t="shared" si="261"/>
        <v>332.66666666666697</v>
      </c>
      <c r="L658" s="475">
        <f t="shared" si="261"/>
        <v>113.33333333333303</v>
      </c>
      <c r="M658" s="477">
        <f t="shared" si="261"/>
        <v>-151</v>
      </c>
      <c r="N658" s="474">
        <f t="shared" si="261"/>
        <v>-34.684210526315837</v>
      </c>
      <c r="O658" s="475">
        <f t="shared" si="261"/>
        <v>-135.39024390243867</v>
      </c>
      <c r="P658" s="475">
        <f t="shared" si="261"/>
        <v>-13.681818181818016</v>
      </c>
      <c r="Q658" s="475">
        <f t="shared" si="261"/>
        <v>159</v>
      </c>
      <c r="R658" s="475">
        <f t="shared" si="261"/>
        <v>72.972972972973366</v>
      </c>
      <c r="S658" s="477">
        <f t="shared" si="261"/>
        <v>-207.56410256410254</v>
      </c>
      <c r="T658" s="478">
        <f t="shared" si="261"/>
        <v>-32.456000000000131</v>
      </c>
      <c r="U658" s="544"/>
      <c r="V658" s="227"/>
      <c r="W658" s="544"/>
    </row>
    <row r="659" spans="1:23" x14ac:dyDescent="0.2">
      <c r="A659" s="370" t="s">
        <v>51</v>
      </c>
      <c r="B659" s="274">
        <v>706</v>
      </c>
      <c r="C659" s="275">
        <v>708</v>
      </c>
      <c r="D659" s="275">
        <v>714</v>
      </c>
      <c r="E659" s="275">
        <v>155</v>
      </c>
      <c r="F659" s="275">
        <v>724</v>
      </c>
      <c r="G659" s="407">
        <v>725</v>
      </c>
      <c r="H659" s="274">
        <v>688</v>
      </c>
      <c r="I659" s="275">
        <v>706</v>
      </c>
      <c r="J659" s="275">
        <v>702</v>
      </c>
      <c r="K659" s="275">
        <v>148</v>
      </c>
      <c r="L659" s="275">
        <v>715</v>
      </c>
      <c r="M659" s="276">
        <v>704</v>
      </c>
      <c r="N659" s="274">
        <v>709</v>
      </c>
      <c r="O659" s="275">
        <v>731</v>
      </c>
      <c r="P659" s="275">
        <v>729</v>
      </c>
      <c r="Q659" s="275">
        <v>105</v>
      </c>
      <c r="R659" s="275">
        <v>734</v>
      </c>
      <c r="S659" s="276">
        <v>721</v>
      </c>
      <c r="T659" s="347">
        <f>SUM(B659:S659)</f>
        <v>11124</v>
      </c>
      <c r="U659" s="227" t="s">
        <v>56</v>
      </c>
      <c r="V659" s="278">
        <f>T646-T659</f>
        <v>61</v>
      </c>
      <c r="W659" s="279">
        <f>V659/T646</f>
        <v>5.4537326776933391E-3</v>
      </c>
    </row>
    <row r="660" spans="1:23" x14ac:dyDescent="0.2">
      <c r="A660" s="371" t="s">
        <v>28</v>
      </c>
      <c r="B660" s="323"/>
      <c r="C660" s="240"/>
      <c r="D660" s="240"/>
      <c r="E660" s="240"/>
      <c r="F660" s="240"/>
      <c r="G660" s="408"/>
      <c r="H660" s="242"/>
      <c r="I660" s="240"/>
      <c r="J660" s="240"/>
      <c r="K660" s="240"/>
      <c r="L660" s="240"/>
      <c r="M660" s="243"/>
      <c r="N660" s="242"/>
      <c r="O660" s="240"/>
      <c r="P660" s="240"/>
      <c r="Q660" s="240"/>
      <c r="R660" s="240"/>
      <c r="S660" s="243"/>
      <c r="T660" s="339"/>
      <c r="U660" s="227" t="s">
        <v>57</v>
      </c>
      <c r="V660" s="362">
        <v>152.54</v>
      </c>
      <c r="W660" s="544"/>
    </row>
    <row r="661" spans="1:23" ht="13.5" thickBot="1" x14ac:dyDescent="0.25">
      <c r="A661" s="372" t="s">
        <v>26</v>
      </c>
      <c r="B661" s="410">
        <f t="shared" ref="B661:S661" si="262">B660-B647</f>
        <v>0</v>
      </c>
      <c r="C661" s="415">
        <f t="shared" si="262"/>
        <v>0</v>
      </c>
      <c r="D661" s="415">
        <f t="shared" si="262"/>
        <v>0</v>
      </c>
      <c r="E661" s="415">
        <f t="shared" si="262"/>
        <v>0</v>
      </c>
      <c r="F661" s="415">
        <f t="shared" si="262"/>
        <v>0</v>
      </c>
      <c r="G661" s="416">
        <f t="shared" si="262"/>
        <v>0</v>
      </c>
      <c r="H661" s="410">
        <f t="shared" si="262"/>
        <v>0</v>
      </c>
      <c r="I661" s="415">
        <f t="shared" si="262"/>
        <v>0</v>
      </c>
      <c r="J661" s="415">
        <f t="shared" si="262"/>
        <v>0</v>
      </c>
      <c r="K661" s="415">
        <f t="shared" si="262"/>
        <v>0</v>
      </c>
      <c r="L661" s="415">
        <f t="shared" si="262"/>
        <v>0</v>
      </c>
      <c r="M661" s="417">
        <f t="shared" si="262"/>
        <v>0</v>
      </c>
      <c r="N661" s="410">
        <f t="shared" si="262"/>
        <v>0</v>
      </c>
      <c r="O661" s="415">
        <f t="shared" si="262"/>
        <v>0</v>
      </c>
      <c r="P661" s="415">
        <f t="shared" si="262"/>
        <v>0</v>
      </c>
      <c r="Q661" s="415">
        <f t="shared" si="262"/>
        <v>0</v>
      </c>
      <c r="R661" s="415">
        <f t="shared" si="262"/>
        <v>0</v>
      </c>
      <c r="S661" s="417">
        <f t="shared" si="262"/>
        <v>0</v>
      </c>
      <c r="T661" s="348"/>
      <c r="U661" s="227" t="s">
        <v>26</v>
      </c>
      <c r="V661" s="227">
        <f>V660-V647</f>
        <v>-0.12999999999999545</v>
      </c>
      <c r="W661" s="544"/>
    </row>
    <row r="663" spans="1:23" ht="13.5" thickBot="1" x14ac:dyDescent="0.25"/>
    <row r="664" spans="1:23" ht="13.5" thickBot="1" x14ac:dyDescent="0.25">
      <c r="A664" s="468" t="s">
        <v>171</v>
      </c>
      <c r="B664" s="624" t="s">
        <v>53</v>
      </c>
      <c r="C664" s="625"/>
      <c r="D664" s="625"/>
      <c r="E664" s="625"/>
      <c r="F664" s="625"/>
      <c r="G664" s="626"/>
      <c r="H664" s="624" t="s">
        <v>72</v>
      </c>
      <c r="I664" s="625"/>
      <c r="J664" s="625"/>
      <c r="K664" s="625"/>
      <c r="L664" s="625"/>
      <c r="M664" s="626"/>
      <c r="N664" s="624" t="s">
        <v>63</v>
      </c>
      <c r="O664" s="625"/>
      <c r="P664" s="625"/>
      <c r="Q664" s="625"/>
      <c r="R664" s="625"/>
      <c r="S664" s="626"/>
      <c r="T664" s="338" t="s">
        <v>55</v>
      </c>
      <c r="U664" s="546"/>
      <c r="V664" s="546"/>
      <c r="W664" s="546"/>
    </row>
    <row r="665" spans="1:23" x14ac:dyDescent="0.2">
      <c r="A665" s="469" t="s">
        <v>54</v>
      </c>
      <c r="B665" s="448">
        <v>1</v>
      </c>
      <c r="C665" s="449">
        <v>2</v>
      </c>
      <c r="D665" s="449">
        <v>3</v>
      </c>
      <c r="E665" s="449">
        <v>4</v>
      </c>
      <c r="F665" s="449">
        <v>5</v>
      </c>
      <c r="G665" s="450">
        <v>6</v>
      </c>
      <c r="H665" s="448">
        <v>7</v>
      </c>
      <c r="I665" s="449">
        <v>8</v>
      </c>
      <c r="J665" s="449">
        <v>9</v>
      </c>
      <c r="K665" s="449">
        <v>10</v>
      </c>
      <c r="L665" s="449">
        <v>11</v>
      </c>
      <c r="M665" s="451">
        <v>12</v>
      </c>
      <c r="N665" s="448">
        <v>13</v>
      </c>
      <c r="O665" s="449">
        <v>14</v>
      </c>
      <c r="P665" s="449">
        <v>15</v>
      </c>
      <c r="Q665" s="449">
        <v>16</v>
      </c>
      <c r="R665" s="449">
        <v>17</v>
      </c>
      <c r="S665" s="451">
        <v>18</v>
      </c>
      <c r="T665" s="459">
        <v>625</v>
      </c>
      <c r="U665" s="546"/>
      <c r="V665" s="546"/>
      <c r="W665" s="546"/>
    </row>
    <row r="666" spans="1:23" x14ac:dyDescent="0.2">
      <c r="A666" s="470" t="s">
        <v>3</v>
      </c>
      <c r="B666" s="473">
        <v>4356</v>
      </c>
      <c r="C666" s="473">
        <v>4356</v>
      </c>
      <c r="D666" s="473">
        <v>4356</v>
      </c>
      <c r="E666" s="473">
        <v>4356</v>
      </c>
      <c r="F666" s="473">
        <v>4356</v>
      </c>
      <c r="G666" s="473">
        <v>4356</v>
      </c>
      <c r="H666" s="473">
        <v>4356</v>
      </c>
      <c r="I666" s="473">
        <v>4356</v>
      </c>
      <c r="J666" s="473">
        <v>4356</v>
      </c>
      <c r="K666" s="473">
        <v>4356</v>
      </c>
      <c r="L666" s="473">
        <v>4356</v>
      </c>
      <c r="M666" s="473">
        <v>4356</v>
      </c>
      <c r="N666" s="473">
        <v>4356</v>
      </c>
      <c r="O666" s="473">
        <v>4356</v>
      </c>
      <c r="P666" s="473">
        <v>4356</v>
      </c>
      <c r="Q666" s="473">
        <v>4356</v>
      </c>
      <c r="R666" s="473">
        <v>4356</v>
      </c>
      <c r="S666" s="473">
        <v>4356</v>
      </c>
      <c r="T666" s="473">
        <v>4356</v>
      </c>
      <c r="U666" s="546"/>
      <c r="V666" s="546"/>
      <c r="W666" s="546"/>
    </row>
    <row r="667" spans="1:23" x14ac:dyDescent="0.2">
      <c r="A667" s="471" t="s">
        <v>6</v>
      </c>
      <c r="B667" s="256">
        <v>4805</v>
      </c>
      <c r="C667" s="257">
        <v>5006</v>
      </c>
      <c r="D667" s="257">
        <v>4901</v>
      </c>
      <c r="E667" s="257">
        <v>4986</v>
      </c>
      <c r="F667" s="257">
        <v>5062</v>
      </c>
      <c r="G667" s="296">
        <v>4684</v>
      </c>
      <c r="H667" s="256">
        <v>4630</v>
      </c>
      <c r="I667" s="257">
        <v>4880</v>
      </c>
      <c r="J667" s="257">
        <v>4979</v>
      </c>
      <c r="K667" s="257">
        <v>4756</v>
      </c>
      <c r="L667" s="257">
        <v>4924</v>
      </c>
      <c r="M667" s="258">
        <v>5068</v>
      </c>
      <c r="N667" s="256">
        <v>5005</v>
      </c>
      <c r="O667" s="257">
        <v>5028</v>
      </c>
      <c r="P667" s="257">
        <v>5078</v>
      </c>
      <c r="Q667" s="257">
        <v>4722</v>
      </c>
      <c r="R667" s="257">
        <v>4618</v>
      </c>
      <c r="S667" s="258">
        <v>4707</v>
      </c>
      <c r="T667" s="342">
        <v>4888</v>
      </c>
      <c r="U667" s="546"/>
      <c r="V667" s="546"/>
      <c r="W667" s="546"/>
    </row>
    <row r="668" spans="1:23" x14ac:dyDescent="0.2">
      <c r="A668" s="469" t="s">
        <v>7</v>
      </c>
      <c r="B668" s="260">
        <v>77.5</v>
      </c>
      <c r="C668" s="261">
        <v>60</v>
      </c>
      <c r="D668" s="261">
        <v>62.5</v>
      </c>
      <c r="E668" s="261">
        <v>83.3</v>
      </c>
      <c r="F668" s="261">
        <v>55</v>
      </c>
      <c r="G668" s="509">
        <v>57.5</v>
      </c>
      <c r="H668" s="260">
        <v>65</v>
      </c>
      <c r="I668" s="261">
        <v>72.5</v>
      </c>
      <c r="J668" s="261">
        <v>67.5</v>
      </c>
      <c r="K668" s="261">
        <v>50</v>
      </c>
      <c r="L668" s="261">
        <v>62.5</v>
      </c>
      <c r="M668" s="262">
        <v>70</v>
      </c>
      <c r="N668" s="260">
        <v>62.5</v>
      </c>
      <c r="O668" s="261">
        <v>67.5</v>
      </c>
      <c r="P668" s="261">
        <v>72.5</v>
      </c>
      <c r="Q668" s="261">
        <v>41.7</v>
      </c>
      <c r="R668" s="261">
        <v>72.5</v>
      </c>
      <c r="S668" s="262">
        <v>50</v>
      </c>
      <c r="T668" s="343">
        <v>62.1</v>
      </c>
      <c r="U668" s="546"/>
      <c r="V668" s="227"/>
      <c r="W668" s="546"/>
    </row>
    <row r="669" spans="1:23" x14ac:dyDescent="0.2">
      <c r="A669" s="469" t="s">
        <v>8</v>
      </c>
      <c r="B669" s="263">
        <v>8.5999999999999993E-2</v>
      </c>
      <c r="C669" s="264">
        <v>0.11600000000000001</v>
      </c>
      <c r="D669" s="264">
        <v>0.11700000000000001</v>
      </c>
      <c r="E669" s="264">
        <v>0.125</v>
      </c>
      <c r="F669" s="264">
        <v>0.111</v>
      </c>
      <c r="G669" s="302">
        <v>0.11799999999999999</v>
      </c>
      <c r="H669" s="263">
        <v>9.0999999999999998E-2</v>
      </c>
      <c r="I669" s="264">
        <v>0.11600000000000001</v>
      </c>
      <c r="J669" s="264">
        <v>0.10299999999999999</v>
      </c>
      <c r="K669" s="264">
        <v>0.14099999999999999</v>
      </c>
      <c r="L669" s="264">
        <v>9.9000000000000005E-2</v>
      </c>
      <c r="M669" s="265">
        <v>0.104</v>
      </c>
      <c r="N669" s="263">
        <v>0.111</v>
      </c>
      <c r="O669" s="264">
        <v>0.109</v>
      </c>
      <c r="P669" s="264">
        <v>0.106</v>
      </c>
      <c r="Q669" s="264">
        <v>0.16</v>
      </c>
      <c r="R669" s="264">
        <v>9.1999999999999998E-2</v>
      </c>
      <c r="S669" s="265">
        <v>0.127</v>
      </c>
      <c r="T669" s="344">
        <v>0.113</v>
      </c>
      <c r="U669" s="546"/>
      <c r="V669" s="227"/>
      <c r="W669" s="546"/>
    </row>
    <row r="670" spans="1:23" x14ac:dyDescent="0.2">
      <c r="A670" s="471" t="s">
        <v>1</v>
      </c>
      <c r="B670" s="266">
        <f>B667/H666*100-100</f>
        <v>10.307621671258033</v>
      </c>
      <c r="C670" s="267">
        <f t="shared" ref="C670:E670" si="263">C667/C666*100-100</f>
        <v>14.921946740128561</v>
      </c>
      <c r="D670" s="267">
        <f t="shared" si="263"/>
        <v>12.511478420569318</v>
      </c>
      <c r="E670" s="267">
        <f t="shared" si="263"/>
        <v>14.462809917355372</v>
      </c>
      <c r="F670" s="267">
        <f>F667/F666*100-100</f>
        <v>16.207529843893482</v>
      </c>
      <c r="G670" s="405">
        <f t="shared" ref="G670:L670" si="264">G667/G666*100-100</f>
        <v>7.5298438934802618</v>
      </c>
      <c r="H670" s="266">
        <f t="shared" si="264"/>
        <v>6.2901744719926427</v>
      </c>
      <c r="I670" s="267">
        <f t="shared" si="264"/>
        <v>12.029384756657493</v>
      </c>
      <c r="J670" s="267">
        <f t="shared" si="264"/>
        <v>14.302112029384759</v>
      </c>
      <c r="K670" s="267">
        <f t="shared" si="264"/>
        <v>9.1827364554637256</v>
      </c>
      <c r="L670" s="267">
        <f t="shared" si="264"/>
        <v>13.039485766758489</v>
      </c>
      <c r="M670" s="268">
        <f>M667/M666*100-100</f>
        <v>16.345270890725445</v>
      </c>
      <c r="N670" s="266">
        <f t="shared" ref="N670:T670" si="265">N667/N666*100-100</f>
        <v>14.898989898989896</v>
      </c>
      <c r="O670" s="267">
        <f t="shared" si="265"/>
        <v>15.426997245179066</v>
      </c>
      <c r="P670" s="267">
        <f t="shared" si="265"/>
        <v>16.574839302112025</v>
      </c>
      <c r="Q670" s="267">
        <f t="shared" si="265"/>
        <v>8.4022038567492956</v>
      </c>
      <c r="R670" s="267">
        <f t="shared" si="265"/>
        <v>6.0146923783287463</v>
      </c>
      <c r="S670" s="268">
        <f t="shared" si="265"/>
        <v>8.057851239669418</v>
      </c>
      <c r="T670" s="345">
        <f t="shared" si="265"/>
        <v>12.213039485766757</v>
      </c>
      <c r="U670" s="546"/>
      <c r="V670" s="227"/>
      <c r="W670" s="546"/>
    </row>
    <row r="671" spans="1:23" ht="13.5" thickBot="1" x14ac:dyDescent="0.25">
      <c r="A671" s="472" t="s">
        <v>27</v>
      </c>
      <c r="B671" s="474">
        <f t="shared" ref="B671:T671" si="266">B667-B654</f>
        <v>182.43589743589746</v>
      </c>
      <c r="C671" s="475">
        <f t="shared" si="266"/>
        <v>194.25</v>
      </c>
      <c r="D671" s="475">
        <f t="shared" si="266"/>
        <v>68.692307692307622</v>
      </c>
      <c r="E671" s="475">
        <f t="shared" si="266"/>
        <v>36.714285714285325</v>
      </c>
      <c r="F671" s="475">
        <f t="shared" si="266"/>
        <v>172.25</v>
      </c>
      <c r="G671" s="476">
        <f t="shared" si="266"/>
        <v>-174.71794871794827</v>
      </c>
      <c r="H671" s="474">
        <f t="shared" si="266"/>
        <v>-135.36585365853625</v>
      </c>
      <c r="I671" s="475">
        <f t="shared" si="266"/>
        <v>106.82926829268308</v>
      </c>
      <c r="J671" s="475">
        <f t="shared" si="266"/>
        <v>148.21052631578914</v>
      </c>
      <c r="K671" s="475">
        <f t="shared" si="266"/>
        <v>-245.66666666666697</v>
      </c>
      <c r="L671" s="475">
        <f t="shared" si="266"/>
        <v>-32.33333333333303</v>
      </c>
      <c r="M671" s="477">
        <f t="shared" si="266"/>
        <v>33</v>
      </c>
      <c r="N671" s="474">
        <f t="shared" si="266"/>
        <v>143.68421052631584</v>
      </c>
      <c r="O671" s="475">
        <f t="shared" si="266"/>
        <v>92.390243902438669</v>
      </c>
      <c r="P671" s="475">
        <f t="shared" si="266"/>
        <v>113.68181818181802</v>
      </c>
      <c r="Q671" s="475">
        <f t="shared" si="266"/>
        <v>-248</v>
      </c>
      <c r="R671" s="475">
        <f t="shared" si="266"/>
        <v>-74.972972972973366</v>
      </c>
      <c r="S671" s="477">
        <f t="shared" si="266"/>
        <v>-260.43589743589746</v>
      </c>
      <c r="T671" s="478">
        <f t="shared" si="266"/>
        <v>27.456000000000131</v>
      </c>
      <c r="U671" s="546"/>
      <c r="V671" s="227"/>
      <c r="W671" s="546"/>
    </row>
    <row r="672" spans="1:23" x14ac:dyDescent="0.2">
      <c r="A672" s="370" t="s">
        <v>51</v>
      </c>
      <c r="B672" s="274">
        <v>703</v>
      </c>
      <c r="C672" s="275">
        <v>704</v>
      </c>
      <c r="D672" s="275">
        <v>714</v>
      </c>
      <c r="E672" s="275">
        <v>150</v>
      </c>
      <c r="F672" s="275">
        <v>719</v>
      </c>
      <c r="G672" s="407">
        <v>724</v>
      </c>
      <c r="H672" s="274">
        <v>682</v>
      </c>
      <c r="I672" s="275">
        <v>702</v>
      </c>
      <c r="J672" s="275">
        <v>698</v>
      </c>
      <c r="K672" s="275">
        <v>139</v>
      </c>
      <c r="L672" s="275">
        <v>713</v>
      </c>
      <c r="M672" s="276">
        <v>698</v>
      </c>
      <c r="N672" s="274">
        <v>708</v>
      </c>
      <c r="O672" s="275">
        <v>729</v>
      </c>
      <c r="P672" s="275">
        <v>729</v>
      </c>
      <c r="Q672" s="275">
        <v>100</v>
      </c>
      <c r="R672" s="275">
        <v>732</v>
      </c>
      <c r="S672" s="276">
        <v>720</v>
      </c>
      <c r="T672" s="347">
        <f>SUM(B672:S672)</f>
        <v>11064</v>
      </c>
      <c r="U672" s="227" t="s">
        <v>56</v>
      </c>
      <c r="V672" s="278">
        <f>T659-T672</f>
        <v>60</v>
      </c>
      <c r="W672" s="279">
        <f>V672/T659</f>
        <v>5.3937432578209281E-3</v>
      </c>
    </row>
    <row r="673" spans="1:23" x14ac:dyDescent="0.2">
      <c r="A673" s="371" t="s">
        <v>28</v>
      </c>
      <c r="B673" s="323"/>
      <c r="C673" s="240"/>
      <c r="D673" s="240"/>
      <c r="E673" s="240"/>
      <c r="F673" s="240"/>
      <c r="G673" s="408"/>
      <c r="H673" s="242"/>
      <c r="I673" s="240"/>
      <c r="J673" s="240"/>
      <c r="K673" s="240"/>
      <c r="L673" s="240"/>
      <c r="M673" s="243"/>
      <c r="N673" s="242"/>
      <c r="O673" s="240"/>
      <c r="P673" s="240"/>
      <c r="Q673" s="240"/>
      <c r="R673" s="240"/>
      <c r="S673" s="243"/>
      <c r="T673" s="339"/>
      <c r="U673" s="227" t="s">
        <v>57</v>
      </c>
      <c r="V673" s="362">
        <v>152.47999999999999</v>
      </c>
      <c r="W673" s="546"/>
    </row>
    <row r="674" spans="1:23" ht="13.5" thickBot="1" x14ac:dyDescent="0.25">
      <c r="A674" s="372" t="s">
        <v>26</v>
      </c>
      <c r="B674" s="410">
        <f t="shared" ref="B674:S674" si="267">B673-B660</f>
        <v>0</v>
      </c>
      <c r="C674" s="415">
        <f t="shared" si="267"/>
        <v>0</v>
      </c>
      <c r="D674" s="415">
        <f t="shared" si="267"/>
        <v>0</v>
      </c>
      <c r="E674" s="415">
        <f t="shared" si="267"/>
        <v>0</v>
      </c>
      <c r="F674" s="415">
        <f t="shared" si="267"/>
        <v>0</v>
      </c>
      <c r="G674" s="416">
        <f t="shared" si="267"/>
        <v>0</v>
      </c>
      <c r="H674" s="410">
        <f t="shared" si="267"/>
        <v>0</v>
      </c>
      <c r="I674" s="415">
        <f t="shared" si="267"/>
        <v>0</v>
      </c>
      <c r="J674" s="415">
        <f t="shared" si="267"/>
        <v>0</v>
      </c>
      <c r="K674" s="415">
        <f t="shared" si="267"/>
        <v>0</v>
      </c>
      <c r="L674" s="415">
        <f t="shared" si="267"/>
        <v>0</v>
      </c>
      <c r="M674" s="417">
        <f t="shared" si="267"/>
        <v>0</v>
      </c>
      <c r="N674" s="410">
        <f t="shared" si="267"/>
        <v>0</v>
      </c>
      <c r="O674" s="415">
        <f t="shared" si="267"/>
        <v>0</v>
      </c>
      <c r="P674" s="415">
        <f t="shared" si="267"/>
        <v>0</v>
      </c>
      <c r="Q674" s="415">
        <f t="shared" si="267"/>
        <v>0</v>
      </c>
      <c r="R674" s="415">
        <f t="shared" si="267"/>
        <v>0</v>
      </c>
      <c r="S674" s="417">
        <f t="shared" si="267"/>
        <v>0</v>
      </c>
      <c r="T674" s="348"/>
      <c r="U674" s="227" t="s">
        <v>26</v>
      </c>
      <c r="V674" s="227">
        <f>V673-V660</f>
        <v>-6.0000000000002274E-2</v>
      </c>
      <c r="W674" s="546"/>
    </row>
    <row r="676" spans="1:23" ht="13.5" thickBot="1" x14ac:dyDescent="0.25"/>
    <row r="677" spans="1:23" ht="13.5" thickBot="1" x14ac:dyDescent="0.25">
      <c r="A677" s="468" t="s">
        <v>173</v>
      </c>
      <c r="B677" s="624" t="s">
        <v>53</v>
      </c>
      <c r="C677" s="625"/>
      <c r="D677" s="625"/>
      <c r="E677" s="625"/>
      <c r="F677" s="625"/>
      <c r="G677" s="626"/>
      <c r="H677" s="624" t="s">
        <v>72</v>
      </c>
      <c r="I677" s="625"/>
      <c r="J677" s="625"/>
      <c r="K677" s="625"/>
      <c r="L677" s="625"/>
      <c r="M677" s="626"/>
      <c r="N677" s="624" t="s">
        <v>63</v>
      </c>
      <c r="O677" s="625"/>
      <c r="P677" s="625"/>
      <c r="Q677" s="625"/>
      <c r="R677" s="625"/>
      <c r="S677" s="626"/>
      <c r="T677" s="338" t="s">
        <v>55</v>
      </c>
      <c r="U677" s="554"/>
      <c r="V677" s="554"/>
      <c r="W677" s="554"/>
    </row>
    <row r="678" spans="1:23" x14ac:dyDescent="0.2">
      <c r="A678" s="469" t="s">
        <v>54</v>
      </c>
      <c r="B678" s="448">
        <v>1</v>
      </c>
      <c r="C678" s="449">
        <v>2</v>
      </c>
      <c r="D678" s="449">
        <v>3</v>
      </c>
      <c r="E678" s="449">
        <v>4</v>
      </c>
      <c r="F678" s="449">
        <v>5</v>
      </c>
      <c r="G678" s="450">
        <v>6</v>
      </c>
      <c r="H678" s="448">
        <v>7</v>
      </c>
      <c r="I678" s="449">
        <v>8</v>
      </c>
      <c r="J678" s="449">
        <v>9</v>
      </c>
      <c r="K678" s="449">
        <v>10</v>
      </c>
      <c r="L678" s="449">
        <v>11</v>
      </c>
      <c r="M678" s="451">
        <v>12</v>
      </c>
      <c r="N678" s="448">
        <v>13</v>
      </c>
      <c r="O678" s="449">
        <v>14</v>
      </c>
      <c r="P678" s="449">
        <v>15</v>
      </c>
      <c r="Q678" s="449">
        <v>16</v>
      </c>
      <c r="R678" s="449">
        <v>17</v>
      </c>
      <c r="S678" s="451">
        <v>18</v>
      </c>
      <c r="T678" s="459">
        <v>636</v>
      </c>
      <c r="U678" s="554"/>
      <c r="V678" s="554"/>
      <c r="W678" s="554"/>
    </row>
    <row r="679" spans="1:23" x14ac:dyDescent="0.2">
      <c r="A679" s="470" t="s">
        <v>3</v>
      </c>
      <c r="B679" s="473">
        <v>4392</v>
      </c>
      <c r="C679" s="473">
        <v>4392</v>
      </c>
      <c r="D679" s="473">
        <v>4392</v>
      </c>
      <c r="E679" s="473">
        <v>4392</v>
      </c>
      <c r="F679" s="473">
        <v>4392</v>
      </c>
      <c r="G679" s="473">
        <v>4392</v>
      </c>
      <c r="H679" s="473">
        <v>4392</v>
      </c>
      <c r="I679" s="473">
        <v>4392</v>
      </c>
      <c r="J679" s="473">
        <v>4392</v>
      </c>
      <c r="K679" s="473">
        <v>4392</v>
      </c>
      <c r="L679" s="473">
        <v>4392</v>
      </c>
      <c r="M679" s="473">
        <v>4392</v>
      </c>
      <c r="N679" s="473">
        <v>4392</v>
      </c>
      <c r="O679" s="473">
        <v>4392</v>
      </c>
      <c r="P679" s="473">
        <v>4392</v>
      </c>
      <c r="Q679" s="473">
        <v>4392</v>
      </c>
      <c r="R679" s="473">
        <v>4392</v>
      </c>
      <c r="S679" s="473">
        <v>4392</v>
      </c>
      <c r="T679" s="473">
        <v>4392</v>
      </c>
      <c r="U679" s="554"/>
      <c r="V679" s="554"/>
      <c r="W679" s="554"/>
    </row>
    <row r="680" spans="1:23" x14ac:dyDescent="0.2">
      <c r="A680" s="471" t="s">
        <v>6</v>
      </c>
      <c r="B680" s="256">
        <v>4883</v>
      </c>
      <c r="C680" s="257">
        <v>4921</v>
      </c>
      <c r="D680" s="257">
        <v>4733</v>
      </c>
      <c r="E680" s="257">
        <v>5246</v>
      </c>
      <c r="F680" s="257">
        <v>5101</v>
      </c>
      <c r="G680" s="296">
        <v>4832</v>
      </c>
      <c r="H680" s="256">
        <v>4691</v>
      </c>
      <c r="I680" s="257">
        <v>5042</v>
      </c>
      <c r="J680" s="257">
        <v>4938</v>
      </c>
      <c r="K680" s="257">
        <v>4928</v>
      </c>
      <c r="L680" s="257">
        <v>5005</v>
      </c>
      <c r="M680" s="258">
        <v>5327</v>
      </c>
      <c r="N680" s="256">
        <v>4867</v>
      </c>
      <c r="O680" s="257">
        <v>5372</v>
      </c>
      <c r="P680" s="257">
        <v>5174</v>
      </c>
      <c r="Q680" s="257">
        <v>4951</v>
      </c>
      <c r="R680" s="257">
        <v>4843</v>
      </c>
      <c r="S680" s="258">
        <v>5054</v>
      </c>
      <c r="T680" s="342">
        <v>4989</v>
      </c>
      <c r="U680" s="554"/>
      <c r="V680" s="554"/>
      <c r="W680" s="554"/>
    </row>
    <row r="681" spans="1:23" x14ac:dyDescent="0.2">
      <c r="A681" s="469" t="s">
        <v>7</v>
      </c>
      <c r="B681" s="260">
        <v>70</v>
      </c>
      <c r="C681" s="261">
        <v>67.5</v>
      </c>
      <c r="D681" s="261">
        <v>45</v>
      </c>
      <c r="E681" s="261">
        <v>50</v>
      </c>
      <c r="F681" s="261">
        <v>67.5</v>
      </c>
      <c r="G681" s="509">
        <v>70</v>
      </c>
      <c r="H681" s="260">
        <v>52.5</v>
      </c>
      <c r="I681" s="261">
        <v>67.5</v>
      </c>
      <c r="J681" s="261">
        <v>70</v>
      </c>
      <c r="K681" s="261">
        <v>58.3</v>
      </c>
      <c r="L681" s="261">
        <v>75</v>
      </c>
      <c r="M681" s="262">
        <v>52.5</v>
      </c>
      <c r="N681" s="260">
        <v>77.5</v>
      </c>
      <c r="O681" s="261">
        <v>72.5</v>
      </c>
      <c r="P681" s="261">
        <v>75</v>
      </c>
      <c r="Q681" s="261">
        <v>41.7</v>
      </c>
      <c r="R681" s="261">
        <v>62.5</v>
      </c>
      <c r="S681" s="262">
        <v>67.5</v>
      </c>
      <c r="T681" s="343">
        <v>63.1</v>
      </c>
      <c r="U681" s="554"/>
      <c r="V681" s="227"/>
      <c r="W681" s="554"/>
    </row>
    <row r="682" spans="1:23" x14ac:dyDescent="0.2">
      <c r="A682" s="469" t="s">
        <v>8</v>
      </c>
      <c r="B682" s="263">
        <v>0.14599999999999999</v>
      </c>
      <c r="C682" s="264">
        <v>0.11899999999999999</v>
      </c>
      <c r="D682" s="264">
        <v>0.123</v>
      </c>
      <c r="E682" s="264">
        <v>0.14299999999999999</v>
      </c>
      <c r="F682" s="264">
        <v>0.107</v>
      </c>
      <c r="G682" s="302">
        <v>9.9000000000000005E-2</v>
      </c>
      <c r="H682" s="263">
        <v>0.11700000000000001</v>
      </c>
      <c r="I682" s="264">
        <v>9.1999999999999998E-2</v>
      </c>
      <c r="J682" s="264">
        <v>0.11</v>
      </c>
      <c r="K682" s="264">
        <v>0.115</v>
      </c>
      <c r="L682" s="264">
        <v>0.111</v>
      </c>
      <c r="M682" s="265">
        <v>0.11799999999999999</v>
      </c>
      <c r="N682" s="263">
        <v>8.5999999999999993E-2</v>
      </c>
      <c r="O682" s="264">
        <v>0.1</v>
      </c>
      <c r="P682" s="264">
        <v>9.5000000000000001E-2</v>
      </c>
      <c r="Q682" s="264">
        <v>0.18</v>
      </c>
      <c r="R682" s="264">
        <v>0.109</v>
      </c>
      <c r="S682" s="265">
        <v>0.10100000000000001</v>
      </c>
      <c r="T682" s="344">
        <v>0.11700000000000001</v>
      </c>
      <c r="U682" s="554"/>
      <c r="V682" s="227"/>
      <c r="W682" s="554"/>
    </row>
    <row r="683" spans="1:23" x14ac:dyDescent="0.2">
      <c r="A683" s="471" t="s">
        <v>1</v>
      </c>
      <c r="B683" s="266">
        <f>B680/H679*100-100</f>
        <v>11.179417122040064</v>
      </c>
      <c r="C683" s="267">
        <f t="shared" ref="C683:E683" si="268">C680/C679*100-100</f>
        <v>12.044626593806925</v>
      </c>
      <c r="D683" s="267">
        <f t="shared" si="268"/>
        <v>7.7641165755919985</v>
      </c>
      <c r="E683" s="267">
        <f t="shared" si="268"/>
        <v>19.444444444444443</v>
      </c>
      <c r="F683" s="267">
        <f>F680/F679*100-100</f>
        <v>16.142987249544618</v>
      </c>
      <c r="G683" s="405">
        <f t="shared" ref="G683:L683" si="269">G680/G679*100-100</f>
        <v>10.01821493624773</v>
      </c>
      <c r="H683" s="266">
        <f t="shared" si="269"/>
        <v>6.8078324225865146</v>
      </c>
      <c r="I683" s="267">
        <f t="shared" si="269"/>
        <v>14.799635701275051</v>
      </c>
      <c r="J683" s="267">
        <f t="shared" si="269"/>
        <v>12.43169398907105</v>
      </c>
      <c r="K683" s="267">
        <f t="shared" si="269"/>
        <v>12.204007285974512</v>
      </c>
      <c r="L683" s="267">
        <f t="shared" si="269"/>
        <v>13.957194899817864</v>
      </c>
      <c r="M683" s="268">
        <f>M680/M679*100-100</f>
        <v>21.288706739526404</v>
      </c>
      <c r="N683" s="266">
        <f t="shared" ref="N683:T683" si="270">N680/N679*100-100</f>
        <v>10.815118397085627</v>
      </c>
      <c r="O683" s="267">
        <f t="shared" si="270"/>
        <v>22.313296903460838</v>
      </c>
      <c r="P683" s="267">
        <f t="shared" si="270"/>
        <v>17.80510018214936</v>
      </c>
      <c r="Q683" s="267">
        <f t="shared" si="270"/>
        <v>12.727686703096538</v>
      </c>
      <c r="R683" s="267">
        <f t="shared" si="270"/>
        <v>10.268670309653928</v>
      </c>
      <c r="S683" s="268">
        <f t="shared" si="270"/>
        <v>15.072859744990879</v>
      </c>
      <c r="T683" s="345">
        <f t="shared" si="270"/>
        <v>13.592896174863384</v>
      </c>
      <c r="U683" s="554"/>
      <c r="V683" s="227"/>
      <c r="W683" s="554"/>
    </row>
    <row r="684" spans="1:23" ht="13.5" thickBot="1" x14ac:dyDescent="0.25">
      <c r="A684" s="472" t="s">
        <v>27</v>
      </c>
      <c r="B684" s="474">
        <f t="shared" ref="B684:T684" si="271">B680-B667</f>
        <v>78</v>
      </c>
      <c r="C684" s="475">
        <f t="shared" si="271"/>
        <v>-85</v>
      </c>
      <c r="D684" s="475">
        <f t="shared" si="271"/>
        <v>-168</v>
      </c>
      <c r="E684" s="475">
        <f t="shared" si="271"/>
        <v>260</v>
      </c>
      <c r="F684" s="475">
        <f t="shared" si="271"/>
        <v>39</v>
      </c>
      <c r="G684" s="476">
        <f t="shared" si="271"/>
        <v>148</v>
      </c>
      <c r="H684" s="474">
        <f t="shared" si="271"/>
        <v>61</v>
      </c>
      <c r="I684" s="475">
        <f t="shared" si="271"/>
        <v>162</v>
      </c>
      <c r="J684" s="475">
        <f t="shared" si="271"/>
        <v>-41</v>
      </c>
      <c r="K684" s="475">
        <f t="shared" si="271"/>
        <v>172</v>
      </c>
      <c r="L684" s="475">
        <f t="shared" si="271"/>
        <v>81</v>
      </c>
      <c r="M684" s="477">
        <f t="shared" si="271"/>
        <v>259</v>
      </c>
      <c r="N684" s="474">
        <f t="shared" si="271"/>
        <v>-138</v>
      </c>
      <c r="O684" s="475">
        <f t="shared" si="271"/>
        <v>344</v>
      </c>
      <c r="P684" s="475">
        <f t="shared" si="271"/>
        <v>96</v>
      </c>
      <c r="Q684" s="475">
        <f t="shared" si="271"/>
        <v>229</v>
      </c>
      <c r="R684" s="475">
        <f t="shared" si="271"/>
        <v>225</v>
      </c>
      <c r="S684" s="477">
        <f t="shared" si="271"/>
        <v>347</v>
      </c>
      <c r="T684" s="478">
        <f t="shared" si="271"/>
        <v>101</v>
      </c>
      <c r="U684" s="554"/>
      <c r="V684" s="227"/>
      <c r="W684" s="554"/>
    </row>
    <row r="685" spans="1:23" x14ac:dyDescent="0.2">
      <c r="A685" s="370" t="s">
        <v>51</v>
      </c>
      <c r="B685" s="274">
        <v>698</v>
      </c>
      <c r="C685" s="275">
        <v>700</v>
      </c>
      <c r="D685" s="275">
        <v>710</v>
      </c>
      <c r="E685" s="275">
        <v>147</v>
      </c>
      <c r="F685" s="275">
        <v>717</v>
      </c>
      <c r="G685" s="407">
        <v>722</v>
      </c>
      <c r="H685" s="274">
        <v>679</v>
      </c>
      <c r="I685" s="275">
        <v>695</v>
      </c>
      <c r="J685" s="275">
        <v>694</v>
      </c>
      <c r="K685" s="275">
        <v>135</v>
      </c>
      <c r="L685" s="275">
        <v>708</v>
      </c>
      <c r="M685" s="276">
        <v>692</v>
      </c>
      <c r="N685" s="274">
        <v>701</v>
      </c>
      <c r="O685" s="275">
        <v>721</v>
      </c>
      <c r="P685" s="275">
        <v>726</v>
      </c>
      <c r="Q685" s="275">
        <v>91</v>
      </c>
      <c r="R685" s="275">
        <v>731</v>
      </c>
      <c r="S685" s="276">
        <v>720</v>
      </c>
      <c r="T685" s="347">
        <f>SUM(B685:S685)</f>
        <v>10987</v>
      </c>
      <c r="U685" s="227" t="s">
        <v>56</v>
      </c>
      <c r="V685" s="278">
        <f>T672-T685</f>
        <v>77</v>
      </c>
      <c r="W685" s="279">
        <f>V685/T672</f>
        <v>6.9595083152566885E-3</v>
      </c>
    </row>
    <row r="686" spans="1:23" x14ac:dyDescent="0.2">
      <c r="A686" s="371" t="s">
        <v>28</v>
      </c>
      <c r="B686" s="323"/>
      <c r="C686" s="240"/>
      <c r="D686" s="240"/>
      <c r="E686" s="240"/>
      <c r="F686" s="240"/>
      <c r="G686" s="408"/>
      <c r="H686" s="242"/>
      <c r="I686" s="240"/>
      <c r="J686" s="240"/>
      <c r="K686" s="240"/>
      <c r="L686" s="240"/>
      <c r="M686" s="243"/>
      <c r="N686" s="242"/>
      <c r="O686" s="240"/>
      <c r="P686" s="240"/>
      <c r="Q686" s="240"/>
      <c r="R686" s="240"/>
      <c r="S686" s="243"/>
      <c r="T686" s="339"/>
      <c r="U686" s="227" t="s">
        <v>57</v>
      </c>
      <c r="V686" s="362">
        <v>152.56</v>
      </c>
      <c r="W686" s="554"/>
    </row>
    <row r="687" spans="1:23" ht="13.5" thickBot="1" x14ac:dyDescent="0.25">
      <c r="A687" s="372" t="s">
        <v>26</v>
      </c>
      <c r="B687" s="410">
        <f t="shared" ref="B687:S687" si="272">B686-B673</f>
        <v>0</v>
      </c>
      <c r="C687" s="415">
        <f t="shared" si="272"/>
        <v>0</v>
      </c>
      <c r="D687" s="415">
        <f t="shared" si="272"/>
        <v>0</v>
      </c>
      <c r="E687" s="415">
        <f t="shared" si="272"/>
        <v>0</v>
      </c>
      <c r="F687" s="415">
        <f t="shared" si="272"/>
        <v>0</v>
      </c>
      <c r="G687" s="416">
        <f t="shared" si="272"/>
        <v>0</v>
      </c>
      <c r="H687" s="410">
        <f t="shared" si="272"/>
        <v>0</v>
      </c>
      <c r="I687" s="415">
        <f t="shared" si="272"/>
        <v>0</v>
      </c>
      <c r="J687" s="415">
        <f t="shared" si="272"/>
        <v>0</v>
      </c>
      <c r="K687" s="415">
        <f t="shared" si="272"/>
        <v>0</v>
      </c>
      <c r="L687" s="415">
        <f t="shared" si="272"/>
        <v>0</v>
      </c>
      <c r="M687" s="417">
        <f t="shared" si="272"/>
        <v>0</v>
      </c>
      <c r="N687" s="410">
        <f t="shared" si="272"/>
        <v>0</v>
      </c>
      <c r="O687" s="415">
        <f t="shared" si="272"/>
        <v>0</v>
      </c>
      <c r="P687" s="415">
        <f t="shared" si="272"/>
        <v>0</v>
      </c>
      <c r="Q687" s="415">
        <f t="shared" si="272"/>
        <v>0</v>
      </c>
      <c r="R687" s="415">
        <f t="shared" si="272"/>
        <v>0</v>
      </c>
      <c r="S687" s="417">
        <f t="shared" si="272"/>
        <v>0</v>
      </c>
      <c r="T687" s="348"/>
      <c r="U687" s="227" t="s">
        <v>26</v>
      </c>
      <c r="V687" s="227">
        <f>V686-V673</f>
        <v>8.0000000000012506E-2</v>
      </c>
      <c r="W687" s="554"/>
    </row>
    <row r="688" spans="1:23" x14ac:dyDescent="0.2">
      <c r="N688" s="237"/>
    </row>
    <row r="689" spans="1:23" ht="13.5" thickBot="1" x14ac:dyDescent="0.25"/>
    <row r="690" spans="1:23" ht="13.5" thickBot="1" x14ac:dyDescent="0.25">
      <c r="A690" s="468" t="s">
        <v>175</v>
      </c>
      <c r="B690" s="624" t="s">
        <v>53</v>
      </c>
      <c r="C690" s="625"/>
      <c r="D690" s="625"/>
      <c r="E690" s="625"/>
      <c r="F690" s="625"/>
      <c r="G690" s="626"/>
      <c r="H690" s="624" t="s">
        <v>72</v>
      </c>
      <c r="I690" s="625"/>
      <c r="J690" s="625"/>
      <c r="K690" s="625"/>
      <c r="L690" s="625"/>
      <c r="M690" s="626"/>
      <c r="N690" s="624" t="s">
        <v>63</v>
      </c>
      <c r="O690" s="625"/>
      <c r="P690" s="625"/>
      <c r="Q690" s="625"/>
      <c r="R690" s="625"/>
      <c r="S690" s="626"/>
      <c r="T690" s="338" t="s">
        <v>55</v>
      </c>
      <c r="U690" s="578"/>
      <c r="V690" s="578"/>
      <c r="W690" s="578"/>
    </row>
    <row r="691" spans="1:23" x14ac:dyDescent="0.2">
      <c r="A691" s="469" t="s">
        <v>54</v>
      </c>
      <c r="B691" s="448">
        <v>1</v>
      </c>
      <c r="C691" s="449">
        <v>2</v>
      </c>
      <c r="D691" s="449">
        <v>3</v>
      </c>
      <c r="E691" s="449">
        <v>4</v>
      </c>
      <c r="F691" s="449">
        <v>5</v>
      </c>
      <c r="G691" s="450">
        <v>6</v>
      </c>
      <c r="H691" s="448">
        <v>7</v>
      </c>
      <c r="I691" s="449">
        <v>8</v>
      </c>
      <c r="J691" s="449">
        <v>9</v>
      </c>
      <c r="K691" s="449">
        <v>10</v>
      </c>
      <c r="L691" s="449">
        <v>11</v>
      </c>
      <c r="M691" s="451">
        <v>12</v>
      </c>
      <c r="N691" s="448">
        <v>13</v>
      </c>
      <c r="O691" s="449">
        <v>14</v>
      </c>
      <c r="P691" s="449">
        <v>15</v>
      </c>
      <c r="Q691" s="449">
        <v>16</v>
      </c>
      <c r="R691" s="449">
        <v>17</v>
      </c>
      <c r="S691" s="451">
        <v>18</v>
      </c>
      <c r="T691" s="459">
        <v>637</v>
      </c>
      <c r="U691" s="578"/>
      <c r="V691" s="578"/>
      <c r="W691" s="578"/>
    </row>
    <row r="692" spans="1:23" x14ac:dyDescent="0.2">
      <c r="A692" s="470" t="s">
        <v>3</v>
      </c>
      <c r="B692" s="473">
        <v>4428</v>
      </c>
      <c r="C692" s="473">
        <v>4428</v>
      </c>
      <c r="D692" s="473">
        <v>4428</v>
      </c>
      <c r="E692" s="473">
        <v>4428</v>
      </c>
      <c r="F692" s="473">
        <v>4428</v>
      </c>
      <c r="G692" s="473">
        <v>4428</v>
      </c>
      <c r="H692" s="473">
        <v>4428</v>
      </c>
      <c r="I692" s="473">
        <v>4428</v>
      </c>
      <c r="J692" s="473">
        <v>4428</v>
      </c>
      <c r="K692" s="473">
        <v>4428</v>
      </c>
      <c r="L692" s="473">
        <v>4428</v>
      </c>
      <c r="M692" s="473">
        <v>4428</v>
      </c>
      <c r="N692" s="473">
        <v>4428</v>
      </c>
      <c r="O692" s="473">
        <v>4428</v>
      </c>
      <c r="P692" s="473">
        <v>4428</v>
      </c>
      <c r="Q692" s="473">
        <v>4428</v>
      </c>
      <c r="R692" s="473">
        <v>4428</v>
      </c>
      <c r="S692" s="473">
        <v>4428</v>
      </c>
      <c r="T692" s="473">
        <v>4428</v>
      </c>
      <c r="U692" s="578"/>
      <c r="V692" s="578"/>
      <c r="W692" s="578"/>
    </row>
    <row r="693" spans="1:23" x14ac:dyDescent="0.2">
      <c r="A693" s="471" t="s">
        <v>6</v>
      </c>
      <c r="B693" s="256">
        <v>4881</v>
      </c>
      <c r="C693" s="257">
        <v>4732</v>
      </c>
      <c r="D693" s="257">
        <v>4848</v>
      </c>
      <c r="E693" s="257">
        <v>5250</v>
      </c>
      <c r="F693" s="257">
        <v>4947</v>
      </c>
      <c r="G693" s="296">
        <v>4838</v>
      </c>
      <c r="H693" s="256">
        <v>4787</v>
      </c>
      <c r="I693" s="257">
        <v>4970</v>
      </c>
      <c r="J693" s="257">
        <v>4911</v>
      </c>
      <c r="K693" s="257">
        <v>5317</v>
      </c>
      <c r="L693" s="257">
        <v>5017</v>
      </c>
      <c r="M693" s="258">
        <v>5307</v>
      </c>
      <c r="N693" s="256">
        <v>4940</v>
      </c>
      <c r="O693" s="257">
        <v>5190</v>
      </c>
      <c r="P693" s="257">
        <v>5118</v>
      </c>
      <c r="Q693" s="257">
        <v>4765</v>
      </c>
      <c r="R693" s="257">
        <v>4937</v>
      </c>
      <c r="S693" s="258">
        <v>5201</v>
      </c>
      <c r="T693" s="342">
        <v>4982</v>
      </c>
      <c r="U693" s="578"/>
      <c r="V693" s="578"/>
      <c r="W693" s="578"/>
    </row>
    <row r="694" spans="1:23" x14ac:dyDescent="0.2">
      <c r="A694" s="469" t="s">
        <v>7</v>
      </c>
      <c r="B694" s="260">
        <v>55</v>
      </c>
      <c r="C694" s="261">
        <v>65</v>
      </c>
      <c r="D694" s="261">
        <v>67.5</v>
      </c>
      <c r="E694" s="261">
        <v>75</v>
      </c>
      <c r="F694" s="261">
        <v>62.5</v>
      </c>
      <c r="G694" s="509">
        <v>62.5</v>
      </c>
      <c r="H694" s="260">
        <v>67.5</v>
      </c>
      <c r="I694" s="261">
        <v>56.1</v>
      </c>
      <c r="J694" s="261">
        <v>55</v>
      </c>
      <c r="K694" s="261">
        <v>16.7</v>
      </c>
      <c r="L694" s="261">
        <v>72.5</v>
      </c>
      <c r="M694" s="262">
        <v>5</v>
      </c>
      <c r="N694" s="260">
        <v>47.5</v>
      </c>
      <c r="O694" s="261">
        <v>65</v>
      </c>
      <c r="P694" s="261">
        <v>72.5</v>
      </c>
      <c r="Q694" s="261">
        <v>66.7</v>
      </c>
      <c r="R694" s="261">
        <v>50</v>
      </c>
      <c r="S694" s="262">
        <v>47.5</v>
      </c>
      <c r="T694" s="343">
        <v>59.2</v>
      </c>
      <c r="U694" s="578"/>
      <c r="V694" s="227"/>
      <c r="W694" s="578"/>
    </row>
    <row r="695" spans="1:23" x14ac:dyDescent="0.2">
      <c r="A695" s="469" t="s">
        <v>8</v>
      </c>
      <c r="B695" s="263">
        <v>0.125</v>
      </c>
      <c r="C695" s="264">
        <v>0.10199999999999999</v>
      </c>
      <c r="D695" s="264">
        <v>0.11600000000000001</v>
      </c>
      <c r="E695" s="264">
        <v>0.113</v>
      </c>
      <c r="F695" s="264">
        <v>0.111</v>
      </c>
      <c r="G695" s="302">
        <v>0.10100000000000001</v>
      </c>
      <c r="H695" s="263">
        <v>0.10299999999999999</v>
      </c>
      <c r="I695" s="264">
        <v>0.11899999999999999</v>
      </c>
      <c r="J695" s="264">
        <v>0.124</v>
      </c>
      <c r="K695" s="264">
        <v>0.184</v>
      </c>
      <c r="L695" s="264">
        <v>9.6000000000000002E-2</v>
      </c>
      <c r="M695" s="265">
        <v>0.14799999999999999</v>
      </c>
      <c r="N695" s="263">
        <v>0.11899999999999999</v>
      </c>
      <c r="O695" s="264">
        <v>0.1</v>
      </c>
      <c r="P695" s="264">
        <v>8.8999999999999996E-2</v>
      </c>
      <c r="Q695" s="264">
        <v>0.155</v>
      </c>
      <c r="R695" s="264">
        <v>0.14399999999999999</v>
      </c>
      <c r="S695" s="265">
        <v>0.123</v>
      </c>
      <c r="T695" s="344">
        <v>0.121</v>
      </c>
      <c r="U695" s="578"/>
      <c r="V695" s="227"/>
      <c r="W695" s="578"/>
    </row>
    <row r="696" spans="1:23" x14ac:dyDescent="0.2">
      <c r="A696" s="471" t="s">
        <v>1</v>
      </c>
      <c r="B696" s="266">
        <f>B693/H692*100-100</f>
        <v>10.230352303523034</v>
      </c>
      <c r="C696" s="267">
        <f t="shared" ref="C696:E696" si="273">C693/C692*100-100</f>
        <v>6.8654019873532093</v>
      </c>
      <c r="D696" s="267">
        <f t="shared" si="273"/>
        <v>9.4850948509484994</v>
      </c>
      <c r="E696" s="267">
        <f t="shared" si="273"/>
        <v>18.563685636856377</v>
      </c>
      <c r="F696" s="267">
        <f>F693/F692*100-100</f>
        <v>11.72086720867209</v>
      </c>
      <c r="G696" s="405">
        <f t="shared" ref="G696:L696" si="274">G693/G692*100-100</f>
        <v>9.2592592592592524</v>
      </c>
      <c r="H696" s="266">
        <f t="shared" si="274"/>
        <v>8.1074977416440817</v>
      </c>
      <c r="I696" s="267">
        <f t="shared" si="274"/>
        <v>12.240289069557363</v>
      </c>
      <c r="J696" s="267">
        <f t="shared" si="274"/>
        <v>10.907859078590775</v>
      </c>
      <c r="K696" s="267">
        <f t="shared" si="274"/>
        <v>20.076784101174354</v>
      </c>
      <c r="L696" s="267">
        <f t="shared" si="274"/>
        <v>13.301716350496832</v>
      </c>
      <c r="M696" s="268">
        <f>M693/M692*100-100</f>
        <v>19.850948509485107</v>
      </c>
      <c r="N696" s="266">
        <f t="shared" ref="N696:T696" si="275">N693/N692*100-100</f>
        <v>11.562782294489608</v>
      </c>
      <c r="O696" s="267">
        <f t="shared" si="275"/>
        <v>17.208672086720881</v>
      </c>
      <c r="P696" s="267">
        <f t="shared" si="275"/>
        <v>15.582655826558266</v>
      </c>
      <c r="Q696" s="267">
        <f t="shared" si="275"/>
        <v>7.6106594399277299</v>
      </c>
      <c r="R696" s="267">
        <f t="shared" si="275"/>
        <v>11.495031616982843</v>
      </c>
      <c r="S696" s="268">
        <f t="shared" si="275"/>
        <v>17.457091237579036</v>
      </c>
      <c r="T696" s="345">
        <f t="shared" si="275"/>
        <v>12.511291779584454</v>
      </c>
      <c r="U696" s="578"/>
      <c r="V696" s="227"/>
      <c r="W696" s="578"/>
    </row>
    <row r="697" spans="1:23" ht="13.5" thickBot="1" x14ac:dyDescent="0.25">
      <c r="A697" s="472" t="s">
        <v>27</v>
      </c>
      <c r="B697" s="474">
        <f t="shared" ref="B697:T697" si="276">B693-B680</f>
        <v>-2</v>
      </c>
      <c r="C697" s="475">
        <f t="shared" si="276"/>
        <v>-189</v>
      </c>
      <c r="D697" s="475">
        <f t="shared" si="276"/>
        <v>115</v>
      </c>
      <c r="E697" s="475">
        <f t="shared" si="276"/>
        <v>4</v>
      </c>
      <c r="F697" s="475">
        <f t="shared" si="276"/>
        <v>-154</v>
      </c>
      <c r="G697" s="476">
        <f t="shared" si="276"/>
        <v>6</v>
      </c>
      <c r="H697" s="474">
        <f t="shared" si="276"/>
        <v>96</v>
      </c>
      <c r="I697" s="475">
        <f t="shared" si="276"/>
        <v>-72</v>
      </c>
      <c r="J697" s="475">
        <f t="shared" si="276"/>
        <v>-27</v>
      </c>
      <c r="K697" s="475">
        <f t="shared" si="276"/>
        <v>389</v>
      </c>
      <c r="L697" s="475">
        <f t="shared" si="276"/>
        <v>12</v>
      </c>
      <c r="M697" s="477">
        <f t="shared" si="276"/>
        <v>-20</v>
      </c>
      <c r="N697" s="474">
        <f t="shared" si="276"/>
        <v>73</v>
      </c>
      <c r="O697" s="475">
        <f t="shared" si="276"/>
        <v>-182</v>
      </c>
      <c r="P697" s="475">
        <f t="shared" si="276"/>
        <v>-56</v>
      </c>
      <c r="Q697" s="475">
        <f t="shared" si="276"/>
        <v>-186</v>
      </c>
      <c r="R697" s="475">
        <f t="shared" si="276"/>
        <v>94</v>
      </c>
      <c r="S697" s="477">
        <f t="shared" si="276"/>
        <v>147</v>
      </c>
      <c r="T697" s="478">
        <f t="shared" si="276"/>
        <v>-7</v>
      </c>
      <c r="U697" s="578"/>
      <c r="V697" s="227"/>
      <c r="W697" s="578"/>
    </row>
    <row r="698" spans="1:23" x14ac:dyDescent="0.2">
      <c r="A698" s="370" t="s">
        <v>51</v>
      </c>
      <c r="B698" s="274">
        <v>693</v>
      </c>
      <c r="C698" s="275">
        <v>695</v>
      </c>
      <c r="D698" s="275">
        <v>708</v>
      </c>
      <c r="E698" s="275">
        <v>141</v>
      </c>
      <c r="F698" s="275">
        <v>707</v>
      </c>
      <c r="G698" s="407">
        <v>721</v>
      </c>
      <c r="H698" s="274">
        <v>676</v>
      </c>
      <c r="I698" s="275">
        <v>688</v>
      </c>
      <c r="J698" s="275">
        <v>691</v>
      </c>
      <c r="K698" s="275">
        <v>131</v>
      </c>
      <c r="L698" s="275">
        <v>705</v>
      </c>
      <c r="M698" s="276">
        <v>689</v>
      </c>
      <c r="N698" s="274">
        <v>700</v>
      </c>
      <c r="O698" s="275">
        <v>716</v>
      </c>
      <c r="P698" s="275">
        <v>723</v>
      </c>
      <c r="Q698" s="275">
        <v>82</v>
      </c>
      <c r="R698" s="275">
        <v>729</v>
      </c>
      <c r="S698" s="276">
        <v>716</v>
      </c>
      <c r="T698" s="347">
        <f>SUM(B698:S698)</f>
        <v>10911</v>
      </c>
      <c r="U698" s="227" t="s">
        <v>56</v>
      </c>
      <c r="V698" s="278">
        <f>T685-T698</f>
        <v>76</v>
      </c>
      <c r="W698" s="279">
        <f>V698/T685</f>
        <v>6.917265859652316E-3</v>
      </c>
    </row>
    <row r="699" spans="1:23" x14ac:dyDescent="0.2">
      <c r="A699" s="371" t="s">
        <v>28</v>
      </c>
      <c r="B699" s="323"/>
      <c r="C699" s="240"/>
      <c r="D699" s="240"/>
      <c r="E699" s="240"/>
      <c r="F699" s="240"/>
      <c r="G699" s="408"/>
      <c r="H699" s="242"/>
      <c r="I699" s="240"/>
      <c r="J699" s="240"/>
      <c r="K699" s="240"/>
      <c r="L699" s="240"/>
      <c r="M699" s="243"/>
      <c r="N699" s="242"/>
      <c r="O699" s="240"/>
      <c r="P699" s="240"/>
      <c r="Q699" s="240"/>
      <c r="R699" s="240"/>
      <c r="S699" s="243"/>
      <c r="T699" s="339"/>
      <c r="U699" s="227" t="s">
        <v>57</v>
      </c>
      <c r="V699" s="362">
        <v>152.63999999999999</v>
      </c>
      <c r="W699" s="578"/>
    </row>
    <row r="700" spans="1:23" ht="13.5" thickBot="1" x14ac:dyDescent="0.25">
      <c r="A700" s="372" t="s">
        <v>26</v>
      </c>
      <c r="B700" s="410">
        <f t="shared" ref="B700:S700" si="277">B699-B686</f>
        <v>0</v>
      </c>
      <c r="C700" s="415">
        <f t="shared" si="277"/>
        <v>0</v>
      </c>
      <c r="D700" s="415">
        <f t="shared" si="277"/>
        <v>0</v>
      </c>
      <c r="E700" s="415">
        <f t="shared" si="277"/>
        <v>0</v>
      </c>
      <c r="F700" s="415">
        <f t="shared" si="277"/>
        <v>0</v>
      </c>
      <c r="G700" s="416">
        <f t="shared" si="277"/>
        <v>0</v>
      </c>
      <c r="H700" s="410">
        <f t="shared" si="277"/>
        <v>0</v>
      </c>
      <c r="I700" s="415">
        <f t="shared" si="277"/>
        <v>0</v>
      </c>
      <c r="J700" s="415">
        <f t="shared" si="277"/>
        <v>0</v>
      </c>
      <c r="K700" s="415">
        <f t="shared" si="277"/>
        <v>0</v>
      </c>
      <c r="L700" s="415">
        <f t="shared" si="277"/>
        <v>0</v>
      </c>
      <c r="M700" s="417">
        <f t="shared" si="277"/>
        <v>0</v>
      </c>
      <c r="N700" s="410">
        <f t="shared" si="277"/>
        <v>0</v>
      </c>
      <c r="O700" s="415">
        <f t="shared" si="277"/>
        <v>0</v>
      </c>
      <c r="P700" s="415">
        <f t="shared" si="277"/>
        <v>0</v>
      </c>
      <c r="Q700" s="415">
        <f t="shared" si="277"/>
        <v>0</v>
      </c>
      <c r="R700" s="415">
        <f t="shared" si="277"/>
        <v>0</v>
      </c>
      <c r="S700" s="417">
        <f t="shared" si="277"/>
        <v>0</v>
      </c>
      <c r="T700" s="348"/>
      <c r="U700" s="227" t="s">
        <v>26</v>
      </c>
      <c r="V700" s="227">
        <f>V699-V686</f>
        <v>7.9999999999984084E-2</v>
      </c>
      <c r="W700" s="578"/>
    </row>
    <row r="702" spans="1:23" ht="13.5" thickBot="1" x14ac:dyDescent="0.25"/>
    <row r="703" spans="1:23" ht="13.5" thickBot="1" x14ac:dyDescent="0.25">
      <c r="A703" s="468" t="s">
        <v>177</v>
      </c>
      <c r="B703" s="621" t="s">
        <v>53</v>
      </c>
      <c r="C703" s="622"/>
      <c r="D703" s="622"/>
      <c r="E703" s="622"/>
      <c r="F703" s="622"/>
      <c r="G703" s="623"/>
      <c r="H703" s="621" t="s">
        <v>72</v>
      </c>
      <c r="I703" s="622"/>
      <c r="J703" s="622"/>
      <c r="K703" s="622"/>
      <c r="L703" s="622"/>
      <c r="M703" s="623"/>
      <c r="N703" s="621" t="s">
        <v>63</v>
      </c>
      <c r="O703" s="622"/>
      <c r="P703" s="622"/>
      <c r="Q703" s="622"/>
      <c r="R703" s="622"/>
      <c r="S703" s="623"/>
      <c r="T703" s="313" t="s">
        <v>55</v>
      </c>
      <c r="U703" s="596"/>
      <c r="V703" s="596"/>
      <c r="W703" s="596"/>
    </row>
    <row r="704" spans="1:23" x14ac:dyDescent="0.2">
      <c r="A704" s="469" t="s">
        <v>54</v>
      </c>
      <c r="B704" s="490">
        <v>1</v>
      </c>
      <c r="C704" s="329">
        <v>2</v>
      </c>
      <c r="D704" s="329">
        <v>3</v>
      </c>
      <c r="E704" s="329">
        <v>4</v>
      </c>
      <c r="F704" s="329">
        <v>5</v>
      </c>
      <c r="G704" s="483">
        <v>6</v>
      </c>
      <c r="H704" s="490">
        <v>7</v>
      </c>
      <c r="I704" s="329">
        <v>8</v>
      </c>
      <c r="J704" s="329">
        <v>9</v>
      </c>
      <c r="K704" s="329">
        <v>10</v>
      </c>
      <c r="L704" s="329">
        <v>11</v>
      </c>
      <c r="M704" s="483">
        <v>12</v>
      </c>
      <c r="N704" s="490">
        <v>13</v>
      </c>
      <c r="O704" s="329">
        <v>14</v>
      </c>
      <c r="P704" s="329">
        <v>15</v>
      </c>
      <c r="Q704" s="329">
        <v>16</v>
      </c>
      <c r="R704" s="329">
        <v>17</v>
      </c>
      <c r="S704" s="483">
        <v>18</v>
      </c>
      <c r="T704" s="575">
        <v>638</v>
      </c>
      <c r="U704" s="596"/>
      <c r="V704" s="596"/>
      <c r="W704" s="596"/>
    </row>
    <row r="705" spans="1:23" x14ac:dyDescent="0.2">
      <c r="A705" s="470" t="s">
        <v>3</v>
      </c>
      <c r="B705" s="570">
        <v>4464</v>
      </c>
      <c r="C705" s="570">
        <v>4464</v>
      </c>
      <c r="D705" s="570">
        <v>4464</v>
      </c>
      <c r="E705" s="570">
        <v>4464</v>
      </c>
      <c r="F705" s="570">
        <v>4464</v>
      </c>
      <c r="G705" s="570">
        <v>4464</v>
      </c>
      <c r="H705" s="570">
        <v>4464</v>
      </c>
      <c r="I705" s="570">
        <v>4464</v>
      </c>
      <c r="J705" s="570">
        <v>4464</v>
      </c>
      <c r="K705" s="570">
        <v>4464</v>
      </c>
      <c r="L705" s="570">
        <v>4464</v>
      </c>
      <c r="M705" s="570">
        <v>4464</v>
      </c>
      <c r="N705" s="570">
        <v>4464</v>
      </c>
      <c r="O705" s="570">
        <v>4464</v>
      </c>
      <c r="P705" s="570">
        <v>4464</v>
      </c>
      <c r="Q705" s="570">
        <v>4464</v>
      </c>
      <c r="R705" s="570">
        <v>4464</v>
      </c>
      <c r="S705" s="570">
        <v>4464</v>
      </c>
      <c r="T705" s="570">
        <v>4464</v>
      </c>
      <c r="U705" s="596"/>
      <c r="V705" s="596"/>
      <c r="W705" s="596"/>
    </row>
    <row r="706" spans="1:23" x14ac:dyDescent="0.2">
      <c r="A706" s="471" t="s">
        <v>6</v>
      </c>
      <c r="B706" s="256">
        <v>4885</v>
      </c>
      <c r="C706" s="257">
        <v>4841</v>
      </c>
      <c r="D706" s="257">
        <v>4833</v>
      </c>
      <c r="E706" s="257">
        <v>5241</v>
      </c>
      <c r="F706" s="257">
        <v>5032</v>
      </c>
      <c r="G706" s="258">
        <v>4839</v>
      </c>
      <c r="H706" s="256">
        <v>4749</v>
      </c>
      <c r="I706" s="257">
        <v>5050</v>
      </c>
      <c r="J706" s="257">
        <v>4927</v>
      </c>
      <c r="K706" s="257">
        <v>5143</v>
      </c>
      <c r="L706" s="257">
        <v>5001</v>
      </c>
      <c r="M706" s="258">
        <v>5383</v>
      </c>
      <c r="N706" s="256">
        <v>4990</v>
      </c>
      <c r="O706" s="257">
        <v>5190</v>
      </c>
      <c r="P706" s="257">
        <v>5054</v>
      </c>
      <c r="Q706" s="257">
        <v>4838</v>
      </c>
      <c r="R706" s="257">
        <v>4927</v>
      </c>
      <c r="S706" s="258">
        <v>5139</v>
      </c>
      <c r="T706" s="259">
        <v>4994.3999999999996</v>
      </c>
      <c r="U706" s="596"/>
      <c r="V706" s="596"/>
      <c r="W706" s="596"/>
    </row>
    <row r="707" spans="1:23" x14ac:dyDescent="0.2">
      <c r="A707" s="469" t="s">
        <v>7</v>
      </c>
      <c r="B707" s="260">
        <v>61</v>
      </c>
      <c r="C707" s="261">
        <v>62</v>
      </c>
      <c r="D707" s="261">
        <v>52.2</v>
      </c>
      <c r="E707" s="261">
        <v>61.5</v>
      </c>
      <c r="F707" s="261">
        <v>65.099999999999994</v>
      </c>
      <c r="G707" s="262">
        <v>71</v>
      </c>
      <c r="H707" s="260">
        <v>55.5</v>
      </c>
      <c r="I707" s="261">
        <v>62.5</v>
      </c>
      <c r="J707" s="261">
        <v>64.099999999999994</v>
      </c>
      <c r="K707" s="261">
        <v>21.7</v>
      </c>
      <c r="L707" s="261">
        <v>72.5</v>
      </c>
      <c r="M707" s="262">
        <v>70</v>
      </c>
      <c r="N707" s="260">
        <v>62.5</v>
      </c>
      <c r="O707" s="261">
        <v>68.3</v>
      </c>
      <c r="P707" s="261">
        <v>73.3</v>
      </c>
      <c r="Q707" s="261">
        <v>50.3</v>
      </c>
      <c r="R707" s="261">
        <v>61.25</v>
      </c>
      <c r="S707" s="262">
        <v>58.75</v>
      </c>
      <c r="T707" s="576">
        <v>60.4</v>
      </c>
      <c r="U707" s="596"/>
      <c r="V707" s="227"/>
      <c r="W707" s="596"/>
    </row>
    <row r="708" spans="1:23" x14ac:dyDescent="0.2">
      <c r="A708" s="469" t="s">
        <v>8</v>
      </c>
      <c r="B708" s="263">
        <v>9.0999999999999998E-2</v>
      </c>
      <c r="C708" s="264">
        <v>0.1123</v>
      </c>
      <c r="D708" s="264">
        <v>0.11600000000000001</v>
      </c>
      <c r="E708" s="264">
        <v>0.127</v>
      </c>
      <c r="F708" s="264">
        <v>0.11799999999999999</v>
      </c>
      <c r="G708" s="265">
        <v>0.109</v>
      </c>
      <c r="H708" s="263">
        <v>0.10100000000000001</v>
      </c>
      <c r="I708" s="264">
        <v>0.114</v>
      </c>
      <c r="J708" s="264">
        <v>0.11700000000000001</v>
      </c>
      <c r="K708" s="264">
        <v>0.17799999999999999</v>
      </c>
      <c r="L708" s="264">
        <v>9.5000000000000001E-2</v>
      </c>
      <c r="M708" s="265">
        <v>0.13300000000000001</v>
      </c>
      <c r="N708" s="263">
        <v>0.1053</v>
      </c>
      <c r="O708" s="264">
        <v>0.1045</v>
      </c>
      <c r="P708" s="264">
        <v>9.0999999999999998E-2</v>
      </c>
      <c r="Q708" s="264">
        <v>0.112</v>
      </c>
      <c r="R708" s="264">
        <v>0.1023</v>
      </c>
      <c r="S708" s="265">
        <v>0.11700000000000001</v>
      </c>
      <c r="T708" s="615">
        <v>0.113</v>
      </c>
      <c r="U708" s="596"/>
      <c r="V708" s="227"/>
      <c r="W708" s="596"/>
    </row>
    <row r="709" spans="1:23" x14ac:dyDescent="0.2">
      <c r="A709" s="471" t="s">
        <v>1</v>
      </c>
      <c r="B709" s="266">
        <f>B706/H705*100-100</f>
        <v>9.4310035842293871</v>
      </c>
      <c r="C709" s="267">
        <f t="shared" ref="C709:E709" si="278">C706/C705*100-100</f>
        <v>8.4453405017921028</v>
      </c>
      <c r="D709" s="267">
        <f t="shared" si="278"/>
        <v>8.2661290322580783</v>
      </c>
      <c r="E709" s="267">
        <f t="shared" si="278"/>
        <v>17.405913978494624</v>
      </c>
      <c r="F709" s="267">
        <f>F706/F705*100-100</f>
        <v>12.724014336917563</v>
      </c>
      <c r="G709" s="268">
        <f t="shared" ref="G709:L709" si="279">G706/G705*100-100</f>
        <v>8.4005376344086073</v>
      </c>
      <c r="H709" s="266">
        <f t="shared" si="279"/>
        <v>6.3844086021505433</v>
      </c>
      <c r="I709" s="267">
        <f t="shared" si="279"/>
        <v>13.127240143369164</v>
      </c>
      <c r="J709" s="267">
        <f t="shared" si="279"/>
        <v>10.371863799283148</v>
      </c>
      <c r="K709" s="267">
        <f t="shared" si="279"/>
        <v>15.210573476702521</v>
      </c>
      <c r="L709" s="267">
        <f t="shared" si="279"/>
        <v>12.02956989247312</v>
      </c>
      <c r="M709" s="268">
        <f>M706/M705*100-100</f>
        <v>20.586917562724011</v>
      </c>
      <c r="N709" s="266">
        <f t="shared" ref="N709:T709" si="280">N706/N705*100-100</f>
        <v>11.783154121863788</v>
      </c>
      <c r="O709" s="267">
        <f t="shared" si="280"/>
        <v>16.263440860215056</v>
      </c>
      <c r="P709" s="267">
        <f t="shared" si="280"/>
        <v>13.216845878136212</v>
      </c>
      <c r="Q709" s="267">
        <f t="shared" si="280"/>
        <v>8.3781362007168525</v>
      </c>
      <c r="R709" s="267">
        <f t="shared" si="280"/>
        <v>10.371863799283148</v>
      </c>
      <c r="S709" s="268">
        <f t="shared" si="280"/>
        <v>15.120967741935473</v>
      </c>
      <c r="T709" s="269">
        <f t="shared" si="280"/>
        <v>11.881720430107507</v>
      </c>
      <c r="U709" s="596"/>
      <c r="V709" s="227"/>
      <c r="W709" s="596"/>
    </row>
    <row r="710" spans="1:23" ht="13.5" thickBot="1" x14ac:dyDescent="0.25">
      <c r="A710" s="472" t="s">
        <v>27</v>
      </c>
      <c r="B710" s="410">
        <f t="shared" ref="B710:T710" si="281">B706-B693</f>
        <v>4</v>
      </c>
      <c r="C710" s="415">
        <f t="shared" si="281"/>
        <v>109</v>
      </c>
      <c r="D710" s="415">
        <f t="shared" si="281"/>
        <v>-15</v>
      </c>
      <c r="E710" s="415">
        <f t="shared" si="281"/>
        <v>-9</v>
      </c>
      <c r="F710" s="415">
        <f t="shared" si="281"/>
        <v>85</v>
      </c>
      <c r="G710" s="417">
        <f t="shared" si="281"/>
        <v>1</v>
      </c>
      <c r="H710" s="410">
        <f t="shared" si="281"/>
        <v>-38</v>
      </c>
      <c r="I710" s="415">
        <f t="shared" si="281"/>
        <v>80</v>
      </c>
      <c r="J710" s="415">
        <f t="shared" si="281"/>
        <v>16</v>
      </c>
      <c r="K710" s="415">
        <f t="shared" si="281"/>
        <v>-174</v>
      </c>
      <c r="L710" s="415">
        <f t="shared" si="281"/>
        <v>-16</v>
      </c>
      <c r="M710" s="417">
        <f t="shared" si="281"/>
        <v>76</v>
      </c>
      <c r="N710" s="410">
        <f t="shared" si="281"/>
        <v>50</v>
      </c>
      <c r="O710" s="415">
        <f t="shared" si="281"/>
        <v>0</v>
      </c>
      <c r="P710" s="415">
        <f t="shared" si="281"/>
        <v>-64</v>
      </c>
      <c r="Q710" s="415">
        <f t="shared" si="281"/>
        <v>73</v>
      </c>
      <c r="R710" s="415">
        <f t="shared" si="281"/>
        <v>-10</v>
      </c>
      <c r="S710" s="417">
        <f t="shared" si="281"/>
        <v>-62</v>
      </c>
      <c r="T710" s="480">
        <f t="shared" si="281"/>
        <v>12.399999999999636</v>
      </c>
      <c r="U710" s="596"/>
      <c r="V710" s="227"/>
      <c r="W710" s="596"/>
    </row>
    <row r="711" spans="1:23" x14ac:dyDescent="0.2">
      <c r="A711" s="370" t="s">
        <v>51</v>
      </c>
      <c r="B711" s="486"/>
      <c r="C711" s="487"/>
      <c r="D711" s="487"/>
      <c r="E711" s="487"/>
      <c r="F711" s="487"/>
      <c r="G711" s="488"/>
      <c r="H711" s="486"/>
      <c r="I711" s="487"/>
      <c r="J711" s="487"/>
      <c r="K711" s="487"/>
      <c r="L711" s="487"/>
      <c r="M711" s="489"/>
      <c r="N711" s="486"/>
      <c r="O711" s="487"/>
      <c r="P711" s="487"/>
      <c r="Q711" s="487"/>
      <c r="R711" s="487"/>
      <c r="S711" s="489"/>
      <c r="T711" s="347">
        <f>SUM(B711:S711)</f>
        <v>0</v>
      </c>
      <c r="U711" s="227" t="s">
        <v>56</v>
      </c>
      <c r="V711" s="278">
        <f>T698-T711</f>
        <v>10911</v>
      </c>
      <c r="W711" s="279">
        <f>V711/T698</f>
        <v>1</v>
      </c>
    </row>
    <row r="712" spans="1:23" x14ac:dyDescent="0.2">
      <c r="A712" s="371" t="s">
        <v>28</v>
      </c>
      <c r="B712" s="323"/>
      <c r="C712" s="240"/>
      <c r="D712" s="240"/>
      <c r="E712" s="240"/>
      <c r="F712" s="240"/>
      <c r="G712" s="408"/>
      <c r="H712" s="242"/>
      <c r="I712" s="240"/>
      <c r="J712" s="240"/>
      <c r="K712" s="240"/>
      <c r="L712" s="240"/>
      <c r="M712" s="243"/>
      <c r="N712" s="242"/>
      <c r="O712" s="240"/>
      <c r="P712" s="240"/>
      <c r="Q712" s="240"/>
      <c r="R712" s="240"/>
      <c r="S712" s="243"/>
      <c r="T712" s="339"/>
      <c r="U712" s="227" t="s">
        <v>57</v>
      </c>
      <c r="V712" s="362">
        <v>152.65</v>
      </c>
      <c r="W712" s="596"/>
    </row>
    <row r="713" spans="1:23" ht="13.5" thickBot="1" x14ac:dyDescent="0.25">
      <c r="A713" s="372" t="s">
        <v>26</v>
      </c>
      <c r="B713" s="410">
        <f t="shared" ref="B713:S713" si="282">B712-B699</f>
        <v>0</v>
      </c>
      <c r="C713" s="415">
        <f t="shared" si="282"/>
        <v>0</v>
      </c>
      <c r="D713" s="415">
        <f t="shared" si="282"/>
        <v>0</v>
      </c>
      <c r="E713" s="415">
        <f t="shared" si="282"/>
        <v>0</v>
      </c>
      <c r="F713" s="415">
        <f t="shared" si="282"/>
        <v>0</v>
      </c>
      <c r="G713" s="416">
        <f t="shared" si="282"/>
        <v>0</v>
      </c>
      <c r="H713" s="410">
        <f t="shared" si="282"/>
        <v>0</v>
      </c>
      <c r="I713" s="415">
        <f t="shared" si="282"/>
        <v>0</v>
      </c>
      <c r="J713" s="415">
        <f t="shared" si="282"/>
        <v>0</v>
      </c>
      <c r="K713" s="415">
        <f t="shared" si="282"/>
        <v>0</v>
      </c>
      <c r="L713" s="415">
        <f t="shared" si="282"/>
        <v>0</v>
      </c>
      <c r="M713" s="417">
        <f t="shared" si="282"/>
        <v>0</v>
      </c>
      <c r="N713" s="410">
        <f t="shared" si="282"/>
        <v>0</v>
      </c>
      <c r="O713" s="415">
        <f t="shared" si="282"/>
        <v>0</v>
      </c>
      <c r="P713" s="415">
        <f t="shared" si="282"/>
        <v>0</v>
      </c>
      <c r="Q713" s="415">
        <f t="shared" si="282"/>
        <v>0</v>
      </c>
      <c r="R713" s="415">
        <f t="shared" si="282"/>
        <v>0</v>
      </c>
      <c r="S713" s="417">
        <f t="shared" si="282"/>
        <v>0</v>
      </c>
      <c r="T713" s="348"/>
      <c r="U713" s="227" t="s">
        <v>26</v>
      </c>
      <c r="V713" s="227">
        <f>V712-V699</f>
        <v>1.0000000000019327E-2</v>
      </c>
      <c r="W713" s="596"/>
    </row>
  </sheetData>
  <mergeCells count="149">
    <mergeCell ref="B690:G690"/>
    <mergeCell ref="H690:M690"/>
    <mergeCell ref="N690:S690"/>
    <mergeCell ref="B664:G664"/>
    <mergeCell ref="H664:M664"/>
    <mergeCell ref="N664:S664"/>
    <mergeCell ref="B638:G638"/>
    <mergeCell ref="H638:M638"/>
    <mergeCell ref="N638:S638"/>
    <mergeCell ref="B677:G677"/>
    <mergeCell ref="H677:M677"/>
    <mergeCell ref="N677:S677"/>
    <mergeCell ref="B612:G612"/>
    <mergeCell ref="H612:M612"/>
    <mergeCell ref="N612:S612"/>
    <mergeCell ref="B651:G651"/>
    <mergeCell ref="H651:M651"/>
    <mergeCell ref="N651:S651"/>
    <mergeCell ref="B599:G599"/>
    <mergeCell ref="H599:M599"/>
    <mergeCell ref="N599:S599"/>
    <mergeCell ref="B625:G625"/>
    <mergeCell ref="H625:M625"/>
    <mergeCell ref="N625:S625"/>
    <mergeCell ref="J123:M123"/>
    <mergeCell ref="N123:W123"/>
    <mergeCell ref="B109:L109"/>
    <mergeCell ref="M109:W109"/>
    <mergeCell ref="B137:I137"/>
    <mergeCell ref="J137:M137"/>
    <mergeCell ref="N137:W137"/>
    <mergeCell ref="B417:G417"/>
    <mergeCell ref="H417:M417"/>
    <mergeCell ref="N417:S417"/>
    <mergeCell ref="B404:G404"/>
    <mergeCell ref="B123:I123"/>
    <mergeCell ref="B209:I209"/>
    <mergeCell ref="J209:M209"/>
    <mergeCell ref="N209:X209"/>
    <mergeCell ref="B237:I237"/>
    <mergeCell ref="J237:M237"/>
    <mergeCell ref="N237:X237"/>
    <mergeCell ref="B165:I165"/>
    <mergeCell ref="J165:M165"/>
    <mergeCell ref="N165:W165"/>
    <mergeCell ref="B181:I181"/>
    <mergeCell ref="J181:M181"/>
    <mergeCell ref="N181:X181"/>
    <mergeCell ref="M95:W95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B95:L95"/>
    <mergeCell ref="B67:L67"/>
    <mergeCell ref="M67:W67"/>
    <mergeCell ref="B81:L81"/>
    <mergeCell ref="M81:W81"/>
    <mergeCell ref="B151:I151"/>
    <mergeCell ref="J151:M151"/>
    <mergeCell ref="N151:W151"/>
    <mergeCell ref="B195:I195"/>
    <mergeCell ref="J195:M195"/>
    <mergeCell ref="N195:X195"/>
    <mergeCell ref="B280:I280"/>
    <mergeCell ref="J280:M280"/>
    <mergeCell ref="N280:X280"/>
    <mergeCell ref="B266:I266"/>
    <mergeCell ref="J266:M266"/>
    <mergeCell ref="N266:X266"/>
    <mergeCell ref="B223:I223"/>
    <mergeCell ref="J223:M223"/>
    <mergeCell ref="N223:X223"/>
    <mergeCell ref="B251:I251"/>
    <mergeCell ref="J251:M251"/>
    <mergeCell ref="N251:X251"/>
    <mergeCell ref="N352:S352"/>
    <mergeCell ref="N391:S391"/>
    <mergeCell ref="B324:G324"/>
    <mergeCell ref="H338:M338"/>
    <mergeCell ref="H404:M404"/>
    <mergeCell ref="N308:X308"/>
    <mergeCell ref="N294:X294"/>
    <mergeCell ref="N324:S324"/>
    <mergeCell ref="H324:M324"/>
    <mergeCell ref="B294:I294"/>
    <mergeCell ref="J294:M294"/>
    <mergeCell ref="N365:S365"/>
    <mergeCell ref="N378:S378"/>
    <mergeCell ref="B308:I308"/>
    <mergeCell ref="J308:M308"/>
    <mergeCell ref="B391:G391"/>
    <mergeCell ref="H391:M391"/>
    <mergeCell ref="B365:G365"/>
    <mergeCell ref="H365:M365"/>
    <mergeCell ref="B378:G378"/>
    <mergeCell ref="H378:M378"/>
    <mergeCell ref="B338:G338"/>
    <mergeCell ref="N404:S404"/>
    <mergeCell ref="N338:S338"/>
    <mergeCell ref="B443:G443"/>
    <mergeCell ref="H443:M443"/>
    <mergeCell ref="N443:S443"/>
    <mergeCell ref="H508:M508"/>
    <mergeCell ref="N508:S508"/>
    <mergeCell ref="B495:G495"/>
    <mergeCell ref="H495:M495"/>
    <mergeCell ref="N495:S495"/>
    <mergeCell ref="B482:G482"/>
    <mergeCell ref="H482:M482"/>
    <mergeCell ref="N482:S482"/>
    <mergeCell ref="H521:M521"/>
    <mergeCell ref="N521:S521"/>
    <mergeCell ref="B508:G508"/>
    <mergeCell ref="B560:G560"/>
    <mergeCell ref="H560:M560"/>
    <mergeCell ref="N560:S560"/>
    <mergeCell ref="B456:G456"/>
    <mergeCell ref="H456:M456"/>
    <mergeCell ref="N456:S456"/>
    <mergeCell ref="B703:G703"/>
    <mergeCell ref="H703:M703"/>
    <mergeCell ref="N703:S703"/>
    <mergeCell ref="B352:G352"/>
    <mergeCell ref="H352:M352"/>
    <mergeCell ref="B586:G586"/>
    <mergeCell ref="H586:M586"/>
    <mergeCell ref="N586:S586"/>
    <mergeCell ref="B573:G573"/>
    <mergeCell ref="H573:M573"/>
    <mergeCell ref="N573:S573"/>
    <mergeCell ref="B430:G430"/>
    <mergeCell ref="H430:M430"/>
    <mergeCell ref="N430:S430"/>
    <mergeCell ref="B547:G547"/>
    <mergeCell ref="H547:M547"/>
    <mergeCell ref="N547:S547"/>
    <mergeCell ref="B534:G534"/>
    <mergeCell ref="H534:M534"/>
    <mergeCell ref="N534:S534"/>
    <mergeCell ref="B469:G469"/>
    <mergeCell ref="H469:M469"/>
    <mergeCell ref="N469:S469"/>
    <mergeCell ref="B521:G52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2024-02-21T20:57:11Z</dcterms:modified>
</cp:coreProperties>
</file>